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codeName="ThisWorkbook" defaultThemeVersion="124226"/>
  <mc:AlternateContent xmlns:mc="http://schemas.openxmlformats.org/markup-compatibility/2006">
    <mc:Choice Requires="x15">
      <x15ac:absPath xmlns:x15ac="http://schemas.microsoft.com/office/spreadsheetml/2010/11/ac" url="W:\ACFR 2023\Forms\"/>
    </mc:Choice>
  </mc:AlternateContent>
  <xr:revisionPtr revIDLastSave="0" documentId="13_ncr:1_{38623C7F-95E8-41D4-9A19-1E533E39A2DC}" xr6:coauthVersionLast="47" xr6:coauthVersionMax="47" xr10:uidLastSave="{00000000-0000-0000-0000-000000000000}"/>
  <bookViews>
    <workbookView xWindow="-28920" yWindow="-120" windowWidth="29040" windowHeight="15840" tabRatio="916" activeTab="1" xr2:uid="{00000000-000D-0000-FFFF-FFFF00000000}"/>
  </bookViews>
  <sheets>
    <sheet name="Checklist" sheetId="53" r:id="rId1"/>
    <sheet name="Instructions" sheetId="40" r:id="rId2"/>
    <sheet name="SEFA Recon - Exp &amp; Rev SHORT" sheetId="46" r:id="rId3"/>
    <sheet name="SEFA Recon-In State Passthrough" sheetId="74" r:id="rId4"/>
    <sheet name="SEFA Recon - Exp - LONG" sheetId="80" r:id="rId5"/>
    <sheet name="SEFA Recon - Rev - LONG" sheetId="81" r:id="rId6"/>
    <sheet name="Exported" sheetId="82" state="hidden" r:id="rId7"/>
    <sheet name="Drop Downs" sheetId="79" state="hidden" r:id="rId8"/>
  </sheets>
  <definedNames>
    <definedName name="Account">#REF!</definedName>
    <definedName name="Adjust">#REF!</definedName>
    <definedName name="AS2DocOpenMode" hidden="1">"AS2DocumentEdit"</definedName>
    <definedName name="BU" localSheetId="3">'SEFA Recon-In State Passthrough'!#REF!</definedName>
    <definedName name="BU">'SEFA Recon - Exp &amp; Rev SHORT'!$D$3</definedName>
    <definedName name="Entity">#REF!</definedName>
    <definedName name="Entity1">#REF!</definedName>
    <definedName name="Entity2">#REF!</definedName>
    <definedName name="Entity3">#REF!</definedName>
    <definedName name="N_A">#REF!</definedName>
    <definedName name="NA">#REF!</definedName>
    <definedName name="Organ">#REF!</definedName>
    <definedName name="_xlnm.Print_Area" localSheetId="0">Checklist!$A$2:$H$31</definedName>
    <definedName name="_xlnm.Print_Area" localSheetId="1">Instructions!$A$1:$G$146</definedName>
    <definedName name="_xlnm.Print_Area" localSheetId="4">'SEFA Recon - Exp - LONG'!$A$1:$R$713</definedName>
    <definedName name="_xlnm.Print_Area" localSheetId="2">'SEFA Recon - Exp &amp; Rev SHORT'!$A$1:$P$48</definedName>
    <definedName name="_xlnm.Print_Area" localSheetId="5">'SEFA Recon - Rev - LONG'!$A$1:$W$713</definedName>
    <definedName name="_xlnm.Print_Area" localSheetId="3">'SEFA Recon-In State Passthrough'!$A$1:$M$57</definedName>
    <definedName name="_xlnm.Print_Titles" localSheetId="0">Checklist!$2:$8</definedName>
    <definedName name="_xlnm.Print_Titles" localSheetId="1">Instructions!$1:$5</definedName>
    <definedName name="_xlnm.Print_Titles" localSheetId="4">'SEFA Recon - Exp - LONG'!$1:$8</definedName>
    <definedName name="_xlnm.Print_Titles" localSheetId="2">'SEFA Recon - Exp &amp; Rev SHORT'!$1:$8</definedName>
    <definedName name="_xlnm.Print_Titles" localSheetId="5">'SEFA Recon - Rev - LONG'!$1:$8</definedName>
    <definedName name="_xlnm.Print_Titles" localSheetId="3">'SEFA Recon-In State Passthrough'!$1:$9</definedName>
    <definedName name="Yes">#REF!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80" l="1"/>
  <c r="D4" i="46"/>
  <c r="R97" i="80"/>
  <c r="R98" i="80"/>
  <c r="D5" i="74" l="1"/>
  <c r="O28" i="46"/>
  <c r="O22" i="46"/>
  <c r="G22" i="46"/>
  <c r="G28" i="46" s="1"/>
  <c r="H25" i="80"/>
  <c r="D7" i="81" l="1"/>
  <c r="D6" i="81"/>
  <c r="D5" i="81"/>
  <c r="D8" i="74" l="1"/>
  <c r="D4" i="74" l="1"/>
  <c r="D7" i="74"/>
  <c r="D6" i="74"/>
  <c r="D7" i="53"/>
  <c r="F92" i="81" l="1"/>
  <c r="F18" i="81"/>
  <c r="F19" i="81"/>
  <c r="F20" i="81"/>
  <c r="F21" i="81"/>
  <c r="F22" i="81"/>
  <c r="F23" i="81"/>
  <c r="F24" i="81"/>
  <c r="F25" i="81"/>
  <c r="F26" i="81"/>
  <c r="F27" i="81"/>
  <c r="F28" i="81"/>
  <c r="F29" i="81"/>
  <c r="F30" i="81"/>
  <c r="F31" i="81"/>
  <c r="F32" i="81"/>
  <c r="F33" i="81"/>
  <c r="F34" i="81"/>
  <c r="F35" i="81"/>
  <c r="F36" i="81"/>
  <c r="F37" i="81"/>
  <c r="F38" i="81"/>
  <c r="F39" i="81"/>
  <c r="F40" i="81"/>
  <c r="F41" i="81"/>
  <c r="F42" i="81"/>
  <c r="F43" i="81"/>
  <c r="F44" i="81"/>
  <c r="F45" i="81"/>
  <c r="F46" i="81"/>
  <c r="F47" i="81"/>
  <c r="F48" i="81"/>
  <c r="F49" i="81"/>
  <c r="F50" i="81"/>
  <c r="F51" i="81"/>
  <c r="F52" i="81"/>
  <c r="F53" i="81"/>
  <c r="F54" i="81"/>
  <c r="F55" i="81"/>
  <c r="F56" i="81"/>
  <c r="F57" i="81"/>
  <c r="F58" i="81"/>
  <c r="F59" i="81"/>
  <c r="F60" i="81"/>
  <c r="F61" i="81"/>
  <c r="F62" i="81"/>
  <c r="F63" i="81"/>
  <c r="F64" i="81"/>
  <c r="F65" i="81"/>
  <c r="F66" i="81"/>
  <c r="F67" i="81"/>
  <c r="F68" i="81"/>
  <c r="F69" i="81"/>
  <c r="F70" i="81"/>
  <c r="F71" i="81"/>
  <c r="F72" i="81"/>
  <c r="F73" i="81"/>
  <c r="F74" i="81"/>
  <c r="F75" i="81"/>
  <c r="F76" i="81"/>
  <c r="F77" i="81"/>
  <c r="F78" i="81"/>
  <c r="F79" i="81"/>
  <c r="F80" i="81"/>
  <c r="F81" i="81"/>
  <c r="F82" i="81"/>
  <c r="F83" i="81"/>
  <c r="F84" i="81"/>
  <c r="F85" i="81"/>
  <c r="F86" i="81"/>
  <c r="F87" i="81"/>
  <c r="F88" i="81"/>
  <c r="F89" i="81"/>
  <c r="F90" i="81"/>
  <c r="F91" i="81"/>
  <c r="F93" i="81"/>
  <c r="F94" i="81"/>
  <c r="F95" i="81"/>
  <c r="F96" i="81"/>
  <c r="F97" i="81"/>
  <c r="F98" i="81"/>
  <c r="F99" i="81"/>
  <c r="F100" i="81"/>
  <c r="F101" i="81"/>
  <c r="F102" i="81"/>
  <c r="F103" i="81"/>
  <c r="F104" i="81"/>
  <c r="F105" i="81"/>
  <c r="F106" i="81"/>
  <c r="F107" i="81"/>
  <c r="F108" i="81"/>
  <c r="F109" i="81"/>
  <c r="F110" i="81"/>
  <c r="F111" i="81"/>
  <c r="F112" i="81"/>
  <c r="F113" i="81"/>
  <c r="F114" i="81"/>
  <c r="F115" i="81"/>
  <c r="F116" i="81"/>
  <c r="F117" i="81"/>
  <c r="F118" i="81"/>
  <c r="F119" i="81"/>
  <c r="F120" i="81"/>
  <c r="F121" i="81"/>
  <c r="F122" i="81"/>
  <c r="F123" i="81"/>
  <c r="F124" i="81"/>
  <c r="F125" i="81"/>
  <c r="F126" i="81"/>
  <c r="F127" i="81"/>
  <c r="F128" i="81"/>
  <c r="F129" i="81"/>
  <c r="F130" i="81"/>
  <c r="F131" i="81"/>
  <c r="F132" i="81"/>
  <c r="F133" i="81"/>
  <c r="F134" i="81"/>
  <c r="F135" i="81"/>
  <c r="F136" i="81"/>
  <c r="F137" i="81"/>
  <c r="F138" i="81"/>
  <c r="F139" i="81"/>
  <c r="F140" i="81"/>
  <c r="F141" i="81"/>
  <c r="F142" i="81"/>
  <c r="F143" i="81"/>
  <c r="F144" i="81"/>
  <c r="F145" i="81"/>
  <c r="F146" i="81"/>
  <c r="F147" i="81"/>
  <c r="F148" i="81"/>
  <c r="F149" i="81"/>
  <c r="F150" i="81"/>
  <c r="F151" i="81"/>
  <c r="F152" i="81"/>
  <c r="F153" i="81"/>
  <c r="F154" i="81"/>
  <c r="F155" i="81"/>
  <c r="F156" i="81"/>
  <c r="F157" i="81"/>
  <c r="F158" i="81"/>
  <c r="F159" i="81"/>
  <c r="F160" i="81"/>
  <c r="F161" i="81"/>
  <c r="F162" i="81"/>
  <c r="F163" i="81"/>
  <c r="F164" i="81"/>
  <c r="F165" i="81"/>
  <c r="F166" i="81"/>
  <c r="F167" i="81"/>
  <c r="F168" i="81"/>
  <c r="F169" i="81"/>
  <c r="F170" i="81"/>
  <c r="F171" i="81"/>
  <c r="F172" i="81"/>
  <c r="F173" i="81"/>
  <c r="F174" i="81"/>
  <c r="F175" i="81"/>
  <c r="F176" i="81"/>
  <c r="F177" i="81"/>
  <c r="F178" i="81"/>
  <c r="F179" i="81"/>
  <c r="F180" i="81"/>
  <c r="F181" i="81"/>
  <c r="F182" i="81"/>
  <c r="F183" i="81"/>
  <c r="F184" i="81"/>
  <c r="F185" i="81"/>
  <c r="F186" i="81"/>
  <c r="F187" i="81"/>
  <c r="F188" i="81"/>
  <c r="F189" i="81"/>
  <c r="F190" i="81"/>
  <c r="F191" i="81"/>
  <c r="F192" i="81"/>
  <c r="F193" i="81"/>
  <c r="F194" i="81"/>
  <c r="F195" i="81"/>
  <c r="F196" i="81"/>
  <c r="F197" i="81"/>
  <c r="F198" i="81"/>
  <c r="F199" i="81"/>
  <c r="F200" i="81"/>
  <c r="F201" i="81"/>
  <c r="F202" i="81"/>
  <c r="F203" i="81"/>
  <c r="F204" i="81"/>
  <c r="F205" i="81"/>
  <c r="F206" i="81"/>
  <c r="F207" i="81"/>
  <c r="F208" i="81"/>
  <c r="F209" i="81"/>
  <c r="F210" i="81"/>
  <c r="F211" i="81"/>
  <c r="F212" i="81"/>
  <c r="F213" i="81"/>
  <c r="F214" i="81"/>
  <c r="F215" i="81"/>
  <c r="F216" i="81"/>
  <c r="F217" i="81"/>
  <c r="F218" i="81"/>
  <c r="F219" i="81"/>
  <c r="F220" i="81"/>
  <c r="F221" i="81"/>
  <c r="F222" i="81"/>
  <c r="F223" i="81"/>
  <c r="F224" i="81"/>
  <c r="F225" i="81"/>
  <c r="F226" i="81"/>
  <c r="F227" i="81"/>
  <c r="F228" i="81"/>
  <c r="F229" i="81"/>
  <c r="F230" i="81"/>
  <c r="F231" i="81"/>
  <c r="F232" i="81"/>
  <c r="F233" i="81"/>
  <c r="F234" i="81"/>
  <c r="F235" i="81"/>
  <c r="F236" i="81"/>
  <c r="F237" i="81"/>
  <c r="F238" i="81"/>
  <c r="F239" i="81"/>
  <c r="F240" i="81"/>
  <c r="F241" i="81"/>
  <c r="F242" i="81"/>
  <c r="F243" i="81"/>
  <c r="F244" i="81"/>
  <c r="F245" i="81"/>
  <c r="F246" i="81"/>
  <c r="F247" i="81"/>
  <c r="F248" i="81"/>
  <c r="F249" i="81"/>
  <c r="F250" i="81"/>
  <c r="F251" i="81"/>
  <c r="F252" i="81"/>
  <c r="F253" i="81"/>
  <c r="F254" i="81"/>
  <c r="F255" i="81"/>
  <c r="F256" i="81"/>
  <c r="F257" i="81"/>
  <c r="F258" i="81"/>
  <c r="F259" i="81"/>
  <c r="F260" i="81"/>
  <c r="F261" i="81"/>
  <c r="F262" i="81"/>
  <c r="F263" i="81"/>
  <c r="F264" i="81"/>
  <c r="F265" i="81"/>
  <c r="F266" i="81"/>
  <c r="F267" i="81"/>
  <c r="F268" i="81"/>
  <c r="F269" i="81"/>
  <c r="F270" i="81"/>
  <c r="F271" i="81"/>
  <c r="F272" i="81"/>
  <c r="F273" i="81"/>
  <c r="F274" i="81"/>
  <c r="F275" i="81"/>
  <c r="F276" i="81"/>
  <c r="F277" i="81"/>
  <c r="F278" i="81"/>
  <c r="F279" i="81"/>
  <c r="F280" i="81"/>
  <c r="F281" i="81"/>
  <c r="F282" i="81"/>
  <c r="F283" i="81"/>
  <c r="F284" i="81"/>
  <c r="F285" i="81"/>
  <c r="F286" i="81"/>
  <c r="F287" i="81"/>
  <c r="F288" i="81"/>
  <c r="F289" i="81"/>
  <c r="F290" i="81"/>
  <c r="F291" i="81"/>
  <c r="F292" i="81"/>
  <c r="F293" i="81"/>
  <c r="F294" i="81"/>
  <c r="F295" i="81"/>
  <c r="F296" i="81"/>
  <c r="F297" i="81"/>
  <c r="F298" i="81"/>
  <c r="F299" i="81"/>
  <c r="F300" i="81"/>
  <c r="F301" i="81"/>
  <c r="F302" i="81"/>
  <c r="F303" i="81"/>
  <c r="F304" i="81"/>
  <c r="F305" i="81"/>
  <c r="F306" i="81"/>
  <c r="F307" i="81"/>
  <c r="F308" i="81"/>
  <c r="F309" i="81"/>
  <c r="F310" i="81"/>
  <c r="F311" i="81"/>
  <c r="F312" i="81"/>
  <c r="F313" i="81"/>
  <c r="F314" i="81"/>
  <c r="F315" i="81"/>
  <c r="F316" i="81"/>
  <c r="F317" i="81"/>
  <c r="F318" i="81"/>
  <c r="F319" i="81"/>
  <c r="F320" i="81"/>
  <c r="F321" i="81"/>
  <c r="F322" i="81"/>
  <c r="F323" i="81"/>
  <c r="F324" i="81"/>
  <c r="F325" i="81"/>
  <c r="F326" i="81"/>
  <c r="F327" i="81"/>
  <c r="F328" i="81"/>
  <c r="F329" i="81"/>
  <c r="F330" i="81"/>
  <c r="F331" i="81"/>
  <c r="F332" i="81"/>
  <c r="F333" i="81"/>
  <c r="F334" i="81"/>
  <c r="F335" i="81"/>
  <c r="F336" i="81"/>
  <c r="F337" i="81"/>
  <c r="F338" i="81"/>
  <c r="F339" i="81"/>
  <c r="F340" i="81"/>
  <c r="F341" i="81"/>
  <c r="F342" i="81"/>
  <c r="F343" i="81"/>
  <c r="F344" i="81"/>
  <c r="F345" i="81"/>
  <c r="F346" i="81"/>
  <c r="F347" i="81"/>
  <c r="F348" i="81"/>
  <c r="F349" i="81"/>
  <c r="F350" i="81"/>
  <c r="F351" i="81"/>
  <c r="F352" i="81"/>
  <c r="F353" i="81"/>
  <c r="F354" i="81"/>
  <c r="F355" i="81"/>
  <c r="F356" i="81"/>
  <c r="F357" i="81"/>
  <c r="F358" i="81"/>
  <c r="F359" i="81"/>
  <c r="F360" i="81"/>
  <c r="F361" i="81"/>
  <c r="F362" i="81"/>
  <c r="F363" i="81"/>
  <c r="F364" i="81"/>
  <c r="F365" i="81"/>
  <c r="F366" i="81"/>
  <c r="F367" i="81"/>
  <c r="F368" i="81"/>
  <c r="F369" i="81"/>
  <c r="F370" i="81"/>
  <c r="F371" i="81"/>
  <c r="F372" i="81"/>
  <c r="F373" i="81"/>
  <c r="F374" i="81"/>
  <c r="F375" i="81"/>
  <c r="F376" i="81"/>
  <c r="F377" i="81"/>
  <c r="F378" i="81"/>
  <c r="F379" i="81"/>
  <c r="F380" i="81"/>
  <c r="F381" i="81"/>
  <c r="F382" i="81"/>
  <c r="F383" i="81"/>
  <c r="F384" i="81"/>
  <c r="F385" i="81"/>
  <c r="F386" i="81"/>
  <c r="F387" i="81"/>
  <c r="F388" i="81"/>
  <c r="F389" i="81"/>
  <c r="F390" i="81"/>
  <c r="F391" i="81"/>
  <c r="F392" i="81"/>
  <c r="F393" i="81"/>
  <c r="F394" i="81"/>
  <c r="F395" i="81"/>
  <c r="F396" i="81"/>
  <c r="F397" i="81"/>
  <c r="F398" i="81"/>
  <c r="F399" i="81"/>
  <c r="F400" i="81"/>
  <c r="F401" i="81"/>
  <c r="F402" i="81"/>
  <c r="F403" i="81"/>
  <c r="F404" i="81"/>
  <c r="F405" i="81"/>
  <c r="F406" i="81"/>
  <c r="F407" i="81"/>
  <c r="F408" i="81"/>
  <c r="F409" i="81"/>
  <c r="F410" i="81"/>
  <c r="F411" i="81"/>
  <c r="F412" i="81"/>
  <c r="F413" i="81"/>
  <c r="F414" i="81"/>
  <c r="F415" i="81"/>
  <c r="F416" i="81"/>
  <c r="F417" i="81"/>
  <c r="F418" i="81"/>
  <c r="F419" i="81"/>
  <c r="F420" i="81"/>
  <c r="F421" i="81"/>
  <c r="F422" i="81"/>
  <c r="F423" i="81"/>
  <c r="F424" i="81"/>
  <c r="F425" i="81"/>
  <c r="F426" i="81"/>
  <c r="F427" i="81"/>
  <c r="F428" i="81"/>
  <c r="F429" i="81"/>
  <c r="F430" i="81"/>
  <c r="F431" i="81"/>
  <c r="F432" i="81"/>
  <c r="F433" i="81"/>
  <c r="F434" i="81"/>
  <c r="F435" i="81"/>
  <c r="F436" i="81"/>
  <c r="F437" i="81"/>
  <c r="F438" i="81"/>
  <c r="F439" i="81"/>
  <c r="F440" i="81"/>
  <c r="F441" i="81"/>
  <c r="F442" i="81"/>
  <c r="F443" i="81"/>
  <c r="F444" i="81"/>
  <c r="F445" i="81"/>
  <c r="F446" i="81"/>
  <c r="F447" i="81"/>
  <c r="F448" i="81"/>
  <c r="F449" i="81"/>
  <c r="F450" i="81"/>
  <c r="F451" i="81"/>
  <c r="F452" i="81"/>
  <c r="F453" i="81"/>
  <c r="F454" i="81"/>
  <c r="F455" i="81"/>
  <c r="F456" i="81"/>
  <c r="F457" i="81"/>
  <c r="F458" i="81"/>
  <c r="F459" i="81"/>
  <c r="F460" i="81"/>
  <c r="F461" i="81"/>
  <c r="F462" i="81"/>
  <c r="F463" i="81"/>
  <c r="F464" i="81"/>
  <c r="F465" i="81"/>
  <c r="F466" i="81"/>
  <c r="F467" i="81"/>
  <c r="F468" i="81"/>
  <c r="F469" i="81"/>
  <c r="F470" i="81"/>
  <c r="F471" i="81"/>
  <c r="F472" i="81"/>
  <c r="F473" i="81"/>
  <c r="F474" i="81"/>
  <c r="F475" i="81"/>
  <c r="F476" i="81"/>
  <c r="F477" i="81"/>
  <c r="F478" i="81"/>
  <c r="F479" i="81"/>
  <c r="F480" i="81"/>
  <c r="F481" i="81"/>
  <c r="F482" i="81"/>
  <c r="F483" i="81"/>
  <c r="F484" i="81"/>
  <c r="F485" i="81"/>
  <c r="F486" i="81"/>
  <c r="F487" i="81"/>
  <c r="F488" i="81"/>
  <c r="F489" i="81"/>
  <c r="F490" i="81"/>
  <c r="F491" i="81"/>
  <c r="F492" i="81"/>
  <c r="F493" i="81"/>
  <c r="F494" i="81"/>
  <c r="F495" i="81"/>
  <c r="F496" i="81"/>
  <c r="F497" i="81"/>
  <c r="F498" i="81"/>
  <c r="F499" i="81"/>
  <c r="F500" i="81"/>
  <c r="F501" i="81"/>
  <c r="F502" i="81"/>
  <c r="F503" i="81"/>
  <c r="F504" i="81"/>
  <c r="F505" i="81"/>
  <c r="F506" i="81"/>
  <c r="F507" i="81"/>
  <c r="F508" i="81"/>
  <c r="F509" i="81"/>
  <c r="F510" i="81"/>
  <c r="F511" i="81"/>
  <c r="F512" i="81"/>
  <c r="F513" i="81"/>
  <c r="F514" i="81"/>
  <c r="F515" i="81"/>
  <c r="F516" i="81"/>
  <c r="F517" i="81"/>
  <c r="F518" i="81"/>
  <c r="F519" i="81"/>
  <c r="F520" i="81"/>
  <c r="F521" i="81"/>
  <c r="F522" i="81"/>
  <c r="F523" i="81"/>
  <c r="F524" i="81"/>
  <c r="F525" i="81"/>
  <c r="F526" i="81"/>
  <c r="F527" i="81"/>
  <c r="F528" i="81"/>
  <c r="F529" i="81"/>
  <c r="F530" i="81"/>
  <c r="F531" i="81"/>
  <c r="F532" i="81"/>
  <c r="F533" i="81"/>
  <c r="F534" i="81"/>
  <c r="F535" i="81"/>
  <c r="F536" i="81"/>
  <c r="F537" i="81"/>
  <c r="F538" i="81"/>
  <c r="F539" i="81"/>
  <c r="F540" i="81"/>
  <c r="F541" i="81"/>
  <c r="F542" i="81"/>
  <c r="F543" i="81"/>
  <c r="F544" i="81"/>
  <c r="F545" i="81"/>
  <c r="F546" i="81"/>
  <c r="F547" i="81"/>
  <c r="F548" i="81"/>
  <c r="F549" i="81"/>
  <c r="F550" i="81"/>
  <c r="F551" i="81"/>
  <c r="F552" i="81"/>
  <c r="F553" i="81"/>
  <c r="F554" i="81"/>
  <c r="F555" i="81"/>
  <c r="F556" i="81"/>
  <c r="F557" i="81"/>
  <c r="F558" i="81"/>
  <c r="F559" i="81"/>
  <c r="F560" i="81"/>
  <c r="F561" i="81"/>
  <c r="F562" i="81"/>
  <c r="F563" i="81"/>
  <c r="F564" i="81"/>
  <c r="F565" i="81"/>
  <c r="F566" i="81"/>
  <c r="F567" i="81"/>
  <c r="F568" i="81"/>
  <c r="F569" i="81"/>
  <c r="F570" i="81"/>
  <c r="F571" i="81"/>
  <c r="F572" i="81"/>
  <c r="F573" i="81"/>
  <c r="F574" i="81"/>
  <c r="F575" i="81"/>
  <c r="F576" i="81"/>
  <c r="F577" i="81"/>
  <c r="F578" i="81"/>
  <c r="F579" i="81"/>
  <c r="F580" i="81"/>
  <c r="F581" i="81"/>
  <c r="F582" i="81"/>
  <c r="F583" i="81"/>
  <c r="F584" i="81"/>
  <c r="F585" i="81"/>
  <c r="F586" i="81"/>
  <c r="F587" i="81"/>
  <c r="F588" i="81"/>
  <c r="F589" i="81"/>
  <c r="F590" i="81"/>
  <c r="F591" i="81"/>
  <c r="F592" i="81"/>
  <c r="F593" i="81"/>
  <c r="F594" i="81"/>
  <c r="F595" i="81"/>
  <c r="F596" i="81"/>
  <c r="F597" i="81"/>
  <c r="F598" i="81"/>
  <c r="F599" i="81"/>
  <c r="F600" i="81"/>
  <c r="F601" i="81"/>
  <c r="F602" i="81"/>
  <c r="F603" i="81"/>
  <c r="F604" i="81"/>
  <c r="F605" i="81"/>
  <c r="F606" i="81"/>
  <c r="F607" i="81"/>
  <c r="F608" i="81"/>
  <c r="F609" i="81"/>
  <c r="F610" i="81"/>
  <c r="F611" i="81"/>
  <c r="F612" i="81"/>
  <c r="F613" i="81"/>
  <c r="F614" i="81"/>
  <c r="F615" i="81"/>
  <c r="F616" i="81"/>
  <c r="F617" i="81"/>
  <c r="F618" i="81"/>
  <c r="F619" i="81"/>
  <c r="F620" i="81"/>
  <c r="F621" i="81"/>
  <c r="F622" i="81"/>
  <c r="F623" i="81"/>
  <c r="F624" i="81"/>
  <c r="F625" i="81"/>
  <c r="F626" i="81"/>
  <c r="F627" i="81"/>
  <c r="F628" i="81"/>
  <c r="F629" i="81"/>
  <c r="F630" i="81"/>
  <c r="F631" i="81"/>
  <c r="F632" i="81"/>
  <c r="F633" i="81"/>
  <c r="F634" i="81"/>
  <c r="F635" i="81"/>
  <c r="F636" i="81"/>
  <c r="F637" i="81"/>
  <c r="F638" i="81"/>
  <c r="F639" i="81"/>
  <c r="F640" i="81"/>
  <c r="F641" i="81"/>
  <c r="F642" i="81"/>
  <c r="F643" i="81"/>
  <c r="F644" i="81"/>
  <c r="F645" i="81"/>
  <c r="F646" i="81"/>
  <c r="F647" i="81"/>
  <c r="F648" i="81"/>
  <c r="F649" i="81"/>
  <c r="F650" i="81"/>
  <c r="F651" i="81"/>
  <c r="F652" i="81"/>
  <c r="F653" i="81"/>
  <c r="F654" i="81"/>
  <c r="F655" i="81"/>
  <c r="F656" i="81"/>
  <c r="F657" i="81"/>
  <c r="F658" i="81"/>
  <c r="F659" i="81"/>
  <c r="F660" i="81"/>
  <c r="F661" i="81"/>
  <c r="F662" i="81"/>
  <c r="F663" i="81"/>
  <c r="F664" i="81"/>
  <c r="F665" i="81"/>
  <c r="F666" i="81"/>
  <c r="F667" i="81"/>
  <c r="F668" i="81"/>
  <c r="F669" i="81"/>
  <c r="F670" i="81"/>
  <c r="F671" i="81"/>
  <c r="F672" i="81"/>
  <c r="F673" i="81"/>
  <c r="F674" i="81"/>
  <c r="F675" i="81"/>
  <c r="F676" i="81"/>
  <c r="F677" i="81"/>
  <c r="F678" i="81"/>
  <c r="F679" i="81"/>
  <c r="F680" i="81"/>
  <c r="F681" i="81"/>
  <c r="F682" i="81"/>
  <c r="F683" i="81"/>
  <c r="F684" i="81"/>
  <c r="F685" i="81"/>
  <c r="F686" i="81"/>
  <c r="F687" i="81"/>
  <c r="F688" i="81"/>
  <c r="F689" i="81"/>
  <c r="F690" i="81"/>
  <c r="F691" i="81"/>
  <c r="F692" i="81"/>
  <c r="F693" i="81"/>
  <c r="F694" i="81"/>
  <c r="F695" i="81"/>
  <c r="F696" i="81"/>
  <c r="F697" i="81"/>
  <c r="F698" i="81"/>
  <c r="F699" i="81"/>
  <c r="F700" i="81"/>
  <c r="F701" i="81"/>
  <c r="F702" i="81"/>
  <c r="F17" i="81"/>
  <c r="D18" i="81" l="1"/>
  <c r="D19" i="81"/>
  <c r="D20" i="81"/>
  <c r="D21" i="81"/>
  <c r="D22" i="81"/>
  <c r="D23" i="81"/>
  <c r="D24" i="81"/>
  <c r="D25" i="81"/>
  <c r="D26" i="81"/>
  <c r="D27" i="81"/>
  <c r="D28" i="81"/>
  <c r="D29" i="81"/>
  <c r="D30" i="81"/>
  <c r="D31" i="81"/>
  <c r="D32" i="81"/>
  <c r="D33" i="81"/>
  <c r="D34" i="81"/>
  <c r="D35" i="81"/>
  <c r="D36" i="81"/>
  <c r="D37" i="81"/>
  <c r="D38" i="81"/>
  <c r="D39" i="81"/>
  <c r="D40" i="81"/>
  <c r="D41" i="81"/>
  <c r="D42" i="81"/>
  <c r="D43" i="81"/>
  <c r="D44" i="81"/>
  <c r="D45" i="81"/>
  <c r="D46" i="81"/>
  <c r="D47" i="81"/>
  <c r="D48" i="81"/>
  <c r="D49" i="81"/>
  <c r="D50" i="81"/>
  <c r="D51" i="81"/>
  <c r="D52" i="81"/>
  <c r="D53" i="81"/>
  <c r="D54" i="81"/>
  <c r="D55" i="81"/>
  <c r="D56" i="81"/>
  <c r="D57" i="81"/>
  <c r="D58" i="81"/>
  <c r="D59" i="81"/>
  <c r="D60" i="81"/>
  <c r="D61" i="81"/>
  <c r="D62" i="81"/>
  <c r="D63" i="81"/>
  <c r="D64" i="81"/>
  <c r="D65" i="81"/>
  <c r="D66" i="81"/>
  <c r="D67" i="81"/>
  <c r="D68" i="81"/>
  <c r="D69" i="81"/>
  <c r="D70" i="81"/>
  <c r="D71" i="81"/>
  <c r="D72" i="81"/>
  <c r="D73" i="81"/>
  <c r="D74" i="81"/>
  <c r="D75" i="81"/>
  <c r="D76" i="81"/>
  <c r="D77" i="81"/>
  <c r="D78" i="81"/>
  <c r="D79" i="81"/>
  <c r="D80" i="81"/>
  <c r="D81" i="81"/>
  <c r="D82" i="81"/>
  <c r="D83" i="81"/>
  <c r="D84" i="81"/>
  <c r="D85" i="81"/>
  <c r="D86" i="81"/>
  <c r="D87" i="81"/>
  <c r="D88" i="81"/>
  <c r="D89" i="81"/>
  <c r="D90" i="81"/>
  <c r="D91" i="81"/>
  <c r="D92" i="81"/>
  <c r="D93" i="81"/>
  <c r="D94" i="81"/>
  <c r="D95" i="81"/>
  <c r="D96" i="81"/>
  <c r="D97" i="81"/>
  <c r="D98" i="81"/>
  <c r="D99" i="81"/>
  <c r="D100" i="81"/>
  <c r="D101" i="81"/>
  <c r="D102" i="81"/>
  <c r="D103" i="81"/>
  <c r="D104" i="81"/>
  <c r="D105" i="81"/>
  <c r="D106" i="81"/>
  <c r="D107" i="81"/>
  <c r="D108" i="81"/>
  <c r="D109" i="81"/>
  <c r="D110" i="81"/>
  <c r="D111" i="81"/>
  <c r="D112" i="81"/>
  <c r="D113" i="81"/>
  <c r="D114" i="81"/>
  <c r="D115" i="81"/>
  <c r="D116" i="81"/>
  <c r="D117" i="81"/>
  <c r="D118" i="81"/>
  <c r="D119" i="81"/>
  <c r="D120" i="81"/>
  <c r="D121" i="81"/>
  <c r="D122" i="81"/>
  <c r="D123" i="81"/>
  <c r="D124" i="81"/>
  <c r="D125" i="81"/>
  <c r="D126" i="81"/>
  <c r="D127" i="81"/>
  <c r="D128" i="81"/>
  <c r="D129" i="81"/>
  <c r="D130" i="81"/>
  <c r="D131" i="81"/>
  <c r="D132" i="81"/>
  <c r="D133" i="81"/>
  <c r="D134" i="81"/>
  <c r="D135" i="81"/>
  <c r="D136" i="81"/>
  <c r="D137" i="81"/>
  <c r="D138" i="81"/>
  <c r="D139" i="81"/>
  <c r="D140" i="81"/>
  <c r="D141" i="81"/>
  <c r="D142" i="81"/>
  <c r="D143" i="81"/>
  <c r="D144" i="81"/>
  <c r="D145" i="81"/>
  <c r="D146" i="81"/>
  <c r="D147" i="81"/>
  <c r="D148" i="81"/>
  <c r="D149" i="81"/>
  <c r="D150" i="81"/>
  <c r="D151" i="81"/>
  <c r="D152" i="81"/>
  <c r="D153" i="81"/>
  <c r="D154" i="81"/>
  <c r="D155" i="81"/>
  <c r="D156" i="81"/>
  <c r="D157" i="81"/>
  <c r="D158" i="81"/>
  <c r="D159" i="81"/>
  <c r="D160" i="81"/>
  <c r="D161" i="81"/>
  <c r="D162" i="81"/>
  <c r="D163" i="81"/>
  <c r="D164" i="81"/>
  <c r="D165" i="81"/>
  <c r="D166" i="81"/>
  <c r="D167" i="81"/>
  <c r="D168" i="81"/>
  <c r="D169" i="81"/>
  <c r="D170" i="81"/>
  <c r="D171" i="81"/>
  <c r="D172" i="81"/>
  <c r="D173" i="81"/>
  <c r="D174" i="81"/>
  <c r="D175" i="81"/>
  <c r="D176" i="81"/>
  <c r="D177" i="81"/>
  <c r="D178" i="81"/>
  <c r="D179" i="81"/>
  <c r="D180" i="81"/>
  <c r="D181" i="81"/>
  <c r="D182" i="81"/>
  <c r="D183" i="81"/>
  <c r="D184" i="81"/>
  <c r="D185" i="81"/>
  <c r="D186" i="81"/>
  <c r="D187" i="81"/>
  <c r="D188" i="81"/>
  <c r="D189" i="81"/>
  <c r="D190" i="81"/>
  <c r="D191" i="81"/>
  <c r="D192" i="81"/>
  <c r="D193" i="81"/>
  <c r="D194" i="81"/>
  <c r="D195" i="81"/>
  <c r="D196" i="81"/>
  <c r="D197" i="81"/>
  <c r="D198" i="81"/>
  <c r="D199" i="81"/>
  <c r="D200" i="81"/>
  <c r="D201" i="81"/>
  <c r="D202" i="81"/>
  <c r="D203" i="81"/>
  <c r="D204" i="81"/>
  <c r="D205" i="81"/>
  <c r="D206" i="81"/>
  <c r="D207" i="81"/>
  <c r="D208" i="81"/>
  <c r="D209" i="81"/>
  <c r="D210" i="81"/>
  <c r="D211" i="81"/>
  <c r="D212" i="81"/>
  <c r="D213" i="81"/>
  <c r="D214" i="81"/>
  <c r="D215" i="81"/>
  <c r="D216" i="81"/>
  <c r="D217" i="81"/>
  <c r="D218" i="81"/>
  <c r="D219" i="81"/>
  <c r="D220" i="81"/>
  <c r="D221" i="81"/>
  <c r="D222" i="81"/>
  <c r="D223" i="81"/>
  <c r="D224" i="81"/>
  <c r="D225" i="81"/>
  <c r="D226" i="81"/>
  <c r="D227" i="81"/>
  <c r="D228" i="81"/>
  <c r="D229" i="81"/>
  <c r="D230" i="81"/>
  <c r="D231" i="81"/>
  <c r="D232" i="81"/>
  <c r="D233" i="81"/>
  <c r="D234" i="81"/>
  <c r="D235" i="81"/>
  <c r="D236" i="81"/>
  <c r="D237" i="81"/>
  <c r="D238" i="81"/>
  <c r="D239" i="81"/>
  <c r="D240" i="81"/>
  <c r="D241" i="81"/>
  <c r="D242" i="81"/>
  <c r="D243" i="81"/>
  <c r="D244" i="81"/>
  <c r="D245" i="81"/>
  <c r="D246" i="81"/>
  <c r="D247" i="81"/>
  <c r="D248" i="81"/>
  <c r="D249" i="81"/>
  <c r="D250" i="81"/>
  <c r="D251" i="81"/>
  <c r="D252" i="81"/>
  <c r="D253" i="81"/>
  <c r="D254" i="81"/>
  <c r="D255" i="81"/>
  <c r="D256" i="81"/>
  <c r="D257" i="81"/>
  <c r="D258" i="81"/>
  <c r="D259" i="81"/>
  <c r="D260" i="81"/>
  <c r="D261" i="81"/>
  <c r="D262" i="81"/>
  <c r="D263" i="81"/>
  <c r="D264" i="81"/>
  <c r="D265" i="81"/>
  <c r="D266" i="81"/>
  <c r="D267" i="81"/>
  <c r="D268" i="81"/>
  <c r="D269" i="81"/>
  <c r="D270" i="81"/>
  <c r="D271" i="81"/>
  <c r="D272" i="81"/>
  <c r="D273" i="81"/>
  <c r="D274" i="81"/>
  <c r="D275" i="81"/>
  <c r="D276" i="81"/>
  <c r="D277" i="81"/>
  <c r="D278" i="81"/>
  <c r="D279" i="81"/>
  <c r="D280" i="81"/>
  <c r="D281" i="81"/>
  <c r="D282" i="81"/>
  <c r="D283" i="81"/>
  <c r="D284" i="81"/>
  <c r="D285" i="81"/>
  <c r="D286" i="81"/>
  <c r="D287" i="81"/>
  <c r="D288" i="81"/>
  <c r="D289" i="81"/>
  <c r="D290" i="81"/>
  <c r="D291" i="81"/>
  <c r="D292" i="81"/>
  <c r="D293" i="81"/>
  <c r="D294" i="81"/>
  <c r="D295" i="81"/>
  <c r="D296" i="81"/>
  <c r="D297" i="81"/>
  <c r="D298" i="81"/>
  <c r="D299" i="81"/>
  <c r="D300" i="81"/>
  <c r="D301" i="81"/>
  <c r="D302" i="81"/>
  <c r="D303" i="81"/>
  <c r="D304" i="81"/>
  <c r="D305" i="81"/>
  <c r="D306" i="81"/>
  <c r="D307" i="81"/>
  <c r="D308" i="81"/>
  <c r="D309" i="81"/>
  <c r="D310" i="81"/>
  <c r="D311" i="81"/>
  <c r="D312" i="81"/>
  <c r="D313" i="81"/>
  <c r="D314" i="81"/>
  <c r="D315" i="81"/>
  <c r="D316" i="81"/>
  <c r="D317" i="81"/>
  <c r="D318" i="81"/>
  <c r="D319" i="81"/>
  <c r="D320" i="81"/>
  <c r="D321" i="81"/>
  <c r="D322" i="81"/>
  <c r="D323" i="81"/>
  <c r="D324" i="81"/>
  <c r="D325" i="81"/>
  <c r="D326" i="81"/>
  <c r="D327" i="81"/>
  <c r="D328" i="81"/>
  <c r="D329" i="81"/>
  <c r="D330" i="81"/>
  <c r="D331" i="81"/>
  <c r="D332" i="81"/>
  <c r="D333" i="81"/>
  <c r="D334" i="81"/>
  <c r="D335" i="81"/>
  <c r="D336" i="81"/>
  <c r="D337" i="81"/>
  <c r="D338" i="81"/>
  <c r="D339" i="81"/>
  <c r="D340" i="81"/>
  <c r="D341" i="81"/>
  <c r="D342" i="81"/>
  <c r="D343" i="81"/>
  <c r="D344" i="81"/>
  <c r="D345" i="81"/>
  <c r="D346" i="81"/>
  <c r="D347" i="81"/>
  <c r="D348" i="81"/>
  <c r="D349" i="81"/>
  <c r="D350" i="81"/>
  <c r="D351" i="81"/>
  <c r="D352" i="81"/>
  <c r="D353" i="81"/>
  <c r="D354" i="81"/>
  <c r="D355" i="81"/>
  <c r="D356" i="81"/>
  <c r="D357" i="81"/>
  <c r="D358" i="81"/>
  <c r="D359" i="81"/>
  <c r="D360" i="81"/>
  <c r="D361" i="81"/>
  <c r="D362" i="81"/>
  <c r="D363" i="81"/>
  <c r="D364" i="81"/>
  <c r="D365" i="81"/>
  <c r="D366" i="81"/>
  <c r="D367" i="81"/>
  <c r="D368" i="81"/>
  <c r="D369" i="81"/>
  <c r="D370" i="81"/>
  <c r="D371" i="81"/>
  <c r="D372" i="81"/>
  <c r="D373" i="81"/>
  <c r="D374" i="81"/>
  <c r="D375" i="81"/>
  <c r="D376" i="81"/>
  <c r="D377" i="81"/>
  <c r="D378" i="81"/>
  <c r="D379" i="81"/>
  <c r="D380" i="81"/>
  <c r="D381" i="81"/>
  <c r="D382" i="81"/>
  <c r="D383" i="81"/>
  <c r="D384" i="81"/>
  <c r="D385" i="81"/>
  <c r="D386" i="81"/>
  <c r="D387" i="81"/>
  <c r="D388" i="81"/>
  <c r="D389" i="81"/>
  <c r="D390" i="81"/>
  <c r="D391" i="81"/>
  <c r="D392" i="81"/>
  <c r="D393" i="81"/>
  <c r="D394" i="81"/>
  <c r="D395" i="81"/>
  <c r="D396" i="81"/>
  <c r="D397" i="81"/>
  <c r="D398" i="81"/>
  <c r="D399" i="81"/>
  <c r="D400" i="81"/>
  <c r="D401" i="81"/>
  <c r="D402" i="81"/>
  <c r="D403" i="81"/>
  <c r="D404" i="81"/>
  <c r="D405" i="81"/>
  <c r="D406" i="81"/>
  <c r="D407" i="81"/>
  <c r="D408" i="81"/>
  <c r="D409" i="81"/>
  <c r="D410" i="81"/>
  <c r="D411" i="81"/>
  <c r="D412" i="81"/>
  <c r="D413" i="81"/>
  <c r="D414" i="81"/>
  <c r="D415" i="81"/>
  <c r="D416" i="81"/>
  <c r="D417" i="81"/>
  <c r="D418" i="81"/>
  <c r="D419" i="81"/>
  <c r="D420" i="81"/>
  <c r="D421" i="81"/>
  <c r="D422" i="81"/>
  <c r="D423" i="81"/>
  <c r="D424" i="81"/>
  <c r="D425" i="81"/>
  <c r="D426" i="81"/>
  <c r="D427" i="81"/>
  <c r="D428" i="81"/>
  <c r="D429" i="81"/>
  <c r="D430" i="81"/>
  <c r="D431" i="81"/>
  <c r="D432" i="81"/>
  <c r="D433" i="81"/>
  <c r="D434" i="81"/>
  <c r="D435" i="81"/>
  <c r="D436" i="81"/>
  <c r="D437" i="81"/>
  <c r="D438" i="81"/>
  <c r="D439" i="81"/>
  <c r="D440" i="81"/>
  <c r="D441" i="81"/>
  <c r="D442" i="81"/>
  <c r="D443" i="81"/>
  <c r="D444" i="81"/>
  <c r="D445" i="81"/>
  <c r="D446" i="81"/>
  <c r="D447" i="81"/>
  <c r="D448" i="81"/>
  <c r="D449" i="81"/>
  <c r="D450" i="81"/>
  <c r="D451" i="81"/>
  <c r="D452" i="81"/>
  <c r="D453" i="81"/>
  <c r="D454" i="81"/>
  <c r="D455" i="81"/>
  <c r="D456" i="81"/>
  <c r="D457" i="81"/>
  <c r="D458" i="81"/>
  <c r="D459" i="81"/>
  <c r="D460" i="81"/>
  <c r="D461" i="81"/>
  <c r="D462" i="81"/>
  <c r="D463" i="81"/>
  <c r="D464" i="81"/>
  <c r="D465" i="81"/>
  <c r="D466" i="81"/>
  <c r="D467" i="81"/>
  <c r="D468" i="81"/>
  <c r="D469" i="81"/>
  <c r="D470" i="81"/>
  <c r="D471" i="81"/>
  <c r="D472" i="81"/>
  <c r="D473" i="81"/>
  <c r="D474" i="81"/>
  <c r="D475" i="81"/>
  <c r="D476" i="81"/>
  <c r="D477" i="81"/>
  <c r="D478" i="81"/>
  <c r="D479" i="81"/>
  <c r="D480" i="81"/>
  <c r="D481" i="81"/>
  <c r="D482" i="81"/>
  <c r="D483" i="81"/>
  <c r="D484" i="81"/>
  <c r="D485" i="81"/>
  <c r="D486" i="81"/>
  <c r="D487" i="81"/>
  <c r="D488" i="81"/>
  <c r="D489" i="81"/>
  <c r="D490" i="81"/>
  <c r="D491" i="81"/>
  <c r="D492" i="81"/>
  <c r="D493" i="81"/>
  <c r="D494" i="81"/>
  <c r="D495" i="81"/>
  <c r="D496" i="81"/>
  <c r="D497" i="81"/>
  <c r="D498" i="81"/>
  <c r="D499" i="81"/>
  <c r="D500" i="81"/>
  <c r="D501" i="81"/>
  <c r="D502" i="81"/>
  <c r="D503" i="81"/>
  <c r="D504" i="81"/>
  <c r="D505" i="81"/>
  <c r="D506" i="81"/>
  <c r="D507" i="81"/>
  <c r="D508" i="81"/>
  <c r="D509" i="81"/>
  <c r="D510" i="81"/>
  <c r="D511" i="81"/>
  <c r="D512" i="81"/>
  <c r="D513" i="81"/>
  <c r="D514" i="81"/>
  <c r="D515" i="81"/>
  <c r="D516" i="81"/>
  <c r="D517" i="81"/>
  <c r="D518" i="81"/>
  <c r="D519" i="81"/>
  <c r="D520" i="81"/>
  <c r="D521" i="81"/>
  <c r="D522" i="81"/>
  <c r="D523" i="81"/>
  <c r="D524" i="81"/>
  <c r="D525" i="81"/>
  <c r="D526" i="81"/>
  <c r="D527" i="81"/>
  <c r="D528" i="81"/>
  <c r="D529" i="81"/>
  <c r="D530" i="81"/>
  <c r="D531" i="81"/>
  <c r="D532" i="81"/>
  <c r="D533" i="81"/>
  <c r="D534" i="81"/>
  <c r="D535" i="81"/>
  <c r="D536" i="81"/>
  <c r="D537" i="81"/>
  <c r="D538" i="81"/>
  <c r="D539" i="81"/>
  <c r="D540" i="81"/>
  <c r="D541" i="81"/>
  <c r="D542" i="81"/>
  <c r="D543" i="81"/>
  <c r="D544" i="81"/>
  <c r="D545" i="81"/>
  <c r="D546" i="81"/>
  <c r="D547" i="81"/>
  <c r="D548" i="81"/>
  <c r="D549" i="81"/>
  <c r="D550" i="81"/>
  <c r="D551" i="81"/>
  <c r="D552" i="81"/>
  <c r="D553" i="81"/>
  <c r="D554" i="81"/>
  <c r="D555" i="81"/>
  <c r="D556" i="81"/>
  <c r="D557" i="81"/>
  <c r="D558" i="81"/>
  <c r="D559" i="81"/>
  <c r="D560" i="81"/>
  <c r="D561" i="81"/>
  <c r="D562" i="81"/>
  <c r="D563" i="81"/>
  <c r="D564" i="81"/>
  <c r="D565" i="81"/>
  <c r="D566" i="81"/>
  <c r="D567" i="81"/>
  <c r="D568" i="81"/>
  <c r="D569" i="81"/>
  <c r="D570" i="81"/>
  <c r="D571" i="81"/>
  <c r="D572" i="81"/>
  <c r="D573" i="81"/>
  <c r="D574" i="81"/>
  <c r="D575" i="81"/>
  <c r="D576" i="81"/>
  <c r="D577" i="81"/>
  <c r="D578" i="81"/>
  <c r="D579" i="81"/>
  <c r="D580" i="81"/>
  <c r="D581" i="81"/>
  <c r="D582" i="81"/>
  <c r="D583" i="81"/>
  <c r="D584" i="81"/>
  <c r="D585" i="81"/>
  <c r="D586" i="81"/>
  <c r="D587" i="81"/>
  <c r="D588" i="81"/>
  <c r="D589" i="81"/>
  <c r="D590" i="81"/>
  <c r="D591" i="81"/>
  <c r="D592" i="81"/>
  <c r="D593" i="81"/>
  <c r="D594" i="81"/>
  <c r="D595" i="81"/>
  <c r="D596" i="81"/>
  <c r="D597" i="81"/>
  <c r="D598" i="81"/>
  <c r="D599" i="81"/>
  <c r="D600" i="81"/>
  <c r="D601" i="81"/>
  <c r="D602" i="81"/>
  <c r="D603" i="81"/>
  <c r="D604" i="81"/>
  <c r="D605" i="81"/>
  <c r="D606" i="81"/>
  <c r="D607" i="81"/>
  <c r="D608" i="81"/>
  <c r="D609" i="81"/>
  <c r="D610" i="81"/>
  <c r="D611" i="81"/>
  <c r="D612" i="81"/>
  <c r="D613" i="81"/>
  <c r="D614" i="81"/>
  <c r="D615" i="81"/>
  <c r="D616" i="81"/>
  <c r="D617" i="81"/>
  <c r="D618" i="81"/>
  <c r="D619" i="81"/>
  <c r="D620" i="81"/>
  <c r="D621" i="81"/>
  <c r="D622" i="81"/>
  <c r="D623" i="81"/>
  <c r="D624" i="81"/>
  <c r="D625" i="81"/>
  <c r="D626" i="81"/>
  <c r="D627" i="81"/>
  <c r="D628" i="81"/>
  <c r="D629" i="81"/>
  <c r="D630" i="81"/>
  <c r="D631" i="81"/>
  <c r="D632" i="81"/>
  <c r="D633" i="81"/>
  <c r="D634" i="81"/>
  <c r="D635" i="81"/>
  <c r="D636" i="81"/>
  <c r="D637" i="81"/>
  <c r="D638" i="81"/>
  <c r="D639" i="81"/>
  <c r="D640" i="81"/>
  <c r="D641" i="81"/>
  <c r="D642" i="81"/>
  <c r="D643" i="81"/>
  <c r="D644" i="81"/>
  <c r="D645" i="81"/>
  <c r="D646" i="81"/>
  <c r="D647" i="81"/>
  <c r="D648" i="81"/>
  <c r="D649" i="81"/>
  <c r="D650" i="81"/>
  <c r="D651" i="81"/>
  <c r="D652" i="81"/>
  <c r="D653" i="81"/>
  <c r="D654" i="81"/>
  <c r="D655" i="81"/>
  <c r="D656" i="81"/>
  <c r="D657" i="81"/>
  <c r="D658" i="81"/>
  <c r="D659" i="81"/>
  <c r="D660" i="81"/>
  <c r="D661" i="81"/>
  <c r="D662" i="81"/>
  <c r="D663" i="81"/>
  <c r="D664" i="81"/>
  <c r="D665" i="81"/>
  <c r="D666" i="81"/>
  <c r="D667" i="81"/>
  <c r="D668" i="81"/>
  <c r="D669" i="81"/>
  <c r="D670" i="81"/>
  <c r="D671" i="81"/>
  <c r="D672" i="81"/>
  <c r="D673" i="81"/>
  <c r="D674" i="81"/>
  <c r="D675" i="81"/>
  <c r="D676" i="81"/>
  <c r="D677" i="81"/>
  <c r="D678" i="81"/>
  <c r="D679" i="81"/>
  <c r="D680" i="81"/>
  <c r="D681" i="81"/>
  <c r="D682" i="81"/>
  <c r="D683" i="81"/>
  <c r="D684" i="81"/>
  <c r="D685" i="81"/>
  <c r="D686" i="81"/>
  <c r="D687" i="81"/>
  <c r="D688" i="81"/>
  <c r="D689" i="81"/>
  <c r="D690" i="81"/>
  <c r="D691" i="81"/>
  <c r="D692" i="81"/>
  <c r="D693" i="81"/>
  <c r="D694" i="81"/>
  <c r="D695" i="81"/>
  <c r="D696" i="81"/>
  <c r="D697" i="81"/>
  <c r="D698" i="81"/>
  <c r="D699" i="81"/>
  <c r="D700" i="81"/>
  <c r="D701" i="81"/>
  <c r="D702" i="81"/>
  <c r="D17" i="81"/>
  <c r="O38" i="46" l="1"/>
  <c r="D4" i="81" l="1"/>
  <c r="D3" i="81"/>
  <c r="X703" i="81"/>
  <c r="T703" i="81"/>
  <c r="S703" i="81"/>
  <c r="R703" i="81"/>
  <c r="Q703" i="81"/>
  <c r="O703" i="81"/>
  <c r="N703" i="81"/>
  <c r="M703" i="81"/>
  <c r="L703" i="81"/>
  <c r="L707" i="81" s="1"/>
  <c r="K703" i="81"/>
  <c r="K707" i="81" s="1"/>
  <c r="I703" i="81"/>
  <c r="H703" i="81"/>
  <c r="G703" i="81"/>
  <c r="J702" i="81"/>
  <c r="U702" i="81" s="1"/>
  <c r="J701" i="81"/>
  <c r="U701" i="81" s="1"/>
  <c r="J700" i="81"/>
  <c r="U700" i="81" s="1"/>
  <c r="J699" i="81"/>
  <c r="U699" i="81" s="1"/>
  <c r="J698" i="81"/>
  <c r="U698" i="81" s="1"/>
  <c r="J697" i="81"/>
  <c r="U697" i="81" s="1"/>
  <c r="J696" i="81"/>
  <c r="U696" i="81" s="1"/>
  <c r="J695" i="81"/>
  <c r="U695" i="81" s="1"/>
  <c r="J694" i="81"/>
  <c r="U694" i="81" s="1"/>
  <c r="J693" i="81"/>
  <c r="U693" i="81" s="1"/>
  <c r="J692" i="81"/>
  <c r="U692" i="81" s="1"/>
  <c r="J691" i="81"/>
  <c r="U691" i="81" s="1"/>
  <c r="J690" i="81"/>
  <c r="U690" i="81" s="1"/>
  <c r="J689" i="81"/>
  <c r="U689" i="81" s="1"/>
  <c r="J688" i="81"/>
  <c r="U688" i="81" s="1"/>
  <c r="J687" i="81"/>
  <c r="U687" i="81" s="1"/>
  <c r="J686" i="81"/>
  <c r="U686" i="81" s="1"/>
  <c r="J685" i="81"/>
  <c r="U685" i="81" s="1"/>
  <c r="J684" i="81"/>
  <c r="U684" i="81" s="1"/>
  <c r="J683" i="81"/>
  <c r="U683" i="81" s="1"/>
  <c r="J682" i="81"/>
  <c r="U682" i="81" s="1"/>
  <c r="J681" i="81"/>
  <c r="U681" i="81" s="1"/>
  <c r="J680" i="81"/>
  <c r="U680" i="81" s="1"/>
  <c r="J679" i="81"/>
  <c r="U679" i="81" s="1"/>
  <c r="J678" i="81"/>
  <c r="U678" i="81" s="1"/>
  <c r="J677" i="81"/>
  <c r="U677" i="81" s="1"/>
  <c r="J676" i="81"/>
  <c r="U676" i="81" s="1"/>
  <c r="J675" i="81"/>
  <c r="U675" i="81" s="1"/>
  <c r="J674" i="81"/>
  <c r="U674" i="81" s="1"/>
  <c r="J673" i="81"/>
  <c r="U673" i="81" s="1"/>
  <c r="J672" i="81"/>
  <c r="U672" i="81" s="1"/>
  <c r="J671" i="81"/>
  <c r="U671" i="81" s="1"/>
  <c r="J670" i="81"/>
  <c r="U670" i="81" s="1"/>
  <c r="J669" i="81"/>
  <c r="U669" i="81" s="1"/>
  <c r="J668" i="81"/>
  <c r="U668" i="81" s="1"/>
  <c r="J667" i="81"/>
  <c r="U667" i="81" s="1"/>
  <c r="J666" i="81"/>
  <c r="U666" i="81" s="1"/>
  <c r="J665" i="81"/>
  <c r="U665" i="81" s="1"/>
  <c r="J664" i="81"/>
  <c r="U664" i="81" s="1"/>
  <c r="J663" i="81"/>
  <c r="U663" i="81" s="1"/>
  <c r="J662" i="81"/>
  <c r="U662" i="81" s="1"/>
  <c r="J661" i="81"/>
  <c r="U661" i="81" s="1"/>
  <c r="J660" i="81"/>
  <c r="U660" i="81" s="1"/>
  <c r="J659" i="81"/>
  <c r="U659" i="81" s="1"/>
  <c r="J658" i="81"/>
  <c r="U658" i="81" s="1"/>
  <c r="J657" i="81"/>
  <c r="U657" i="81" s="1"/>
  <c r="J656" i="81"/>
  <c r="U656" i="81" s="1"/>
  <c r="J655" i="81"/>
  <c r="U655" i="81" s="1"/>
  <c r="J654" i="81"/>
  <c r="U654" i="81" s="1"/>
  <c r="J653" i="81"/>
  <c r="U653" i="81" s="1"/>
  <c r="J652" i="81"/>
  <c r="U652" i="81" s="1"/>
  <c r="J651" i="81"/>
  <c r="U651" i="81" s="1"/>
  <c r="J650" i="81"/>
  <c r="U650" i="81" s="1"/>
  <c r="J649" i="81"/>
  <c r="U649" i="81" s="1"/>
  <c r="J648" i="81"/>
  <c r="U648" i="81" s="1"/>
  <c r="J647" i="81"/>
  <c r="U647" i="81" s="1"/>
  <c r="J646" i="81"/>
  <c r="U646" i="81" s="1"/>
  <c r="J645" i="81"/>
  <c r="U645" i="81" s="1"/>
  <c r="J644" i="81"/>
  <c r="U644" i="81" s="1"/>
  <c r="J643" i="81"/>
  <c r="U643" i="81" s="1"/>
  <c r="J642" i="81"/>
  <c r="U642" i="81" s="1"/>
  <c r="J641" i="81"/>
  <c r="U641" i="81" s="1"/>
  <c r="J640" i="81"/>
  <c r="U640" i="81" s="1"/>
  <c r="J639" i="81"/>
  <c r="U639" i="81" s="1"/>
  <c r="J638" i="81"/>
  <c r="U638" i="81" s="1"/>
  <c r="J637" i="81"/>
  <c r="U637" i="81" s="1"/>
  <c r="J636" i="81"/>
  <c r="U636" i="81" s="1"/>
  <c r="J635" i="81"/>
  <c r="U635" i="81" s="1"/>
  <c r="J634" i="81"/>
  <c r="U634" i="81" s="1"/>
  <c r="J633" i="81"/>
  <c r="U633" i="81" s="1"/>
  <c r="J632" i="81"/>
  <c r="U632" i="81" s="1"/>
  <c r="J631" i="81"/>
  <c r="U631" i="81" s="1"/>
  <c r="J630" i="81"/>
  <c r="U630" i="81" s="1"/>
  <c r="J629" i="81"/>
  <c r="U629" i="81" s="1"/>
  <c r="J628" i="81"/>
  <c r="U628" i="81" s="1"/>
  <c r="J627" i="81"/>
  <c r="U627" i="81" s="1"/>
  <c r="J626" i="81"/>
  <c r="U626" i="81" s="1"/>
  <c r="J625" i="81"/>
  <c r="U625" i="81" s="1"/>
  <c r="J624" i="81"/>
  <c r="U624" i="81" s="1"/>
  <c r="J623" i="81"/>
  <c r="U623" i="81" s="1"/>
  <c r="J622" i="81"/>
  <c r="U622" i="81" s="1"/>
  <c r="J621" i="81"/>
  <c r="U621" i="81" s="1"/>
  <c r="J620" i="81"/>
  <c r="U620" i="81" s="1"/>
  <c r="J619" i="81"/>
  <c r="U619" i="81" s="1"/>
  <c r="J618" i="81"/>
  <c r="U618" i="81" s="1"/>
  <c r="J617" i="81"/>
  <c r="U617" i="81" s="1"/>
  <c r="J616" i="81"/>
  <c r="U616" i="81" s="1"/>
  <c r="J615" i="81"/>
  <c r="U615" i="81" s="1"/>
  <c r="J614" i="81"/>
  <c r="U614" i="81" s="1"/>
  <c r="J613" i="81"/>
  <c r="U613" i="81" s="1"/>
  <c r="J612" i="81"/>
  <c r="U612" i="81" s="1"/>
  <c r="J611" i="81"/>
  <c r="U611" i="81" s="1"/>
  <c r="J610" i="81"/>
  <c r="U610" i="81" s="1"/>
  <c r="J609" i="81"/>
  <c r="U609" i="81" s="1"/>
  <c r="J608" i="81"/>
  <c r="U608" i="81" s="1"/>
  <c r="J607" i="81"/>
  <c r="U607" i="81" s="1"/>
  <c r="J606" i="81"/>
  <c r="U606" i="81" s="1"/>
  <c r="J605" i="81"/>
  <c r="U605" i="81" s="1"/>
  <c r="J604" i="81"/>
  <c r="U604" i="81" s="1"/>
  <c r="J603" i="81"/>
  <c r="U603" i="81" s="1"/>
  <c r="J602" i="81"/>
  <c r="U602" i="81" s="1"/>
  <c r="J601" i="81"/>
  <c r="U601" i="81" s="1"/>
  <c r="J600" i="81"/>
  <c r="U600" i="81" s="1"/>
  <c r="J599" i="81"/>
  <c r="U599" i="81" s="1"/>
  <c r="J598" i="81"/>
  <c r="U598" i="81" s="1"/>
  <c r="J597" i="81"/>
  <c r="U597" i="81" s="1"/>
  <c r="J596" i="81"/>
  <c r="U596" i="81" s="1"/>
  <c r="J595" i="81"/>
  <c r="U595" i="81" s="1"/>
  <c r="J594" i="81"/>
  <c r="U594" i="81" s="1"/>
  <c r="J593" i="81"/>
  <c r="U593" i="81" s="1"/>
  <c r="J592" i="81"/>
  <c r="U592" i="81" s="1"/>
  <c r="J591" i="81"/>
  <c r="U591" i="81" s="1"/>
  <c r="J590" i="81"/>
  <c r="U590" i="81" s="1"/>
  <c r="J589" i="81"/>
  <c r="U589" i="81" s="1"/>
  <c r="J588" i="81"/>
  <c r="U588" i="81" s="1"/>
  <c r="J587" i="81"/>
  <c r="U587" i="81" s="1"/>
  <c r="J586" i="81"/>
  <c r="U586" i="81" s="1"/>
  <c r="J585" i="81"/>
  <c r="U585" i="81" s="1"/>
  <c r="J584" i="81"/>
  <c r="U584" i="81" s="1"/>
  <c r="J583" i="81"/>
  <c r="U583" i="81" s="1"/>
  <c r="J582" i="81"/>
  <c r="U582" i="81" s="1"/>
  <c r="J581" i="81"/>
  <c r="U581" i="81" s="1"/>
  <c r="J580" i="81"/>
  <c r="U580" i="81" s="1"/>
  <c r="J579" i="81"/>
  <c r="U579" i="81" s="1"/>
  <c r="J578" i="81"/>
  <c r="U578" i="81" s="1"/>
  <c r="J577" i="81"/>
  <c r="U577" i="81" s="1"/>
  <c r="J576" i="81"/>
  <c r="U576" i="81" s="1"/>
  <c r="J575" i="81"/>
  <c r="U575" i="81" s="1"/>
  <c r="J574" i="81"/>
  <c r="U574" i="81" s="1"/>
  <c r="J573" i="81"/>
  <c r="U573" i="81" s="1"/>
  <c r="J572" i="81"/>
  <c r="U572" i="81" s="1"/>
  <c r="J571" i="81"/>
  <c r="U571" i="81" s="1"/>
  <c r="J570" i="81"/>
  <c r="U570" i="81" s="1"/>
  <c r="J569" i="81"/>
  <c r="U569" i="81" s="1"/>
  <c r="J568" i="81"/>
  <c r="U568" i="81" s="1"/>
  <c r="J567" i="81"/>
  <c r="U567" i="81" s="1"/>
  <c r="J566" i="81"/>
  <c r="U566" i="81" s="1"/>
  <c r="J565" i="81"/>
  <c r="U565" i="81" s="1"/>
  <c r="J564" i="81"/>
  <c r="U564" i="81" s="1"/>
  <c r="J563" i="81"/>
  <c r="U563" i="81" s="1"/>
  <c r="J562" i="81"/>
  <c r="U562" i="81" s="1"/>
  <c r="J561" i="81"/>
  <c r="U561" i="81" s="1"/>
  <c r="J560" i="81"/>
  <c r="U560" i="81" s="1"/>
  <c r="J559" i="81"/>
  <c r="U559" i="81" s="1"/>
  <c r="J558" i="81"/>
  <c r="U558" i="81" s="1"/>
  <c r="J557" i="81"/>
  <c r="U557" i="81" s="1"/>
  <c r="J556" i="81"/>
  <c r="U556" i="81" s="1"/>
  <c r="J555" i="81"/>
  <c r="U555" i="81" s="1"/>
  <c r="J554" i="81"/>
  <c r="U554" i="81" s="1"/>
  <c r="J553" i="81"/>
  <c r="U553" i="81" s="1"/>
  <c r="J552" i="81"/>
  <c r="U552" i="81" s="1"/>
  <c r="J551" i="81"/>
  <c r="U551" i="81" s="1"/>
  <c r="J550" i="81"/>
  <c r="U550" i="81" s="1"/>
  <c r="J549" i="81"/>
  <c r="U549" i="81" s="1"/>
  <c r="J548" i="81"/>
  <c r="U548" i="81" s="1"/>
  <c r="J547" i="81"/>
  <c r="U547" i="81" s="1"/>
  <c r="J546" i="81"/>
  <c r="U546" i="81" s="1"/>
  <c r="J545" i="81"/>
  <c r="U545" i="81" s="1"/>
  <c r="J544" i="81"/>
  <c r="U544" i="81" s="1"/>
  <c r="J543" i="81"/>
  <c r="U543" i="81" s="1"/>
  <c r="J542" i="81"/>
  <c r="U542" i="81" s="1"/>
  <c r="J541" i="81"/>
  <c r="U541" i="81" s="1"/>
  <c r="J540" i="81"/>
  <c r="U540" i="81" s="1"/>
  <c r="J539" i="81"/>
  <c r="U539" i="81" s="1"/>
  <c r="J538" i="81"/>
  <c r="U538" i="81" s="1"/>
  <c r="J537" i="81"/>
  <c r="U537" i="81" s="1"/>
  <c r="J536" i="81"/>
  <c r="U536" i="81" s="1"/>
  <c r="J535" i="81"/>
  <c r="U535" i="81" s="1"/>
  <c r="J534" i="81"/>
  <c r="U534" i="81" s="1"/>
  <c r="J533" i="81"/>
  <c r="U533" i="81" s="1"/>
  <c r="J532" i="81"/>
  <c r="U532" i="81" s="1"/>
  <c r="J531" i="81"/>
  <c r="U531" i="81" s="1"/>
  <c r="J530" i="81"/>
  <c r="U530" i="81" s="1"/>
  <c r="J529" i="81"/>
  <c r="U529" i="81" s="1"/>
  <c r="J528" i="81"/>
  <c r="U528" i="81" s="1"/>
  <c r="J527" i="81"/>
  <c r="U527" i="81" s="1"/>
  <c r="J526" i="81"/>
  <c r="U526" i="81" s="1"/>
  <c r="J525" i="81"/>
  <c r="U525" i="81" s="1"/>
  <c r="J524" i="81"/>
  <c r="U524" i="81" s="1"/>
  <c r="J523" i="81"/>
  <c r="U523" i="81" s="1"/>
  <c r="J522" i="81"/>
  <c r="U522" i="81" s="1"/>
  <c r="J521" i="81"/>
  <c r="U521" i="81" s="1"/>
  <c r="J520" i="81"/>
  <c r="U520" i="81" s="1"/>
  <c r="J519" i="81"/>
  <c r="U519" i="81" s="1"/>
  <c r="J518" i="81"/>
  <c r="U518" i="81" s="1"/>
  <c r="J517" i="81"/>
  <c r="U517" i="81" s="1"/>
  <c r="J516" i="81"/>
  <c r="U516" i="81" s="1"/>
  <c r="J515" i="81"/>
  <c r="U515" i="81" s="1"/>
  <c r="J514" i="81"/>
  <c r="U514" i="81" s="1"/>
  <c r="J513" i="81"/>
  <c r="U513" i="81" s="1"/>
  <c r="J512" i="81"/>
  <c r="U512" i="81" s="1"/>
  <c r="J511" i="81"/>
  <c r="U511" i="81" s="1"/>
  <c r="J510" i="81"/>
  <c r="U510" i="81" s="1"/>
  <c r="J509" i="81"/>
  <c r="U509" i="81" s="1"/>
  <c r="J508" i="81"/>
  <c r="U508" i="81" s="1"/>
  <c r="J507" i="81"/>
  <c r="U507" i="81" s="1"/>
  <c r="J506" i="81"/>
  <c r="U506" i="81" s="1"/>
  <c r="J505" i="81"/>
  <c r="U505" i="81" s="1"/>
  <c r="J504" i="81"/>
  <c r="U504" i="81" s="1"/>
  <c r="J503" i="81"/>
  <c r="U503" i="81" s="1"/>
  <c r="J502" i="81"/>
  <c r="U502" i="81" s="1"/>
  <c r="J501" i="81"/>
  <c r="U501" i="81" s="1"/>
  <c r="J500" i="81"/>
  <c r="U500" i="81" s="1"/>
  <c r="J499" i="81"/>
  <c r="U499" i="81" s="1"/>
  <c r="J498" i="81"/>
  <c r="U498" i="81" s="1"/>
  <c r="J497" i="81"/>
  <c r="U497" i="81" s="1"/>
  <c r="J496" i="81"/>
  <c r="U496" i="81" s="1"/>
  <c r="J495" i="81"/>
  <c r="U495" i="81" s="1"/>
  <c r="J494" i="81"/>
  <c r="U494" i="81" s="1"/>
  <c r="J493" i="81"/>
  <c r="U493" i="81" s="1"/>
  <c r="J492" i="81"/>
  <c r="U492" i="81" s="1"/>
  <c r="J491" i="81"/>
  <c r="U491" i="81" s="1"/>
  <c r="J490" i="81"/>
  <c r="U490" i="81" s="1"/>
  <c r="J489" i="81"/>
  <c r="U489" i="81" s="1"/>
  <c r="J488" i="81"/>
  <c r="U488" i="81" s="1"/>
  <c r="J487" i="81"/>
  <c r="U487" i="81" s="1"/>
  <c r="J486" i="81"/>
  <c r="U486" i="81" s="1"/>
  <c r="J485" i="81"/>
  <c r="U485" i="81" s="1"/>
  <c r="J484" i="81"/>
  <c r="U484" i="81" s="1"/>
  <c r="J483" i="81"/>
  <c r="U483" i="81" s="1"/>
  <c r="J482" i="81"/>
  <c r="U482" i="81" s="1"/>
  <c r="J481" i="81"/>
  <c r="U481" i="81" s="1"/>
  <c r="J480" i="81"/>
  <c r="U480" i="81" s="1"/>
  <c r="J479" i="81"/>
  <c r="U479" i="81" s="1"/>
  <c r="J478" i="81"/>
  <c r="U478" i="81" s="1"/>
  <c r="J477" i="81"/>
  <c r="U477" i="81" s="1"/>
  <c r="J476" i="81"/>
  <c r="U476" i="81" s="1"/>
  <c r="J475" i="81"/>
  <c r="U475" i="81" s="1"/>
  <c r="J474" i="81"/>
  <c r="U474" i="81" s="1"/>
  <c r="J473" i="81"/>
  <c r="U473" i="81" s="1"/>
  <c r="J472" i="81"/>
  <c r="U472" i="81" s="1"/>
  <c r="J471" i="81"/>
  <c r="U471" i="81" s="1"/>
  <c r="J470" i="81"/>
  <c r="U470" i="81" s="1"/>
  <c r="J469" i="81"/>
  <c r="U469" i="81" s="1"/>
  <c r="J468" i="81"/>
  <c r="U468" i="81" s="1"/>
  <c r="J467" i="81"/>
  <c r="U467" i="81" s="1"/>
  <c r="J466" i="81"/>
  <c r="U466" i="81" s="1"/>
  <c r="J465" i="81"/>
  <c r="U465" i="81" s="1"/>
  <c r="J464" i="81"/>
  <c r="U464" i="81" s="1"/>
  <c r="J463" i="81"/>
  <c r="U463" i="81" s="1"/>
  <c r="J462" i="81"/>
  <c r="U462" i="81" s="1"/>
  <c r="J461" i="81"/>
  <c r="U461" i="81" s="1"/>
  <c r="J460" i="81"/>
  <c r="U460" i="81" s="1"/>
  <c r="J459" i="81"/>
  <c r="U459" i="81" s="1"/>
  <c r="J458" i="81"/>
  <c r="U458" i="81" s="1"/>
  <c r="J457" i="81"/>
  <c r="U457" i="81" s="1"/>
  <c r="J456" i="81"/>
  <c r="U456" i="81" s="1"/>
  <c r="J455" i="81"/>
  <c r="U455" i="81" s="1"/>
  <c r="J454" i="81"/>
  <c r="U454" i="81" s="1"/>
  <c r="J453" i="81"/>
  <c r="U453" i="81" s="1"/>
  <c r="J452" i="81"/>
  <c r="U452" i="81" s="1"/>
  <c r="J451" i="81"/>
  <c r="U451" i="81" s="1"/>
  <c r="J450" i="81"/>
  <c r="U450" i="81" s="1"/>
  <c r="J449" i="81"/>
  <c r="U449" i="81" s="1"/>
  <c r="J448" i="81"/>
  <c r="U448" i="81" s="1"/>
  <c r="J447" i="81"/>
  <c r="U447" i="81" s="1"/>
  <c r="J446" i="81"/>
  <c r="U446" i="81" s="1"/>
  <c r="J445" i="81"/>
  <c r="U445" i="81" s="1"/>
  <c r="J444" i="81"/>
  <c r="U444" i="81" s="1"/>
  <c r="J443" i="81"/>
  <c r="U443" i="81" s="1"/>
  <c r="J442" i="81"/>
  <c r="U442" i="81" s="1"/>
  <c r="J441" i="81"/>
  <c r="U441" i="81" s="1"/>
  <c r="J440" i="81"/>
  <c r="U440" i="81" s="1"/>
  <c r="J439" i="81"/>
  <c r="U439" i="81" s="1"/>
  <c r="J438" i="81"/>
  <c r="U438" i="81" s="1"/>
  <c r="J437" i="81"/>
  <c r="U437" i="81" s="1"/>
  <c r="J436" i="81"/>
  <c r="U436" i="81" s="1"/>
  <c r="J435" i="81"/>
  <c r="U435" i="81" s="1"/>
  <c r="J434" i="81"/>
  <c r="U434" i="81" s="1"/>
  <c r="J433" i="81"/>
  <c r="U433" i="81" s="1"/>
  <c r="J432" i="81"/>
  <c r="U432" i="81" s="1"/>
  <c r="J431" i="81"/>
  <c r="U431" i="81" s="1"/>
  <c r="J430" i="81"/>
  <c r="U430" i="81" s="1"/>
  <c r="J429" i="81"/>
  <c r="U429" i="81" s="1"/>
  <c r="J428" i="81"/>
  <c r="U428" i="81" s="1"/>
  <c r="J427" i="81"/>
  <c r="U427" i="81" s="1"/>
  <c r="J426" i="81"/>
  <c r="U426" i="81" s="1"/>
  <c r="J425" i="81"/>
  <c r="U425" i="81" s="1"/>
  <c r="J424" i="81"/>
  <c r="U424" i="81" s="1"/>
  <c r="J423" i="81"/>
  <c r="U423" i="81" s="1"/>
  <c r="J422" i="81"/>
  <c r="U422" i="81" s="1"/>
  <c r="J421" i="81"/>
  <c r="U421" i="81" s="1"/>
  <c r="J420" i="81"/>
  <c r="U420" i="81" s="1"/>
  <c r="J419" i="81"/>
  <c r="U419" i="81" s="1"/>
  <c r="J418" i="81"/>
  <c r="U418" i="81" s="1"/>
  <c r="J417" i="81"/>
  <c r="U417" i="81" s="1"/>
  <c r="J416" i="81"/>
  <c r="U416" i="81" s="1"/>
  <c r="J415" i="81"/>
  <c r="U415" i="81" s="1"/>
  <c r="J414" i="81"/>
  <c r="U414" i="81" s="1"/>
  <c r="J413" i="81"/>
  <c r="U413" i="81" s="1"/>
  <c r="J412" i="81"/>
  <c r="U412" i="81" s="1"/>
  <c r="J411" i="81"/>
  <c r="U411" i="81" s="1"/>
  <c r="J410" i="81"/>
  <c r="U410" i="81" s="1"/>
  <c r="J409" i="81"/>
  <c r="U409" i="81" s="1"/>
  <c r="J408" i="81"/>
  <c r="U408" i="81" s="1"/>
  <c r="J407" i="81"/>
  <c r="U407" i="81" s="1"/>
  <c r="J406" i="81"/>
  <c r="U406" i="81" s="1"/>
  <c r="J405" i="81"/>
  <c r="U405" i="81" s="1"/>
  <c r="J404" i="81"/>
  <c r="U404" i="81" s="1"/>
  <c r="J403" i="81"/>
  <c r="U403" i="81" s="1"/>
  <c r="J402" i="81"/>
  <c r="U402" i="81" s="1"/>
  <c r="J401" i="81"/>
  <c r="U401" i="81" s="1"/>
  <c r="J400" i="81"/>
  <c r="U400" i="81" s="1"/>
  <c r="J399" i="81"/>
  <c r="U399" i="81" s="1"/>
  <c r="J398" i="81"/>
  <c r="U398" i="81" s="1"/>
  <c r="J397" i="81"/>
  <c r="U397" i="81" s="1"/>
  <c r="J396" i="81"/>
  <c r="U396" i="81" s="1"/>
  <c r="J395" i="81"/>
  <c r="U395" i="81" s="1"/>
  <c r="J394" i="81"/>
  <c r="U394" i="81" s="1"/>
  <c r="J393" i="81"/>
  <c r="U393" i="81" s="1"/>
  <c r="J392" i="81"/>
  <c r="U392" i="81" s="1"/>
  <c r="J391" i="81"/>
  <c r="U391" i="81" s="1"/>
  <c r="J390" i="81"/>
  <c r="U390" i="81" s="1"/>
  <c r="J389" i="81"/>
  <c r="U389" i="81" s="1"/>
  <c r="J388" i="81"/>
  <c r="U388" i="81" s="1"/>
  <c r="J387" i="81"/>
  <c r="U387" i="81" s="1"/>
  <c r="J386" i="81"/>
  <c r="U386" i="81" s="1"/>
  <c r="J385" i="81"/>
  <c r="U385" i="81" s="1"/>
  <c r="J384" i="81"/>
  <c r="U384" i="81" s="1"/>
  <c r="J383" i="81"/>
  <c r="U383" i="81" s="1"/>
  <c r="J382" i="81"/>
  <c r="U382" i="81" s="1"/>
  <c r="J381" i="81"/>
  <c r="U381" i="81" s="1"/>
  <c r="J380" i="81"/>
  <c r="U380" i="81" s="1"/>
  <c r="J379" i="81"/>
  <c r="U379" i="81" s="1"/>
  <c r="J378" i="81"/>
  <c r="U378" i="81" s="1"/>
  <c r="J377" i="81"/>
  <c r="U377" i="81" s="1"/>
  <c r="J376" i="81"/>
  <c r="U376" i="81" s="1"/>
  <c r="J375" i="81"/>
  <c r="U375" i="81" s="1"/>
  <c r="J374" i="81"/>
  <c r="U374" i="81" s="1"/>
  <c r="J373" i="81"/>
  <c r="U373" i="81" s="1"/>
  <c r="J372" i="81"/>
  <c r="U372" i="81" s="1"/>
  <c r="J371" i="81"/>
  <c r="U371" i="81" s="1"/>
  <c r="J370" i="81"/>
  <c r="U370" i="81" s="1"/>
  <c r="J369" i="81"/>
  <c r="U369" i="81" s="1"/>
  <c r="J368" i="81"/>
  <c r="U368" i="81" s="1"/>
  <c r="J367" i="81"/>
  <c r="U367" i="81" s="1"/>
  <c r="J366" i="81"/>
  <c r="U366" i="81" s="1"/>
  <c r="J365" i="81"/>
  <c r="U365" i="81" s="1"/>
  <c r="J364" i="81"/>
  <c r="U364" i="81" s="1"/>
  <c r="J363" i="81"/>
  <c r="U363" i="81" s="1"/>
  <c r="J362" i="81"/>
  <c r="U362" i="81" s="1"/>
  <c r="J361" i="81"/>
  <c r="U361" i="81" s="1"/>
  <c r="J360" i="81"/>
  <c r="U360" i="81" s="1"/>
  <c r="J359" i="81"/>
  <c r="U359" i="81" s="1"/>
  <c r="J358" i="81"/>
  <c r="U358" i="81" s="1"/>
  <c r="J357" i="81"/>
  <c r="U357" i="81" s="1"/>
  <c r="J356" i="81"/>
  <c r="U356" i="81" s="1"/>
  <c r="J355" i="81"/>
  <c r="U355" i="81" s="1"/>
  <c r="J354" i="81"/>
  <c r="U354" i="81" s="1"/>
  <c r="J353" i="81"/>
  <c r="U353" i="81" s="1"/>
  <c r="J352" i="81"/>
  <c r="U352" i="81" s="1"/>
  <c r="J351" i="81"/>
  <c r="U351" i="81" s="1"/>
  <c r="J350" i="81"/>
  <c r="U350" i="81" s="1"/>
  <c r="J349" i="81"/>
  <c r="U349" i="81" s="1"/>
  <c r="J348" i="81"/>
  <c r="U348" i="81" s="1"/>
  <c r="J347" i="81"/>
  <c r="U347" i="81" s="1"/>
  <c r="J346" i="81"/>
  <c r="U346" i="81" s="1"/>
  <c r="J345" i="81"/>
  <c r="U345" i="81" s="1"/>
  <c r="J344" i="81"/>
  <c r="U344" i="81" s="1"/>
  <c r="J343" i="81"/>
  <c r="U343" i="81" s="1"/>
  <c r="J342" i="81"/>
  <c r="U342" i="81" s="1"/>
  <c r="J341" i="81"/>
  <c r="U341" i="81" s="1"/>
  <c r="J340" i="81"/>
  <c r="U340" i="81" s="1"/>
  <c r="J339" i="81"/>
  <c r="U339" i="81" s="1"/>
  <c r="J338" i="81"/>
  <c r="U338" i="81" s="1"/>
  <c r="J337" i="81"/>
  <c r="U337" i="81" s="1"/>
  <c r="J336" i="81"/>
  <c r="U336" i="81" s="1"/>
  <c r="J335" i="81"/>
  <c r="U335" i="81" s="1"/>
  <c r="J334" i="81"/>
  <c r="U334" i="81" s="1"/>
  <c r="J333" i="81"/>
  <c r="U333" i="81" s="1"/>
  <c r="J332" i="81"/>
  <c r="U332" i="81" s="1"/>
  <c r="J331" i="81"/>
  <c r="U331" i="81" s="1"/>
  <c r="J330" i="81"/>
  <c r="U330" i="81" s="1"/>
  <c r="J329" i="81"/>
  <c r="U329" i="81" s="1"/>
  <c r="J328" i="81"/>
  <c r="U328" i="81" s="1"/>
  <c r="J327" i="81"/>
  <c r="U327" i="81" s="1"/>
  <c r="J326" i="81"/>
  <c r="U326" i="81" s="1"/>
  <c r="J325" i="81"/>
  <c r="U325" i="81" s="1"/>
  <c r="J324" i="81"/>
  <c r="U324" i="81" s="1"/>
  <c r="J323" i="81"/>
  <c r="U323" i="81" s="1"/>
  <c r="J322" i="81"/>
  <c r="U322" i="81" s="1"/>
  <c r="J321" i="81"/>
  <c r="U321" i="81" s="1"/>
  <c r="J320" i="81"/>
  <c r="U320" i="81" s="1"/>
  <c r="J319" i="81"/>
  <c r="U319" i="81" s="1"/>
  <c r="J318" i="81"/>
  <c r="U318" i="81" s="1"/>
  <c r="J317" i="81"/>
  <c r="U317" i="81" s="1"/>
  <c r="J316" i="81"/>
  <c r="U316" i="81" s="1"/>
  <c r="J315" i="81"/>
  <c r="U315" i="81" s="1"/>
  <c r="J314" i="81"/>
  <c r="U314" i="81" s="1"/>
  <c r="J313" i="81"/>
  <c r="U313" i="81" s="1"/>
  <c r="J312" i="81"/>
  <c r="U312" i="81" s="1"/>
  <c r="J311" i="81"/>
  <c r="U311" i="81" s="1"/>
  <c r="J310" i="81"/>
  <c r="U310" i="81" s="1"/>
  <c r="J309" i="81"/>
  <c r="U309" i="81" s="1"/>
  <c r="J308" i="81"/>
  <c r="U308" i="81" s="1"/>
  <c r="J307" i="81"/>
  <c r="U307" i="81" s="1"/>
  <c r="J306" i="81"/>
  <c r="U306" i="81" s="1"/>
  <c r="J305" i="81"/>
  <c r="U305" i="81" s="1"/>
  <c r="J304" i="81"/>
  <c r="U304" i="81" s="1"/>
  <c r="J303" i="81"/>
  <c r="U303" i="81" s="1"/>
  <c r="J302" i="81"/>
  <c r="U302" i="81" s="1"/>
  <c r="J301" i="81"/>
  <c r="U301" i="81" s="1"/>
  <c r="J300" i="81"/>
  <c r="U300" i="81" s="1"/>
  <c r="J299" i="81"/>
  <c r="U299" i="81" s="1"/>
  <c r="J298" i="81"/>
  <c r="U298" i="81" s="1"/>
  <c r="J297" i="81"/>
  <c r="U297" i="81" s="1"/>
  <c r="J296" i="81"/>
  <c r="U296" i="81" s="1"/>
  <c r="J295" i="81"/>
  <c r="U295" i="81" s="1"/>
  <c r="J294" i="81"/>
  <c r="U294" i="81" s="1"/>
  <c r="J293" i="81"/>
  <c r="U293" i="81" s="1"/>
  <c r="J292" i="81"/>
  <c r="U292" i="81" s="1"/>
  <c r="J291" i="81"/>
  <c r="U291" i="81" s="1"/>
  <c r="J290" i="81"/>
  <c r="U290" i="81" s="1"/>
  <c r="J289" i="81"/>
  <c r="U289" i="81" s="1"/>
  <c r="J288" i="81"/>
  <c r="U288" i="81" s="1"/>
  <c r="J287" i="81"/>
  <c r="U287" i="81" s="1"/>
  <c r="J286" i="81"/>
  <c r="U286" i="81" s="1"/>
  <c r="J285" i="81"/>
  <c r="U285" i="81" s="1"/>
  <c r="J284" i="81"/>
  <c r="U284" i="81" s="1"/>
  <c r="J283" i="81"/>
  <c r="U283" i="81" s="1"/>
  <c r="J282" i="81"/>
  <c r="U282" i="81" s="1"/>
  <c r="J281" i="81"/>
  <c r="U281" i="81" s="1"/>
  <c r="J280" i="81"/>
  <c r="U280" i="81" s="1"/>
  <c r="J279" i="81"/>
  <c r="U279" i="81" s="1"/>
  <c r="J278" i="81"/>
  <c r="U278" i="81" s="1"/>
  <c r="J277" i="81"/>
  <c r="U277" i="81" s="1"/>
  <c r="J276" i="81"/>
  <c r="U276" i="81" s="1"/>
  <c r="J275" i="81"/>
  <c r="U275" i="81" s="1"/>
  <c r="J274" i="81"/>
  <c r="U274" i="81" s="1"/>
  <c r="J273" i="81"/>
  <c r="U273" i="81" s="1"/>
  <c r="J272" i="81"/>
  <c r="U272" i="81" s="1"/>
  <c r="J271" i="81"/>
  <c r="U271" i="81" s="1"/>
  <c r="J270" i="81"/>
  <c r="U270" i="81" s="1"/>
  <c r="J269" i="81"/>
  <c r="U269" i="81" s="1"/>
  <c r="J268" i="81"/>
  <c r="U268" i="81" s="1"/>
  <c r="J267" i="81"/>
  <c r="U267" i="81" s="1"/>
  <c r="J266" i="81"/>
  <c r="U266" i="81" s="1"/>
  <c r="J265" i="81"/>
  <c r="U265" i="81" s="1"/>
  <c r="J264" i="81"/>
  <c r="U264" i="81" s="1"/>
  <c r="J263" i="81"/>
  <c r="U263" i="81" s="1"/>
  <c r="J262" i="81"/>
  <c r="U262" i="81" s="1"/>
  <c r="J261" i="81"/>
  <c r="U261" i="81" s="1"/>
  <c r="J260" i="81"/>
  <c r="U260" i="81" s="1"/>
  <c r="J259" i="81"/>
  <c r="U259" i="81" s="1"/>
  <c r="J258" i="81"/>
  <c r="U258" i="81" s="1"/>
  <c r="J257" i="81"/>
  <c r="U257" i="81" s="1"/>
  <c r="J256" i="81"/>
  <c r="U256" i="81" s="1"/>
  <c r="J255" i="81"/>
  <c r="U255" i="81" s="1"/>
  <c r="J254" i="81"/>
  <c r="U254" i="81" s="1"/>
  <c r="J253" i="81"/>
  <c r="U253" i="81" s="1"/>
  <c r="J252" i="81"/>
  <c r="U252" i="81" s="1"/>
  <c r="J251" i="81"/>
  <c r="U251" i="81" s="1"/>
  <c r="J250" i="81"/>
  <c r="U250" i="81" s="1"/>
  <c r="J249" i="81"/>
  <c r="U249" i="81" s="1"/>
  <c r="J248" i="81"/>
  <c r="U248" i="81" s="1"/>
  <c r="J247" i="81"/>
  <c r="U247" i="81" s="1"/>
  <c r="J246" i="81"/>
  <c r="U246" i="81" s="1"/>
  <c r="J245" i="81"/>
  <c r="U245" i="81" s="1"/>
  <c r="J244" i="81"/>
  <c r="U244" i="81" s="1"/>
  <c r="J243" i="81"/>
  <c r="U243" i="81" s="1"/>
  <c r="J242" i="81"/>
  <c r="U242" i="81" s="1"/>
  <c r="J241" i="81"/>
  <c r="U241" i="81" s="1"/>
  <c r="J240" i="81"/>
  <c r="U240" i="81" s="1"/>
  <c r="J239" i="81"/>
  <c r="U239" i="81" s="1"/>
  <c r="J238" i="81"/>
  <c r="U238" i="81" s="1"/>
  <c r="J237" i="81"/>
  <c r="U237" i="81" s="1"/>
  <c r="J236" i="81"/>
  <c r="U236" i="81" s="1"/>
  <c r="J235" i="81"/>
  <c r="U235" i="81" s="1"/>
  <c r="J234" i="81"/>
  <c r="U234" i="81" s="1"/>
  <c r="J233" i="81"/>
  <c r="U233" i="81" s="1"/>
  <c r="J232" i="81"/>
  <c r="U232" i="81" s="1"/>
  <c r="J231" i="81"/>
  <c r="U231" i="81" s="1"/>
  <c r="J230" i="81"/>
  <c r="U230" i="81" s="1"/>
  <c r="J229" i="81"/>
  <c r="U229" i="81" s="1"/>
  <c r="J228" i="81"/>
  <c r="U228" i="81" s="1"/>
  <c r="J227" i="81"/>
  <c r="U227" i="81" s="1"/>
  <c r="J226" i="81"/>
  <c r="U226" i="81" s="1"/>
  <c r="J225" i="81"/>
  <c r="U225" i="81" s="1"/>
  <c r="J224" i="81"/>
  <c r="U224" i="81" s="1"/>
  <c r="J223" i="81"/>
  <c r="U223" i="81" s="1"/>
  <c r="J222" i="81"/>
  <c r="U222" i="81" s="1"/>
  <c r="J221" i="81"/>
  <c r="U221" i="81" s="1"/>
  <c r="J220" i="81"/>
  <c r="U220" i="81" s="1"/>
  <c r="J219" i="81"/>
  <c r="U219" i="81" s="1"/>
  <c r="J218" i="81"/>
  <c r="U218" i="81" s="1"/>
  <c r="J217" i="81"/>
  <c r="U217" i="81" s="1"/>
  <c r="J216" i="81"/>
  <c r="U216" i="81" s="1"/>
  <c r="J215" i="81"/>
  <c r="U215" i="81" s="1"/>
  <c r="J214" i="81"/>
  <c r="U214" i="81" s="1"/>
  <c r="J213" i="81"/>
  <c r="U213" i="81" s="1"/>
  <c r="J212" i="81"/>
  <c r="U212" i="81" s="1"/>
  <c r="J211" i="81"/>
  <c r="U211" i="81" s="1"/>
  <c r="J210" i="81"/>
  <c r="U210" i="81" s="1"/>
  <c r="J209" i="81"/>
  <c r="U209" i="81" s="1"/>
  <c r="J208" i="81"/>
  <c r="U208" i="81" s="1"/>
  <c r="J207" i="81"/>
  <c r="U207" i="81" s="1"/>
  <c r="J206" i="81"/>
  <c r="U206" i="81" s="1"/>
  <c r="J205" i="81"/>
  <c r="U205" i="81" s="1"/>
  <c r="J204" i="81"/>
  <c r="U204" i="81" s="1"/>
  <c r="J203" i="81"/>
  <c r="U203" i="81" s="1"/>
  <c r="J202" i="81"/>
  <c r="U202" i="81" s="1"/>
  <c r="J201" i="81"/>
  <c r="U201" i="81" s="1"/>
  <c r="J200" i="81"/>
  <c r="U200" i="81" s="1"/>
  <c r="J199" i="81"/>
  <c r="U199" i="81" s="1"/>
  <c r="J198" i="81"/>
  <c r="U198" i="81" s="1"/>
  <c r="J197" i="81"/>
  <c r="U197" i="81" s="1"/>
  <c r="J196" i="81"/>
  <c r="U196" i="81" s="1"/>
  <c r="J195" i="81"/>
  <c r="U195" i="81" s="1"/>
  <c r="J194" i="81"/>
  <c r="U194" i="81" s="1"/>
  <c r="J193" i="81"/>
  <c r="U193" i="81" s="1"/>
  <c r="J192" i="81"/>
  <c r="U192" i="81" s="1"/>
  <c r="J191" i="81"/>
  <c r="U191" i="81" s="1"/>
  <c r="J190" i="81"/>
  <c r="U190" i="81" s="1"/>
  <c r="J189" i="81"/>
  <c r="U189" i="81" s="1"/>
  <c r="J188" i="81"/>
  <c r="U188" i="81" s="1"/>
  <c r="J187" i="81"/>
  <c r="U187" i="81" s="1"/>
  <c r="J186" i="81"/>
  <c r="U186" i="81" s="1"/>
  <c r="J185" i="81"/>
  <c r="U185" i="81" s="1"/>
  <c r="J184" i="81"/>
  <c r="U184" i="81" s="1"/>
  <c r="J183" i="81"/>
  <c r="U183" i="81" s="1"/>
  <c r="J182" i="81"/>
  <c r="U182" i="81" s="1"/>
  <c r="J181" i="81"/>
  <c r="U181" i="81" s="1"/>
  <c r="J180" i="81"/>
  <c r="U180" i="81" s="1"/>
  <c r="J179" i="81"/>
  <c r="U179" i="81" s="1"/>
  <c r="J178" i="81"/>
  <c r="U178" i="81" s="1"/>
  <c r="J177" i="81"/>
  <c r="U177" i="81" s="1"/>
  <c r="J176" i="81"/>
  <c r="U176" i="81" s="1"/>
  <c r="J175" i="81"/>
  <c r="U175" i="81" s="1"/>
  <c r="J174" i="81"/>
  <c r="U174" i="81" s="1"/>
  <c r="J173" i="81"/>
  <c r="U173" i="81" s="1"/>
  <c r="J172" i="81"/>
  <c r="U172" i="81" s="1"/>
  <c r="J171" i="81"/>
  <c r="U171" i="81" s="1"/>
  <c r="J170" i="81"/>
  <c r="U170" i="81" s="1"/>
  <c r="J169" i="81"/>
  <c r="U169" i="81" s="1"/>
  <c r="J168" i="81"/>
  <c r="U168" i="81" s="1"/>
  <c r="J167" i="81"/>
  <c r="U167" i="81" s="1"/>
  <c r="J166" i="81"/>
  <c r="U166" i="81" s="1"/>
  <c r="J165" i="81"/>
  <c r="U165" i="81" s="1"/>
  <c r="J164" i="81"/>
  <c r="U164" i="81" s="1"/>
  <c r="J163" i="81"/>
  <c r="U163" i="81" s="1"/>
  <c r="J162" i="81"/>
  <c r="U162" i="81" s="1"/>
  <c r="J161" i="81"/>
  <c r="U161" i="81" s="1"/>
  <c r="J160" i="81"/>
  <c r="U160" i="81" s="1"/>
  <c r="J159" i="81"/>
  <c r="U159" i="81" s="1"/>
  <c r="J158" i="81"/>
  <c r="U158" i="81" s="1"/>
  <c r="J157" i="81"/>
  <c r="U157" i="81" s="1"/>
  <c r="J156" i="81"/>
  <c r="U156" i="81" s="1"/>
  <c r="J155" i="81"/>
  <c r="U155" i="81" s="1"/>
  <c r="J154" i="81"/>
  <c r="U154" i="81" s="1"/>
  <c r="J153" i="81"/>
  <c r="U153" i="81" s="1"/>
  <c r="J152" i="81"/>
  <c r="U152" i="81" s="1"/>
  <c r="J151" i="81"/>
  <c r="U151" i="81" s="1"/>
  <c r="J150" i="81"/>
  <c r="U150" i="81" s="1"/>
  <c r="J149" i="81"/>
  <c r="U149" i="81" s="1"/>
  <c r="J148" i="81"/>
  <c r="U148" i="81" s="1"/>
  <c r="J147" i="81"/>
  <c r="U147" i="81" s="1"/>
  <c r="J146" i="81"/>
  <c r="U146" i="81" s="1"/>
  <c r="J145" i="81"/>
  <c r="U145" i="81" s="1"/>
  <c r="J144" i="81"/>
  <c r="U144" i="81" s="1"/>
  <c r="J143" i="81"/>
  <c r="U143" i="81" s="1"/>
  <c r="J142" i="81"/>
  <c r="U142" i="81" s="1"/>
  <c r="J141" i="81"/>
  <c r="U141" i="81" s="1"/>
  <c r="J140" i="81"/>
  <c r="U140" i="81" s="1"/>
  <c r="J139" i="81"/>
  <c r="U139" i="81" s="1"/>
  <c r="J138" i="81"/>
  <c r="U138" i="81" s="1"/>
  <c r="J137" i="81"/>
  <c r="U137" i="81" s="1"/>
  <c r="J136" i="81"/>
  <c r="U136" i="81" s="1"/>
  <c r="J135" i="81"/>
  <c r="U135" i="81" s="1"/>
  <c r="J134" i="81"/>
  <c r="U134" i="81" s="1"/>
  <c r="J133" i="81"/>
  <c r="U133" i="81" s="1"/>
  <c r="J132" i="81"/>
  <c r="U132" i="81" s="1"/>
  <c r="J131" i="81"/>
  <c r="U131" i="81" s="1"/>
  <c r="J130" i="81"/>
  <c r="U130" i="81" s="1"/>
  <c r="J129" i="81"/>
  <c r="U129" i="81" s="1"/>
  <c r="J128" i="81"/>
  <c r="U128" i="81" s="1"/>
  <c r="J127" i="81"/>
  <c r="U127" i="81" s="1"/>
  <c r="J126" i="81"/>
  <c r="U126" i="81" s="1"/>
  <c r="J125" i="81"/>
  <c r="U125" i="81" s="1"/>
  <c r="J124" i="81"/>
  <c r="U124" i="81" s="1"/>
  <c r="J123" i="81"/>
  <c r="U123" i="81" s="1"/>
  <c r="J122" i="81"/>
  <c r="U122" i="81" s="1"/>
  <c r="J121" i="81"/>
  <c r="U121" i="81" s="1"/>
  <c r="J120" i="81"/>
  <c r="U120" i="81" s="1"/>
  <c r="J119" i="81"/>
  <c r="U119" i="81" s="1"/>
  <c r="J118" i="81"/>
  <c r="U118" i="81" s="1"/>
  <c r="J117" i="81"/>
  <c r="U117" i="81" s="1"/>
  <c r="J116" i="81"/>
  <c r="U116" i="81" s="1"/>
  <c r="J115" i="81"/>
  <c r="U115" i="81" s="1"/>
  <c r="J114" i="81"/>
  <c r="U114" i="81" s="1"/>
  <c r="J113" i="81"/>
  <c r="U113" i="81" s="1"/>
  <c r="J112" i="81"/>
  <c r="U112" i="81" s="1"/>
  <c r="J111" i="81"/>
  <c r="U111" i="81" s="1"/>
  <c r="J110" i="81"/>
  <c r="U110" i="81" s="1"/>
  <c r="J109" i="81"/>
  <c r="U109" i="81" s="1"/>
  <c r="J108" i="81"/>
  <c r="U108" i="81" s="1"/>
  <c r="J107" i="81"/>
  <c r="U107" i="81" s="1"/>
  <c r="J106" i="81"/>
  <c r="U106" i="81" s="1"/>
  <c r="J105" i="81"/>
  <c r="U105" i="81" s="1"/>
  <c r="J104" i="81"/>
  <c r="U104" i="81" s="1"/>
  <c r="J103" i="81"/>
  <c r="U103" i="81" s="1"/>
  <c r="J102" i="81"/>
  <c r="U102" i="81" s="1"/>
  <c r="J101" i="81"/>
  <c r="U101" i="81" s="1"/>
  <c r="J100" i="81"/>
  <c r="U100" i="81" s="1"/>
  <c r="J99" i="81"/>
  <c r="U99" i="81" s="1"/>
  <c r="J98" i="81"/>
  <c r="U98" i="81" s="1"/>
  <c r="J97" i="81"/>
  <c r="U97" i="81" s="1"/>
  <c r="J96" i="81"/>
  <c r="U96" i="81" s="1"/>
  <c r="J95" i="81"/>
  <c r="U95" i="81" s="1"/>
  <c r="J94" i="81"/>
  <c r="U94" i="81" s="1"/>
  <c r="J93" i="81"/>
  <c r="U93" i="81" s="1"/>
  <c r="J92" i="81"/>
  <c r="U92" i="81" s="1"/>
  <c r="J91" i="81"/>
  <c r="U91" i="81" s="1"/>
  <c r="J90" i="81"/>
  <c r="U90" i="81" s="1"/>
  <c r="J89" i="81"/>
  <c r="U89" i="81" s="1"/>
  <c r="J88" i="81"/>
  <c r="U88" i="81" s="1"/>
  <c r="J87" i="81"/>
  <c r="U87" i="81" s="1"/>
  <c r="U86" i="81"/>
  <c r="J86" i="81"/>
  <c r="J85" i="81"/>
  <c r="U85" i="81" s="1"/>
  <c r="J84" i="81"/>
  <c r="U84" i="81" s="1"/>
  <c r="J83" i="81"/>
  <c r="U83" i="81" s="1"/>
  <c r="J82" i="81"/>
  <c r="U82" i="81" s="1"/>
  <c r="J81" i="81"/>
  <c r="U81" i="81" s="1"/>
  <c r="J80" i="81"/>
  <c r="U80" i="81" s="1"/>
  <c r="J79" i="81"/>
  <c r="U79" i="81" s="1"/>
  <c r="J78" i="81"/>
  <c r="U78" i="81" s="1"/>
  <c r="J77" i="81"/>
  <c r="U77" i="81" s="1"/>
  <c r="J76" i="81"/>
  <c r="U76" i="81" s="1"/>
  <c r="J75" i="81"/>
  <c r="U75" i="81" s="1"/>
  <c r="U74" i="81"/>
  <c r="J74" i="81"/>
  <c r="J73" i="81"/>
  <c r="U73" i="81" s="1"/>
  <c r="J72" i="81"/>
  <c r="U72" i="81" s="1"/>
  <c r="J71" i="81"/>
  <c r="U71" i="81" s="1"/>
  <c r="U70" i="81"/>
  <c r="J70" i="81"/>
  <c r="J69" i="81"/>
  <c r="U69" i="81" s="1"/>
  <c r="J68" i="81"/>
  <c r="U68" i="81" s="1"/>
  <c r="J67" i="81"/>
  <c r="U67" i="81" s="1"/>
  <c r="J66" i="81"/>
  <c r="U66" i="81" s="1"/>
  <c r="J65" i="81"/>
  <c r="U65" i="81" s="1"/>
  <c r="J64" i="81"/>
  <c r="U64" i="81" s="1"/>
  <c r="J63" i="81"/>
  <c r="U63" i="81" s="1"/>
  <c r="J62" i="81"/>
  <c r="U62" i="81" s="1"/>
  <c r="J61" i="81"/>
  <c r="U61" i="81" s="1"/>
  <c r="J60" i="81"/>
  <c r="U60" i="81" s="1"/>
  <c r="J59" i="81"/>
  <c r="U59" i="81" s="1"/>
  <c r="U58" i="81"/>
  <c r="J58" i="81"/>
  <c r="J57" i="81"/>
  <c r="U57" i="81" s="1"/>
  <c r="J56" i="81"/>
  <c r="U56" i="81" s="1"/>
  <c r="J55" i="81"/>
  <c r="U55" i="81" s="1"/>
  <c r="J54" i="81"/>
  <c r="U54" i="81" s="1"/>
  <c r="J53" i="81"/>
  <c r="U53" i="81" s="1"/>
  <c r="J52" i="81"/>
  <c r="U52" i="81" s="1"/>
  <c r="J51" i="81"/>
  <c r="U51" i="81" s="1"/>
  <c r="J50" i="81"/>
  <c r="U50" i="81" s="1"/>
  <c r="J49" i="81"/>
  <c r="U49" i="81" s="1"/>
  <c r="J48" i="81"/>
  <c r="U48" i="81" s="1"/>
  <c r="J47" i="81"/>
  <c r="U47" i="81" s="1"/>
  <c r="J46" i="81"/>
  <c r="U46" i="81" s="1"/>
  <c r="J45" i="81"/>
  <c r="U45" i="81" s="1"/>
  <c r="J44" i="81"/>
  <c r="U44" i="81" s="1"/>
  <c r="J43" i="81"/>
  <c r="U43" i="81" s="1"/>
  <c r="J42" i="81"/>
  <c r="U42" i="81" s="1"/>
  <c r="J41" i="81"/>
  <c r="U41" i="81" s="1"/>
  <c r="J40" i="81"/>
  <c r="U40" i="81" s="1"/>
  <c r="J39" i="81"/>
  <c r="U39" i="81" s="1"/>
  <c r="J38" i="81"/>
  <c r="U38" i="81" s="1"/>
  <c r="J37" i="81"/>
  <c r="U37" i="81" s="1"/>
  <c r="J36" i="81"/>
  <c r="U36" i="81" s="1"/>
  <c r="J35" i="81"/>
  <c r="U35" i="81" s="1"/>
  <c r="U34" i="81"/>
  <c r="J34" i="81"/>
  <c r="J33" i="81"/>
  <c r="U33" i="81" s="1"/>
  <c r="J32" i="81"/>
  <c r="U32" i="81" s="1"/>
  <c r="J31" i="81"/>
  <c r="U31" i="81" s="1"/>
  <c r="J30" i="81"/>
  <c r="U30" i="81" s="1"/>
  <c r="J29" i="81"/>
  <c r="U29" i="81" s="1"/>
  <c r="J28" i="81"/>
  <c r="U28" i="81" s="1"/>
  <c r="J27" i="81"/>
  <c r="U27" i="81" s="1"/>
  <c r="J26" i="81"/>
  <c r="U26" i="81" s="1"/>
  <c r="J25" i="81"/>
  <c r="U25" i="81" s="1"/>
  <c r="J24" i="81"/>
  <c r="U24" i="81" s="1"/>
  <c r="J23" i="81"/>
  <c r="U23" i="81" s="1"/>
  <c r="J22" i="81"/>
  <c r="U22" i="81" s="1"/>
  <c r="J21" i="81"/>
  <c r="U21" i="81" s="1"/>
  <c r="J20" i="81"/>
  <c r="U20" i="81" s="1"/>
  <c r="J19" i="81"/>
  <c r="U19" i="81" s="1"/>
  <c r="J18" i="81"/>
  <c r="U18" i="81" s="1"/>
  <c r="J17" i="81"/>
  <c r="U17" i="81" s="1"/>
  <c r="Q706" i="80"/>
  <c r="P706" i="80"/>
  <c r="O706" i="80"/>
  <c r="N706" i="80"/>
  <c r="L706" i="80"/>
  <c r="K706" i="80"/>
  <c r="J706" i="80"/>
  <c r="I706" i="80"/>
  <c r="G706" i="80"/>
  <c r="F706" i="80"/>
  <c r="E706" i="80"/>
  <c r="H705" i="80"/>
  <c r="M705" i="80" s="1"/>
  <c r="H704" i="80"/>
  <c r="M704" i="80" s="1"/>
  <c r="H703" i="80"/>
  <c r="M703" i="80" s="1"/>
  <c r="H702" i="80"/>
  <c r="M702" i="80" s="1"/>
  <c r="H701" i="80"/>
  <c r="M701" i="80" s="1"/>
  <c r="H700" i="80"/>
  <c r="M700" i="80" s="1"/>
  <c r="H699" i="80"/>
  <c r="M699" i="80" s="1"/>
  <c r="H698" i="80"/>
  <c r="M698" i="80" s="1"/>
  <c r="H697" i="80"/>
  <c r="M697" i="80" s="1"/>
  <c r="H696" i="80"/>
  <c r="M696" i="80" s="1"/>
  <c r="H695" i="80"/>
  <c r="M695" i="80" s="1"/>
  <c r="H694" i="80"/>
  <c r="M694" i="80" s="1"/>
  <c r="H693" i="80"/>
  <c r="M693" i="80" s="1"/>
  <c r="H692" i="80"/>
  <c r="M692" i="80" s="1"/>
  <c r="H691" i="80"/>
  <c r="M691" i="80" s="1"/>
  <c r="H690" i="80"/>
  <c r="M690" i="80" s="1"/>
  <c r="H689" i="80"/>
  <c r="M689" i="80" s="1"/>
  <c r="H688" i="80"/>
  <c r="M688" i="80" s="1"/>
  <c r="H687" i="80"/>
  <c r="M687" i="80" s="1"/>
  <c r="H686" i="80"/>
  <c r="M686" i="80" s="1"/>
  <c r="H685" i="80"/>
  <c r="M685" i="80" s="1"/>
  <c r="H684" i="80"/>
  <c r="M684" i="80" s="1"/>
  <c r="H683" i="80"/>
  <c r="M683" i="80" s="1"/>
  <c r="H682" i="80"/>
  <c r="M682" i="80" s="1"/>
  <c r="H681" i="80"/>
  <c r="M681" i="80" s="1"/>
  <c r="H680" i="80"/>
  <c r="M680" i="80" s="1"/>
  <c r="H679" i="80"/>
  <c r="M679" i="80" s="1"/>
  <c r="H678" i="80"/>
  <c r="M678" i="80" s="1"/>
  <c r="H677" i="80"/>
  <c r="M677" i="80" s="1"/>
  <c r="H676" i="80"/>
  <c r="M676" i="80" s="1"/>
  <c r="H675" i="80"/>
  <c r="M675" i="80" s="1"/>
  <c r="H674" i="80"/>
  <c r="M674" i="80" s="1"/>
  <c r="H673" i="80"/>
  <c r="M673" i="80" s="1"/>
  <c r="H672" i="80"/>
  <c r="M672" i="80" s="1"/>
  <c r="H671" i="80"/>
  <c r="M671" i="80" s="1"/>
  <c r="H670" i="80"/>
  <c r="M670" i="80" s="1"/>
  <c r="H669" i="80"/>
  <c r="M669" i="80" s="1"/>
  <c r="H668" i="80"/>
  <c r="M668" i="80" s="1"/>
  <c r="H667" i="80"/>
  <c r="M667" i="80" s="1"/>
  <c r="H666" i="80"/>
  <c r="M666" i="80" s="1"/>
  <c r="H665" i="80"/>
  <c r="M665" i="80" s="1"/>
  <c r="H664" i="80"/>
  <c r="M664" i="80" s="1"/>
  <c r="H663" i="80"/>
  <c r="M663" i="80" s="1"/>
  <c r="H662" i="80"/>
  <c r="M662" i="80" s="1"/>
  <c r="H661" i="80"/>
  <c r="M661" i="80" s="1"/>
  <c r="H660" i="80"/>
  <c r="M660" i="80" s="1"/>
  <c r="H659" i="80"/>
  <c r="M659" i="80" s="1"/>
  <c r="H658" i="80"/>
  <c r="M658" i="80" s="1"/>
  <c r="H657" i="80"/>
  <c r="M657" i="80" s="1"/>
  <c r="H656" i="80"/>
  <c r="M656" i="80" s="1"/>
  <c r="H655" i="80"/>
  <c r="M655" i="80" s="1"/>
  <c r="H654" i="80"/>
  <c r="M654" i="80" s="1"/>
  <c r="H653" i="80"/>
  <c r="M653" i="80" s="1"/>
  <c r="H652" i="80"/>
  <c r="M652" i="80" s="1"/>
  <c r="H651" i="80"/>
  <c r="M651" i="80" s="1"/>
  <c r="H650" i="80"/>
  <c r="M650" i="80" s="1"/>
  <c r="H649" i="80"/>
  <c r="M649" i="80" s="1"/>
  <c r="H648" i="80"/>
  <c r="M648" i="80" s="1"/>
  <c r="H647" i="80"/>
  <c r="M647" i="80" s="1"/>
  <c r="H646" i="80"/>
  <c r="M646" i="80" s="1"/>
  <c r="H645" i="80"/>
  <c r="M645" i="80" s="1"/>
  <c r="H644" i="80"/>
  <c r="M644" i="80" s="1"/>
  <c r="H643" i="80"/>
  <c r="M643" i="80" s="1"/>
  <c r="H642" i="80"/>
  <c r="M642" i="80" s="1"/>
  <c r="H641" i="80"/>
  <c r="M641" i="80" s="1"/>
  <c r="H640" i="80"/>
  <c r="M640" i="80" s="1"/>
  <c r="H639" i="80"/>
  <c r="M639" i="80" s="1"/>
  <c r="H638" i="80"/>
  <c r="M638" i="80" s="1"/>
  <c r="H637" i="80"/>
  <c r="M637" i="80" s="1"/>
  <c r="H636" i="80"/>
  <c r="M636" i="80" s="1"/>
  <c r="H635" i="80"/>
  <c r="M635" i="80" s="1"/>
  <c r="H634" i="80"/>
  <c r="M634" i="80" s="1"/>
  <c r="V631" i="81" s="1"/>
  <c r="H633" i="80"/>
  <c r="M633" i="80" s="1"/>
  <c r="H632" i="80"/>
  <c r="M632" i="80" s="1"/>
  <c r="H631" i="80"/>
  <c r="M631" i="80" s="1"/>
  <c r="H630" i="80"/>
  <c r="M630" i="80" s="1"/>
  <c r="H629" i="80"/>
  <c r="M629" i="80" s="1"/>
  <c r="H628" i="80"/>
  <c r="M628" i="80" s="1"/>
  <c r="H627" i="80"/>
  <c r="M627" i="80" s="1"/>
  <c r="H626" i="80"/>
  <c r="M626" i="80" s="1"/>
  <c r="H625" i="80"/>
  <c r="M625" i="80" s="1"/>
  <c r="H624" i="80"/>
  <c r="M624" i="80" s="1"/>
  <c r="H623" i="80"/>
  <c r="M623" i="80" s="1"/>
  <c r="H622" i="80"/>
  <c r="M622" i="80" s="1"/>
  <c r="H621" i="80"/>
  <c r="M621" i="80" s="1"/>
  <c r="H620" i="80"/>
  <c r="M620" i="80" s="1"/>
  <c r="H619" i="80"/>
  <c r="M619" i="80" s="1"/>
  <c r="H618" i="80"/>
  <c r="M618" i="80" s="1"/>
  <c r="H617" i="80"/>
  <c r="M617" i="80" s="1"/>
  <c r="H616" i="80"/>
  <c r="M616" i="80" s="1"/>
  <c r="H615" i="80"/>
  <c r="M615" i="80" s="1"/>
  <c r="H614" i="80"/>
  <c r="M614" i="80" s="1"/>
  <c r="H613" i="80"/>
  <c r="M613" i="80" s="1"/>
  <c r="H612" i="80"/>
  <c r="M612" i="80" s="1"/>
  <c r="H611" i="80"/>
  <c r="M611" i="80" s="1"/>
  <c r="H610" i="80"/>
  <c r="M610" i="80" s="1"/>
  <c r="H609" i="80"/>
  <c r="M609" i="80" s="1"/>
  <c r="H608" i="80"/>
  <c r="M608" i="80" s="1"/>
  <c r="H607" i="80"/>
  <c r="M607" i="80" s="1"/>
  <c r="H606" i="80"/>
  <c r="M606" i="80" s="1"/>
  <c r="H605" i="80"/>
  <c r="M605" i="80" s="1"/>
  <c r="H604" i="80"/>
  <c r="M604" i="80" s="1"/>
  <c r="H603" i="80"/>
  <c r="M603" i="80" s="1"/>
  <c r="H602" i="80"/>
  <c r="M602" i="80" s="1"/>
  <c r="H601" i="80"/>
  <c r="M601" i="80" s="1"/>
  <c r="H600" i="80"/>
  <c r="M600" i="80" s="1"/>
  <c r="H599" i="80"/>
  <c r="M599" i="80" s="1"/>
  <c r="H598" i="80"/>
  <c r="M598" i="80" s="1"/>
  <c r="H597" i="80"/>
  <c r="M597" i="80" s="1"/>
  <c r="H596" i="80"/>
  <c r="M596" i="80" s="1"/>
  <c r="H595" i="80"/>
  <c r="M595" i="80" s="1"/>
  <c r="H594" i="80"/>
  <c r="M594" i="80" s="1"/>
  <c r="H593" i="80"/>
  <c r="M593" i="80" s="1"/>
  <c r="H592" i="80"/>
  <c r="M592" i="80" s="1"/>
  <c r="H591" i="80"/>
  <c r="M591" i="80" s="1"/>
  <c r="H590" i="80"/>
  <c r="M590" i="80" s="1"/>
  <c r="H589" i="80"/>
  <c r="M589" i="80" s="1"/>
  <c r="H588" i="80"/>
  <c r="M588" i="80" s="1"/>
  <c r="H587" i="80"/>
  <c r="M587" i="80" s="1"/>
  <c r="H586" i="80"/>
  <c r="M586" i="80" s="1"/>
  <c r="H585" i="80"/>
  <c r="M585" i="80" s="1"/>
  <c r="H584" i="80"/>
  <c r="M584" i="80" s="1"/>
  <c r="H583" i="80"/>
  <c r="M583" i="80" s="1"/>
  <c r="H582" i="80"/>
  <c r="M582" i="80" s="1"/>
  <c r="H581" i="80"/>
  <c r="M581" i="80" s="1"/>
  <c r="H580" i="80"/>
  <c r="M580" i="80" s="1"/>
  <c r="H579" i="80"/>
  <c r="M579" i="80" s="1"/>
  <c r="V576" i="81" s="1"/>
  <c r="H578" i="80"/>
  <c r="M578" i="80" s="1"/>
  <c r="H577" i="80"/>
  <c r="M577" i="80" s="1"/>
  <c r="H576" i="80"/>
  <c r="M576" i="80" s="1"/>
  <c r="H575" i="80"/>
  <c r="M575" i="80" s="1"/>
  <c r="H574" i="80"/>
  <c r="M574" i="80" s="1"/>
  <c r="H573" i="80"/>
  <c r="M573" i="80" s="1"/>
  <c r="H572" i="80"/>
  <c r="M572" i="80" s="1"/>
  <c r="H571" i="80"/>
  <c r="M571" i="80" s="1"/>
  <c r="H570" i="80"/>
  <c r="M570" i="80" s="1"/>
  <c r="H569" i="80"/>
  <c r="M569" i="80" s="1"/>
  <c r="H568" i="80"/>
  <c r="M568" i="80" s="1"/>
  <c r="H567" i="80"/>
  <c r="M567" i="80" s="1"/>
  <c r="H566" i="80"/>
  <c r="M566" i="80" s="1"/>
  <c r="H565" i="80"/>
  <c r="M565" i="80" s="1"/>
  <c r="H564" i="80"/>
  <c r="M564" i="80" s="1"/>
  <c r="H563" i="80"/>
  <c r="M563" i="80" s="1"/>
  <c r="H562" i="80"/>
  <c r="M562" i="80" s="1"/>
  <c r="H561" i="80"/>
  <c r="M561" i="80" s="1"/>
  <c r="H560" i="80"/>
  <c r="M560" i="80" s="1"/>
  <c r="H559" i="80"/>
  <c r="M559" i="80" s="1"/>
  <c r="H558" i="80"/>
  <c r="M558" i="80" s="1"/>
  <c r="H557" i="80"/>
  <c r="M557" i="80" s="1"/>
  <c r="H556" i="80"/>
  <c r="M556" i="80" s="1"/>
  <c r="H555" i="80"/>
  <c r="M555" i="80" s="1"/>
  <c r="H554" i="80"/>
  <c r="M554" i="80" s="1"/>
  <c r="H553" i="80"/>
  <c r="M553" i="80" s="1"/>
  <c r="H552" i="80"/>
  <c r="M552" i="80" s="1"/>
  <c r="H551" i="80"/>
  <c r="M551" i="80" s="1"/>
  <c r="H550" i="80"/>
  <c r="M550" i="80" s="1"/>
  <c r="H549" i="80"/>
  <c r="M549" i="80" s="1"/>
  <c r="H548" i="80"/>
  <c r="M548" i="80" s="1"/>
  <c r="H547" i="80"/>
  <c r="M547" i="80" s="1"/>
  <c r="H546" i="80"/>
  <c r="M546" i="80" s="1"/>
  <c r="H545" i="80"/>
  <c r="M545" i="80" s="1"/>
  <c r="H544" i="80"/>
  <c r="M544" i="80" s="1"/>
  <c r="H543" i="80"/>
  <c r="M543" i="80" s="1"/>
  <c r="H542" i="80"/>
  <c r="M542" i="80" s="1"/>
  <c r="H541" i="80"/>
  <c r="M541" i="80" s="1"/>
  <c r="H540" i="80"/>
  <c r="M540" i="80" s="1"/>
  <c r="H539" i="80"/>
  <c r="M539" i="80" s="1"/>
  <c r="H538" i="80"/>
  <c r="M538" i="80" s="1"/>
  <c r="H537" i="80"/>
  <c r="M537" i="80" s="1"/>
  <c r="H536" i="80"/>
  <c r="M536" i="80" s="1"/>
  <c r="H535" i="80"/>
  <c r="M535" i="80" s="1"/>
  <c r="H534" i="80"/>
  <c r="M534" i="80" s="1"/>
  <c r="H533" i="80"/>
  <c r="M533" i="80" s="1"/>
  <c r="H532" i="80"/>
  <c r="M532" i="80" s="1"/>
  <c r="H531" i="80"/>
  <c r="M531" i="80" s="1"/>
  <c r="H530" i="80"/>
  <c r="M530" i="80" s="1"/>
  <c r="H529" i="80"/>
  <c r="M529" i="80" s="1"/>
  <c r="H528" i="80"/>
  <c r="M528" i="80" s="1"/>
  <c r="H527" i="80"/>
  <c r="M527" i="80" s="1"/>
  <c r="V524" i="81" s="1"/>
  <c r="H526" i="80"/>
  <c r="M526" i="80" s="1"/>
  <c r="H525" i="80"/>
  <c r="M525" i="80" s="1"/>
  <c r="H524" i="80"/>
  <c r="M524" i="80" s="1"/>
  <c r="H523" i="80"/>
  <c r="M523" i="80" s="1"/>
  <c r="H522" i="80"/>
  <c r="M522" i="80" s="1"/>
  <c r="H521" i="80"/>
  <c r="M521" i="80" s="1"/>
  <c r="H520" i="80"/>
  <c r="M520" i="80" s="1"/>
  <c r="H519" i="80"/>
  <c r="M519" i="80" s="1"/>
  <c r="H518" i="80"/>
  <c r="M518" i="80" s="1"/>
  <c r="H517" i="80"/>
  <c r="M517" i="80" s="1"/>
  <c r="H516" i="80"/>
  <c r="M516" i="80" s="1"/>
  <c r="H515" i="80"/>
  <c r="M515" i="80" s="1"/>
  <c r="H514" i="80"/>
  <c r="M514" i="80" s="1"/>
  <c r="H513" i="80"/>
  <c r="M513" i="80" s="1"/>
  <c r="H512" i="80"/>
  <c r="M512" i="80" s="1"/>
  <c r="H511" i="80"/>
  <c r="M511" i="80" s="1"/>
  <c r="H510" i="80"/>
  <c r="M510" i="80" s="1"/>
  <c r="H509" i="80"/>
  <c r="M509" i="80" s="1"/>
  <c r="H508" i="80"/>
  <c r="M508" i="80" s="1"/>
  <c r="H507" i="80"/>
  <c r="M507" i="80" s="1"/>
  <c r="H506" i="80"/>
  <c r="M506" i="80" s="1"/>
  <c r="H505" i="80"/>
  <c r="M505" i="80" s="1"/>
  <c r="H504" i="80"/>
  <c r="M504" i="80" s="1"/>
  <c r="H503" i="80"/>
  <c r="M503" i="80" s="1"/>
  <c r="H502" i="80"/>
  <c r="M502" i="80" s="1"/>
  <c r="H501" i="80"/>
  <c r="M501" i="80" s="1"/>
  <c r="H500" i="80"/>
  <c r="M500" i="80" s="1"/>
  <c r="H499" i="80"/>
  <c r="M499" i="80" s="1"/>
  <c r="H498" i="80"/>
  <c r="M498" i="80" s="1"/>
  <c r="H497" i="80"/>
  <c r="M497" i="80" s="1"/>
  <c r="H496" i="80"/>
  <c r="M496" i="80" s="1"/>
  <c r="H495" i="80"/>
  <c r="M495" i="80" s="1"/>
  <c r="H494" i="80"/>
  <c r="M494" i="80" s="1"/>
  <c r="H493" i="80"/>
  <c r="M493" i="80" s="1"/>
  <c r="H492" i="80"/>
  <c r="M492" i="80" s="1"/>
  <c r="H491" i="80"/>
  <c r="M491" i="80" s="1"/>
  <c r="H490" i="80"/>
  <c r="M490" i="80" s="1"/>
  <c r="H489" i="80"/>
  <c r="M489" i="80" s="1"/>
  <c r="H488" i="80"/>
  <c r="M488" i="80" s="1"/>
  <c r="H487" i="80"/>
  <c r="M487" i="80" s="1"/>
  <c r="H486" i="80"/>
  <c r="M486" i="80" s="1"/>
  <c r="H485" i="80"/>
  <c r="M485" i="80" s="1"/>
  <c r="H484" i="80"/>
  <c r="M484" i="80" s="1"/>
  <c r="H483" i="80"/>
  <c r="M483" i="80" s="1"/>
  <c r="H482" i="80"/>
  <c r="M482" i="80" s="1"/>
  <c r="H481" i="80"/>
  <c r="M481" i="80" s="1"/>
  <c r="H480" i="80"/>
  <c r="M480" i="80" s="1"/>
  <c r="H479" i="80"/>
  <c r="M479" i="80" s="1"/>
  <c r="H478" i="80"/>
  <c r="M478" i="80" s="1"/>
  <c r="H477" i="80"/>
  <c r="M477" i="80" s="1"/>
  <c r="H476" i="80"/>
  <c r="M476" i="80" s="1"/>
  <c r="H475" i="80"/>
  <c r="M475" i="80" s="1"/>
  <c r="H474" i="80"/>
  <c r="M474" i="80" s="1"/>
  <c r="H473" i="80"/>
  <c r="M473" i="80" s="1"/>
  <c r="H472" i="80"/>
  <c r="M472" i="80" s="1"/>
  <c r="H471" i="80"/>
  <c r="M471" i="80" s="1"/>
  <c r="H470" i="80"/>
  <c r="M470" i="80" s="1"/>
  <c r="H469" i="80"/>
  <c r="M469" i="80" s="1"/>
  <c r="H468" i="80"/>
  <c r="M468" i="80" s="1"/>
  <c r="H467" i="80"/>
  <c r="M467" i="80" s="1"/>
  <c r="H466" i="80"/>
  <c r="M466" i="80" s="1"/>
  <c r="H465" i="80"/>
  <c r="M465" i="80" s="1"/>
  <c r="H464" i="80"/>
  <c r="M464" i="80" s="1"/>
  <c r="H463" i="80"/>
  <c r="M463" i="80" s="1"/>
  <c r="H462" i="80"/>
  <c r="M462" i="80" s="1"/>
  <c r="H461" i="80"/>
  <c r="M461" i="80" s="1"/>
  <c r="H460" i="80"/>
  <c r="M460" i="80" s="1"/>
  <c r="H459" i="80"/>
  <c r="M459" i="80" s="1"/>
  <c r="H458" i="80"/>
  <c r="M458" i="80" s="1"/>
  <c r="H457" i="80"/>
  <c r="M457" i="80" s="1"/>
  <c r="H456" i="80"/>
  <c r="M456" i="80" s="1"/>
  <c r="H455" i="80"/>
  <c r="M455" i="80" s="1"/>
  <c r="H454" i="80"/>
  <c r="M454" i="80" s="1"/>
  <c r="H453" i="80"/>
  <c r="M453" i="80" s="1"/>
  <c r="H452" i="80"/>
  <c r="M452" i="80" s="1"/>
  <c r="H451" i="80"/>
  <c r="M451" i="80" s="1"/>
  <c r="H450" i="80"/>
  <c r="M450" i="80" s="1"/>
  <c r="H449" i="80"/>
  <c r="M449" i="80" s="1"/>
  <c r="H448" i="80"/>
  <c r="M448" i="80" s="1"/>
  <c r="H447" i="80"/>
  <c r="M447" i="80" s="1"/>
  <c r="H446" i="80"/>
  <c r="M446" i="80" s="1"/>
  <c r="H445" i="80"/>
  <c r="M445" i="80" s="1"/>
  <c r="H444" i="80"/>
  <c r="M444" i="80" s="1"/>
  <c r="H443" i="80"/>
  <c r="M443" i="80" s="1"/>
  <c r="H442" i="80"/>
  <c r="M442" i="80" s="1"/>
  <c r="H441" i="80"/>
  <c r="M441" i="80" s="1"/>
  <c r="H440" i="80"/>
  <c r="M440" i="80" s="1"/>
  <c r="H439" i="80"/>
  <c r="M439" i="80" s="1"/>
  <c r="H438" i="80"/>
  <c r="M438" i="80" s="1"/>
  <c r="H437" i="80"/>
  <c r="M437" i="80" s="1"/>
  <c r="H436" i="80"/>
  <c r="M436" i="80" s="1"/>
  <c r="H435" i="80"/>
  <c r="M435" i="80" s="1"/>
  <c r="H434" i="80"/>
  <c r="M434" i="80" s="1"/>
  <c r="H433" i="80"/>
  <c r="M433" i="80" s="1"/>
  <c r="H432" i="80"/>
  <c r="M432" i="80" s="1"/>
  <c r="H431" i="80"/>
  <c r="M431" i="80" s="1"/>
  <c r="H430" i="80"/>
  <c r="M430" i="80" s="1"/>
  <c r="H429" i="80"/>
  <c r="M429" i="80" s="1"/>
  <c r="H428" i="80"/>
  <c r="M428" i="80" s="1"/>
  <c r="H427" i="80"/>
  <c r="M427" i="80" s="1"/>
  <c r="H426" i="80"/>
  <c r="M426" i="80" s="1"/>
  <c r="H425" i="80"/>
  <c r="M425" i="80" s="1"/>
  <c r="H424" i="80"/>
  <c r="M424" i="80" s="1"/>
  <c r="H423" i="80"/>
  <c r="M423" i="80" s="1"/>
  <c r="H422" i="80"/>
  <c r="M422" i="80" s="1"/>
  <c r="H421" i="80"/>
  <c r="M421" i="80" s="1"/>
  <c r="H420" i="80"/>
  <c r="M420" i="80" s="1"/>
  <c r="H419" i="80"/>
  <c r="M419" i="80" s="1"/>
  <c r="H418" i="80"/>
  <c r="M418" i="80" s="1"/>
  <c r="H417" i="80"/>
  <c r="M417" i="80" s="1"/>
  <c r="H416" i="80"/>
  <c r="M416" i="80" s="1"/>
  <c r="H415" i="80"/>
  <c r="M415" i="80" s="1"/>
  <c r="V412" i="81" s="1"/>
  <c r="H414" i="80"/>
  <c r="M414" i="80" s="1"/>
  <c r="H413" i="80"/>
  <c r="M413" i="80" s="1"/>
  <c r="H412" i="80"/>
  <c r="M412" i="80" s="1"/>
  <c r="H411" i="80"/>
  <c r="M411" i="80" s="1"/>
  <c r="H410" i="80"/>
  <c r="M410" i="80" s="1"/>
  <c r="H409" i="80"/>
  <c r="M409" i="80" s="1"/>
  <c r="H408" i="80"/>
  <c r="M408" i="80" s="1"/>
  <c r="H407" i="80"/>
  <c r="M407" i="80" s="1"/>
  <c r="H406" i="80"/>
  <c r="M406" i="80" s="1"/>
  <c r="H405" i="80"/>
  <c r="M405" i="80" s="1"/>
  <c r="H404" i="80"/>
  <c r="M404" i="80" s="1"/>
  <c r="H403" i="80"/>
  <c r="M403" i="80" s="1"/>
  <c r="V400" i="81" s="1"/>
  <c r="H402" i="80"/>
  <c r="M402" i="80" s="1"/>
  <c r="H401" i="80"/>
  <c r="M401" i="80" s="1"/>
  <c r="H400" i="80"/>
  <c r="M400" i="80" s="1"/>
  <c r="H399" i="80"/>
  <c r="M399" i="80" s="1"/>
  <c r="H398" i="80"/>
  <c r="M398" i="80" s="1"/>
  <c r="H397" i="80"/>
  <c r="M397" i="80" s="1"/>
  <c r="H396" i="80"/>
  <c r="M396" i="80" s="1"/>
  <c r="H395" i="80"/>
  <c r="M395" i="80" s="1"/>
  <c r="H394" i="80"/>
  <c r="M394" i="80" s="1"/>
  <c r="H393" i="80"/>
  <c r="M393" i="80" s="1"/>
  <c r="H392" i="80"/>
  <c r="M392" i="80" s="1"/>
  <c r="H391" i="80"/>
  <c r="M391" i="80" s="1"/>
  <c r="H390" i="80"/>
  <c r="M390" i="80" s="1"/>
  <c r="H389" i="80"/>
  <c r="M389" i="80" s="1"/>
  <c r="H388" i="80"/>
  <c r="M388" i="80" s="1"/>
  <c r="H387" i="80"/>
  <c r="M387" i="80" s="1"/>
  <c r="H386" i="80"/>
  <c r="M386" i="80" s="1"/>
  <c r="H385" i="80"/>
  <c r="M385" i="80" s="1"/>
  <c r="H384" i="80"/>
  <c r="M384" i="80" s="1"/>
  <c r="H383" i="80"/>
  <c r="M383" i="80" s="1"/>
  <c r="H382" i="80"/>
  <c r="M382" i="80" s="1"/>
  <c r="H381" i="80"/>
  <c r="M381" i="80" s="1"/>
  <c r="H380" i="80"/>
  <c r="M380" i="80" s="1"/>
  <c r="H379" i="80"/>
  <c r="M379" i="80" s="1"/>
  <c r="H378" i="80"/>
  <c r="M378" i="80" s="1"/>
  <c r="H377" i="80"/>
  <c r="M377" i="80" s="1"/>
  <c r="H376" i="80"/>
  <c r="M376" i="80" s="1"/>
  <c r="H375" i="80"/>
  <c r="M375" i="80" s="1"/>
  <c r="H374" i="80"/>
  <c r="M374" i="80" s="1"/>
  <c r="H373" i="80"/>
  <c r="M373" i="80" s="1"/>
  <c r="H372" i="80"/>
  <c r="M372" i="80" s="1"/>
  <c r="H371" i="80"/>
  <c r="M371" i="80" s="1"/>
  <c r="H370" i="80"/>
  <c r="M370" i="80" s="1"/>
  <c r="H369" i="80"/>
  <c r="M369" i="80" s="1"/>
  <c r="H368" i="80"/>
  <c r="M368" i="80" s="1"/>
  <c r="H367" i="80"/>
  <c r="M367" i="80" s="1"/>
  <c r="H366" i="80"/>
  <c r="M366" i="80" s="1"/>
  <c r="H365" i="80"/>
  <c r="M365" i="80" s="1"/>
  <c r="H364" i="80"/>
  <c r="M364" i="80" s="1"/>
  <c r="H363" i="80"/>
  <c r="M363" i="80" s="1"/>
  <c r="H362" i="80"/>
  <c r="M362" i="80" s="1"/>
  <c r="H361" i="80"/>
  <c r="M361" i="80" s="1"/>
  <c r="H360" i="80"/>
  <c r="M360" i="80" s="1"/>
  <c r="H359" i="80"/>
  <c r="M359" i="80" s="1"/>
  <c r="H358" i="80"/>
  <c r="M358" i="80" s="1"/>
  <c r="H357" i="80"/>
  <c r="M357" i="80" s="1"/>
  <c r="H356" i="80"/>
  <c r="M356" i="80" s="1"/>
  <c r="H355" i="80"/>
  <c r="M355" i="80" s="1"/>
  <c r="H354" i="80"/>
  <c r="M354" i="80" s="1"/>
  <c r="H353" i="80"/>
  <c r="M353" i="80" s="1"/>
  <c r="H352" i="80"/>
  <c r="M352" i="80" s="1"/>
  <c r="H351" i="80"/>
  <c r="M351" i="80" s="1"/>
  <c r="H350" i="80"/>
  <c r="M350" i="80" s="1"/>
  <c r="H349" i="80"/>
  <c r="M349" i="80" s="1"/>
  <c r="H348" i="80"/>
  <c r="M348" i="80" s="1"/>
  <c r="H347" i="80"/>
  <c r="M347" i="80" s="1"/>
  <c r="H346" i="80"/>
  <c r="M346" i="80" s="1"/>
  <c r="H345" i="80"/>
  <c r="M345" i="80" s="1"/>
  <c r="H344" i="80"/>
  <c r="M344" i="80" s="1"/>
  <c r="H343" i="80"/>
  <c r="M343" i="80" s="1"/>
  <c r="H342" i="80"/>
  <c r="M342" i="80" s="1"/>
  <c r="H341" i="80"/>
  <c r="M341" i="80" s="1"/>
  <c r="H340" i="80"/>
  <c r="M340" i="80" s="1"/>
  <c r="H339" i="80"/>
  <c r="M339" i="80" s="1"/>
  <c r="H338" i="80"/>
  <c r="M338" i="80" s="1"/>
  <c r="H337" i="80"/>
  <c r="M337" i="80" s="1"/>
  <c r="H336" i="80"/>
  <c r="M336" i="80" s="1"/>
  <c r="H335" i="80"/>
  <c r="M335" i="80" s="1"/>
  <c r="H334" i="80"/>
  <c r="M334" i="80" s="1"/>
  <c r="H333" i="80"/>
  <c r="M333" i="80" s="1"/>
  <c r="H332" i="80"/>
  <c r="M332" i="80" s="1"/>
  <c r="H331" i="80"/>
  <c r="M331" i="80" s="1"/>
  <c r="H330" i="80"/>
  <c r="M330" i="80" s="1"/>
  <c r="H329" i="80"/>
  <c r="M329" i="80" s="1"/>
  <c r="H328" i="80"/>
  <c r="M328" i="80" s="1"/>
  <c r="H327" i="80"/>
  <c r="M327" i="80" s="1"/>
  <c r="H326" i="80"/>
  <c r="M326" i="80" s="1"/>
  <c r="V323" i="81" s="1"/>
  <c r="H325" i="80"/>
  <c r="M325" i="80" s="1"/>
  <c r="H324" i="80"/>
  <c r="M324" i="80" s="1"/>
  <c r="H323" i="80"/>
  <c r="M323" i="80" s="1"/>
  <c r="H322" i="80"/>
  <c r="M322" i="80" s="1"/>
  <c r="H321" i="80"/>
  <c r="M321" i="80" s="1"/>
  <c r="H320" i="80"/>
  <c r="M320" i="80" s="1"/>
  <c r="H319" i="80"/>
  <c r="M319" i="80" s="1"/>
  <c r="H318" i="80"/>
  <c r="M318" i="80" s="1"/>
  <c r="H317" i="80"/>
  <c r="M317" i="80" s="1"/>
  <c r="H316" i="80"/>
  <c r="M316" i="80" s="1"/>
  <c r="H315" i="80"/>
  <c r="M315" i="80" s="1"/>
  <c r="H314" i="80"/>
  <c r="M314" i="80" s="1"/>
  <c r="H313" i="80"/>
  <c r="M313" i="80" s="1"/>
  <c r="H312" i="80"/>
  <c r="M312" i="80" s="1"/>
  <c r="H311" i="80"/>
  <c r="M311" i="80" s="1"/>
  <c r="H310" i="80"/>
  <c r="M310" i="80" s="1"/>
  <c r="H309" i="80"/>
  <c r="M309" i="80" s="1"/>
  <c r="H308" i="80"/>
  <c r="M308" i="80" s="1"/>
  <c r="H307" i="80"/>
  <c r="M307" i="80" s="1"/>
  <c r="H306" i="80"/>
  <c r="M306" i="80" s="1"/>
  <c r="H305" i="80"/>
  <c r="M305" i="80" s="1"/>
  <c r="H304" i="80"/>
  <c r="M304" i="80" s="1"/>
  <c r="H303" i="80"/>
  <c r="M303" i="80" s="1"/>
  <c r="H302" i="80"/>
  <c r="M302" i="80" s="1"/>
  <c r="H301" i="80"/>
  <c r="M301" i="80" s="1"/>
  <c r="H300" i="80"/>
  <c r="M300" i="80" s="1"/>
  <c r="H299" i="80"/>
  <c r="M299" i="80" s="1"/>
  <c r="H298" i="80"/>
  <c r="M298" i="80" s="1"/>
  <c r="H297" i="80"/>
  <c r="M297" i="80" s="1"/>
  <c r="H296" i="80"/>
  <c r="M296" i="80" s="1"/>
  <c r="H295" i="80"/>
  <c r="M295" i="80" s="1"/>
  <c r="H294" i="80"/>
  <c r="M294" i="80" s="1"/>
  <c r="H293" i="80"/>
  <c r="M293" i="80" s="1"/>
  <c r="H292" i="80"/>
  <c r="M292" i="80" s="1"/>
  <c r="H291" i="80"/>
  <c r="M291" i="80" s="1"/>
  <c r="H290" i="80"/>
  <c r="M290" i="80" s="1"/>
  <c r="H289" i="80"/>
  <c r="M289" i="80" s="1"/>
  <c r="H288" i="80"/>
  <c r="M288" i="80" s="1"/>
  <c r="H287" i="80"/>
  <c r="M287" i="80" s="1"/>
  <c r="H286" i="80"/>
  <c r="M286" i="80" s="1"/>
  <c r="H285" i="80"/>
  <c r="M285" i="80" s="1"/>
  <c r="H284" i="80"/>
  <c r="M284" i="80" s="1"/>
  <c r="H283" i="80"/>
  <c r="M283" i="80" s="1"/>
  <c r="H282" i="80"/>
  <c r="M282" i="80" s="1"/>
  <c r="H281" i="80"/>
  <c r="M281" i="80" s="1"/>
  <c r="H280" i="80"/>
  <c r="M280" i="80" s="1"/>
  <c r="H279" i="80"/>
  <c r="M279" i="80" s="1"/>
  <c r="H278" i="80"/>
  <c r="M278" i="80" s="1"/>
  <c r="H277" i="80"/>
  <c r="M277" i="80" s="1"/>
  <c r="H276" i="80"/>
  <c r="M276" i="80" s="1"/>
  <c r="H275" i="80"/>
  <c r="M275" i="80" s="1"/>
  <c r="H274" i="80"/>
  <c r="M274" i="80" s="1"/>
  <c r="H273" i="80"/>
  <c r="M273" i="80" s="1"/>
  <c r="H272" i="80"/>
  <c r="M272" i="80" s="1"/>
  <c r="H271" i="80"/>
  <c r="M271" i="80" s="1"/>
  <c r="H270" i="80"/>
  <c r="M270" i="80" s="1"/>
  <c r="H269" i="80"/>
  <c r="M269" i="80" s="1"/>
  <c r="H268" i="80"/>
  <c r="M268" i="80" s="1"/>
  <c r="H267" i="80"/>
  <c r="M267" i="80" s="1"/>
  <c r="H266" i="80"/>
  <c r="M266" i="80" s="1"/>
  <c r="H265" i="80"/>
  <c r="M265" i="80" s="1"/>
  <c r="H264" i="80"/>
  <c r="M264" i="80" s="1"/>
  <c r="H263" i="80"/>
  <c r="M263" i="80" s="1"/>
  <c r="H262" i="80"/>
  <c r="M262" i="80" s="1"/>
  <c r="H261" i="80"/>
  <c r="M261" i="80" s="1"/>
  <c r="H260" i="80"/>
  <c r="M260" i="80" s="1"/>
  <c r="H259" i="80"/>
  <c r="M259" i="80" s="1"/>
  <c r="H258" i="80"/>
  <c r="M258" i="80" s="1"/>
  <c r="H257" i="80"/>
  <c r="M257" i="80" s="1"/>
  <c r="H256" i="80"/>
  <c r="M256" i="80" s="1"/>
  <c r="H255" i="80"/>
  <c r="M255" i="80" s="1"/>
  <c r="H254" i="80"/>
  <c r="M254" i="80" s="1"/>
  <c r="H253" i="80"/>
  <c r="M253" i="80" s="1"/>
  <c r="H252" i="80"/>
  <c r="M252" i="80" s="1"/>
  <c r="H251" i="80"/>
  <c r="M251" i="80" s="1"/>
  <c r="H250" i="80"/>
  <c r="M250" i="80" s="1"/>
  <c r="H249" i="80"/>
  <c r="M249" i="80" s="1"/>
  <c r="H248" i="80"/>
  <c r="M248" i="80" s="1"/>
  <c r="H247" i="80"/>
  <c r="M247" i="80" s="1"/>
  <c r="H246" i="80"/>
  <c r="M246" i="80" s="1"/>
  <c r="H245" i="80"/>
  <c r="M245" i="80" s="1"/>
  <c r="H244" i="80"/>
  <c r="M244" i="80" s="1"/>
  <c r="H243" i="80"/>
  <c r="M243" i="80" s="1"/>
  <c r="H242" i="80"/>
  <c r="M242" i="80" s="1"/>
  <c r="H241" i="80"/>
  <c r="M241" i="80" s="1"/>
  <c r="H240" i="80"/>
  <c r="M240" i="80" s="1"/>
  <c r="H239" i="80"/>
  <c r="M239" i="80" s="1"/>
  <c r="H238" i="80"/>
  <c r="M238" i="80" s="1"/>
  <c r="H237" i="80"/>
  <c r="M237" i="80" s="1"/>
  <c r="H236" i="80"/>
  <c r="M236" i="80" s="1"/>
  <c r="H235" i="80"/>
  <c r="M235" i="80" s="1"/>
  <c r="H234" i="80"/>
  <c r="M234" i="80" s="1"/>
  <c r="H233" i="80"/>
  <c r="M233" i="80" s="1"/>
  <c r="H232" i="80"/>
  <c r="M232" i="80" s="1"/>
  <c r="H231" i="80"/>
  <c r="M231" i="80" s="1"/>
  <c r="H230" i="80"/>
  <c r="M230" i="80" s="1"/>
  <c r="H229" i="80"/>
  <c r="M229" i="80" s="1"/>
  <c r="H228" i="80"/>
  <c r="M228" i="80" s="1"/>
  <c r="H227" i="80"/>
  <c r="M227" i="80" s="1"/>
  <c r="H226" i="80"/>
  <c r="M226" i="80" s="1"/>
  <c r="H225" i="80"/>
  <c r="M225" i="80" s="1"/>
  <c r="H224" i="80"/>
  <c r="M224" i="80" s="1"/>
  <c r="H223" i="80"/>
  <c r="M223" i="80" s="1"/>
  <c r="H222" i="80"/>
  <c r="M222" i="80" s="1"/>
  <c r="H221" i="80"/>
  <c r="M221" i="80" s="1"/>
  <c r="H220" i="80"/>
  <c r="M220" i="80" s="1"/>
  <c r="H219" i="80"/>
  <c r="M219" i="80" s="1"/>
  <c r="H218" i="80"/>
  <c r="M218" i="80" s="1"/>
  <c r="H217" i="80"/>
  <c r="M217" i="80" s="1"/>
  <c r="H216" i="80"/>
  <c r="M216" i="80" s="1"/>
  <c r="H215" i="80"/>
  <c r="M215" i="80" s="1"/>
  <c r="H214" i="80"/>
  <c r="M214" i="80" s="1"/>
  <c r="H213" i="80"/>
  <c r="M213" i="80" s="1"/>
  <c r="H212" i="80"/>
  <c r="M212" i="80" s="1"/>
  <c r="H211" i="80"/>
  <c r="M211" i="80" s="1"/>
  <c r="H210" i="80"/>
  <c r="M210" i="80" s="1"/>
  <c r="H209" i="80"/>
  <c r="M209" i="80" s="1"/>
  <c r="H208" i="80"/>
  <c r="M208" i="80" s="1"/>
  <c r="H207" i="80"/>
  <c r="M207" i="80" s="1"/>
  <c r="H206" i="80"/>
  <c r="M206" i="80" s="1"/>
  <c r="H205" i="80"/>
  <c r="M205" i="80" s="1"/>
  <c r="H204" i="80"/>
  <c r="M204" i="80" s="1"/>
  <c r="H203" i="80"/>
  <c r="M203" i="80" s="1"/>
  <c r="H202" i="80"/>
  <c r="M202" i="80" s="1"/>
  <c r="H201" i="80"/>
  <c r="M201" i="80" s="1"/>
  <c r="H200" i="80"/>
  <c r="M200" i="80" s="1"/>
  <c r="H199" i="80"/>
  <c r="M199" i="80" s="1"/>
  <c r="H198" i="80"/>
  <c r="M198" i="80" s="1"/>
  <c r="H197" i="80"/>
  <c r="M197" i="80" s="1"/>
  <c r="H196" i="80"/>
  <c r="M196" i="80" s="1"/>
  <c r="H195" i="80"/>
  <c r="M195" i="80" s="1"/>
  <c r="H194" i="80"/>
  <c r="M194" i="80" s="1"/>
  <c r="H193" i="80"/>
  <c r="M193" i="80" s="1"/>
  <c r="H192" i="80"/>
  <c r="M192" i="80" s="1"/>
  <c r="H191" i="80"/>
  <c r="M191" i="80" s="1"/>
  <c r="H190" i="80"/>
  <c r="M190" i="80" s="1"/>
  <c r="H189" i="80"/>
  <c r="M189" i="80" s="1"/>
  <c r="H188" i="80"/>
  <c r="M188" i="80" s="1"/>
  <c r="H187" i="80"/>
  <c r="M187" i="80" s="1"/>
  <c r="H186" i="80"/>
  <c r="M186" i="80" s="1"/>
  <c r="H185" i="80"/>
  <c r="M185" i="80" s="1"/>
  <c r="H184" i="80"/>
  <c r="M184" i="80" s="1"/>
  <c r="H183" i="80"/>
  <c r="M183" i="80" s="1"/>
  <c r="H182" i="80"/>
  <c r="M182" i="80" s="1"/>
  <c r="H181" i="80"/>
  <c r="M181" i="80" s="1"/>
  <c r="H180" i="80"/>
  <c r="M180" i="80" s="1"/>
  <c r="H179" i="80"/>
  <c r="M179" i="80" s="1"/>
  <c r="H178" i="80"/>
  <c r="M178" i="80" s="1"/>
  <c r="H177" i="80"/>
  <c r="M177" i="80" s="1"/>
  <c r="H176" i="80"/>
  <c r="M176" i="80" s="1"/>
  <c r="H175" i="80"/>
  <c r="M175" i="80" s="1"/>
  <c r="H174" i="80"/>
  <c r="M174" i="80" s="1"/>
  <c r="H173" i="80"/>
  <c r="M173" i="80" s="1"/>
  <c r="H172" i="80"/>
  <c r="M172" i="80" s="1"/>
  <c r="H171" i="80"/>
  <c r="M171" i="80" s="1"/>
  <c r="H170" i="80"/>
  <c r="M170" i="80" s="1"/>
  <c r="H169" i="80"/>
  <c r="M169" i="80" s="1"/>
  <c r="H168" i="80"/>
  <c r="M168" i="80" s="1"/>
  <c r="H167" i="80"/>
  <c r="M167" i="80" s="1"/>
  <c r="H166" i="80"/>
  <c r="M166" i="80" s="1"/>
  <c r="H165" i="80"/>
  <c r="M165" i="80" s="1"/>
  <c r="H164" i="80"/>
  <c r="M164" i="80" s="1"/>
  <c r="H163" i="80"/>
  <c r="M163" i="80" s="1"/>
  <c r="H162" i="80"/>
  <c r="M162" i="80" s="1"/>
  <c r="H161" i="80"/>
  <c r="M161" i="80" s="1"/>
  <c r="H160" i="80"/>
  <c r="M160" i="80" s="1"/>
  <c r="H159" i="80"/>
  <c r="M159" i="80" s="1"/>
  <c r="H158" i="80"/>
  <c r="M158" i="80" s="1"/>
  <c r="H157" i="80"/>
  <c r="M157" i="80" s="1"/>
  <c r="H156" i="80"/>
  <c r="M156" i="80" s="1"/>
  <c r="H155" i="80"/>
  <c r="M155" i="80" s="1"/>
  <c r="H154" i="80"/>
  <c r="M154" i="80" s="1"/>
  <c r="H153" i="80"/>
  <c r="M153" i="80" s="1"/>
  <c r="H152" i="80"/>
  <c r="M152" i="80" s="1"/>
  <c r="H151" i="80"/>
  <c r="M151" i="80" s="1"/>
  <c r="H150" i="80"/>
  <c r="M150" i="80" s="1"/>
  <c r="H149" i="80"/>
  <c r="M149" i="80" s="1"/>
  <c r="H148" i="80"/>
  <c r="M148" i="80" s="1"/>
  <c r="H147" i="80"/>
  <c r="M147" i="80" s="1"/>
  <c r="H146" i="80"/>
  <c r="M146" i="80" s="1"/>
  <c r="H145" i="80"/>
  <c r="M145" i="80" s="1"/>
  <c r="H144" i="80"/>
  <c r="M144" i="80" s="1"/>
  <c r="H143" i="80"/>
  <c r="M143" i="80" s="1"/>
  <c r="H142" i="80"/>
  <c r="M142" i="80" s="1"/>
  <c r="H141" i="80"/>
  <c r="M141" i="80" s="1"/>
  <c r="H140" i="80"/>
  <c r="M140" i="80" s="1"/>
  <c r="H139" i="80"/>
  <c r="M139" i="80" s="1"/>
  <c r="H138" i="80"/>
  <c r="M138" i="80" s="1"/>
  <c r="H137" i="80"/>
  <c r="M137" i="80" s="1"/>
  <c r="H136" i="80"/>
  <c r="M136" i="80" s="1"/>
  <c r="H135" i="80"/>
  <c r="M135" i="80" s="1"/>
  <c r="H134" i="80"/>
  <c r="M134" i="80" s="1"/>
  <c r="H133" i="80"/>
  <c r="M133" i="80" s="1"/>
  <c r="H132" i="80"/>
  <c r="M132" i="80" s="1"/>
  <c r="H131" i="80"/>
  <c r="M131" i="80" s="1"/>
  <c r="H130" i="80"/>
  <c r="M130" i="80" s="1"/>
  <c r="H129" i="80"/>
  <c r="M129" i="80" s="1"/>
  <c r="H128" i="80"/>
  <c r="M128" i="80" s="1"/>
  <c r="H127" i="80"/>
  <c r="M127" i="80" s="1"/>
  <c r="H126" i="80"/>
  <c r="M126" i="80" s="1"/>
  <c r="H125" i="80"/>
  <c r="M125" i="80" s="1"/>
  <c r="H124" i="80"/>
  <c r="M124" i="80" s="1"/>
  <c r="H123" i="80"/>
  <c r="M123" i="80" s="1"/>
  <c r="H122" i="80"/>
  <c r="M122" i="80" s="1"/>
  <c r="H121" i="80"/>
  <c r="M121" i="80" s="1"/>
  <c r="H120" i="80"/>
  <c r="M120" i="80" s="1"/>
  <c r="H119" i="80"/>
  <c r="M119" i="80" s="1"/>
  <c r="H118" i="80"/>
  <c r="M118" i="80" s="1"/>
  <c r="H117" i="80"/>
  <c r="M117" i="80" s="1"/>
  <c r="H116" i="80"/>
  <c r="M116" i="80" s="1"/>
  <c r="H115" i="80"/>
  <c r="M115" i="80" s="1"/>
  <c r="H114" i="80"/>
  <c r="M114" i="80" s="1"/>
  <c r="H113" i="80"/>
  <c r="M113" i="80" s="1"/>
  <c r="H112" i="80"/>
  <c r="M112" i="80" s="1"/>
  <c r="H111" i="80"/>
  <c r="M111" i="80" s="1"/>
  <c r="H110" i="80"/>
  <c r="M110" i="80" s="1"/>
  <c r="H109" i="80"/>
  <c r="M109" i="80" s="1"/>
  <c r="H108" i="80"/>
  <c r="M108" i="80" s="1"/>
  <c r="H107" i="80"/>
  <c r="M107" i="80" s="1"/>
  <c r="H106" i="80"/>
  <c r="M106" i="80" s="1"/>
  <c r="H105" i="80"/>
  <c r="M105" i="80" s="1"/>
  <c r="H104" i="80"/>
  <c r="M104" i="80" s="1"/>
  <c r="H103" i="80"/>
  <c r="M103" i="80" s="1"/>
  <c r="H102" i="80"/>
  <c r="M102" i="80" s="1"/>
  <c r="H101" i="80"/>
  <c r="M101" i="80" s="1"/>
  <c r="H100" i="80"/>
  <c r="M100" i="80" s="1"/>
  <c r="H99" i="80"/>
  <c r="M99" i="80" s="1"/>
  <c r="H98" i="80"/>
  <c r="M98" i="80" s="1"/>
  <c r="H97" i="80"/>
  <c r="M97" i="80" s="1"/>
  <c r="H96" i="80"/>
  <c r="M96" i="80" s="1"/>
  <c r="H95" i="80"/>
  <c r="M95" i="80" s="1"/>
  <c r="H94" i="80"/>
  <c r="M94" i="80" s="1"/>
  <c r="H93" i="80"/>
  <c r="M93" i="80" s="1"/>
  <c r="H92" i="80"/>
  <c r="M92" i="80" s="1"/>
  <c r="H91" i="80"/>
  <c r="M91" i="80" s="1"/>
  <c r="H90" i="80"/>
  <c r="M90" i="80" s="1"/>
  <c r="H89" i="80"/>
  <c r="M89" i="80" s="1"/>
  <c r="H88" i="80"/>
  <c r="M88" i="80" s="1"/>
  <c r="H87" i="80"/>
  <c r="M87" i="80" s="1"/>
  <c r="H86" i="80"/>
  <c r="M86" i="80" s="1"/>
  <c r="H85" i="80"/>
  <c r="M85" i="80" s="1"/>
  <c r="H84" i="80"/>
  <c r="M84" i="80" s="1"/>
  <c r="H83" i="80"/>
  <c r="M83" i="80" s="1"/>
  <c r="H82" i="80"/>
  <c r="M82" i="80" s="1"/>
  <c r="H81" i="80"/>
  <c r="M81" i="80" s="1"/>
  <c r="H80" i="80"/>
  <c r="M80" i="80" s="1"/>
  <c r="H79" i="80"/>
  <c r="M79" i="80" s="1"/>
  <c r="H78" i="80"/>
  <c r="M78" i="80" s="1"/>
  <c r="H77" i="80"/>
  <c r="M77" i="80" s="1"/>
  <c r="H76" i="80"/>
  <c r="M76" i="80" s="1"/>
  <c r="H75" i="80"/>
  <c r="M75" i="80" s="1"/>
  <c r="H74" i="80"/>
  <c r="M74" i="80" s="1"/>
  <c r="H73" i="80"/>
  <c r="M73" i="80" s="1"/>
  <c r="H72" i="80"/>
  <c r="M72" i="80" s="1"/>
  <c r="H71" i="80"/>
  <c r="M71" i="80" s="1"/>
  <c r="H70" i="80"/>
  <c r="M70" i="80" s="1"/>
  <c r="H69" i="80"/>
  <c r="M69" i="80" s="1"/>
  <c r="H68" i="80"/>
  <c r="M68" i="80" s="1"/>
  <c r="H67" i="80"/>
  <c r="M67" i="80" s="1"/>
  <c r="H66" i="80"/>
  <c r="M66" i="80" s="1"/>
  <c r="H65" i="80"/>
  <c r="M65" i="80" s="1"/>
  <c r="H64" i="80"/>
  <c r="M64" i="80" s="1"/>
  <c r="H63" i="80"/>
  <c r="M63" i="80" s="1"/>
  <c r="H62" i="80"/>
  <c r="M62" i="80" s="1"/>
  <c r="H61" i="80"/>
  <c r="M61" i="80" s="1"/>
  <c r="H60" i="80"/>
  <c r="M60" i="80" s="1"/>
  <c r="H59" i="80"/>
  <c r="M59" i="80" s="1"/>
  <c r="H58" i="80"/>
  <c r="M58" i="80" s="1"/>
  <c r="H57" i="80"/>
  <c r="M57" i="80" s="1"/>
  <c r="H56" i="80"/>
  <c r="M56" i="80" s="1"/>
  <c r="H55" i="80"/>
  <c r="M55" i="80" s="1"/>
  <c r="H54" i="80"/>
  <c r="M54" i="80" s="1"/>
  <c r="H53" i="80"/>
  <c r="M53" i="80" s="1"/>
  <c r="H52" i="80"/>
  <c r="M52" i="80" s="1"/>
  <c r="H51" i="80"/>
  <c r="M51" i="80" s="1"/>
  <c r="H50" i="80"/>
  <c r="M50" i="80" s="1"/>
  <c r="H49" i="80"/>
  <c r="M49" i="80" s="1"/>
  <c r="H48" i="80"/>
  <c r="M48" i="80" s="1"/>
  <c r="H47" i="80"/>
  <c r="M47" i="80" s="1"/>
  <c r="H46" i="80"/>
  <c r="M46" i="80" s="1"/>
  <c r="H45" i="80"/>
  <c r="M45" i="80" s="1"/>
  <c r="H44" i="80"/>
  <c r="M44" i="80" s="1"/>
  <c r="H43" i="80"/>
  <c r="M43" i="80" s="1"/>
  <c r="H42" i="80"/>
  <c r="M42" i="80" s="1"/>
  <c r="H41" i="80"/>
  <c r="M41" i="80" s="1"/>
  <c r="H40" i="80"/>
  <c r="M40" i="80" s="1"/>
  <c r="H39" i="80"/>
  <c r="M39" i="80" s="1"/>
  <c r="H38" i="80"/>
  <c r="M38" i="80" s="1"/>
  <c r="H37" i="80"/>
  <c r="M37" i="80" s="1"/>
  <c r="H36" i="80"/>
  <c r="M36" i="80" s="1"/>
  <c r="H35" i="80"/>
  <c r="M35" i="80" s="1"/>
  <c r="H34" i="80"/>
  <c r="M34" i="80" s="1"/>
  <c r="H33" i="80"/>
  <c r="M33" i="80" s="1"/>
  <c r="H32" i="80"/>
  <c r="M32" i="80" s="1"/>
  <c r="H31" i="80"/>
  <c r="M31" i="80" s="1"/>
  <c r="H30" i="80"/>
  <c r="M30" i="80" s="1"/>
  <c r="H29" i="80"/>
  <c r="M29" i="80" s="1"/>
  <c r="H28" i="80"/>
  <c r="M28" i="80" s="1"/>
  <c r="H27" i="80"/>
  <c r="M27" i="80" s="1"/>
  <c r="H26" i="80"/>
  <c r="M26" i="80" s="1"/>
  <c r="M25" i="80"/>
  <c r="H24" i="80"/>
  <c r="M24" i="80" s="1"/>
  <c r="H23" i="80"/>
  <c r="M23" i="80" s="1"/>
  <c r="H22" i="80"/>
  <c r="M22" i="80" s="1"/>
  <c r="H21" i="80"/>
  <c r="M21" i="80" s="1"/>
  <c r="H20" i="80"/>
  <c r="R403" i="80" l="1"/>
  <c r="R326" i="80"/>
  <c r="R181" i="80"/>
  <c r="V178" i="81"/>
  <c r="W178" i="81" s="1"/>
  <c r="R418" i="80"/>
  <c r="V415" i="81"/>
  <c r="W415" i="81" s="1"/>
  <c r="R610" i="80"/>
  <c r="V607" i="81"/>
  <c r="W607" i="81" s="1"/>
  <c r="R654" i="80"/>
  <c r="V651" i="81"/>
  <c r="W651" i="81" s="1"/>
  <c r="R666" i="80"/>
  <c r="V663" i="81"/>
  <c r="W663" i="81" s="1"/>
  <c r="R572" i="80"/>
  <c r="V569" i="81"/>
  <c r="W569" i="81" s="1"/>
  <c r="R428" i="80"/>
  <c r="V425" i="81"/>
  <c r="W425" i="81" s="1"/>
  <c r="R442" i="80"/>
  <c r="V439" i="81"/>
  <c r="W439" i="81" s="1"/>
  <c r="R565" i="80"/>
  <c r="V562" i="81"/>
  <c r="W562" i="81" s="1"/>
  <c r="R573" i="80"/>
  <c r="V570" i="81"/>
  <c r="W570" i="81" s="1"/>
  <c r="R581" i="80"/>
  <c r="V578" i="81"/>
  <c r="W578" i="81" s="1"/>
  <c r="R612" i="80"/>
  <c r="V609" i="81"/>
  <c r="W609" i="81" s="1"/>
  <c r="R668" i="80"/>
  <c r="V665" i="81"/>
  <c r="W665" i="81" s="1"/>
  <c r="R413" i="80"/>
  <c r="V410" i="81"/>
  <c r="W410" i="81" s="1"/>
  <c r="R574" i="80"/>
  <c r="V571" i="81"/>
  <c r="W571" i="81" s="1"/>
  <c r="R582" i="80"/>
  <c r="V579" i="81"/>
  <c r="R590" i="80"/>
  <c r="V587" i="81"/>
  <c r="W587" i="81" s="1"/>
  <c r="R629" i="80"/>
  <c r="V626" i="81"/>
  <c r="W626" i="81" s="1"/>
  <c r="R669" i="80"/>
  <c r="V666" i="81"/>
  <c r="W666" i="81" s="1"/>
  <c r="R691" i="80"/>
  <c r="V688" i="81"/>
  <c r="W688" i="81" s="1"/>
  <c r="R570" i="80"/>
  <c r="V567" i="81"/>
  <c r="W567" i="81" s="1"/>
  <c r="R91" i="80"/>
  <c r="V88" i="81"/>
  <c r="W88" i="81" s="1"/>
  <c r="R406" i="80"/>
  <c r="V403" i="81"/>
  <c r="W403" i="81" s="1"/>
  <c r="R521" i="80"/>
  <c r="V518" i="81"/>
  <c r="W518" i="81" s="1"/>
  <c r="R606" i="80"/>
  <c r="V603" i="81"/>
  <c r="W603" i="81" s="1"/>
  <c r="R686" i="80"/>
  <c r="V683" i="81"/>
  <c r="W683" i="81" s="1"/>
  <c r="R322" i="80"/>
  <c r="V319" i="81"/>
  <c r="W319" i="81" s="1"/>
  <c r="R353" i="80"/>
  <c r="V350" i="81"/>
  <c r="W350" i="81" s="1"/>
  <c r="R498" i="80"/>
  <c r="V495" i="81"/>
  <c r="W495" i="81" s="1"/>
  <c r="R529" i="80"/>
  <c r="V526" i="81"/>
  <c r="W526" i="81" s="1"/>
  <c r="R700" i="80"/>
  <c r="V697" i="81"/>
  <c r="W697" i="81" s="1"/>
  <c r="R625" i="80"/>
  <c r="V622" i="81"/>
  <c r="W622" i="81" s="1"/>
  <c r="R681" i="80"/>
  <c r="V678" i="81"/>
  <c r="W678" i="81" s="1"/>
  <c r="R293" i="80"/>
  <c r="V290" i="81"/>
  <c r="W290" i="81" s="1"/>
  <c r="R462" i="80"/>
  <c r="V459" i="81"/>
  <c r="W459" i="81" s="1"/>
  <c r="R561" i="80"/>
  <c r="V558" i="81"/>
  <c r="W558" i="81" s="1"/>
  <c r="R34" i="80"/>
  <c r="V31" i="81"/>
  <c r="W31" i="81" s="1"/>
  <c r="R58" i="80"/>
  <c r="V55" i="81"/>
  <c r="R74" i="80"/>
  <c r="V71" i="81"/>
  <c r="W71" i="81" s="1"/>
  <c r="V94" i="81"/>
  <c r="R121" i="80"/>
  <c r="V118" i="81"/>
  <c r="W118" i="81" s="1"/>
  <c r="R27" i="80"/>
  <c r="V24" i="81"/>
  <c r="R43" i="80"/>
  <c r="V40" i="81"/>
  <c r="W40" i="81" s="1"/>
  <c r="R67" i="80"/>
  <c r="V64" i="81"/>
  <c r="R83" i="80"/>
  <c r="V80" i="81"/>
  <c r="W80" i="81" s="1"/>
  <c r="V95" i="81"/>
  <c r="R114" i="80"/>
  <c r="V111" i="81"/>
  <c r="W111" i="81" s="1"/>
  <c r="R129" i="80"/>
  <c r="V126" i="81"/>
  <c r="W126" i="81" s="1"/>
  <c r="R160" i="80"/>
  <c r="V157" i="81"/>
  <c r="W157" i="81" s="1"/>
  <c r="R28" i="80"/>
  <c r="V25" i="81"/>
  <c r="R36" i="80"/>
  <c r="V33" i="81"/>
  <c r="W33" i="81" s="1"/>
  <c r="R44" i="80"/>
  <c r="V41" i="81"/>
  <c r="R52" i="80"/>
  <c r="V49" i="81"/>
  <c r="W49" i="81" s="1"/>
  <c r="R60" i="80"/>
  <c r="V57" i="81"/>
  <c r="R68" i="80"/>
  <c r="V65" i="81"/>
  <c r="W65" i="81" s="1"/>
  <c r="R76" i="80"/>
  <c r="V73" i="81"/>
  <c r="R84" i="80"/>
  <c r="V81" i="81"/>
  <c r="W81" i="81" s="1"/>
  <c r="R99" i="80"/>
  <c r="V96" i="81"/>
  <c r="W96" i="81" s="1"/>
  <c r="R107" i="80"/>
  <c r="V104" i="81"/>
  <c r="W104" i="81" s="1"/>
  <c r="R115" i="80"/>
  <c r="V112" i="81"/>
  <c r="W112" i="81" s="1"/>
  <c r="R130" i="80"/>
  <c r="V127" i="81"/>
  <c r="W127" i="81" s="1"/>
  <c r="R138" i="80"/>
  <c r="V135" i="81"/>
  <c r="W135" i="81" s="1"/>
  <c r="R146" i="80"/>
  <c r="V143" i="81"/>
  <c r="W143" i="81" s="1"/>
  <c r="R161" i="80"/>
  <c r="V158" i="81"/>
  <c r="R169" i="80"/>
  <c r="V166" i="81"/>
  <c r="W166" i="81" s="1"/>
  <c r="R177" i="80"/>
  <c r="V174" i="81"/>
  <c r="W174" i="81" s="1"/>
  <c r="R184" i="80"/>
  <c r="V181" i="81"/>
  <c r="W181" i="81" s="1"/>
  <c r="R192" i="80"/>
  <c r="V189" i="81"/>
  <c r="W189" i="81" s="1"/>
  <c r="R206" i="80"/>
  <c r="V203" i="81"/>
  <c r="W203" i="81" s="1"/>
  <c r="R214" i="80"/>
  <c r="V211" i="81"/>
  <c r="W211" i="81" s="1"/>
  <c r="R228" i="80"/>
  <c r="V225" i="81"/>
  <c r="W225" i="81" s="1"/>
  <c r="R236" i="80"/>
  <c r="V233" i="81"/>
  <c r="W233" i="81" s="1"/>
  <c r="R243" i="80"/>
  <c r="V240" i="81"/>
  <c r="W240" i="81" s="1"/>
  <c r="R251" i="80"/>
  <c r="V248" i="81"/>
  <c r="W248" i="81" s="1"/>
  <c r="R259" i="80"/>
  <c r="V256" i="81"/>
  <c r="W256" i="81" s="1"/>
  <c r="R267" i="80"/>
  <c r="V264" i="81"/>
  <c r="W264" i="81" s="1"/>
  <c r="R275" i="80"/>
  <c r="V272" i="81"/>
  <c r="W272" i="81" s="1"/>
  <c r="R283" i="80"/>
  <c r="V280" i="81"/>
  <c r="W280" i="81" s="1"/>
  <c r="R290" i="80"/>
  <c r="V287" i="81"/>
  <c r="W287" i="81" s="1"/>
  <c r="R297" i="80"/>
  <c r="V294" i="81"/>
  <c r="W294" i="81" s="1"/>
  <c r="R305" i="80"/>
  <c r="V302" i="81"/>
  <c r="W302" i="81" s="1"/>
  <c r="R333" i="80"/>
  <c r="V330" i="81"/>
  <c r="W330" i="81" s="1"/>
  <c r="R341" i="80"/>
  <c r="V338" i="81"/>
  <c r="W338" i="81" s="1"/>
  <c r="R349" i="80"/>
  <c r="V346" i="81"/>
  <c r="W346" i="81" s="1"/>
  <c r="R356" i="80"/>
  <c r="V353" i="81"/>
  <c r="W353" i="81" s="1"/>
  <c r="R364" i="80"/>
  <c r="V361" i="81"/>
  <c r="W361" i="81" s="1"/>
  <c r="R372" i="80"/>
  <c r="V369" i="81"/>
  <c r="W369" i="81" s="1"/>
  <c r="R380" i="80"/>
  <c r="V377" i="81"/>
  <c r="W377" i="81" s="1"/>
  <c r="R388" i="80"/>
  <c r="V385" i="81"/>
  <c r="W385" i="81" s="1"/>
  <c r="R396" i="80"/>
  <c r="V393" i="81"/>
  <c r="W393" i="81" s="1"/>
  <c r="R409" i="80"/>
  <c r="V406" i="81"/>
  <c r="W406" i="81" s="1"/>
  <c r="R415" i="80"/>
  <c r="R422" i="80"/>
  <c r="V419" i="81"/>
  <c r="W419" i="81" s="1"/>
  <c r="R435" i="80"/>
  <c r="V432" i="81"/>
  <c r="W432" i="81" s="1"/>
  <c r="R450" i="80"/>
  <c r="V447" i="81"/>
  <c r="W447" i="81" s="1"/>
  <c r="R458" i="80"/>
  <c r="V455" i="81"/>
  <c r="W455" i="81" s="1"/>
  <c r="R465" i="80"/>
  <c r="V462" i="81"/>
  <c r="W462" i="81" s="1"/>
  <c r="R473" i="80"/>
  <c r="V470" i="81"/>
  <c r="R480" i="80"/>
  <c r="V477" i="81"/>
  <c r="W477" i="81" s="1"/>
  <c r="R487" i="80"/>
  <c r="V484" i="81"/>
  <c r="W484" i="81" s="1"/>
  <c r="R495" i="80"/>
  <c r="V492" i="81"/>
  <c r="W492" i="81" s="1"/>
  <c r="R501" i="80"/>
  <c r="V498" i="81"/>
  <c r="R509" i="80"/>
  <c r="V506" i="81"/>
  <c r="W506" i="81" s="1"/>
  <c r="R517" i="80"/>
  <c r="V514" i="81"/>
  <c r="W514" i="81" s="1"/>
  <c r="R524" i="80"/>
  <c r="V521" i="81"/>
  <c r="W521" i="81" s="1"/>
  <c r="R537" i="80"/>
  <c r="V534" i="81"/>
  <c r="W534" i="81" s="1"/>
  <c r="R544" i="80"/>
  <c r="V541" i="81"/>
  <c r="W541" i="81" s="1"/>
  <c r="R552" i="80"/>
  <c r="V549" i="81"/>
  <c r="W549" i="81" s="1"/>
  <c r="R560" i="80"/>
  <c r="V557" i="81"/>
  <c r="W557" i="81" s="1"/>
  <c r="R566" i="80"/>
  <c r="V563" i="81"/>
  <c r="W563" i="81" s="1"/>
  <c r="R578" i="80"/>
  <c r="V575" i="81"/>
  <c r="W575" i="81" s="1"/>
  <c r="R583" i="80"/>
  <c r="V580" i="81"/>
  <c r="W580" i="81" s="1"/>
  <c r="R605" i="80"/>
  <c r="V602" i="81"/>
  <c r="W602" i="81" s="1"/>
  <c r="R611" i="80"/>
  <c r="V608" i="81"/>
  <c r="W608" i="81" s="1"/>
  <c r="R618" i="80"/>
  <c r="V615" i="81"/>
  <c r="W615" i="81" s="1"/>
  <c r="R632" i="80"/>
  <c r="V629" i="81"/>
  <c r="W629" i="81" s="1"/>
  <c r="R644" i="80"/>
  <c r="V641" i="81"/>
  <c r="W641" i="81" s="1"/>
  <c r="R651" i="80"/>
  <c r="V648" i="81"/>
  <c r="W648" i="81" s="1"/>
  <c r="R663" i="80"/>
  <c r="V660" i="81"/>
  <c r="W660" i="81" s="1"/>
  <c r="R675" i="80"/>
  <c r="V672" i="81"/>
  <c r="W672" i="81" s="1"/>
  <c r="R682" i="80"/>
  <c r="V679" i="81"/>
  <c r="W679" i="81" s="1"/>
  <c r="R694" i="80"/>
  <c r="V691" i="81"/>
  <c r="R37" i="80"/>
  <c r="V34" i="81"/>
  <c r="R77" i="80"/>
  <c r="V74" i="81"/>
  <c r="W74" i="81" s="1"/>
  <c r="R116" i="80"/>
  <c r="V113" i="81"/>
  <c r="W113" i="81" s="1"/>
  <c r="R139" i="80"/>
  <c r="V136" i="81"/>
  <c r="W136" i="81" s="1"/>
  <c r="R162" i="80"/>
  <c r="V159" i="81"/>
  <c r="W159" i="81" s="1"/>
  <c r="R178" i="80"/>
  <c r="V175" i="81"/>
  <c r="W175" i="81" s="1"/>
  <c r="R185" i="80"/>
  <c r="V182" i="81"/>
  <c r="W182" i="81" s="1"/>
  <c r="R193" i="80"/>
  <c r="V190" i="81"/>
  <c r="W190" i="81" s="1"/>
  <c r="R200" i="80"/>
  <c r="V197" i="81"/>
  <c r="W197" i="81" s="1"/>
  <c r="R207" i="80"/>
  <c r="V204" i="81"/>
  <c r="W204" i="81" s="1"/>
  <c r="R215" i="80"/>
  <c r="V212" i="81"/>
  <c r="W212" i="81" s="1"/>
  <c r="R221" i="80"/>
  <c r="V218" i="81"/>
  <c r="W218" i="81" s="1"/>
  <c r="R229" i="80"/>
  <c r="V226" i="81"/>
  <c r="W226" i="81" s="1"/>
  <c r="R237" i="80"/>
  <c r="V234" i="81"/>
  <c r="W234" i="81" s="1"/>
  <c r="R244" i="80"/>
  <c r="V241" i="81"/>
  <c r="W241" i="81" s="1"/>
  <c r="R252" i="80"/>
  <c r="V249" i="81"/>
  <c r="R260" i="80"/>
  <c r="V257" i="81"/>
  <c r="W257" i="81" s="1"/>
  <c r="R268" i="80"/>
  <c r="V265" i="81"/>
  <c r="W265" i="81" s="1"/>
  <c r="R276" i="80"/>
  <c r="V273" i="81"/>
  <c r="W273" i="81" s="1"/>
  <c r="R284" i="80"/>
  <c r="V281" i="81"/>
  <c r="W281" i="81" s="1"/>
  <c r="R291" i="80"/>
  <c r="V288" i="81"/>
  <c r="W288" i="81" s="1"/>
  <c r="R298" i="80"/>
  <c r="V295" i="81"/>
  <c r="W295" i="81" s="1"/>
  <c r="R306" i="80"/>
  <c r="V303" i="81"/>
  <c r="W303" i="81" s="1"/>
  <c r="R313" i="80"/>
  <c r="V310" i="81"/>
  <c r="W310" i="81" s="1"/>
  <c r="R320" i="80"/>
  <c r="V317" i="81"/>
  <c r="W317" i="81" s="1"/>
  <c r="R334" i="80"/>
  <c r="V331" i="81"/>
  <c r="W331" i="81" s="1"/>
  <c r="R342" i="80"/>
  <c r="V339" i="81"/>
  <c r="W339" i="81" s="1"/>
  <c r="R350" i="80"/>
  <c r="V347" i="81"/>
  <c r="R357" i="80"/>
  <c r="V354" i="81"/>
  <c r="W354" i="81" s="1"/>
  <c r="R365" i="80"/>
  <c r="V362" i="81"/>
  <c r="R373" i="80"/>
  <c r="V370" i="81"/>
  <c r="W370" i="81" s="1"/>
  <c r="R381" i="80"/>
  <c r="V378" i="81"/>
  <c r="R389" i="80"/>
  <c r="V386" i="81"/>
  <c r="W386" i="81" s="1"/>
  <c r="R397" i="80"/>
  <c r="V394" i="81"/>
  <c r="W394" i="81" s="1"/>
  <c r="R410" i="80"/>
  <c r="V407" i="81"/>
  <c r="W407" i="81" s="1"/>
  <c r="R416" i="80"/>
  <c r="V413" i="81"/>
  <c r="W413" i="81" s="1"/>
  <c r="R423" i="80"/>
  <c r="V420" i="81"/>
  <c r="W420" i="81" s="1"/>
  <c r="R429" i="80"/>
  <c r="V426" i="81"/>
  <c r="R436" i="80"/>
  <c r="V433" i="81"/>
  <c r="W433" i="81" s="1"/>
  <c r="R443" i="80"/>
  <c r="V440" i="81"/>
  <c r="R451" i="80"/>
  <c r="V448" i="81"/>
  <c r="W448" i="81" s="1"/>
  <c r="R459" i="80"/>
  <c r="V456" i="81"/>
  <c r="R466" i="80"/>
  <c r="V463" i="81"/>
  <c r="W463" i="81" s="1"/>
  <c r="R474" i="80"/>
  <c r="V471" i="81"/>
  <c r="R481" i="80"/>
  <c r="V478" i="81"/>
  <c r="W478" i="81" s="1"/>
  <c r="R488" i="80"/>
  <c r="V485" i="81"/>
  <c r="W485" i="81" s="1"/>
  <c r="R496" i="80"/>
  <c r="V493" i="81"/>
  <c r="W493" i="81" s="1"/>
  <c r="R502" i="80"/>
  <c r="V499" i="81"/>
  <c r="W499" i="81" s="1"/>
  <c r="R510" i="80"/>
  <c r="V507" i="81"/>
  <c r="W507" i="81" s="1"/>
  <c r="R518" i="80"/>
  <c r="V515" i="81"/>
  <c r="W515" i="81" s="1"/>
  <c r="R525" i="80"/>
  <c r="V522" i="81"/>
  <c r="W522" i="81" s="1"/>
  <c r="R530" i="80"/>
  <c r="V527" i="81"/>
  <c r="W527" i="81" s="1"/>
  <c r="R538" i="80"/>
  <c r="V535" i="81"/>
  <c r="W535" i="81" s="1"/>
  <c r="R545" i="80"/>
  <c r="V542" i="81"/>
  <c r="W542" i="81" s="1"/>
  <c r="R553" i="80"/>
  <c r="V550" i="81"/>
  <c r="W550" i="81" s="1"/>
  <c r="R567" i="80"/>
  <c r="V564" i="81"/>
  <c r="R584" i="80"/>
  <c r="V581" i="81"/>
  <c r="W581" i="81" s="1"/>
  <c r="R591" i="80"/>
  <c r="V588" i="81"/>
  <c r="W588" i="81" s="1"/>
  <c r="R598" i="80"/>
  <c r="V595" i="81"/>
  <c r="W595" i="81" s="1"/>
  <c r="R619" i="80"/>
  <c r="V616" i="81"/>
  <c r="W616" i="81" s="1"/>
  <c r="R626" i="80"/>
  <c r="V623" i="81"/>
  <c r="W623" i="81" s="1"/>
  <c r="R633" i="80"/>
  <c r="V630" i="81"/>
  <c r="W630" i="81" s="1"/>
  <c r="R638" i="80"/>
  <c r="V635" i="81"/>
  <c r="W635" i="81" s="1"/>
  <c r="R645" i="80"/>
  <c r="V642" i="81"/>
  <c r="W642" i="81" s="1"/>
  <c r="R652" i="80"/>
  <c r="V649" i="81"/>
  <c r="W649" i="81" s="1"/>
  <c r="R658" i="80"/>
  <c r="V655" i="81"/>
  <c r="W655" i="81" s="1"/>
  <c r="R664" i="80"/>
  <c r="V661" i="81"/>
  <c r="W661" i="81" s="1"/>
  <c r="R676" i="80"/>
  <c r="V673" i="81"/>
  <c r="W673" i="81" s="1"/>
  <c r="R683" i="80"/>
  <c r="V680" i="81"/>
  <c r="W680" i="81" s="1"/>
  <c r="R689" i="80"/>
  <c r="V686" i="81"/>
  <c r="W686" i="81" s="1"/>
  <c r="R695" i="80"/>
  <c r="V692" i="81"/>
  <c r="W692" i="81" s="1"/>
  <c r="R701" i="80"/>
  <c r="V698" i="81"/>
  <c r="R29" i="80"/>
  <c r="V26" i="81"/>
  <c r="R69" i="80"/>
  <c r="V66" i="81"/>
  <c r="R108" i="80"/>
  <c r="V105" i="81"/>
  <c r="W105" i="81" s="1"/>
  <c r="R170" i="80"/>
  <c r="V167" i="81"/>
  <c r="R22" i="80"/>
  <c r="V19" i="81"/>
  <c r="R30" i="80"/>
  <c r="V27" i="81"/>
  <c r="W27" i="81" s="1"/>
  <c r="R38" i="80"/>
  <c r="V35" i="81"/>
  <c r="R46" i="80"/>
  <c r="V43" i="81"/>
  <c r="R54" i="80"/>
  <c r="V51" i="81"/>
  <c r="R62" i="80"/>
  <c r="V59" i="81"/>
  <c r="R70" i="80"/>
  <c r="V67" i="81"/>
  <c r="W67" i="81" s="1"/>
  <c r="R78" i="80"/>
  <c r="V75" i="81"/>
  <c r="R86" i="80"/>
  <c r="V83" i="81"/>
  <c r="R93" i="80"/>
  <c r="V90" i="81"/>
  <c r="R101" i="80"/>
  <c r="V98" i="81"/>
  <c r="W98" i="81" s="1"/>
  <c r="R109" i="80"/>
  <c r="V106" i="81"/>
  <c r="W106" i="81" s="1"/>
  <c r="R117" i="80"/>
  <c r="V114" i="81"/>
  <c r="W114" i="81" s="1"/>
  <c r="R124" i="80"/>
  <c r="V121" i="81"/>
  <c r="W121" i="81" s="1"/>
  <c r="R132" i="80"/>
  <c r="V129" i="81"/>
  <c r="W129" i="81" s="1"/>
  <c r="R140" i="80"/>
  <c r="V137" i="81"/>
  <c r="W137" i="81" s="1"/>
  <c r="R148" i="80"/>
  <c r="V145" i="81"/>
  <c r="W145" i="81" s="1"/>
  <c r="R155" i="80"/>
  <c r="V152" i="81"/>
  <c r="W152" i="81" s="1"/>
  <c r="R163" i="80"/>
  <c r="V160" i="81"/>
  <c r="W160" i="81" s="1"/>
  <c r="R171" i="80"/>
  <c r="V168" i="81"/>
  <c r="W168" i="81" s="1"/>
  <c r="R179" i="80"/>
  <c r="V176" i="81"/>
  <c r="W176" i="81" s="1"/>
  <c r="R186" i="80"/>
  <c r="V183" i="81"/>
  <c r="W183" i="81" s="1"/>
  <c r="R194" i="80"/>
  <c r="V191" i="81"/>
  <c r="W191" i="81" s="1"/>
  <c r="R201" i="80"/>
  <c r="V198" i="81"/>
  <c r="W198" i="81" s="1"/>
  <c r="R208" i="80"/>
  <c r="V205" i="81"/>
  <c r="W205" i="81" s="1"/>
  <c r="R222" i="80"/>
  <c r="V219" i="81"/>
  <c r="W219" i="81" s="1"/>
  <c r="R230" i="80"/>
  <c r="V227" i="81"/>
  <c r="W227" i="81" s="1"/>
  <c r="R238" i="80"/>
  <c r="V235" i="81"/>
  <c r="W235" i="81" s="1"/>
  <c r="R245" i="80"/>
  <c r="V242" i="81"/>
  <c r="W242" i="81" s="1"/>
  <c r="R253" i="80"/>
  <c r="V250" i="81"/>
  <c r="W250" i="81" s="1"/>
  <c r="R261" i="80"/>
  <c r="V258" i="81"/>
  <c r="W258" i="81" s="1"/>
  <c r="R269" i="80"/>
  <c r="V266" i="81"/>
  <c r="W266" i="81" s="1"/>
  <c r="R277" i="80"/>
  <c r="V274" i="81"/>
  <c r="W274" i="81" s="1"/>
  <c r="R292" i="80"/>
  <c r="V289" i="81"/>
  <c r="W289" i="81" s="1"/>
  <c r="R299" i="80"/>
  <c r="V296" i="81"/>
  <c r="W296" i="81" s="1"/>
  <c r="R307" i="80"/>
  <c r="V304" i="81"/>
  <c r="W304" i="81" s="1"/>
  <c r="R314" i="80"/>
  <c r="V311" i="81"/>
  <c r="W311" i="81" s="1"/>
  <c r="R321" i="80"/>
  <c r="V318" i="81"/>
  <c r="W318" i="81" s="1"/>
  <c r="R327" i="80"/>
  <c r="V324" i="81"/>
  <c r="W324" i="81" s="1"/>
  <c r="R335" i="80"/>
  <c r="V332" i="81"/>
  <c r="W332" i="81" s="1"/>
  <c r="R343" i="80"/>
  <c r="V340" i="81"/>
  <c r="W340" i="81" s="1"/>
  <c r="R351" i="80"/>
  <c r="V348" i="81"/>
  <c r="W348" i="81" s="1"/>
  <c r="R358" i="80"/>
  <c r="V355" i="81"/>
  <c r="W355" i="81" s="1"/>
  <c r="R366" i="80"/>
  <c r="V363" i="81"/>
  <c r="W363" i="81" s="1"/>
  <c r="R374" i="80"/>
  <c r="V371" i="81"/>
  <c r="W371" i="81" s="1"/>
  <c r="R382" i="80"/>
  <c r="V379" i="81"/>
  <c r="R390" i="80"/>
  <c r="V387" i="81"/>
  <c r="W387" i="81" s="1"/>
  <c r="R398" i="80"/>
  <c r="V395" i="81"/>
  <c r="W395" i="81" s="1"/>
  <c r="R404" i="80"/>
  <c r="V401" i="81"/>
  <c r="W401" i="81" s="1"/>
  <c r="R411" i="80"/>
  <c r="V408" i="81"/>
  <c r="W408" i="81" s="1"/>
  <c r="R417" i="80"/>
  <c r="V414" i="81"/>
  <c r="W414" i="81" s="1"/>
  <c r="R424" i="80"/>
  <c r="V421" i="81"/>
  <c r="W421" i="81" s="1"/>
  <c r="R437" i="80"/>
  <c r="V434" i="81"/>
  <c r="R444" i="80"/>
  <c r="V441" i="81"/>
  <c r="R452" i="80"/>
  <c r="V449" i="81"/>
  <c r="W449" i="81" s="1"/>
  <c r="R460" i="80"/>
  <c r="V457" i="81"/>
  <c r="W457" i="81" s="1"/>
  <c r="R467" i="80"/>
  <c r="V464" i="81"/>
  <c r="W464" i="81" s="1"/>
  <c r="R475" i="80"/>
  <c r="V472" i="81"/>
  <c r="W472" i="81" s="1"/>
  <c r="R489" i="80"/>
  <c r="V486" i="81"/>
  <c r="W486" i="81" s="1"/>
  <c r="R503" i="80"/>
  <c r="V500" i="81"/>
  <c r="W500" i="81" s="1"/>
  <c r="R511" i="80"/>
  <c r="V508" i="81"/>
  <c r="W508" i="81" s="1"/>
  <c r="R519" i="80"/>
  <c r="V516" i="81"/>
  <c r="W516" i="81" s="1"/>
  <c r="R531" i="80"/>
  <c r="V528" i="81"/>
  <c r="W528" i="81" s="1"/>
  <c r="R539" i="80"/>
  <c r="V536" i="81"/>
  <c r="W536" i="81" s="1"/>
  <c r="R546" i="80"/>
  <c r="V543" i="81"/>
  <c r="W543" i="81" s="1"/>
  <c r="R554" i="80"/>
  <c r="V551" i="81"/>
  <c r="W551" i="81" s="1"/>
  <c r="R568" i="80"/>
  <c r="V565" i="81"/>
  <c r="W565" i="81" s="1"/>
  <c r="R579" i="80"/>
  <c r="R585" i="80"/>
  <c r="V582" i="81"/>
  <c r="W582" i="81" s="1"/>
  <c r="R592" i="80"/>
  <c r="V589" i="81"/>
  <c r="W589" i="81" s="1"/>
  <c r="R599" i="80"/>
  <c r="V596" i="81"/>
  <c r="W596" i="81" s="1"/>
  <c r="R620" i="80"/>
  <c r="V617" i="81"/>
  <c r="W617" i="81" s="1"/>
  <c r="R627" i="80"/>
  <c r="V624" i="81"/>
  <c r="W624" i="81" s="1"/>
  <c r="R639" i="80"/>
  <c r="V636" i="81"/>
  <c r="W636" i="81" s="1"/>
  <c r="R646" i="80"/>
  <c r="V643" i="81"/>
  <c r="W643" i="81" s="1"/>
  <c r="R653" i="80"/>
  <c r="V650" i="81"/>
  <c r="W650" i="81" s="1"/>
  <c r="R665" i="80"/>
  <c r="V662" i="81"/>
  <c r="W662" i="81" s="1"/>
  <c r="R677" i="80"/>
  <c r="V674" i="81"/>
  <c r="W674" i="81" s="1"/>
  <c r="R684" i="80"/>
  <c r="V681" i="81"/>
  <c r="W681" i="81" s="1"/>
  <c r="R696" i="80"/>
  <c r="V693" i="81"/>
  <c r="W693" i="81" s="1"/>
  <c r="W249" i="81"/>
  <c r="R21" i="80"/>
  <c r="V18" i="81"/>
  <c r="W18" i="81" s="1"/>
  <c r="R61" i="80"/>
  <c r="V58" i="81"/>
  <c r="R100" i="80"/>
  <c r="V97" i="81"/>
  <c r="R123" i="80"/>
  <c r="V120" i="81"/>
  <c r="R154" i="80"/>
  <c r="V151" i="81"/>
  <c r="W151" i="81" s="1"/>
  <c r="R47" i="80"/>
  <c r="V44" i="81"/>
  <c r="R71" i="80"/>
  <c r="V68" i="81"/>
  <c r="W68" i="81" s="1"/>
  <c r="R94" i="80"/>
  <c r="V91" i="81"/>
  <c r="R118" i="80"/>
  <c r="V115" i="81"/>
  <c r="W115" i="81" s="1"/>
  <c r="R133" i="80"/>
  <c r="V130" i="81"/>
  <c r="W130" i="81" s="1"/>
  <c r="R156" i="80"/>
  <c r="V153" i="81"/>
  <c r="W153" i="81" s="1"/>
  <c r="R164" i="80"/>
  <c r="V161" i="81"/>
  <c r="W161" i="81" s="1"/>
  <c r="R180" i="80"/>
  <c r="V177" i="81"/>
  <c r="W177" i="81" s="1"/>
  <c r="R195" i="80"/>
  <c r="V192" i="81"/>
  <c r="W192" i="81" s="1"/>
  <c r="R202" i="80"/>
  <c r="V199" i="81"/>
  <c r="W199" i="81" s="1"/>
  <c r="R209" i="80"/>
  <c r="V206" i="81"/>
  <c r="W206" i="81" s="1"/>
  <c r="R216" i="80"/>
  <c r="V213" i="81"/>
  <c r="W213" i="81" s="1"/>
  <c r="R223" i="80"/>
  <c r="V220" i="81"/>
  <c r="W220" i="81" s="1"/>
  <c r="R231" i="80"/>
  <c r="V228" i="81"/>
  <c r="W228" i="81" s="1"/>
  <c r="R239" i="80"/>
  <c r="V236" i="81"/>
  <c r="W236" i="81" s="1"/>
  <c r="R246" i="80"/>
  <c r="V243" i="81"/>
  <c r="W243" i="81" s="1"/>
  <c r="R254" i="80"/>
  <c r="V251" i="81"/>
  <c r="W251" i="81" s="1"/>
  <c r="R262" i="80"/>
  <c r="V259" i="81"/>
  <c r="W259" i="81" s="1"/>
  <c r="R270" i="80"/>
  <c r="V267" i="81"/>
  <c r="W267" i="81" s="1"/>
  <c r="R278" i="80"/>
  <c r="V275" i="81"/>
  <c r="W275" i="81" s="1"/>
  <c r="R285" i="80"/>
  <c r="V282" i="81"/>
  <c r="W282" i="81" s="1"/>
  <c r="R300" i="80"/>
  <c r="V297" i="81"/>
  <c r="W297" i="81" s="1"/>
  <c r="R308" i="80"/>
  <c r="V305" i="81"/>
  <c r="W305" i="81" s="1"/>
  <c r="R315" i="80"/>
  <c r="V312" i="81"/>
  <c r="W312" i="81" s="1"/>
  <c r="R328" i="80"/>
  <c r="V325" i="81"/>
  <c r="R336" i="80"/>
  <c r="V333" i="81"/>
  <c r="W333" i="81" s="1"/>
  <c r="R344" i="80"/>
  <c r="V341" i="81"/>
  <c r="R352" i="80"/>
  <c r="V349" i="81"/>
  <c r="W349" i="81" s="1"/>
  <c r="R359" i="80"/>
  <c r="V356" i="81"/>
  <c r="W356" i="81" s="1"/>
  <c r="R367" i="80"/>
  <c r="V364" i="81"/>
  <c r="W364" i="81" s="1"/>
  <c r="R375" i="80"/>
  <c r="V372" i="81"/>
  <c r="W372" i="81" s="1"/>
  <c r="R383" i="80"/>
  <c r="V380" i="81"/>
  <c r="W380" i="81" s="1"/>
  <c r="R391" i="80"/>
  <c r="V388" i="81"/>
  <c r="W388" i="81" s="1"/>
  <c r="R399" i="80"/>
  <c r="V396" i="81"/>
  <c r="W396" i="81" s="1"/>
  <c r="R405" i="80"/>
  <c r="V402" i="81"/>
  <c r="W402" i="81" s="1"/>
  <c r="R412" i="80"/>
  <c r="V409" i="81"/>
  <c r="W409" i="81" s="1"/>
  <c r="R425" i="80"/>
  <c r="V422" i="81"/>
  <c r="W422" i="81" s="1"/>
  <c r="R430" i="80"/>
  <c r="V427" i="81"/>
  <c r="W427" i="81" s="1"/>
  <c r="R438" i="80"/>
  <c r="V435" i="81"/>
  <c r="W435" i="81" s="1"/>
  <c r="R445" i="80"/>
  <c r="V442" i="81"/>
  <c r="W442" i="81" s="1"/>
  <c r="R453" i="80"/>
  <c r="V450" i="81"/>
  <c r="W450" i="81" s="1"/>
  <c r="R461" i="80"/>
  <c r="V458" i="81"/>
  <c r="W458" i="81" s="1"/>
  <c r="R468" i="80"/>
  <c r="V465" i="81"/>
  <c r="W465" i="81" s="1"/>
  <c r="R476" i="80"/>
  <c r="V473" i="81"/>
  <c r="W473" i="81" s="1"/>
  <c r="R482" i="80"/>
  <c r="V479" i="81"/>
  <c r="R490" i="80"/>
  <c r="V487" i="81"/>
  <c r="W487" i="81" s="1"/>
  <c r="R497" i="80"/>
  <c r="V494" i="81"/>
  <c r="W494" i="81" s="1"/>
  <c r="R504" i="80"/>
  <c r="V501" i="81"/>
  <c r="W501" i="81" s="1"/>
  <c r="R512" i="80"/>
  <c r="V509" i="81"/>
  <c r="W509" i="81" s="1"/>
  <c r="R520" i="80"/>
  <c r="V517" i="81"/>
  <c r="W517" i="81" s="1"/>
  <c r="R526" i="80"/>
  <c r="V523" i="81"/>
  <c r="W523" i="81" s="1"/>
  <c r="R532" i="80"/>
  <c r="V529" i="81"/>
  <c r="W529" i="81" s="1"/>
  <c r="R540" i="80"/>
  <c r="V537" i="81"/>
  <c r="W537" i="81" s="1"/>
  <c r="R547" i="80"/>
  <c r="V544" i="81"/>
  <c r="W544" i="81" s="1"/>
  <c r="R555" i="80"/>
  <c r="V552" i="81"/>
  <c r="W552" i="81" s="1"/>
  <c r="R562" i="80"/>
  <c r="V559" i="81"/>
  <c r="W559" i="81" s="1"/>
  <c r="R569" i="80"/>
  <c r="V566" i="81"/>
  <c r="W566" i="81" s="1"/>
  <c r="R580" i="80"/>
  <c r="V577" i="81"/>
  <c r="W577" i="81" s="1"/>
  <c r="R586" i="80"/>
  <c r="V583" i="81"/>
  <c r="W583" i="81" s="1"/>
  <c r="R593" i="80"/>
  <c r="V590" i="81"/>
  <c r="W590" i="81" s="1"/>
  <c r="R600" i="80"/>
  <c r="V597" i="81"/>
  <c r="W597" i="81" s="1"/>
  <c r="R607" i="80"/>
  <c r="V604" i="81"/>
  <c r="W604" i="81" s="1"/>
  <c r="R613" i="80"/>
  <c r="V610" i="81"/>
  <c r="W610" i="81" s="1"/>
  <c r="R621" i="80"/>
  <c r="V618" i="81"/>
  <c r="W618" i="81" s="1"/>
  <c r="R628" i="80"/>
  <c r="V625" i="81"/>
  <c r="W625" i="81" s="1"/>
  <c r="R640" i="80"/>
  <c r="V637" i="81"/>
  <c r="W637" i="81" s="1"/>
  <c r="R647" i="80"/>
  <c r="V644" i="81"/>
  <c r="W644" i="81" s="1"/>
  <c r="R659" i="80"/>
  <c r="V656" i="81"/>
  <c r="W656" i="81" s="1"/>
  <c r="R670" i="80"/>
  <c r="V667" i="81"/>
  <c r="W667" i="81" s="1"/>
  <c r="R678" i="80"/>
  <c r="V675" i="81"/>
  <c r="W675" i="81" s="1"/>
  <c r="R685" i="80"/>
  <c r="V682" i="81"/>
  <c r="W682" i="81" s="1"/>
  <c r="R690" i="80"/>
  <c r="V687" i="81"/>
  <c r="W687" i="81" s="1"/>
  <c r="R697" i="80"/>
  <c r="V694" i="81"/>
  <c r="W694" i="81" s="1"/>
  <c r="R702" i="80"/>
  <c r="V699" i="81"/>
  <c r="W699" i="81" s="1"/>
  <c r="R45" i="80"/>
  <c r="V42" i="81"/>
  <c r="R92" i="80"/>
  <c r="V89" i="81"/>
  <c r="W89" i="81" s="1"/>
  <c r="R147" i="80"/>
  <c r="V144" i="81"/>
  <c r="W144" i="81" s="1"/>
  <c r="R31" i="80"/>
  <c r="V28" i="81"/>
  <c r="W28" i="81" s="1"/>
  <c r="R55" i="80"/>
  <c r="V52" i="81"/>
  <c r="R79" i="80"/>
  <c r="V76" i="81"/>
  <c r="R102" i="80"/>
  <c r="V99" i="81"/>
  <c r="R125" i="80"/>
  <c r="V122" i="81"/>
  <c r="W122" i="81" s="1"/>
  <c r="R149" i="80"/>
  <c r="V146" i="81"/>
  <c r="W146" i="81" s="1"/>
  <c r="R172" i="80"/>
  <c r="V169" i="81"/>
  <c r="W169" i="81" s="1"/>
  <c r="R24" i="80"/>
  <c r="V21" i="81"/>
  <c r="R40" i="80"/>
  <c r="V37" i="81"/>
  <c r="W37" i="81" s="1"/>
  <c r="R56" i="80"/>
  <c r="V53" i="81"/>
  <c r="R72" i="80"/>
  <c r="V69" i="81"/>
  <c r="R88" i="80"/>
  <c r="V85" i="81"/>
  <c r="R103" i="80"/>
  <c r="V100" i="81"/>
  <c r="W100" i="81" s="1"/>
  <c r="R119" i="80"/>
  <c r="V116" i="81"/>
  <c r="W116" i="81" s="1"/>
  <c r="R134" i="80"/>
  <c r="V131" i="81"/>
  <c r="W131" i="81" s="1"/>
  <c r="R150" i="80"/>
  <c r="V147" i="81"/>
  <c r="W147" i="81" s="1"/>
  <c r="R165" i="80"/>
  <c r="V162" i="81"/>
  <c r="W162" i="81" s="1"/>
  <c r="R188" i="80"/>
  <c r="V185" i="81"/>
  <c r="W185" i="81" s="1"/>
  <c r="R203" i="80"/>
  <c r="V200" i="81"/>
  <c r="W200" i="81" s="1"/>
  <c r="R210" i="80"/>
  <c r="V207" i="81"/>
  <c r="R224" i="80"/>
  <c r="V221" i="81"/>
  <c r="W221" i="81" s="1"/>
  <c r="R232" i="80"/>
  <c r="V229" i="81"/>
  <c r="W229" i="81" s="1"/>
  <c r="R240" i="80"/>
  <c r="V237" i="81"/>
  <c r="W237" i="81" s="1"/>
  <c r="R247" i="80"/>
  <c r="V244" i="81"/>
  <c r="W244" i="81" s="1"/>
  <c r="R255" i="80"/>
  <c r="V252" i="81"/>
  <c r="W252" i="81" s="1"/>
  <c r="R263" i="80"/>
  <c r="V260" i="81"/>
  <c r="W260" i="81" s="1"/>
  <c r="R271" i="80"/>
  <c r="V268" i="81"/>
  <c r="W268" i="81" s="1"/>
  <c r="R279" i="80"/>
  <c r="V276" i="81"/>
  <c r="W276" i="81" s="1"/>
  <c r="R286" i="80"/>
  <c r="V283" i="81"/>
  <c r="W283" i="81" s="1"/>
  <c r="R301" i="80"/>
  <c r="V298" i="81"/>
  <c r="W298" i="81" s="1"/>
  <c r="R309" i="80"/>
  <c r="V306" i="81"/>
  <c r="W306" i="81" s="1"/>
  <c r="R316" i="80"/>
  <c r="V313" i="81"/>
  <c r="W313" i="81" s="1"/>
  <c r="R329" i="80"/>
  <c r="V326" i="81"/>
  <c r="W326" i="81" s="1"/>
  <c r="R337" i="80"/>
  <c r="V334" i="81"/>
  <c r="W334" i="81" s="1"/>
  <c r="R345" i="80"/>
  <c r="V342" i="81"/>
  <c r="W342" i="81" s="1"/>
  <c r="R360" i="80"/>
  <c r="V357" i="81"/>
  <c r="W357" i="81" s="1"/>
  <c r="R368" i="80"/>
  <c r="V365" i="81"/>
  <c r="W365" i="81" s="1"/>
  <c r="R376" i="80"/>
  <c r="V373" i="81"/>
  <c r="W373" i="81" s="1"/>
  <c r="R384" i="80"/>
  <c r="V381" i="81"/>
  <c r="W381" i="81" s="1"/>
  <c r="R392" i="80"/>
  <c r="V389" i="81"/>
  <c r="W389" i="81" s="1"/>
  <c r="R400" i="80"/>
  <c r="V397" i="81"/>
  <c r="W397" i="81" s="1"/>
  <c r="R426" i="80"/>
  <c r="V423" i="81"/>
  <c r="W423" i="81" s="1"/>
  <c r="R431" i="80"/>
  <c r="V428" i="81"/>
  <c r="W428" i="81" s="1"/>
  <c r="R439" i="80"/>
  <c r="V436" i="81"/>
  <c r="W436" i="81" s="1"/>
  <c r="R446" i="80"/>
  <c r="V443" i="81"/>
  <c r="W443" i="81" s="1"/>
  <c r="R454" i="80"/>
  <c r="V451" i="81"/>
  <c r="W451" i="81" s="1"/>
  <c r="R469" i="80"/>
  <c r="V466" i="81"/>
  <c r="W466" i="81" s="1"/>
  <c r="R477" i="80"/>
  <c r="V474" i="81"/>
  <c r="W474" i="81" s="1"/>
  <c r="R483" i="80"/>
  <c r="V480" i="81"/>
  <c r="W480" i="81" s="1"/>
  <c r="R491" i="80"/>
  <c r="V488" i="81"/>
  <c r="W488" i="81" s="1"/>
  <c r="R505" i="80"/>
  <c r="V502" i="81"/>
  <c r="W502" i="81" s="1"/>
  <c r="R513" i="80"/>
  <c r="V510" i="81"/>
  <c r="W510" i="81" s="1"/>
  <c r="R533" i="80"/>
  <c r="V530" i="81"/>
  <c r="W530" i="81" s="1"/>
  <c r="R541" i="80"/>
  <c r="V538" i="81"/>
  <c r="W538" i="81" s="1"/>
  <c r="R548" i="80"/>
  <c r="V545" i="81"/>
  <c r="W545" i="81" s="1"/>
  <c r="R556" i="80"/>
  <c r="V553" i="81"/>
  <c r="W553" i="81" s="1"/>
  <c r="R563" i="80"/>
  <c r="V560" i="81"/>
  <c r="W560" i="81" s="1"/>
  <c r="R587" i="80"/>
  <c r="V584" i="81"/>
  <c r="W584" i="81" s="1"/>
  <c r="R594" i="80"/>
  <c r="V591" i="81"/>
  <c r="W591" i="81" s="1"/>
  <c r="R601" i="80"/>
  <c r="V598" i="81"/>
  <c r="W598" i="81" s="1"/>
  <c r="R608" i="80"/>
  <c r="V605" i="81"/>
  <c r="W605" i="81" s="1"/>
  <c r="R614" i="80"/>
  <c r="V611" i="81"/>
  <c r="W611" i="81" s="1"/>
  <c r="R622" i="80"/>
  <c r="V619" i="81"/>
  <c r="W619" i="81" s="1"/>
  <c r="R634" i="80"/>
  <c r="R641" i="80"/>
  <c r="V638" i="81"/>
  <c r="W638" i="81" s="1"/>
  <c r="R648" i="80"/>
  <c r="V645" i="81"/>
  <c r="W645" i="81" s="1"/>
  <c r="R660" i="80"/>
  <c r="V657" i="81"/>
  <c r="W657" i="81" s="1"/>
  <c r="R671" i="80"/>
  <c r="V668" i="81"/>
  <c r="W668" i="81" s="1"/>
  <c r="R679" i="80"/>
  <c r="V676" i="81"/>
  <c r="W676" i="81" s="1"/>
  <c r="R698" i="80"/>
  <c r="V695" i="81"/>
  <c r="W695" i="81" s="1"/>
  <c r="R703" i="80"/>
  <c r="V700" i="81"/>
  <c r="W700" i="81" s="1"/>
  <c r="R53" i="80"/>
  <c r="V50" i="81"/>
  <c r="W50" i="81" s="1"/>
  <c r="R85" i="80"/>
  <c r="V82" i="81"/>
  <c r="W82" i="81" s="1"/>
  <c r="R131" i="80"/>
  <c r="V128" i="81"/>
  <c r="W128" i="81" s="1"/>
  <c r="R23" i="80"/>
  <c r="V20" i="81"/>
  <c r="R39" i="80"/>
  <c r="V36" i="81"/>
  <c r="W36" i="81" s="1"/>
  <c r="R63" i="80"/>
  <c r="V60" i="81"/>
  <c r="R87" i="80"/>
  <c r="V84" i="81"/>
  <c r="W84" i="81" s="1"/>
  <c r="R110" i="80"/>
  <c r="V107" i="81"/>
  <c r="W107" i="81" s="1"/>
  <c r="R141" i="80"/>
  <c r="V138" i="81"/>
  <c r="W138" i="81" s="1"/>
  <c r="R187" i="80"/>
  <c r="V184" i="81"/>
  <c r="W184" i="81" s="1"/>
  <c r="R32" i="80"/>
  <c r="V29" i="81"/>
  <c r="W29" i="81" s="1"/>
  <c r="R48" i="80"/>
  <c r="V45" i="81"/>
  <c r="R64" i="80"/>
  <c r="V61" i="81"/>
  <c r="W61" i="81" s="1"/>
  <c r="R80" i="80"/>
  <c r="V77" i="81"/>
  <c r="R95" i="80"/>
  <c r="V92" i="81"/>
  <c r="W92" i="81" s="1"/>
  <c r="R111" i="80"/>
  <c r="V108" i="81"/>
  <c r="W108" i="81" s="1"/>
  <c r="R126" i="80"/>
  <c r="V123" i="81"/>
  <c r="W123" i="81" s="1"/>
  <c r="R142" i="80"/>
  <c r="V139" i="81"/>
  <c r="W139" i="81" s="1"/>
  <c r="R157" i="80"/>
  <c r="V154" i="81"/>
  <c r="W154" i="81" s="1"/>
  <c r="R173" i="80"/>
  <c r="V170" i="81"/>
  <c r="W170" i="81" s="1"/>
  <c r="R196" i="80"/>
  <c r="V193" i="81"/>
  <c r="W193" i="81" s="1"/>
  <c r="R217" i="80"/>
  <c r="V214" i="81"/>
  <c r="W214" i="81" s="1"/>
  <c r="R25" i="80"/>
  <c r="V22" i="81"/>
  <c r="W22" i="81" s="1"/>
  <c r="R33" i="80"/>
  <c r="V30" i="81"/>
  <c r="R41" i="80"/>
  <c r="V38" i="81"/>
  <c r="W38" i="81" s="1"/>
  <c r="R49" i="80"/>
  <c r="V46" i="81"/>
  <c r="R57" i="80"/>
  <c r="V54" i="81"/>
  <c r="W54" i="81" s="1"/>
  <c r="R65" i="80"/>
  <c r="V62" i="81"/>
  <c r="R73" i="80"/>
  <c r="V70" i="81"/>
  <c r="W70" i="81" s="1"/>
  <c r="R81" i="80"/>
  <c r="V78" i="81"/>
  <c r="R89" i="80"/>
  <c r="V86" i="81"/>
  <c r="W86" i="81" s="1"/>
  <c r="R96" i="80"/>
  <c r="V93" i="81"/>
  <c r="R104" i="80"/>
  <c r="V101" i="81"/>
  <c r="W101" i="81" s="1"/>
  <c r="R112" i="80"/>
  <c r="V109" i="81"/>
  <c r="W109" i="81" s="1"/>
  <c r="R120" i="80"/>
  <c r="V117" i="81"/>
  <c r="W117" i="81" s="1"/>
  <c r="R127" i="80"/>
  <c r="V124" i="81"/>
  <c r="W124" i="81" s="1"/>
  <c r="R135" i="80"/>
  <c r="V132" i="81"/>
  <c r="W132" i="81" s="1"/>
  <c r="R143" i="80"/>
  <c r="V140" i="81"/>
  <c r="W140" i="81" s="1"/>
  <c r="R151" i="80"/>
  <c r="V148" i="81"/>
  <c r="W148" i="81" s="1"/>
  <c r="R158" i="80"/>
  <c r="V155" i="81"/>
  <c r="W155" i="81" s="1"/>
  <c r="R166" i="80"/>
  <c r="V163" i="81"/>
  <c r="W163" i="81" s="1"/>
  <c r="R174" i="80"/>
  <c r="V171" i="81"/>
  <c r="W171" i="81" s="1"/>
  <c r="R189" i="80"/>
  <c r="V186" i="81"/>
  <c r="W186" i="81" s="1"/>
  <c r="R197" i="80"/>
  <c r="V194" i="81"/>
  <c r="W194" i="81" s="1"/>
  <c r="R211" i="80"/>
  <c r="V208" i="81"/>
  <c r="W208" i="81" s="1"/>
  <c r="R218" i="80"/>
  <c r="V215" i="81"/>
  <c r="W215" i="81" s="1"/>
  <c r="R225" i="80"/>
  <c r="V222" i="81"/>
  <c r="W222" i="81" s="1"/>
  <c r="R233" i="80"/>
  <c r="V230" i="81"/>
  <c r="W230" i="81" s="1"/>
  <c r="R248" i="80"/>
  <c r="V245" i="81"/>
  <c r="W245" i="81" s="1"/>
  <c r="R256" i="80"/>
  <c r="V253" i="81"/>
  <c r="W253" i="81" s="1"/>
  <c r="R264" i="80"/>
  <c r="V261" i="81"/>
  <c r="W261" i="81" s="1"/>
  <c r="R272" i="80"/>
  <c r="V269" i="81"/>
  <c r="W269" i="81" s="1"/>
  <c r="R280" i="80"/>
  <c r="V277" i="81"/>
  <c r="W277" i="81" s="1"/>
  <c r="R287" i="80"/>
  <c r="V284" i="81"/>
  <c r="W284" i="81" s="1"/>
  <c r="R294" i="80"/>
  <c r="V291" i="81"/>
  <c r="W291" i="81" s="1"/>
  <c r="R302" i="80"/>
  <c r="V299" i="81"/>
  <c r="W299" i="81" s="1"/>
  <c r="R310" i="80"/>
  <c r="V307" i="81"/>
  <c r="W307" i="81" s="1"/>
  <c r="R317" i="80"/>
  <c r="V314" i="81"/>
  <c r="W314" i="81" s="1"/>
  <c r="R323" i="80"/>
  <c r="V320" i="81"/>
  <c r="W320" i="81" s="1"/>
  <c r="R330" i="80"/>
  <c r="V327" i="81"/>
  <c r="W327" i="81" s="1"/>
  <c r="R338" i="80"/>
  <c r="V335" i="81"/>
  <c r="W335" i="81" s="1"/>
  <c r="R346" i="80"/>
  <c r="V343" i="81"/>
  <c r="W343" i="81" s="1"/>
  <c r="R361" i="80"/>
  <c r="V358" i="81"/>
  <c r="W358" i="81" s="1"/>
  <c r="R369" i="80"/>
  <c r="V366" i="81"/>
  <c r="W366" i="81" s="1"/>
  <c r="R377" i="80"/>
  <c r="V374" i="81"/>
  <c r="W374" i="81" s="1"/>
  <c r="R385" i="80"/>
  <c r="V382" i="81"/>
  <c r="W382" i="81" s="1"/>
  <c r="R393" i="80"/>
  <c r="V390" i="81"/>
  <c r="W390" i="81" s="1"/>
  <c r="R419" i="80"/>
  <c r="V416" i="81"/>
  <c r="W416" i="81" s="1"/>
  <c r="R427" i="80"/>
  <c r="V424" i="81"/>
  <c r="W424" i="81" s="1"/>
  <c r="R432" i="80"/>
  <c r="V429" i="81"/>
  <c r="W429" i="81" s="1"/>
  <c r="R440" i="80"/>
  <c r="V437" i="81"/>
  <c r="W437" i="81" s="1"/>
  <c r="R447" i="80"/>
  <c r="V444" i="81"/>
  <c r="W444" i="81" s="1"/>
  <c r="R455" i="80"/>
  <c r="V452" i="81"/>
  <c r="W452" i="81" s="1"/>
  <c r="R470" i="80"/>
  <c r="V467" i="81"/>
  <c r="W467" i="81" s="1"/>
  <c r="R484" i="80"/>
  <c r="V481" i="81"/>
  <c r="W481" i="81" s="1"/>
  <c r="R492" i="80"/>
  <c r="V489" i="81"/>
  <c r="W489" i="81" s="1"/>
  <c r="R506" i="80"/>
  <c r="V503" i="81"/>
  <c r="W503" i="81" s="1"/>
  <c r="R514" i="80"/>
  <c r="V511" i="81"/>
  <c r="W511" i="81" s="1"/>
  <c r="R527" i="80"/>
  <c r="R534" i="80"/>
  <c r="V531" i="81"/>
  <c r="W531" i="81" s="1"/>
  <c r="R549" i="80"/>
  <c r="V546" i="81"/>
  <c r="W546" i="81" s="1"/>
  <c r="R557" i="80"/>
  <c r="V554" i="81"/>
  <c r="W554" i="81" s="1"/>
  <c r="R564" i="80"/>
  <c r="V561" i="81"/>
  <c r="W561" i="81" s="1"/>
  <c r="R575" i="80"/>
  <c r="V572" i="81"/>
  <c r="W572" i="81" s="1"/>
  <c r="R588" i="80"/>
  <c r="V585" i="81"/>
  <c r="W585" i="81" s="1"/>
  <c r="R595" i="80"/>
  <c r="V592" i="81"/>
  <c r="W592" i="81" s="1"/>
  <c r="R602" i="80"/>
  <c r="V599" i="81"/>
  <c r="W599" i="81" s="1"/>
  <c r="R609" i="80"/>
  <c r="V606" i="81"/>
  <c r="W606" i="81" s="1"/>
  <c r="R615" i="80"/>
  <c r="V612" i="81"/>
  <c r="W612" i="81" s="1"/>
  <c r="R623" i="80"/>
  <c r="V620" i="81"/>
  <c r="W620" i="81" s="1"/>
  <c r="R635" i="80"/>
  <c r="V632" i="81"/>
  <c r="W632" i="81" s="1"/>
  <c r="R655" i="80"/>
  <c r="V652" i="81"/>
  <c r="W652" i="81" s="1"/>
  <c r="R672" i="80"/>
  <c r="V669" i="81"/>
  <c r="W669" i="81" s="1"/>
  <c r="R680" i="80"/>
  <c r="V677" i="81"/>
  <c r="W677" i="81" s="1"/>
  <c r="R704" i="80"/>
  <c r="V701" i="81"/>
  <c r="W701" i="81" s="1"/>
  <c r="R42" i="80"/>
  <c r="V39" i="81"/>
  <c r="R66" i="80"/>
  <c r="V63" i="81"/>
  <c r="W63" i="81" s="1"/>
  <c r="R90" i="80"/>
  <c r="V87" i="81"/>
  <c r="W87" i="81" s="1"/>
  <c r="R105" i="80"/>
  <c r="V102" i="81"/>
  <c r="W102" i="81" s="1"/>
  <c r="R128" i="80"/>
  <c r="V125" i="81"/>
  <c r="W125" i="81" s="1"/>
  <c r="R136" i="80"/>
  <c r="V133" i="81"/>
  <c r="W133" i="81" s="1"/>
  <c r="R144" i="80"/>
  <c r="V141" i="81"/>
  <c r="W141" i="81" s="1"/>
  <c r="R152" i="80"/>
  <c r="V149" i="81"/>
  <c r="W149" i="81" s="1"/>
  <c r="R159" i="80"/>
  <c r="V156" i="81"/>
  <c r="W156" i="81" s="1"/>
  <c r="R167" i="80"/>
  <c r="V164" i="81"/>
  <c r="W164" i="81" s="1"/>
  <c r="R175" i="80"/>
  <c r="V172" i="81"/>
  <c r="W172" i="81" s="1"/>
  <c r="R182" i="80"/>
  <c r="V179" i="81"/>
  <c r="W179" i="81" s="1"/>
  <c r="R190" i="80"/>
  <c r="V187" i="81"/>
  <c r="W187" i="81" s="1"/>
  <c r="R198" i="80"/>
  <c r="V195" i="81"/>
  <c r="W195" i="81" s="1"/>
  <c r="R204" i="80"/>
  <c r="V201" i="81"/>
  <c r="W201" i="81" s="1"/>
  <c r="R212" i="80"/>
  <c r="V209" i="81"/>
  <c r="W209" i="81" s="1"/>
  <c r="R219" i="80"/>
  <c r="V216" i="81"/>
  <c r="W216" i="81" s="1"/>
  <c r="R226" i="80"/>
  <c r="V223" i="81"/>
  <c r="W223" i="81" s="1"/>
  <c r="R234" i="80"/>
  <c r="V231" i="81"/>
  <c r="W231" i="81" s="1"/>
  <c r="R241" i="80"/>
  <c r="V238" i="81"/>
  <c r="W238" i="81" s="1"/>
  <c r="R249" i="80"/>
  <c r="V246" i="81"/>
  <c r="W246" i="81" s="1"/>
  <c r="R257" i="80"/>
  <c r="V254" i="81"/>
  <c r="W254" i="81" s="1"/>
  <c r="R265" i="80"/>
  <c r="V262" i="81"/>
  <c r="W262" i="81" s="1"/>
  <c r="R273" i="80"/>
  <c r="V270" i="81"/>
  <c r="W270" i="81" s="1"/>
  <c r="R281" i="80"/>
  <c r="V278" i="81"/>
  <c r="W278" i="81" s="1"/>
  <c r="R288" i="80"/>
  <c r="V285" i="81"/>
  <c r="W285" i="81" s="1"/>
  <c r="R295" i="80"/>
  <c r="V292" i="81"/>
  <c r="R303" i="80"/>
  <c r="V300" i="81"/>
  <c r="W300" i="81" s="1"/>
  <c r="R311" i="80"/>
  <c r="V308" i="81"/>
  <c r="W308" i="81" s="1"/>
  <c r="R318" i="80"/>
  <c r="V315" i="81"/>
  <c r="W315" i="81" s="1"/>
  <c r="R324" i="80"/>
  <c r="V321" i="81"/>
  <c r="W321" i="81" s="1"/>
  <c r="R331" i="80"/>
  <c r="V328" i="81"/>
  <c r="W328" i="81" s="1"/>
  <c r="R339" i="80"/>
  <c r="V336" i="81"/>
  <c r="W336" i="81" s="1"/>
  <c r="R347" i="80"/>
  <c r="V344" i="81"/>
  <c r="W344" i="81" s="1"/>
  <c r="R354" i="80"/>
  <c r="V351" i="81"/>
  <c r="W351" i="81" s="1"/>
  <c r="R362" i="80"/>
  <c r="V359" i="81"/>
  <c r="W359" i="81" s="1"/>
  <c r="R370" i="80"/>
  <c r="V367" i="81"/>
  <c r="W367" i="81" s="1"/>
  <c r="R378" i="80"/>
  <c r="V375" i="81"/>
  <c r="W375" i="81" s="1"/>
  <c r="R386" i="80"/>
  <c r="V383" i="81"/>
  <c r="W383" i="81" s="1"/>
  <c r="R394" i="80"/>
  <c r="V391" i="81"/>
  <c r="W391" i="81" s="1"/>
  <c r="R401" i="80"/>
  <c r="V398" i="81"/>
  <c r="W398" i="81" s="1"/>
  <c r="R407" i="80"/>
  <c r="V404" i="81"/>
  <c r="W404" i="81" s="1"/>
  <c r="R414" i="80"/>
  <c r="V411" i="81"/>
  <c r="W411" i="81" s="1"/>
  <c r="R420" i="80"/>
  <c r="V417" i="81"/>
  <c r="W417" i="81" s="1"/>
  <c r="R433" i="80"/>
  <c r="V430" i="81"/>
  <c r="W430" i="81" s="1"/>
  <c r="R441" i="80"/>
  <c r="V438" i="81"/>
  <c r="W438" i="81" s="1"/>
  <c r="R448" i="80"/>
  <c r="V445" i="81"/>
  <c r="W445" i="81" s="1"/>
  <c r="R456" i="80"/>
  <c r="V453" i="81"/>
  <c r="W453" i="81" s="1"/>
  <c r="R463" i="80"/>
  <c r="V460" i="81"/>
  <c r="W460" i="81" s="1"/>
  <c r="R471" i="80"/>
  <c r="V468" i="81"/>
  <c r="W468" i="81" s="1"/>
  <c r="R478" i="80"/>
  <c r="V475" i="81"/>
  <c r="W475" i="81" s="1"/>
  <c r="R485" i="80"/>
  <c r="V482" i="81"/>
  <c r="W482" i="81" s="1"/>
  <c r="R493" i="80"/>
  <c r="V490" i="81"/>
  <c r="W490" i="81" s="1"/>
  <c r="R499" i="80"/>
  <c r="V496" i="81"/>
  <c r="W496" i="81" s="1"/>
  <c r="R507" i="80"/>
  <c r="V504" i="81"/>
  <c r="W504" i="81" s="1"/>
  <c r="R515" i="80"/>
  <c r="V512" i="81"/>
  <c r="W512" i="81" s="1"/>
  <c r="R522" i="80"/>
  <c r="V519" i="81"/>
  <c r="W519" i="81" s="1"/>
  <c r="R528" i="80"/>
  <c r="V525" i="81"/>
  <c r="W525" i="81" s="1"/>
  <c r="R535" i="80"/>
  <c r="V532" i="81"/>
  <c r="W532" i="81" s="1"/>
  <c r="R542" i="80"/>
  <c r="V539" i="81"/>
  <c r="W539" i="81" s="1"/>
  <c r="R550" i="80"/>
  <c r="V547" i="81"/>
  <c r="W547" i="81" s="1"/>
  <c r="R558" i="80"/>
  <c r="V555" i="81"/>
  <c r="W555" i="81" s="1"/>
  <c r="R571" i="80"/>
  <c r="V568" i="81"/>
  <c r="W568" i="81" s="1"/>
  <c r="R576" i="80"/>
  <c r="V573" i="81"/>
  <c r="W573" i="81" s="1"/>
  <c r="R589" i="80"/>
  <c r="V586" i="81"/>
  <c r="W586" i="81" s="1"/>
  <c r="R596" i="80"/>
  <c r="V593" i="81"/>
  <c r="W593" i="81" s="1"/>
  <c r="R603" i="80"/>
  <c r="V600" i="81"/>
  <c r="W600" i="81" s="1"/>
  <c r="R616" i="80"/>
  <c r="V613" i="81"/>
  <c r="W613" i="81" s="1"/>
  <c r="R624" i="80"/>
  <c r="V621" i="81"/>
  <c r="W621" i="81" s="1"/>
  <c r="R630" i="80"/>
  <c r="V627" i="81"/>
  <c r="W627" i="81" s="1"/>
  <c r="R636" i="80"/>
  <c r="V633" i="81"/>
  <c r="W633" i="81" s="1"/>
  <c r="R642" i="80"/>
  <c r="V639" i="81"/>
  <c r="W639" i="81" s="1"/>
  <c r="R649" i="80"/>
  <c r="V646" i="81"/>
  <c r="W646" i="81" s="1"/>
  <c r="R656" i="80"/>
  <c r="V653" i="81"/>
  <c r="W653" i="81" s="1"/>
  <c r="R661" i="80"/>
  <c r="V658" i="81"/>
  <c r="W658" i="81" s="1"/>
  <c r="R667" i="80"/>
  <c r="V664" i="81"/>
  <c r="W664" i="81" s="1"/>
  <c r="R673" i="80"/>
  <c r="V670" i="81"/>
  <c r="W670" i="81" s="1"/>
  <c r="R687" i="80"/>
  <c r="V684" i="81"/>
  <c r="W684" i="81" s="1"/>
  <c r="R692" i="80"/>
  <c r="V689" i="81"/>
  <c r="W689" i="81" s="1"/>
  <c r="R699" i="80"/>
  <c r="V696" i="81"/>
  <c r="W696" i="81" s="1"/>
  <c r="R705" i="80"/>
  <c r="V702" i="81"/>
  <c r="W702" i="81" s="1"/>
  <c r="W434" i="81"/>
  <c r="R26" i="80"/>
  <c r="V23" i="81"/>
  <c r="R50" i="80"/>
  <c r="V47" i="81"/>
  <c r="W47" i="81" s="1"/>
  <c r="R82" i="80"/>
  <c r="V79" i="81"/>
  <c r="R113" i="80"/>
  <c r="V110" i="81"/>
  <c r="W110" i="81" s="1"/>
  <c r="R35" i="80"/>
  <c r="V32" i="81"/>
  <c r="W32" i="81" s="1"/>
  <c r="R51" i="80"/>
  <c r="V48" i="81"/>
  <c r="W48" i="81" s="1"/>
  <c r="R59" i="80"/>
  <c r="V56" i="81"/>
  <c r="W56" i="81" s="1"/>
  <c r="R75" i="80"/>
  <c r="V72" i="81"/>
  <c r="W72" i="81" s="1"/>
  <c r="R106" i="80"/>
  <c r="V103" i="81"/>
  <c r="W103" i="81" s="1"/>
  <c r="R122" i="80"/>
  <c r="V119" i="81"/>
  <c r="W119" i="81" s="1"/>
  <c r="R137" i="80"/>
  <c r="V134" i="81"/>
  <c r="W134" i="81" s="1"/>
  <c r="R145" i="80"/>
  <c r="V142" i="81"/>
  <c r="W142" i="81" s="1"/>
  <c r="R153" i="80"/>
  <c r="V150" i="81"/>
  <c r="W150" i="81" s="1"/>
  <c r="R168" i="80"/>
  <c r="V165" i="81"/>
  <c r="W165" i="81" s="1"/>
  <c r="R176" i="80"/>
  <c r="V173" i="81"/>
  <c r="W173" i="81" s="1"/>
  <c r="R183" i="80"/>
  <c r="V180" i="81"/>
  <c r="W180" i="81" s="1"/>
  <c r="R191" i="80"/>
  <c r="V188" i="81"/>
  <c r="W188" i="81" s="1"/>
  <c r="R199" i="80"/>
  <c r="V196" i="81"/>
  <c r="W196" i="81" s="1"/>
  <c r="R205" i="80"/>
  <c r="V202" i="81"/>
  <c r="W202" i="81" s="1"/>
  <c r="R213" i="80"/>
  <c r="V210" i="81"/>
  <c r="W210" i="81" s="1"/>
  <c r="R220" i="80"/>
  <c r="V217" i="81"/>
  <c r="W217" i="81" s="1"/>
  <c r="R227" i="80"/>
  <c r="V224" i="81"/>
  <c r="W224" i="81" s="1"/>
  <c r="R235" i="80"/>
  <c r="V232" i="81"/>
  <c r="W232" i="81" s="1"/>
  <c r="R242" i="80"/>
  <c r="V239" i="81"/>
  <c r="W239" i="81" s="1"/>
  <c r="R250" i="80"/>
  <c r="V247" i="81"/>
  <c r="W247" i="81" s="1"/>
  <c r="R258" i="80"/>
  <c r="V255" i="81"/>
  <c r="W255" i="81" s="1"/>
  <c r="R266" i="80"/>
  <c r="V263" i="81"/>
  <c r="W263" i="81" s="1"/>
  <c r="R274" i="80"/>
  <c r="V271" i="81"/>
  <c r="W271" i="81" s="1"/>
  <c r="R282" i="80"/>
  <c r="V279" i="81"/>
  <c r="W279" i="81" s="1"/>
  <c r="R289" i="80"/>
  <c r="V286" i="81"/>
  <c r="W286" i="81" s="1"/>
  <c r="R296" i="80"/>
  <c r="V293" i="81"/>
  <c r="W293" i="81" s="1"/>
  <c r="R304" i="80"/>
  <c r="V301" i="81"/>
  <c r="W301" i="81" s="1"/>
  <c r="R312" i="80"/>
  <c r="V309" i="81"/>
  <c r="W309" i="81" s="1"/>
  <c r="R319" i="80"/>
  <c r="V316" i="81"/>
  <c r="W316" i="81" s="1"/>
  <c r="R325" i="80"/>
  <c r="V322" i="81"/>
  <c r="W322" i="81" s="1"/>
  <c r="R332" i="80"/>
  <c r="V329" i="81"/>
  <c r="W329" i="81" s="1"/>
  <c r="R340" i="80"/>
  <c r="V337" i="81"/>
  <c r="W337" i="81" s="1"/>
  <c r="R348" i="80"/>
  <c r="V345" i="81"/>
  <c r="W345" i="81" s="1"/>
  <c r="R355" i="80"/>
  <c r="V352" i="81"/>
  <c r="W352" i="81" s="1"/>
  <c r="R363" i="80"/>
  <c r="V360" i="81"/>
  <c r="W360" i="81" s="1"/>
  <c r="R371" i="80"/>
  <c r="V368" i="81"/>
  <c r="W368" i="81" s="1"/>
  <c r="R379" i="80"/>
  <c r="V376" i="81"/>
  <c r="W376" i="81" s="1"/>
  <c r="R387" i="80"/>
  <c r="V384" i="81"/>
  <c r="W384" i="81" s="1"/>
  <c r="R395" i="80"/>
  <c r="V392" i="81"/>
  <c r="W392" i="81" s="1"/>
  <c r="R402" i="80"/>
  <c r="V399" i="81"/>
  <c r="W399" i="81" s="1"/>
  <c r="R408" i="80"/>
  <c r="V405" i="81"/>
  <c r="W405" i="81" s="1"/>
  <c r="R421" i="80"/>
  <c r="V418" i="81"/>
  <c r="W418" i="81" s="1"/>
  <c r="R434" i="80"/>
  <c r="V431" i="81"/>
  <c r="W431" i="81" s="1"/>
  <c r="R449" i="80"/>
  <c r="V446" i="81"/>
  <c r="W446" i="81" s="1"/>
  <c r="R457" i="80"/>
  <c r="V454" i="81"/>
  <c r="W454" i="81" s="1"/>
  <c r="R464" i="80"/>
  <c r="V461" i="81"/>
  <c r="W461" i="81" s="1"/>
  <c r="R472" i="80"/>
  <c r="V469" i="81"/>
  <c r="W469" i="81" s="1"/>
  <c r="R479" i="80"/>
  <c r="V476" i="81"/>
  <c r="W476" i="81" s="1"/>
  <c r="R486" i="80"/>
  <c r="V483" i="81"/>
  <c r="W483" i="81" s="1"/>
  <c r="R494" i="80"/>
  <c r="V491" i="81"/>
  <c r="W491" i="81" s="1"/>
  <c r="R500" i="80"/>
  <c r="V497" i="81"/>
  <c r="W497" i="81" s="1"/>
  <c r="R508" i="80"/>
  <c r="V505" i="81"/>
  <c r="W505" i="81" s="1"/>
  <c r="R516" i="80"/>
  <c r="V513" i="81"/>
  <c r="W513" i="81" s="1"/>
  <c r="R523" i="80"/>
  <c r="V520" i="81"/>
  <c r="W520" i="81" s="1"/>
  <c r="R536" i="80"/>
  <c r="V533" i="81"/>
  <c r="W533" i="81" s="1"/>
  <c r="R543" i="80"/>
  <c r="V540" i="81"/>
  <c r="W540" i="81" s="1"/>
  <c r="R551" i="80"/>
  <c r="V548" i="81"/>
  <c r="W548" i="81" s="1"/>
  <c r="R559" i="80"/>
  <c r="V556" i="81"/>
  <c r="W556" i="81" s="1"/>
  <c r="R577" i="80"/>
  <c r="V574" i="81"/>
  <c r="W574" i="81" s="1"/>
  <c r="R597" i="80"/>
  <c r="V594" i="81"/>
  <c r="W594" i="81" s="1"/>
  <c r="R604" i="80"/>
  <c r="V601" i="81"/>
  <c r="W601" i="81" s="1"/>
  <c r="R617" i="80"/>
  <c r="V614" i="81"/>
  <c r="W614" i="81" s="1"/>
  <c r="R631" i="80"/>
  <c r="V628" i="81"/>
  <c r="W628" i="81" s="1"/>
  <c r="R637" i="80"/>
  <c r="V634" i="81"/>
  <c r="W634" i="81" s="1"/>
  <c r="R643" i="80"/>
  <c r="V640" i="81"/>
  <c r="W640" i="81" s="1"/>
  <c r="R650" i="80"/>
  <c r="V647" i="81"/>
  <c r="W647" i="81" s="1"/>
  <c r="R657" i="80"/>
  <c r="V654" i="81"/>
  <c r="W654" i="81" s="1"/>
  <c r="R662" i="80"/>
  <c r="V659" i="81"/>
  <c r="W659" i="81" s="1"/>
  <c r="R674" i="80"/>
  <c r="V671" i="81"/>
  <c r="W671" i="81" s="1"/>
  <c r="R688" i="80"/>
  <c r="V685" i="81"/>
  <c r="W685" i="81" s="1"/>
  <c r="R693" i="80"/>
  <c r="V690" i="81"/>
  <c r="W690" i="81" s="1"/>
  <c r="W53" i="81"/>
  <c r="W55" i="81"/>
  <c r="W292" i="81"/>
  <c r="W479" i="81"/>
  <c r="W19" i="81"/>
  <c r="W35" i="81"/>
  <c r="W51" i="81"/>
  <c r="W94" i="81"/>
  <c r="W43" i="81"/>
  <c r="U703" i="81"/>
  <c r="W207" i="81"/>
  <c r="W97" i="81"/>
  <c r="W158" i="81"/>
  <c r="W59" i="81"/>
  <c r="W75" i="81"/>
  <c r="W83" i="81"/>
  <c r="W91" i="81"/>
  <c r="W99" i="81"/>
  <c r="W34" i="81"/>
  <c r="W42" i="81"/>
  <c r="W39" i="81"/>
  <c r="W90" i="81"/>
  <c r="W23" i="81"/>
  <c r="W79" i="81"/>
  <c r="W95" i="81"/>
  <c r="W167" i="81"/>
  <c r="W323" i="81"/>
  <c r="W441" i="81"/>
  <c r="W325" i="81"/>
  <c r="W470" i="81"/>
  <c r="W362" i="81"/>
  <c r="W378" i="81"/>
  <c r="W426" i="81"/>
  <c r="W698" i="81"/>
  <c r="W579" i="81"/>
  <c r="W631" i="81"/>
  <c r="W498" i="81"/>
  <c r="W85" i="81"/>
  <c r="W20" i="81"/>
  <c r="W347" i="81"/>
  <c r="W24" i="81"/>
  <c r="W21" i="81"/>
  <c r="W45" i="81"/>
  <c r="W471" i="81"/>
  <c r="W62" i="81"/>
  <c r="W93" i="81"/>
  <c r="W379" i="81"/>
  <c r="W30" i="81"/>
  <c r="W341" i="81"/>
  <c r="W400" i="81"/>
  <c r="W66" i="81"/>
  <c r="W69" i="81"/>
  <c r="W77" i="81"/>
  <c r="W564" i="81"/>
  <c r="W25" i="81"/>
  <c r="W57" i="81"/>
  <c r="W60" i="81"/>
  <c r="W440" i="81"/>
  <c r="W456" i="81"/>
  <c r="W576" i="81"/>
  <c r="W41" i="81"/>
  <c r="W44" i="81"/>
  <c r="W73" i="81"/>
  <c r="W76" i="81"/>
  <c r="W120" i="81"/>
  <c r="W691" i="81"/>
  <c r="W26" i="81"/>
  <c r="W58" i="81"/>
  <c r="W64" i="81"/>
  <c r="W46" i="81"/>
  <c r="W52" i="81"/>
  <c r="W78" i="81"/>
  <c r="W412" i="81"/>
  <c r="W524" i="81"/>
  <c r="J703" i="81"/>
  <c r="H706" i="80"/>
  <c r="M20" i="80"/>
  <c r="V17" i="81" s="1"/>
  <c r="W17" i="81" s="1"/>
  <c r="V703" i="81" l="1"/>
  <c r="W703" i="81" s="1"/>
  <c r="M706" i="80"/>
  <c r="R706" i="80" s="1"/>
  <c r="R20" i="80"/>
  <c r="K20" i="74" l="1"/>
  <c r="K21" i="74"/>
  <c r="U705" i="81" l="1"/>
  <c r="U706" i="81" s="1"/>
  <c r="W705" i="81" s="1"/>
  <c r="R708" i="80"/>
  <c r="D21" i="74"/>
  <c r="D57" i="74" l="1"/>
  <c r="D56" i="74"/>
  <c r="D55" i="74"/>
  <c r="D54" i="74"/>
  <c r="D53" i="74"/>
  <c r="D52" i="74"/>
  <c r="D51" i="74"/>
  <c r="D50" i="74"/>
  <c r="D49" i="74"/>
  <c r="D48" i="74"/>
  <c r="D47" i="74"/>
  <c r="D46" i="74"/>
  <c r="D45" i="74"/>
  <c r="D44" i="74"/>
  <c r="D43" i="74"/>
  <c r="D34" i="74"/>
  <c r="D33" i="74"/>
  <c r="D32" i="74"/>
  <c r="D31" i="74"/>
  <c r="D30" i="74"/>
  <c r="D29" i="74"/>
  <c r="D28" i="74"/>
  <c r="D27" i="74"/>
  <c r="D26" i="74"/>
  <c r="D25" i="74"/>
  <c r="D24" i="74"/>
  <c r="D23" i="74"/>
  <c r="D22" i="74"/>
  <c r="D20" i="74"/>
  <c r="K57" i="74" l="1"/>
  <c r="K56" i="74"/>
  <c r="K55" i="74"/>
  <c r="K54" i="74"/>
  <c r="K53" i="74"/>
  <c r="K52" i="74"/>
  <c r="K51" i="74"/>
  <c r="K50" i="74"/>
  <c r="K49" i="74"/>
  <c r="K48" i="74"/>
  <c r="K47" i="74"/>
  <c r="K46" i="74"/>
  <c r="K45" i="74"/>
  <c r="K44" i="74"/>
  <c r="K43" i="74"/>
  <c r="K34" i="74"/>
  <c r="K33" i="74"/>
  <c r="K32" i="74"/>
  <c r="K31" i="74"/>
  <c r="K30" i="74"/>
  <c r="K29" i="74"/>
  <c r="K28" i="74"/>
  <c r="K27" i="74"/>
  <c r="K26" i="74"/>
  <c r="K25" i="74"/>
  <c r="K24" i="74"/>
  <c r="K23" i="74"/>
  <c r="K22" i="74"/>
  <c r="G36" i="46" l="1"/>
  <c r="O36" i="46" l="1"/>
  <c r="O39" i="46" s="1"/>
  <c r="G39" i="46"/>
  <c r="D3" i="53" l="1"/>
  <c r="D5" i="53"/>
</calcChain>
</file>

<file path=xl/sharedStrings.xml><?xml version="1.0" encoding="utf-8"?>
<sst xmlns="http://schemas.openxmlformats.org/spreadsheetml/2006/main" count="782" uniqueCount="615">
  <si>
    <t>Form Name</t>
  </si>
  <si>
    <t>Purpose of Form</t>
  </si>
  <si>
    <t>Due Date</t>
  </si>
  <si>
    <t>Submission Requirements</t>
  </si>
  <si>
    <t>SAO Contact</t>
  </si>
  <si>
    <t>Instructions</t>
  </si>
  <si>
    <t>A.</t>
  </si>
  <si>
    <t xml:space="preserve">    Section  A.</t>
  </si>
  <si>
    <t xml:space="preserve">    Section  B.</t>
  </si>
  <si>
    <t>B.</t>
  </si>
  <si>
    <t>Applicable Organizations</t>
  </si>
  <si>
    <t xml:space="preserve">    Section  C.</t>
  </si>
  <si>
    <t>Secretary of State</t>
  </si>
  <si>
    <t>Northwest Georgia RESA</t>
  </si>
  <si>
    <t>North Georgia RESA</t>
  </si>
  <si>
    <t>Pioneer RESA</t>
  </si>
  <si>
    <t>Northeast Georgia RESA</t>
  </si>
  <si>
    <t>West Georgia RESA</t>
  </si>
  <si>
    <t>Griffin RESA</t>
  </si>
  <si>
    <t>Middle Georgia RESA</t>
  </si>
  <si>
    <t>Oconee RESA</t>
  </si>
  <si>
    <t>Central Savannah River Area RESA</t>
  </si>
  <si>
    <t>Heart of Georgia RESA</t>
  </si>
  <si>
    <t>First District RESA</t>
  </si>
  <si>
    <t>Southwest Georgia RESA</t>
  </si>
  <si>
    <t>Coastal Plains RESA</t>
  </si>
  <si>
    <t>Okefenokee RESA</t>
  </si>
  <si>
    <t>North Georgia Mountains Authority</t>
  </si>
  <si>
    <t>Lake Lanier Islands Development Authority</t>
  </si>
  <si>
    <t>Regional Transportation Authority, Georgia</t>
  </si>
  <si>
    <t>OneGeorgia Authority</t>
  </si>
  <si>
    <t>Entity Code:</t>
  </si>
  <si>
    <t>Prepared by:</t>
  </si>
  <si>
    <t xml:space="preserve">Entity Name: </t>
  </si>
  <si>
    <t xml:space="preserve">Telephone #: </t>
  </si>
  <si>
    <t>Agency</t>
  </si>
  <si>
    <t>Technical College System of Georgia</t>
  </si>
  <si>
    <t>If this form is not applicable to your organization, please indicate by selecting 'Not Applicable' from the drop down box.</t>
  </si>
  <si>
    <t xml:space="preserve">    Section  D.</t>
  </si>
  <si>
    <t>D.</t>
  </si>
  <si>
    <t>Email:</t>
  </si>
  <si>
    <t xml:space="preserve">Select the entity code number from the drop-down menu (organization name should be automatically populated), enter preparer's name, telephone number, and email address at the top of the form.  </t>
  </si>
  <si>
    <t>Agency info will automatically update</t>
  </si>
  <si>
    <t>once agency info is entered in the</t>
  </si>
  <si>
    <t>C.</t>
  </si>
  <si>
    <t>Loans</t>
  </si>
  <si>
    <t>Reconciliation of Schedule of Expenditures of Federal Awards to Federal Revenues</t>
  </si>
  <si>
    <t>Total Federal Expenditures (GAAP)</t>
  </si>
  <si>
    <t>Other (1) (Identify below)</t>
  </si>
  <si>
    <t>Other (2) (Identify below)</t>
  </si>
  <si>
    <t>Department of Audits and Accounts web portal</t>
  </si>
  <si>
    <t>Difference</t>
  </si>
  <si>
    <t xml:space="preserve">Enter total SEFA amount reported on DOAA Web portal:  </t>
  </si>
  <si>
    <t>Not Applicable</t>
  </si>
  <si>
    <t>Yes</t>
  </si>
  <si>
    <t>No</t>
  </si>
  <si>
    <t>Albany Technical College</t>
  </si>
  <si>
    <t>Atlanta Technical College</t>
  </si>
  <si>
    <t>Augusta Technical College</t>
  </si>
  <si>
    <t>Columbus Technical College</t>
  </si>
  <si>
    <t>Gwinnett Technical College</t>
  </si>
  <si>
    <t>Lanier Technical College</t>
  </si>
  <si>
    <t>Georgia Military College</t>
  </si>
  <si>
    <t>Metropolitan RESA</t>
  </si>
  <si>
    <t>Chattahoochee-Flint RESA</t>
  </si>
  <si>
    <t>BU</t>
  </si>
  <si>
    <t xml:space="preserve">DESC </t>
  </si>
  <si>
    <t>Employees' Retirement System of Georgia</t>
  </si>
  <si>
    <t>Judicial Branch</t>
  </si>
  <si>
    <t>Subsequent Injury Trust Fund</t>
  </si>
  <si>
    <t>Georgia Tech Research Corporation</t>
  </si>
  <si>
    <t>Georgia State University Research Foundation, Inc.</t>
  </si>
  <si>
    <t>Stone Mountain Memorial Association</t>
  </si>
  <si>
    <t>PCA1</t>
  </si>
  <si>
    <t>PCA2</t>
  </si>
  <si>
    <t xml:space="preserve">Other GAAP Reconciling Items: </t>
  </si>
  <si>
    <t xml:space="preserve">Georgia Institute of Technology </t>
  </si>
  <si>
    <t>Georgia State University</t>
  </si>
  <si>
    <t>Augusta University</t>
  </si>
  <si>
    <t xml:space="preserve">University of Georgia </t>
  </si>
  <si>
    <t>University of Georgia Research Foundation, Inc.</t>
  </si>
  <si>
    <t xml:space="preserve">Georgia College &amp; State University     </t>
  </si>
  <si>
    <t>Georgia Southern University</t>
  </si>
  <si>
    <t>Georgia Gwinnett College</t>
  </si>
  <si>
    <t>Kennesaw State University</t>
  </si>
  <si>
    <t>VSU Auxiliary Services Real Estate Foundation, Inc.</t>
  </si>
  <si>
    <t>University of North Georgia</t>
  </si>
  <si>
    <t>University of West Georgia</t>
  </si>
  <si>
    <t>Middle Georgia State University</t>
  </si>
  <si>
    <t>Oconee Fall Line Technical College</t>
  </si>
  <si>
    <t>Coastal Pines Technical College</t>
  </si>
  <si>
    <t>Athens Technical College</t>
  </si>
  <si>
    <t>West Georgia Technical College</t>
  </si>
  <si>
    <t>Chattahoochee Technical College</t>
  </si>
  <si>
    <t>Georgia Northwestern Technical College</t>
  </si>
  <si>
    <t>Georgia Piedmont Technical College</t>
  </si>
  <si>
    <t>Southern Crescent Technical College</t>
  </si>
  <si>
    <t>Central Georgia Technical College</t>
  </si>
  <si>
    <t>Southern Regional Technical College</t>
  </si>
  <si>
    <t>North Georgia Technical College</t>
  </si>
  <si>
    <t>Savannah Technical College</t>
  </si>
  <si>
    <t>South Georgia Technical College</t>
  </si>
  <si>
    <t>Southeastern Technical College</t>
  </si>
  <si>
    <t>Ogeechee Technical College</t>
  </si>
  <si>
    <t>Aviation Authority, Georgia</t>
  </si>
  <si>
    <t>Factors to Consider While Completing this Form</t>
  </si>
  <si>
    <t>Total  Expenditures</t>
  </si>
  <si>
    <r>
      <t xml:space="preserve">This form applies only to </t>
    </r>
    <r>
      <rPr>
        <sz val="12"/>
        <color indexed="8"/>
        <rFont val="Times New Roman"/>
        <family val="1"/>
      </rPr>
      <t>Organizations</t>
    </r>
    <r>
      <rPr>
        <sz val="12"/>
        <rFont val="Times New Roman"/>
        <family val="1"/>
      </rPr>
      <t xml:space="preserve"> receiving federal awards and reporting federal expenditures in the Georgia Department of Audits and Accounts web portal: </t>
    </r>
  </si>
  <si>
    <t>compliance@sao.ga.gov</t>
  </si>
  <si>
    <t>B</t>
  </si>
  <si>
    <t>C</t>
  </si>
  <si>
    <t>D</t>
  </si>
  <si>
    <t>E</t>
  </si>
  <si>
    <t xml:space="preserve">Enter in amounts of federal loans. </t>
  </si>
  <si>
    <t>Non monetary assistance</t>
  </si>
  <si>
    <t>U)</t>
  </si>
  <si>
    <t>Total Expenditures per SEFA
(including non-monetary)
 (MUST AGREE TO DATA ENTERED IN SEFA WEBPORTAL)</t>
  </si>
  <si>
    <t>Provide a detailed explanation for any differences between the federal expenditures and federal revenue amounts, as identified in column T.</t>
  </si>
  <si>
    <t>Other GAAP Reconciling Items</t>
  </si>
  <si>
    <t>Georgia Health Sciences Foundation, Inc.</t>
  </si>
  <si>
    <t>Rachael Krizanek</t>
  </si>
  <si>
    <t>SEFA Recon -Expenditures</t>
  </si>
  <si>
    <t>Row</t>
  </si>
  <si>
    <t>1.</t>
  </si>
  <si>
    <t>2.</t>
  </si>
  <si>
    <t>Include CY PCAs submitted to SAO, and insert rows if needed.</t>
  </si>
  <si>
    <t>3.</t>
  </si>
  <si>
    <t>GAAP Adjustments:</t>
  </si>
  <si>
    <t>4.</t>
  </si>
  <si>
    <t>5.</t>
  </si>
  <si>
    <t>6.</t>
  </si>
  <si>
    <t>7.</t>
  </si>
  <si>
    <t>8.</t>
  </si>
  <si>
    <t>9.</t>
  </si>
  <si>
    <t>10.</t>
  </si>
  <si>
    <t>11.</t>
  </si>
  <si>
    <t>12.</t>
  </si>
  <si>
    <t>13.</t>
  </si>
  <si>
    <t>14.</t>
  </si>
  <si>
    <t>SEFA Recon-Revenue</t>
  </si>
  <si>
    <t>15.</t>
  </si>
  <si>
    <t>SEFA Recon - Expenditures</t>
  </si>
  <si>
    <t>SEFA Recon - Revenue</t>
  </si>
  <si>
    <t>Amount</t>
  </si>
  <si>
    <t>Expenditures Amount from Query or General Ledger</t>
  </si>
  <si>
    <t>PCA3</t>
  </si>
  <si>
    <t>Total Budgetary Revenue Amount as reported in the BCR or General Ledger</t>
  </si>
  <si>
    <t>Total Federal Revenue (GAAP)</t>
  </si>
  <si>
    <t>Other (3) (Identify below)</t>
  </si>
  <si>
    <t>Other (4) (Identify below)</t>
  </si>
  <si>
    <t>Total Federal Revenue
(including non-monetary)
 (MUST AGREE TO DATA ENTERED IN SEFA WEBPORTAL)</t>
  </si>
  <si>
    <t>F.</t>
  </si>
  <si>
    <t>E.</t>
  </si>
  <si>
    <t xml:space="preserve">    Section  E.</t>
  </si>
  <si>
    <t xml:space="preserve">    Section  F.</t>
  </si>
  <si>
    <t>16.</t>
  </si>
  <si>
    <t>Column</t>
  </si>
  <si>
    <t>Tab "SEFA Recon  - In State Passthrough"</t>
  </si>
  <si>
    <t>Tab "SEFA Recon-In State Passthrough"</t>
  </si>
  <si>
    <t>Total Federal Expenditures (GAAP) will automatically calculate.</t>
  </si>
  <si>
    <t>Enter in amounts of non-monetary (non-cash) assistance that are not already included in expenditure amounts. Examples of non-cash assistance include supplemental food programs, immunizations, donated property, etc.</t>
  </si>
  <si>
    <r>
      <t xml:space="preserve">Insert additional rows to accommodate new reconciling items not already described in the rows. </t>
    </r>
    <r>
      <rPr>
        <b/>
        <u/>
        <sz val="12"/>
        <color rgb="FF000000"/>
        <rFont val="Times New Roman"/>
        <family val="1"/>
      </rPr>
      <t>Identify type of reconciling item.</t>
    </r>
  </si>
  <si>
    <t>Total expenditures will automatically calculate.</t>
  </si>
  <si>
    <t>Total Budgetary Revenue Amount as reported in the BCR or General Ledger will automatically calculate.</t>
  </si>
  <si>
    <t>Total Federal Revenue (GAAP) will automatically calculate.</t>
  </si>
  <si>
    <t>Enter in amounts of non-monetary (non-cash) assistance that are not already included in revenue amounts. Examples of non-cash assistance include supplemental food programs, immunizations, donated property, etc.</t>
  </si>
  <si>
    <t>Reconciliation of Federal Amounts Passed through In State</t>
  </si>
  <si>
    <r>
      <t xml:space="preserve">Entity Code
</t>
    </r>
    <r>
      <rPr>
        <sz val="11"/>
        <color theme="1"/>
        <rFont val="Times New Roman"/>
        <family val="1"/>
      </rPr>
      <t>Federal money is provided to</t>
    </r>
  </si>
  <si>
    <r>
      <t xml:space="preserve">Entity Code
</t>
    </r>
    <r>
      <rPr>
        <sz val="11"/>
        <color theme="1"/>
        <rFont val="Times New Roman"/>
        <family val="1"/>
      </rPr>
      <t>Federal money is received from</t>
    </r>
  </si>
  <si>
    <t>If this form is not applicable to your organization (e.g. no Federal expenditures reported or received from another state organization), please indicate by selecting 'Not Applicable' from the drop down box.</t>
  </si>
  <si>
    <r>
      <t xml:space="preserve">State Organization Name
</t>
    </r>
    <r>
      <rPr>
        <sz val="11"/>
        <color theme="1"/>
        <rFont val="Times New Roman"/>
        <family val="1"/>
      </rPr>
      <t>Federal money is provided to</t>
    </r>
  </si>
  <si>
    <t>Information from State Organization listed in column B.</t>
  </si>
  <si>
    <r>
      <t xml:space="preserve">State Organization Name
</t>
    </r>
    <r>
      <rPr>
        <sz val="11"/>
        <color theme="1"/>
        <rFont val="Times New Roman"/>
        <family val="1"/>
      </rPr>
      <t>Federal money is received from</t>
    </r>
  </si>
  <si>
    <t>Refer to the "State Reporting Entities List" for entity codes. (Insert additional lines as necessary)</t>
  </si>
  <si>
    <t>I</t>
  </si>
  <si>
    <t>K</t>
  </si>
  <si>
    <t>Pass-through amounts received from another state organization</t>
  </si>
  <si>
    <r>
      <rPr>
        <b/>
        <sz val="12"/>
        <rFont val="Times New Roman"/>
        <family val="1"/>
      </rPr>
      <t>Teamworks organizations:</t>
    </r>
    <r>
      <rPr>
        <sz val="12"/>
        <rFont val="Times New Roman"/>
        <family val="1"/>
      </rPr>
      <t xml:space="preserve">
Using applicable queries or reports, populate the "Amount" columns with federal expenditures amounts, as recorded in the General Ledger (GL). Note: Fund Sources are five digits codes used to identify revenue sources obtained for the operation of the organization. For Teamworks organizations, federal fund sources are in the 10-39 range. 
</t>
    </r>
  </si>
  <si>
    <r>
      <rPr>
        <b/>
        <sz val="12"/>
        <color rgb="FF000000"/>
        <rFont val="Times New Roman"/>
        <family val="1"/>
      </rPr>
      <t>Non-Teamworks organizations:</t>
    </r>
    <r>
      <rPr>
        <sz val="12"/>
        <color indexed="8"/>
        <rFont val="Times New Roman"/>
        <family val="1"/>
      </rPr>
      <t xml:space="preserve">
Report Amount of federal expenditures.</t>
    </r>
  </si>
  <si>
    <t>Did your organization provide or receive any Federal money from another state organization?</t>
  </si>
  <si>
    <t>Does the amount reported on the "SEFA  Recon - In State Passthrough" tab for Federal money provided to another state organization agree with the respective entry on the DOAA webportal?</t>
  </si>
  <si>
    <t>Does the amount reported on the "SEFA  Recon - In State Passthrough" tab for Federal money received from another state organization agree with the respective entry on the DOAA webportal?</t>
  </si>
  <si>
    <t>Please refer to SAO's website for an updated list of organizations which are included in the State Reporting Entity. Refer to State Reporting Entities link below.</t>
  </si>
  <si>
    <t>https://sao.georgia.gov/federal-compliance-reporting#sar-sefa</t>
  </si>
  <si>
    <t>If this form is not applicable to your organization (e.g. no Federal expenditures reported in the SEFA), please indicate by selecting 'Not Applicable' from the drop down box.</t>
  </si>
  <si>
    <t>As reported on a GAAP basis (i.e. includes adjustments for RBE, URP)</t>
  </si>
  <si>
    <t>(1)</t>
  </si>
  <si>
    <t>(2)</t>
  </si>
  <si>
    <r>
      <rPr>
        <b/>
        <u/>
        <sz val="11"/>
        <rFont val="Times New Roman"/>
        <family val="1"/>
      </rPr>
      <t>Notes</t>
    </r>
    <r>
      <rPr>
        <b/>
        <sz val="11"/>
        <rFont val="Times New Roman"/>
        <family val="1"/>
      </rPr>
      <t xml:space="preserve"> (reason for difference)</t>
    </r>
    <r>
      <rPr>
        <sz val="11"/>
        <rFont val="Times New Roman"/>
        <family val="1"/>
      </rPr>
      <t xml:space="preserve">
</t>
    </r>
    <r>
      <rPr>
        <sz val="11"/>
        <color rgb="FFFF0000"/>
        <rFont val="Times New Roman"/>
        <family val="1"/>
      </rPr>
      <t>Timing can not be a listed reason</t>
    </r>
    <r>
      <rPr>
        <vertAlign val="superscript"/>
        <sz val="11"/>
        <color rgb="FFFF0000"/>
        <rFont val="Times New Roman"/>
        <family val="1"/>
      </rPr>
      <t>(2)</t>
    </r>
  </si>
  <si>
    <r>
      <rPr>
        <b/>
        <u/>
        <sz val="11"/>
        <rFont val="Times New Roman"/>
        <family val="1"/>
      </rPr>
      <t>Federal Amount (GAAP basis</t>
    </r>
    <r>
      <rPr>
        <b/>
        <u/>
        <vertAlign val="superscript"/>
        <sz val="11"/>
        <rFont val="Times New Roman"/>
        <family val="1"/>
      </rPr>
      <t xml:space="preserve"> (1)</t>
    </r>
    <r>
      <rPr>
        <b/>
        <u/>
        <sz val="11"/>
        <rFont val="Times New Roman"/>
        <family val="1"/>
      </rPr>
      <t>)</t>
    </r>
    <r>
      <rPr>
        <b/>
        <sz val="11"/>
        <rFont val="Times New Roman"/>
        <family val="1"/>
      </rPr>
      <t xml:space="preserve"> </t>
    </r>
    <r>
      <rPr>
        <sz val="11"/>
        <rFont val="Times New Roman"/>
        <family val="1"/>
      </rPr>
      <t>received from another State organization</t>
    </r>
  </si>
  <si>
    <r>
      <rPr>
        <b/>
        <u/>
        <sz val="11"/>
        <color theme="4" tint="-0.249977111117893"/>
        <rFont val="Times New Roman"/>
        <family val="1"/>
      </rPr>
      <t>Amount Received (GAAP basis</t>
    </r>
    <r>
      <rPr>
        <b/>
        <u/>
        <vertAlign val="superscript"/>
        <sz val="11"/>
        <color theme="4" tint="-0.249977111117893"/>
        <rFont val="Times New Roman"/>
        <family val="1"/>
      </rPr>
      <t xml:space="preserve"> (1)</t>
    </r>
    <r>
      <rPr>
        <b/>
        <u/>
        <sz val="11"/>
        <color theme="4" tint="-0.249977111117893"/>
        <rFont val="Times New Roman"/>
        <family val="1"/>
      </rPr>
      <t xml:space="preserve">)
</t>
    </r>
    <r>
      <rPr>
        <sz val="11"/>
        <color theme="4" tint="-0.249977111117893"/>
        <rFont val="Times New Roman"/>
        <family val="1"/>
      </rPr>
      <t>per State Organization listed in column B</t>
    </r>
  </si>
  <si>
    <t>GAAP Adjustments
(Federal Fund Sources Only)</t>
  </si>
  <si>
    <t>Agriculture, Department of</t>
  </si>
  <si>
    <t>Administrative Services, Department of</t>
  </si>
  <si>
    <t xml:space="preserve">Audits and Accounts, Department of </t>
  </si>
  <si>
    <t>Public Health, Department of</t>
  </si>
  <si>
    <t>Banking and Finance, Department of</t>
  </si>
  <si>
    <t>Accounting Office, State</t>
  </si>
  <si>
    <t>Insurance Department of the State of Georgia</t>
  </si>
  <si>
    <t>Financing and Investment Commission, Georgia State</t>
  </si>
  <si>
    <t>Properties Commission, State</t>
  </si>
  <si>
    <t>Defense, Department of</t>
  </si>
  <si>
    <t>Education, Department of</t>
  </si>
  <si>
    <t>Community Health, Department of</t>
  </si>
  <si>
    <t>Governor, Office of the</t>
  </si>
  <si>
    <t>Human Services, Department of</t>
  </si>
  <si>
    <t>Community Affairs, Department of</t>
  </si>
  <si>
    <t>Economic Development, Department of</t>
  </si>
  <si>
    <t>Juvenile Court Judges, Council of</t>
  </si>
  <si>
    <t>Judicial Council of Georgia</t>
  </si>
  <si>
    <t>Labor, Department of</t>
  </si>
  <si>
    <t>Behavioral Health and Developmental Disabilities, Department of</t>
  </si>
  <si>
    <t>Law, Department of</t>
  </si>
  <si>
    <t>General Assembly, Georgia</t>
  </si>
  <si>
    <t>Juvenile Justice, Department of</t>
  </si>
  <si>
    <t>Natural Resources, Department of</t>
  </si>
  <si>
    <t>Pardons and Paroles, State Board of</t>
  </si>
  <si>
    <t>Public Safety, Department of</t>
  </si>
  <si>
    <t>Corrections, Department of</t>
  </si>
  <si>
    <t>ERS - Public School Employees Retirement System</t>
  </si>
  <si>
    <t>Early Care and Learning, Department of</t>
  </si>
  <si>
    <t>Investigation, Georgia Bureau of</t>
  </si>
  <si>
    <t>Regents of the University System of Georgia, Board of</t>
  </si>
  <si>
    <t>University System of Georgia Foundation, Inc. and Affiliates</t>
  </si>
  <si>
    <t>Revenue, Department of</t>
  </si>
  <si>
    <t>Driver Services, Department of</t>
  </si>
  <si>
    <t>Student Finance Commission, Georgia</t>
  </si>
  <si>
    <t>REACH Georgia Foundation, Inc.</t>
  </si>
  <si>
    <t>Community Supervision, Department of</t>
  </si>
  <si>
    <t>Teachers Retirement System of Georgia</t>
  </si>
  <si>
    <t>Transportation, Department of</t>
  </si>
  <si>
    <t>State Treasurer, Office of the</t>
  </si>
  <si>
    <t>Department of Veterans Service</t>
  </si>
  <si>
    <t>Workers' Compensation, State Board of</t>
  </si>
  <si>
    <t>Georgia Tech Athletic Association</t>
  </si>
  <si>
    <t>Georgia Tech Facilities, Inc.</t>
  </si>
  <si>
    <t>Georgia Tech Foundation, Inc.</t>
  </si>
  <si>
    <t>Georgia Advanced Technology Ventures, Inc. and Subsidiaries</t>
  </si>
  <si>
    <t>Georgia State University Foundation, Inc. and Subsidiaries</t>
  </si>
  <si>
    <t>Georgia State University Athletic Association, Inc.</t>
  </si>
  <si>
    <t>Medical College of Georgia Foundation, Inc.</t>
  </si>
  <si>
    <t>Augusta University Research Institute, Inc.</t>
  </si>
  <si>
    <t>Augusta University Early Retirement Pension Plan</t>
  </si>
  <si>
    <t>AU Health Systems, Inc.</t>
  </si>
  <si>
    <t>University of Georgia Athletic Association, Inc.</t>
  </si>
  <si>
    <t>Augusta University Foundation, Inc. and Subsidiaries</t>
  </si>
  <si>
    <t>Georgia College &amp; State University Foundation, Inc. and Subsidiaries</t>
  </si>
  <si>
    <t>Georgia Gwinnett College Foundation, Inc. and Subsidiaries</t>
  </si>
  <si>
    <t>Georgia Southern University Housing Foundation, Inc. and Subsidiaries</t>
  </si>
  <si>
    <t>Kennesaw State University Foundation, Inc.</t>
  </si>
  <si>
    <t>University of North Georgia Real Estate Foundation, Inc. and Subsidiaries</t>
  </si>
  <si>
    <t>UWG Real Estate Foundation, Inc.</t>
  </si>
  <si>
    <t>Middle Georgia State University Real Estate Foundation, Inc. and Subsidiaries</t>
  </si>
  <si>
    <t>Building Authority, Georgia</t>
  </si>
  <si>
    <t>Jekyll Island - State Park Authority</t>
  </si>
  <si>
    <t>Development Authority, Georgia</t>
  </si>
  <si>
    <t>Ports Authority, Georgia</t>
  </si>
  <si>
    <t>Student Finance Authority, Georgia</t>
  </si>
  <si>
    <t>Higher Education Assistance Corporation, Georgia</t>
  </si>
  <si>
    <t>Correctional Industries Administration, Georgia</t>
  </si>
  <si>
    <t>Geo. L. Smith II Georgia World Congress Center Authority</t>
  </si>
  <si>
    <t>Housing and Finance Authority, Georgia</t>
  </si>
  <si>
    <t>Road and Tollway Authority, State</t>
  </si>
  <si>
    <t>Environmental Finance Authority, Georgia</t>
  </si>
  <si>
    <t>Judges of the Probate Courts Retirement Fund of Georgia</t>
  </si>
  <si>
    <t>Firefighters' Pension Fund, Georgia</t>
  </si>
  <si>
    <t>Sheriffs' Retirement Fund of Georgia</t>
  </si>
  <si>
    <t>Superior Court Clerks' Cooperative Authority, Georgia</t>
  </si>
  <si>
    <t>Higher Education Facilities Authority, Georgia</t>
  </si>
  <si>
    <t>Lottery Corporation, Georgia</t>
  </si>
  <si>
    <t>Public Telecommunications Commission, Georgia</t>
  </si>
  <si>
    <t>Technology Authority, Georgia</t>
  </si>
  <si>
    <t>Magistrates Retirement Fund of Georgia</t>
  </si>
  <si>
    <t>Insert columns as needed</t>
  </si>
  <si>
    <t>Federal Expenditures</t>
  </si>
  <si>
    <t>Enter PCAs</t>
  </si>
  <si>
    <t>GAAP Adjustments</t>
  </si>
  <si>
    <t xml:space="preserve">Enter Fund Sources (TW) or 
Other Identifiers (if applicable)
</t>
  </si>
  <si>
    <t>Amount from Query or General Ledger</t>
  </si>
  <si>
    <t>A</t>
  </si>
  <si>
    <t>F</t>
  </si>
  <si>
    <t>G</t>
  </si>
  <si>
    <t>H</t>
  </si>
  <si>
    <t>J</t>
  </si>
  <si>
    <t xml:space="preserve">L </t>
  </si>
  <si>
    <t>M</t>
  </si>
  <si>
    <t>N</t>
  </si>
  <si>
    <t>O</t>
  </si>
  <si>
    <t>Rows 102-704, Unhide as needed</t>
  </si>
  <si>
    <t>Totals</t>
  </si>
  <si>
    <t>Provide detail of adjustments made to "Other GAAP Reconciling Items - Other":</t>
  </si>
  <si>
    <t>Other (1):</t>
  </si>
  <si>
    <t>Other (2):</t>
  </si>
  <si>
    <t>Federal Revenues</t>
  </si>
  <si>
    <t>Fund Source or Other Identifier</t>
  </si>
  <si>
    <t>Enter Revenue Account
Choose 1st 3 digits of Revenue Acct from drop down</t>
  </si>
  <si>
    <t xml:space="preserve">Revenue Account Title </t>
  </si>
  <si>
    <r>
      <t xml:space="preserve">Amount from Query or General Ledger
</t>
    </r>
    <r>
      <rPr>
        <sz val="10"/>
        <color rgb="FFFF0000"/>
        <rFont val="Times New Roman"/>
        <family val="1"/>
      </rPr>
      <t>(enter as a negative)</t>
    </r>
  </si>
  <si>
    <t>Total Budgetary Revenue Amount as reported in the BCR 
or General Ledger</t>
  </si>
  <si>
    <t>Other GAAP Reconciling items</t>
  </si>
  <si>
    <t>Total Federal Revenues
(including non-monetary)</t>
  </si>
  <si>
    <t>Federal Expenditures vs. Federal Revenues</t>
  </si>
  <si>
    <t>Amount from SEFA Recon - Exp tab Column M</t>
  </si>
  <si>
    <t>Other (a) (Identify below)</t>
  </si>
  <si>
    <t>Other (b) (Identify below)</t>
  </si>
  <si>
    <t>Variance - if not 0, explain in column U</t>
  </si>
  <si>
    <t>EXPLAIN IF &lt;&gt; 0</t>
  </si>
  <si>
    <t xml:space="preserve">E </t>
  </si>
  <si>
    <t>L</t>
  </si>
  <si>
    <t>P</t>
  </si>
  <si>
    <t>Q</t>
  </si>
  <si>
    <t>R</t>
  </si>
  <si>
    <t>S</t>
  </si>
  <si>
    <t>T</t>
  </si>
  <si>
    <t>U</t>
  </si>
  <si>
    <t>Fund Source will populate from SEFA Recon - Exp tab</t>
  </si>
  <si>
    <t>→</t>
  </si>
  <si>
    <t>Account Totals</t>
  </si>
  <si>
    <t>Enter amount reported on CY and PY Revenues Based on Encumbrances Form (see summary tab of RBE form for summary of federal fund source totals)</t>
  </si>
  <si>
    <t>Total amount from SEFA Recon - Exp tab</t>
  </si>
  <si>
    <t>Provide detail of adjustments made to "Reconciling Items-Other":</t>
  </si>
  <si>
    <t>Variance - Please correct if not zero</t>
  </si>
  <si>
    <t>Column "P" and "Q" Adjustments:</t>
  </si>
  <si>
    <t>To adjust federal revenue to match federal expenditure</t>
  </si>
  <si>
    <t>Other (a):</t>
  </si>
  <si>
    <t>Other (b):</t>
  </si>
  <si>
    <t>If this form is not applicable to your organization (e.g. no Federal expenditures report in the SEFA), please indicate by selecting 'Not Applicable' from the drop down box.</t>
  </si>
  <si>
    <t>Columns A) and B)</t>
  </si>
  <si>
    <t>Teamworks organizations:</t>
  </si>
  <si>
    <t xml:space="preserve">Using applicable queries or reports, populate the "Fund Sources or Other Identifiers" and "Amount" columns with federal expenditures amounts by fund sources, as recorded in the General Ledger (GL). </t>
  </si>
  <si>
    <t>A) and B)</t>
  </si>
  <si>
    <t>C) and D)</t>
  </si>
  <si>
    <r>
      <t>Include CY PCAs submitted to SAO by</t>
    </r>
    <r>
      <rPr>
        <b/>
        <sz val="12"/>
        <color indexed="8"/>
        <rFont val="Times New Roman"/>
        <family val="1"/>
      </rPr>
      <t xml:space="preserve"> federal fund source</t>
    </r>
    <r>
      <rPr>
        <sz val="12"/>
        <color indexed="8"/>
        <rFont val="Times New Roman"/>
        <family val="1"/>
      </rPr>
      <t>, and insert columns if needed.</t>
    </r>
  </si>
  <si>
    <t>E)</t>
  </si>
  <si>
    <t>Total expenditures, as adjusted by PCAs, this column will automatically calculate.</t>
  </si>
  <si>
    <t>F) and G)</t>
  </si>
  <si>
    <t>H)</t>
  </si>
  <si>
    <t>I)</t>
  </si>
  <si>
    <t>J)</t>
  </si>
  <si>
    <r>
      <t xml:space="preserve">Total expenditures this column will automatically calculate by adding columns </t>
    </r>
    <r>
      <rPr>
        <b/>
        <sz val="12"/>
        <color rgb="FFC00000"/>
        <rFont val="Times New Roman"/>
        <family val="1"/>
      </rPr>
      <t>G</t>
    </r>
    <r>
      <rPr>
        <sz val="12"/>
        <color indexed="8"/>
        <rFont val="Times New Roman"/>
        <family val="1"/>
      </rPr>
      <t xml:space="preserve"> and </t>
    </r>
    <r>
      <rPr>
        <b/>
        <sz val="12"/>
        <color rgb="FFC00000"/>
        <rFont val="Times New Roman"/>
        <family val="1"/>
      </rPr>
      <t>H</t>
    </r>
    <r>
      <rPr>
        <sz val="12"/>
        <color indexed="8"/>
        <rFont val="Times New Roman"/>
        <family val="1"/>
      </rPr>
      <t xml:space="preserve"> and subtracting columns </t>
    </r>
    <r>
      <rPr>
        <b/>
        <sz val="12"/>
        <color rgb="FFC00000"/>
        <rFont val="Times New Roman"/>
        <family val="1"/>
      </rPr>
      <t>F</t>
    </r>
    <r>
      <rPr>
        <sz val="12"/>
        <color indexed="8"/>
        <rFont val="Times New Roman"/>
        <family val="1"/>
      </rPr>
      <t xml:space="preserve"> and</t>
    </r>
    <r>
      <rPr>
        <b/>
        <sz val="12"/>
        <color rgb="FFC00000"/>
        <rFont val="Times New Roman"/>
        <family val="1"/>
      </rPr>
      <t xml:space="preserve"> I</t>
    </r>
    <r>
      <rPr>
        <sz val="12"/>
        <color indexed="8"/>
        <rFont val="Times New Roman"/>
        <family val="1"/>
      </rPr>
      <t>.</t>
    </r>
  </si>
  <si>
    <t>K)</t>
  </si>
  <si>
    <t>Enter in amounts of non-monetary assistance that are not already included in expenditure amounts. Examples of non-cash assistance include supplemental food programs, immunizations, donated property, etc.</t>
  </si>
  <si>
    <t>L)</t>
  </si>
  <si>
    <t>M) and N)</t>
  </si>
  <si>
    <r>
      <t xml:space="preserve">Insert additional columns to accommodate new reconciling items not already described in the column headers. </t>
    </r>
    <r>
      <rPr>
        <u/>
        <sz val="12"/>
        <color indexed="8"/>
        <rFont val="Times New Roman"/>
        <family val="1"/>
      </rPr>
      <t>Identify type of reconciling item.</t>
    </r>
  </si>
  <si>
    <t>O)</t>
  </si>
  <si>
    <t>Total expenditures, this column will automatically calculate using amounts entered in previous columns.</t>
  </si>
  <si>
    <t>Columns 
A)</t>
  </si>
  <si>
    <t>A)</t>
  </si>
  <si>
    <t>B) and C)</t>
  </si>
  <si>
    <t>D)</t>
  </si>
  <si>
    <r>
      <t xml:space="preserve">Report applicable federal revenue amount. </t>
    </r>
    <r>
      <rPr>
        <sz val="12"/>
        <color rgb="FFFF0000"/>
        <rFont val="Times New Roman"/>
        <family val="1"/>
      </rPr>
      <t>(enter amount as a negative)</t>
    </r>
  </si>
  <si>
    <t>E) and F)</t>
  </si>
  <si>
    <t>G)</t>
  </si>
  <si>
    <t>Total revenues, as adjusted by PCAs, this column will automatically calculate.</t>
  </si>
  <si>
    <t>M)</t>
  </si>
  <si>
    <t>N)</t>
  </si>
  <si>
    <r>
      <t xml:space="preserve">Enter in amounts of federal revenue carried forward from prior year(s) as a </t>
    </r>
    <r>
      <rPr>
        <sz val="12"/>
        <color rgb="FFFF0000"/>
        <rFont val="Times New Roman"/>
        <family val="1"/>
      </rPr>
      <t>negative amount</t>
    </r>
    <r>
      <rPr>
        <sz val="12"/>
        <color indexed="8"/>
        <rFont val="Times New Roman"/>
        <family val="1"/>
      </rPr>
      <t>. (e.g. federal revenues reserved in the prior year(s), that are being expended/expensed in the current year)</t>
    </r>
  </si>
  <si>
    <t>Enter in amounts of current federal revenue reserved for future years. (e.g. federal revenues reserved in the current year, that will be expended/expensed in future years)</t>
  </si>
  <si>
    <t>P) and Q)</t>
  </si>
  <si>
    <r>
      <t xml:space="preserve">Insert additional columns to accommodate new reconciling items not already described in the column headers. </t>
    </r>
    <r>
      <rPr>
        <u/>
        <sz val="12"/>
        <color indexed="8"/>
        <rFont val="Times New Roman"/>
        <family val="1"/>
      </rPr>
      <t xml:space="preserve">Identify type of reconciling item. </t>
    </r>
    <r>
      <rPr>
        <sz val="12"/>
        <color indexed="8"/>
        <rFont val="Times New Roman"/>
        <family val="1"/>
      </rPr>
      <t xml:space="preserve">An example of a reconciling item is federal revenues recognized during the fiscal year, but not fully expensed during the fiscal year. </t>
    </r>
  </si>
  <si>
    <t>R)</t>
  </si>
  <si>
    <t>S)</t>
  </si>
  <si>
    <t>T)</t>
  </si>
  <si>
    <r>
      <t>Provide details on</t>
    </r>
    <r>
      <rPr>
        <sz val="11"/>
        <color rgb="FFC00000"/>
        <rFont val="Times New Roman"/>
        <family val="1"/>
      </rPr>
      <t xml:space="preserve"> </t>
    </r>
    <r>
      <rPr>
        <b/>
        <u/>
        <sz val="11"/>
        <color rgb="FFC00000"/>
        <rFont val="Times New Roman"/>
        <family val="1"/>
      </rPr>
      <t>pass-through of Federal amounts over $250,000 provided to</t>
    </r>
    <r>
      <rPr>
        <b/>
        <u/>
        <sz val="11"/>
        <color indexed="8"/>
        <rFont val="Times New Roman"/>
        <family val="1"/>
      </rPr>
      <t xml:space="preserve"> </t>
    </r>
    <r>
      <rPr>
        <sz val="11"/>
        <color indexed="8"/>
        <rFont val="Times New Roman"/>
        <family val="1"/>
      </rPr>
      <t>another State organization:</t>
    </r>
  </si>
  <si>
    <r>
      <t xml:space="preserve">Provide details on </t>
    </r>
    <r>
      <rPr>
        <b/>
        <u/>
        <sz val="11"/>
        <color rgb="FFC00000"/>
        <rFont val="Times New Roman"/>
        <family val="1"/>
      </rPr>
      <t>pass-through amounts over $250,000 received from</t>
    </r>
    <r>
      <rPr>
        <sz val="11"/>
        <color theme="1"/>
        <rFont val="Times New Roman"/>
        <family val="1"/>
      </rPr>
      <t xml:space="preserve"> another State organization:</t>
    </r>
  </si>
  <si>
    <t>PLEASE READ ALL OF THE INSTRUCTIONS CAREFULLY</t>
  </si>
  <si>
    <t xml:space="preserve">Pass-through amounts provided to another state organization </t>
  </si>
  <si>
    <r>
      <t>Provide details on</t>
    </r>
    <r>
      <rPr>
        <sz val="11"/>
        <color rgb="FFC00000"/>
        <rFont val="Times New Roman"/>
        <family val="1"/>
      </rPr>
      <t xml:space="preserve"> </t>
    </r>
    <r>
      <rPr>
        <b/>
        <u/>
        <sz val="11"/>
        <color rgb="FFC00000"/>
        <rFont val="Times New Roman"/>
        <family val="1"/>
      </rPr>
      <t>pass-through of Federal amounts over $250,000 provided to</t>
    </r>
    <r>
      <rPr>
        <b/>
        <u/>
        <sz val="11"/>
        <color indexed="8"/>
        <rFont val="Times New Roman"/>
        <family val="1"/>
      </rPr>
      <t xml:space="preserve"> </t>
    </r>
    <r>
      <rPr>
        <sz val="11"/>
        <color indexed="8"/>
        <rFont val="Times New Roman"/>
        <family val="1"/>
      </rPr>
      <t>another State organization.</t>
    </r>
  </si>
  <si>
    <t xml:space="preserve">Did your organization report Federal Expenditure amounts on the DOAA webportal? </t>
  </si>
  <si>
    <t>"SEFA Recon - Exp &amp; Rev" tab (short or long)</t>
  </si>
  <si>
    <t>Do CY and PY encumbrance amounts (reported in Section C or on the long tabs) agree to CY and PY encumbrance payable amounts reported on the FormXX_Revenue_Based_on Encumbrances Form for each fiscal year end?</t>
  </si>
  <si>
    <t>Do CY and PY revenue based on encumbrance amounts (reported in Section D or on the long tabs) agree to CY and PY revenue based on encumbrance amounts reported on the FormXX_Revenue_Based_on Encumbrances Form for each fiscal year end?</t>
  </si>
  <si>
    <t>Auto populates from row 13 of Section C.</t>
  </si>
  <si>
    <t xml:space="preserve">Difference between total expenditures calculated in row 12 and total SEFA amount in DOAA Web portal (row13) will automatically calculate using amounts entered in above steps. </t>
  </si>
  <si>
    <r>
      <t xml:space="preserve">Tab "SEFA Recon  - Exp &amp; Rev SHORT" </t>
    </r>
    <r>
      <rPr>
        <b/>
        <i/>
        <u/>
        <sz val="12"/>
        <rFont val="Times New Roman"/>
        <family val="1"/>
      </rPr>
      <t>(if more detail is preferred, go instead to SEFA Recon - Exp - LONG and SEFA Recon - Rev - LONG tabs)</t>
    </r>
  </si>
  <si>
    <t xml:space="preserve">Report Identifiers and Amount used by your organization to record federal expenditures, as applicable.
</t>
  </si>
  <si>
    <r>
      <t xml:space="preserve">Enter current fiscal year encumbrance amounts in Column </t>
    </r>
    <r>
      <rPr>
        <b/>
        <sz val="12"/>
        <color rgb="FFC00000"/>
        <rFont val="Times New Roman"/>
        <family val="1"/>
      </rPr>
      <t>F</t>
    </r>
    <r>
      <rPr>
        <sz val="12"/>
        <color indexed="8"/>
        <rFont val="Times New Roman"/>
        <family val="1"/>
      </rPr>
      <t xml:space="preserve"> (which will reduce total expenditures) as a </t>
    </r>
    <r>
      <rPr>
        <sz val="12"/>
        <color rgb="FFFF0000"/>
        <rFont val="Times New Roman"/>
        <family val="1"/>
      </rPr>
      <t>negative amount</t>
    </r>
    <r>
      <rPr>
        <sz val="12"/>
        <color indexed="8"/>
        <rFont val="Times New Roman"/>
        <family val="1"/>
      </rPr>
      <t xml:space="preserve">, and prior fiscal year encumbrance amounts in Column </t>
    </r>
    <r>
      <rPr>
        <b/>
        <sz val="12"/>
        <color rgb="FFC00000"/>
        <rFont val="Times New Roman"/>
        <family val="1"/>
      </rPr>
      <t>G</t>
    </r>
    <r>
      <rPr>
        <sz val="12"/>
        <color indexed="8"/>
        <rFont val="Times New Roman"/>
        <family val="1"/>
      </rPr>
      <t xml:space="preserve"> (which will increase total expenditures). </t>
    </r>
    <r>
      <rPr>
        <b/>
        <sz val="12"/>
        <color indexed="8"/>
        <rFont val="Times New Roman"/>
        <family val="1"/>
      </rPr>
      <t>These encumbrance amounts should be already reflected in the amounts reported in the SEFA webportal.</t>
    </r>
  </si>
  <si>
    <t xml:space="preserve">Tab "SEFA Recon  - Exp - LONG" - do not fill out, if already completed "SEFA Recon  - Exp &amp; Rev SHORT" tab </t>
  </si>
  <si>
    <t xml:space="preserve">Tab "SEFA Recon  - Rev - LONG" - do not fill out, if already completed "SEFA Recon  - Exp &amp; Rev SHORT" tab </t>
  </si>
  <si>
    <r>
      <rPr>
        <b/>
        <sz val="12"/>
        <rFont val="Times New Roman"/>
        <family val="1"/>
      </rPr>
      <t>Teamworks organizations:</t>
    </r>
    <r>
      <rPr>
        <sz val="12"/>
        <rFont val="Times New Roman"/>
        <family val="1"/>
      </rPr>
      <t xml:space="preserve">
Using applicable queries or reports, populate the "Amount" columns with federal revenues amounts, as recorded in the General Ledger (GL) </t>
    </r>
    <r>
      <rPr>
        <sz val="12"/>
        <color rgb="FFFF0000"/>
        <rFont val="Times New Roman"/>
        <family val="1"/>
      </rPr>
      <t>as a negative amount</t>
    </r>
    <r>
      <rPr>
        <sz val="12"/>
        <rFont val="Times New Roman"/>
        <family val="1"/>
      </rPr>
      <t xml:space="preserve">. Note: Fund Sources are five digits codes used to identify revenue sources obtained for the operation of the organization. For Teamworks organizations, federal fund sources are in the 10-39 range. 
</t>
    </r>
  </si>
  <si>
    <r>
      <rPr>
        <b/>
        <sz val="12"/>
        <color rgb="FF000000"/>
        <rFont val="Times New Roman"/>
        <family val="1"/>
      </rPr>
      <t>Non-Teamworks organizations:</t>
    </r>
    <r>
      <rPr>
        <sz val="12"/>
        <color indexed="8"/>
        <rFont val="Times New Roman"/>
        <family val="1"/>
      </rPr>
      <t xml:space="preserve">
Report Amount of federal revenues </t>
    </r>
    <r>
      <rPr>
        <sz val="12"/>
        <color rgb="FFFF0000"/>
        <rFont val="Times New Roman"/>
        <family val="1"/>
      </rPr>
      <t>as a negative amount</t>
    </r>
    <r>
      <rPr>
        <sz val="12"/>
        <color indexed="8"/>
        <rFont val="Times New Roman"/>
        <family val="1"/>
      </rPr>
      <t>.</t>
    </r>
  </si>
  <si>
    <t xml:space="preserve">CY Reserves </t>
  </si>
  <si>
    <r>
      <t xml:space="preserve">Prior Year Carryover </t>
    </r>
    <r>
      <rPr>
        <sz val="10"/>
        <color rgb="FFFF0000"/>
        <rFont val="Times New Roman"/>
        <family val="1"/>
      </rPr>
      <t>(enter as a negative)</t>
    </r>
  </si>
  <si>
    <r>
      <t>Revenue Amount from Query or General Ledger</t>
    </r>
    <r>
      <rPr>
        <sz val="10"/>
        <color rgb="FFFF0000"/>
        <rFont val="Times New Roman"/>
        <family val="1"/>
      </rPr>
      <t xml:space="preserve"> (enter as a negative)</t>
    </r>
  </si>
  <si>
    <t>Enter in amounts of current federal revenue reserved for future years. (e.g. federal revenues reserved in the current year, that will be expended/expensed in future years).</t>
  </si>
  <si>
    <r>
      <t>Enter in amounts of federal revenue carried forward from prior year(s)</t>
    </r>
    <r>
      <rPr>
        <sz val="12"/>
        <color rgb="FFFF0000"/>
        <rFont val="Times New Roman"/>
        <family val="1"/>
      </rPr>
      <t xml:space="preserve"> as a negative amount</t>
    </r>
    <r>
      <rPr>
        <sz val="12"/>
        <color indexed="8"/>
        <rFont val="Times New Roman"/>
        <family val="1"/>
      </rPr>
      <t>. (e.g. federal revenues reserved in the prior year(s), that are being expended/expensed in the current year).</t>
    </r>
  </si>
  <si>
    <t>CY Reserves</t>
  </si>
  <si>
    <r>
      <t xml:space="preserve">Prior Year Carryover
</t>
    </r>
    <r>
      <rPr>
        <sz val="10"/>
        <color rgb="FFFF0000"/>
        <rFont val="Times New Roman"/>
        <family val="1"/>
      </rPr>
      <t>(enter as a negative)</t>
    </r>
  </si>
  <si>
    <t>Total revenues, this column will automatically calculate using amounts entered in previous columns.</t>
  </si>
  <si>
    <t>404</t>
  </si>
  <si>
    <t>OTHER STATE FUNDS</t>
  </si>
  <si>
    <t>411</t>
  </si>
  <si>
    <t>GENERAL PROPERTY TAXES</t>
  </si>
  <si>
    <t>412</t>
  </si>
  <si>
    <t>413</t>
  </si>
  <si>
    <t>414</t>
  </si>
  <si>
    <t>415</t>
  </si>
  <si>
    <t>INCOME TAXES</t>
  </si>
  <si>
    <t>416</t>
  </si>
  <si>
    <t>INSURANCE PREMIUM TAXES</t>
  </si>
  <si>
    <t>417</t>
  </si>
  <si>
    <t>418</t>
  </si>
  <si>
    <t>419</t>
  </si>
  <si>
    <t>420</t>
  </si>
  <si>
    <t>421</t>
  </si>
  <si>
    <t>422</t>
  </si>
  <si>
    <t>431</t>
  </si>
  <si>
    <t>432</t>
  </si>
  <si>
    <t>437</t>
  </si>
  <si>
    <t>438</t>
  </si>
  <si>
    <t>441</t>
  </si>
  <si>
    <t>444</t>
  </si>
  <si>
    <t>445</t>
  </si>
  <si>
    <t>451</t>
  </si>
  <si>
    <t>452</t>
  </si>
  <si>
    <t>FORFEITURES</t>
  </si>
  <si>
    <t>460</t>
  </si>
  <si>
    <t>DIVIDENDS</t>
  </si>
  <si>
    <t>461</t>
  </si>
  <si>
    <t>INTEREST EARNED</t>
  </si>
  <si>
    <t>462</t>
  </si>
  <si>
    <t>463</t>
  </si>
  <si>
    <t>464</t>
  </si>
  <si>
    <t>INVESTMENT EXPENSE</t>
  </si>
  <si>
    <t>465</t>
  </si>
  <si>
    <t>466</t>
  </si>
  <si>
    <t>467</t>
  </si>
  <si>
    <t>UNCLAIMED PROPERTY</t>
  </si>
  <si>
    <t>468</t>
  </si>
  <si>
    <t>OTHER REVENUE</t>
  </si>
  <si>
    <t>474</t>
  </si>
  <si>
    <t>481</t>
  </si>
  <si>
    <t>482</t>
  </si>
  <si>
    <t>483</t>
  </si>
  <si>
    <t>484</t>
  </si>
  <si>
    <t>485</t>
  </si>
  <si>
    <t>486</t>
  </si>
  <si>
    <t>487</t>
  </si>
  <si>
    <t>488</t>
  </si>
  <si>
    <t>489</t>
  </si>
  <si>
    <t>496</t>
  </si>
  <si>
    <t>Albany State University</t>
  </si>
  <si>
    <t>Clayton State University</t>
  </si>
  <si>
    <t>Columbus State University</t>
  </si>
  <si>
    <t>Fort Valley State University</t>
  </si>
  <si>
    <t>Georgia Southwestern State University</t>
  </si>
  <si>
    <t>Savannah State University</t>
  </si>
  <si>
    <t>Valdosta State University</t>
  </si>
  <si>
    <t>Abraham Baldwin Agricultural College</t>
  </si>
  <si>
    <t>Atlanta Metropolitan State College</t>
  </si>
  <si>
    <t>College of Coastal Georgia</t>
  </si>
  <si>
    <t>Dalton State College</t>
  </si>
  <si>
    <t>East Georgia State College</t>
  </si>
  <si>
    <t>Georgia Highlands College</t>
  </si>
  <si>
    <t>Gordon State College</t>
  </si>
  <si>
    <t>South Georgia State College</t>
  </si>
  <si>
    <t>ERS - Superior Court Judges Retirement Fund</t>
  </si>
  <si>
    <t>Superior Court Clerks' Retirement Fund of Georgia</t>
  </si>
  <si>
    <t xml:space="preserve">The Fund Source will auto-populate based on data entered in the SEFA Recon - Exp - LONG tab. 
</t>
  </si>
  <si>
    <t xml:space="preserve">The Identifiers will auto-populate based on data entered in the SEFA Recon - Exp - LONG tab. 
</t>
  </si>
  <si>
    <t>Amounts is this column will automatically populate from the SEFA Recon - Exp - LONG tab.</t>
  </si>
  <si>
    <t xml:space="preserve">Calculates the difference between the Total amount reported in the "Amount from SEFA Recon - Exp - LONG tab Column J" as compared to the Federal revenue reported.   </t>
  </si>
  <si>
    <t>401</t>
  </si>
  <si>
    <t>APPROPRIATION ALLOTMENT</t>
  </si>
  <si>
    <t>403</t>
  </si>
  <si>
    <t>GOVERNOR'S EMERGENCY FUND</t>
  </si>
  <si>
    <t>PROPERTY TAXES ON OTHER THAN ASSESSED VALUATION</t>
  </si>
  <si>
    <t>GENERAL SALES AND USE TAXES</t>
  </si>
  <si>
    <t>SELECTIVE SALES AND USE TAXES</t>
  </si>
  <si>
    <t>DEATH AND GIFT TAXES</t>
  </si>
  <si>
    <t>OTHER TAXES</t>
  </si>
  <si>
    <t>PENALTIES AND INTEREST ON DELINQUENT TAXES</t>
  </si>
  <si>
    <t>UNDISTRIBUTED REVENUE COLLECTIONS</t>
  </si>
  <si>
    <t>BUSINESS LICENSES AND PERMITS</t>
  </si>
  <si>
    <t>NONBUSINESS LICENSES AND PERMITS</t>
  </si>
  <si>
    <t>FEDERAL GOVERNMENT GRANTS - DIRECT</t>
  </si>
  <si>
    <t>FEDERAL GOVERNMENT GRANTS- INDIRECT</t>
  </si>
  <si>
    <t>LOCAL GOVERNMENT UNIT GRANTS</t>
  </si>
  <si>
    <t>OTHER INTERGOVERNMENTAL REVENUES</t>
  </si>
  <si>
    <t>SALES AND SERVICES</t>
  </si>
  <si>
    <t>CONTRIBUTIONS - EMPLOYEE</t>
  </si>
  <si>
    <t>CONTRIBUTIONS - EMPLOYER</t>
  </si>
  <si>
    <t>FINES AND PENALTIES</t>
  </si>
  <si>
    <t>REALIZED GAINS AND LOSSES ON SALE OF INVESTMENTS</t>
  </si>
  <si>
    <t>UNREALIZED GAINS AND LOSSES ON INVESTMENTS</t>
  </si>
  <si>
    <t>RENTS AND ROYALTIES</t>
  </si>
  <si>
    <t>CONTRIBUTIONS AND DONATIONS</t>
  </si>
  <si>
    <t>471</t>
  </si>
  <si>
    <t>TRANSFERS IN</t>
  </si>
  <si>
    <t>473</t>
  </si>
  <si>
    <t>OTHER FINANCING SOURCES - OPERATING TRANSFERS FROM COMPONENT UNIT</t>
  </si>
  <si>
    <t>OTHER FINANCING SOURCES -
PROCEEDS OF GENERAL LONG TERM LIABILITIES</t>
  </si>
  <si>
    <t>475</t>
  </si>
  <si>
    <t>OTHER FINANCING SOURCES -
PROCEEDS FROM DISPOSITION OF CAPITAL ASSETS</t>
  </si>
  <si>
    <t>476</t>
  </si>
  <si>
    <t>OTHER FINANCING SOURCES - CAPITAL LEASES/INSTALLMENT   PURCHASES</t>
  </si>
  <si>
    <t>477</t>
  </si>
  <si>
    <t>OTHER FINANCING SOURCE - OTHER</t>
  </si>
  <si>
    <t>NONOPERATING REVENUES - HOTEL/MOTEL TAXES</t>
  </si>
  <si>
    <t>NONOPERATING REVENUES - INTERGOVERNMENTAL - FEDERAL</t>
  </si>
  <si>
    <t>NONOPERATING REVENUES - INTERGOVERNMENTAL - LOCAL GOVERNMENTS</t>
  </si>
  <si>
    <t>NONOPERATING REVENUES - CONTRIBUTIONS AND DONATIONS</t>
  </si>
  <si>
    <t>NONOPERATING REVENUES - DIVIDENDS</t>
  </si>
  <si>
    <t>NONOPERATING REVENUES - INTEREST REVENUE</t>
  </si>
  <si>
    <t>NONOPERATING REVENUES -
REALIZED GAINS AND LOSSES ON SALE OF INVESTMENTS</t>
  </si>
  <si>
    <t>NON-OPERATING REVENUES - UNREALIZED GAINS AND LOSSES ON INVESTMENTS</t>
  </si>
  <si>
    <t>NON-OPERATING REVENUES - OTHER</t>
  </si>
  <si>
    <t>490</t>
  </si>
  <si>
    <t>OPERATING TRANSFERS IN</t>
  </si>
  <si>
    <t>491</t>
  </si>
  <si>
    <t>OPERATING TRANSFERS FROM PRIMARY GOVT</t>
  </si>
  <si>
    <t>492</t>
  </si>
  <si>
    <t>CARRY-OVER /TRANSFERS FROM RESERVES</t>
  </si>
  <si>
    <t>493</t>
  </si>
  <si>
    <t>CARRY-OVER /TRANSFERS FROM FUND BALANCE</t>
  </si>
  <si>
    <t>494</t>
  </si>
  <si>
    <t>SPECIAL ITEMS</t>
  </si>
  <si>
    <t>495</t>
  </si>
  <si>
    <t>EXTRAORDINARY ITEMS</t>
  </si>
  <si>
    <t>CAPITAL CONTRIBUTIONS</t>
  </si>
  <si>
    <t>"SEFA Recon - Exp &amp; Rev SHORT" tab or "SEFA Recon - Exp - LONG" tab</t>
  </si>
  <si>
    <t>Does total amount reported on the "SEFA  Recon - Exp &amp; Rev SHORT" tab) in Sections C and D for Total Expenditures/Revenue per SEFA (or reported at the end of "SEFA Recon - Exp - LONG" tab) agree with the Federal  Expenditure amount reported on the DOAA webportal?</t>
  </si>
  <si>
    <t>Difference explanation</t>
  </si>
  <si>
    <t xml:space="preserve"> </t>
  </si>
  <si>
    <t>Rows 102-701, Unhide as needed</t>
  </si>
  <si>
    <r>
      <t>Total Expenditures per SEFA (including non-monetary) (MUST AGREE TO DATA ENTERED IN SEFA WEBPORTAL), will automatically calculate</t>
    </r>
    <r>
      <rPr>
        <sz val="12"/>
        <rFont val="Times New Roman"/>
        <family val="1"/>
      </rPr>
      <t>.</t>
    </r>
    <r>
      <rPr>
        <sz val="12"/>
        <color indexed="8"/>
        <rFont val="Times New Roman"/>
        <family val="1"/>
      </rPr>
      <t xml:space="preserve"> </t>
    </r>
  </si>
  <si>
    <r>
      <t>Difference should be zero, if not zero verify all data entered in the form</t>
    </r>
    <r>
      <rPr>
        <b/>
        <sz val="10"/>
        <color rgb="FFFF0000"/>
        <rFont val="Times New Roman"/>
        <family val="1"/>
      </rPr>
      <t>.</t>
    </r>
  </si>
  <si>
    <r>
      <rPr>
        <b/>
        <sz val="12"/>
        <color indexed="8"/>
        <rFont val="Times New Roman"/>
        <family val="1"/>
      </rPr>
      <t xml:space="preserve">NOTE: </t>
    </r>
    <r>
      <rPr>
        <sz val="12"/>
        <color indexed="8"/>
        <rFont val="Times New Roman"/>
        <family val="1"/>
      </rPr>
      <t xml:space="preserve">There should not be a difference (calculated in row 14), if this value is not zero it will be highlighted in </t>
    </r>
    <r>
      <rPr>
        <b/>
        <sz val="12"/>
        <color indexed="10"/>
        <rFont val="Times New Roman"/>
        <family val="1"/>
      </rPr>
      <t>RED</t>
    </r>
    <r>
      <rPr>
        <sz val="12"/>
        <color indexed="8"/>
        <rFont val="Times New Roman"/>
        <family val="1"/>
      </rPr>
      <t xml:space="preserve">. The form will </t>
    </r>
    <r>
      <rPr>
        <b/>
        <u/>
        <sz val="12"/>
        <color rgb="FF000000"/>
        <rFont val="Times New Roman"/>
        <family val="1"/>
      </rPr>
      <t>not</t>
    </r>
    <r>
      <rPr>
        <sz val="12"/>
        <color indexed="8"/>
        <rFont val="Times New Roman"/>
        <family val="1"/>
      </rPr>
      <t xml:space="preserve"> be considered accurately completed until the red is gone. </t>
    </r>
    <r>
      <rPr>
        <b/>
        <sz val="12"/>
        <color indexed="10"/>
        <rFont val="Times New Roman"/>
        <family val="1"/>
      </rPr>
      <t>RED is bad.</t>
    </r>
  </si>
  <si>
    <t>Total Federal Revenue (including non-monetary) (MUST AGREE TO DATA ENTERED IN SEFA WEBPORTAL - unless the federal award is not of cost-reimbursement type) this column will automatically calculate using amounts entered in above steps.</t>
  </si>
  <si>
    <r>
      <t xml:space="preserve">Difference between total federal revenue (row 14) and total SEFA amount in DOAA Web portal (row 15) will automatically calculate. These two amounts should be same and difference should be zero, </t>
    </r>
    <r>
      <rPr>
        <sz val="12"/>
        <rFont val="Times New Roman"/>
        <family val="1"/>
      </rPr>
      <t xml:space="preserve">unless the federal award is not of cost-reimbursement type. </t>
    </r>
  </si>
  <si>
    <t>Difference should be zero, if not zero verify all data entered in the form. Or provide explanation if the difference relates to federal award not being cost-reimbursement type.</t>
  </si>
  <si>
    <r>
      <rPr>
        <b/>
        <sz val="12"/>
        <color indexed="8"/>
        <rFont val="Times New Roman"/>
        <family val="1"/>
      </rPr>
      <t xml:space="preserve">NOTE: </t>
    </r>
    <r>
      <rPr>
        <sz val="12"/>
        <color indexed="8"/>
        <rFont val="Times New Roman"/>
        <family val="1"/>
      </rPr>
      <t xml:space="preserve">There should not be a difference (calculated in row 16), if this value is not zero it will be highlighted in </t>
    </r>
    <r>
      <rPr>
        <b/>
        <sz val="12"/>
        <color indexed="10"/>
        <rFont val="Times New Roman"/>
        <family val="1"/>
      </rPr>
      <t>RED</t>
    </r>
    <r>
      <rPr>
        <sz val="12"/>
        <color indexed="8"/>
        <rFont val="Times New Roman"/>
        <family val="1"/>
      </rPr>
      <t xml:space="preserve">. The form will </t>
    </r>
    <r>
      <rPr>
        <b/>
        <u/>
        <sz val="12"/>
        <color rgb="FF000000"/>
        <rFont val="Times New Roman"/>
        <family val="1"/>
      </rPr>
      <t>not</t>
    </r>
    <r>
      <rPr>
        <sz val="12"/>
        <color indexed="8"/>
        <rFont val="Times New Roman"/>
        <family val="1"/>
      </rPr>
      <t xml:space="preserve"> be considered accurately completed until the red is gone. </t>
    </r>
    <r>
      <rPr>
        <b/>
        <sz val="12"/>
        <color indexed="10"/>
        <rFont val="Times New Roman"/>
        <family val="1"/>
      </rPr>
      <t>RED is bad.</t>
    </r>
    <r>
      <rPr>
        <sz val="12"/>
        <color indexed="8"/>
        <rFont val="Times New Roman"/>
        <family val="1"/>
      </rPr>
      <t xml:space="preserve"> If the red is relating to the federal award not of cost-reimbursement type, provide details in the difference explanation row.</t>
    </r>
  </si>
  <si>
    <r>
      <rPr>
        <b/>
        <sz val="12"/>
        <color indexed="8"/>
        <rFont val="Times New Roman"/>
        <family val="1"/>
      </rPr>
      <t xml:space="preserve">NOTE: </t>
    </r>
    <r>
      <rPr>
        <sz val="12"/>
        <color indexed="8"/>
        <rFont val="Times New Roman"/>
        <family val="1"/>
      </rPr>
      <t xml:space="preserve">Total amount reported in column </t>
    </r>
    <r>
      <rPr>
        <b/>
        <sz val="12"/>
        <color rgb="FFC00000"/>
        <rFont val="Times New Roman"/>
        <family val="1"/>
      </rPr>
      <t>O</t>
    </r>
    <r>
      <rPr>
        <sz val="12"/>
        <color indexed="8"/>
        <rFont val="Times New Roman"/>
        <family val="1"/>
      </rPr>
      <t xml:space="preserve"> </t>
    </r>
    <r>
      <rPr>
        <b/>
        <sz val="12"/>
        <color indexed="8"/>
        <rFont val="Times New Roman"/>
        <family val="1"/>
      </rPr>
      <t>must agree with federal expenditures reported by your organization in the SEFA webportal</t>
    </r>
    <r>
      <rPr>
        <sz val="12"/>
        <color indexed="8"/>
        <rFont val="Times New Roman"/>
        <family val="1"/>
      </rPr>
      <t xml:space="preserve">. If there is a difference it will be highlighted in </t>
    </r>
    <r>
      <rPr>
        <b/>
        <sz val="12"/>
        <color indexed="10"/>
        <rFont val="Times New Roman"/>
        <family val="1"/>
      </rPr>
      <t>RED</t>
    </r>
    <r>
      <rPr>
        <sz val="12"/>
        <color indexed="8"/>
        <rFont val="Times New Roman"/>
        <family val="1"/>
      </rPr>
      <t xml:space="preserve">. The form will </t>
    </r>
    <r>
      <rPr>
        <u/>
        <sz val="12"/>
        <color indexed="8"/>
        <rFont val="Times New Roman"/>
        <family val="1"/>
      </rPr>
      <t>not</t>
    </r>
    <r>
      <rPr>
        <sz val="12"/>
        <color indexed="8"/>
        <rFont val="Times New Roman"/>
        <family val="1"/>
      </rPr>
      <t xml:space="preserve"> be considered accurately completed until the red is gone. </t>
    </r>
    <r>
      <rPr>
        <b/>
        <sz val="12"/>
        <color indexed="10"/>
        <rFont val="Times New Roman"/>
        <family val="1"/>
      </rPr>
      <t>RED is bad.</t>
    </r>
    <r>
      <rPr>
        <sz val="12"/>
        <color indexed="8"/>
        <rFont val="Times New Roman"/>
        <family val="1"/>
      </rPr>
      <t xml:space="preserve"> </t>
    </r>
  </si>
  <si>
    <r>
      <rPr>
        <b/>
        <sz val="12"/>
        <rFont val="Times New Roman"/>
        <family val="1"/>
      </rPr>
      <t>NOTE:</t>
    </r>
    <r>
      <rPr>
        <sz val="12"/>
        <color indexed="8"/>
        <rFont val="Times New Roman"/>
        <family val="1"/>
      </rPr>
      <t xml:space="preserve"> the total of section C (column O - SEFA Recon - Exp - LONG Tab) must agree with the total adjusted federal revenues reported in section D (column R - SEFA Recon - Rev - LONG Tab). If there is a difference it will be highlighted in </t>
    </r>
    <r>
      <rPr>
        <b/>
        <sz val="12"/>
        <color indexed="10"/>
        <rFont val="Times New Roman"/>
        <family val="1"/>
      </rPr>
      <t>RED</t>
    </r>
    <r>
      <rPr>
        <sz val="12"/>
        <color indexed="8"/>
        <rFont val="Times New Roman"/>
        <family val="1"/>
      </rPr>
      <t xml:space="preserve">. The form will not be considered accurately completed until the red is gone. </t>
    </r>
    <r>
      <rPr>
        <b/>
        <sz val="12"/>
        <color indexed="10"/>
        <rFont val="Times New Roman"/>
        <family val="1"/>
      </rPr>
      <t>RED is bad.</t>
    </r>
    <r>
      <rPr>
        <sz val="12"/>
        <color indexed="8"/>
        <rFont val="Times New Roman"/>
        <family val="1"/>
      </rPr>
      <t xml:space="preserve"> </t>
    </r>
    <r>
      <rPr>
        <sz val="12"/>
        <rFont val="Times New Roman"/>
        <family val="1"/>
      </rPr>
      <t>The only exception is if the federal award is not of cost-reimbursement type, and provide that as an explanation for the difference.</t>
    </r>
  </si>
  <si>
    <t>Difference Explanation (if not cost reimbursement)</t>
  </si>
  <si>
    <t xml:space="preserve">678-725-4801 </t>
  </si>
  <si>
    <t>The entity code number, organization name preparer's name, telephone number and email address should be automatically populated from the "SEFA Recon - Exp &amp; Rev SHORT" tab or from "SEFA Recon - Exp - LONG" tab.</t>
  </si>
  <si>
    <r>
      <rPr>
        <u/>
        <sz val="12"/>
        <color indexed="8"/>
        <rFont val="Times New Roman"/>
        <family val="1"/>
      </rPr>
      <t>Fund Sources</t>
    </r>
    <r>
      <rPr>
        <sz val="12"/>
        <color indexed="8"/>
        <rFont val="Times New Roman"/>
        <family val="1"/>
      </rPr>
      <t xml:space="preserve"> are five digits codes used to identify revenue sources obtained for the operation of the organization. For Teamworks organizations, federal fund sources are in the 10-39 range. </t>
    </r>
  </si>
  <si>
    <t>Non-Teamworks organizations:</t>
  </si>
  <si>
    <t>The entity code number, organization name, preparer's name, telephone number and email address should be automatically populated from "SEFA Recon - Exp - LONG" tab.</t>
  </si>
  <si>
    <r>
      <t xml:space="preserve">Report applicable federal revenue </t>
    </r>
    <r>
      <rPr>
        <b/>
        <sz val="12"/>
        <color indexed="8"/>
        <rFont val="Times New Roman"/>
        <family val="1"/>
      </rPr>
      <t>Account Numbers</t>
    </r>
    <r>
      <rPr>
        <sz val="12"/>
        <color indexed="8"/>
        <rFont val="Times New Roman"/>
        <family val="1"/>
      </rPr>
      <t xml:space="preserve"> by selecting from the drop down listing of accounts. For non-Teamworks organizations, select account numbers per your organization's chart of accounts as converted to the State's chart of accounts. The </t>
    </r>
    <r>
      <rPr>
        <b/>
        <sz val="12"/>
        <color rgb="FF000000"/>
        <rFont val="Times New Roman"/>
        <family val="1"/>
      </rPr>
      <t xml:space="preserve">Revenue Account Title </t>
    </r>
    <r>
      <rPr>
        <sz val="12"/>
        <color rgb="FF000000"/>
        <rFont val="Times New Roman"/>
        <family val="1"/>
      </rPr>
      <t xml:space="preserve">will </t>
    </r>
    <r>
      <rPr>
        <sz val="12"/>
        <color indexed="8"/>
        <rFont val="Times New Roman"/>
        <family val="1"/>
      </rPr>
      <t>auto-populate.</t>
    </r>
  </si>
  <si>
    <t>As the SEFA is on the same GAAP basis for all organizations, timing is not an acceptable reason.  To correct timing differences,  the receiving and/or sending organization may need to record items on the unrecorded receivable/payable form.</t>
  </si>
  <si>
    <t>Georgia Commission on the Holocaust</t>
  </si>
  <si>
    <t>Seed Development Commission, Georgia</t>
  </si>
  <si>
    <r>
      <t>The purpose of this form is to provide SAO with a reconciliation of federal revenues reported in the basic financial statements in the ACFR with the federal expenditures reported in the Schedule of Expenditures of Federal Awards (SEFA).</t>
    </r>
    <r>
      <rPr>
        <b/>
        <sz val="12"/>
        <color indexed="8"/>
        <rFont val="Times New Roman"/>
        <family val="1"/>
      </rPr>
      <t xml:space="preserve"> </t>
    </r>
    <r>
      <rPr>
        <sz val="12"/>
        <color indexed="8"/>
        <rFont val="Times New Roman"/>
        <family val="1"/>
      </rPr>
      <t>If you feel you have equivalent information in a different format, please contact SAO to discuss submitting the data in an alternate format.</t>
    </r>
  </si>
  <si>
    <t>Information from State Organization listed in column C.</t>
  </si>
  <si>
    <r>
      <rPr>
        <b/>
        <u/>
        <sz val="11"/>
        <color theme="4" tint="-0.249977111117893"/>
        <rFont val="Times New Roman"/>
        <family val="1"/>
      </rPr>
      <t>Amount Received (GAAP basis</t>
    </r>
    <r>
      <rPr>
        <b/>
        <u/>
        <vertAlign val="superscript"/>
        <sz val="11"/>
        <color theme="4" tint="-0.249977111117893"/>
        <rFont val="Times New Roman"/>
        <family val="1"/>
      </rPr>
      <t xml:space="preserve"> (1)</t>
    </r>
    <r>
      <rPr>
        <b/>
        <u/>
        <sz val="11"/>
        <color theme="4" tint="-0.249977111117893"/>
        <rFont val="Times New Roman"/>
        <family val="1"/>
      </rPr>
      <t xml:space="preserve">)
</t>
    </r>
    <r>
      <rPr>
        <sz val="11"/>
        <color theme="4" tint="-0.249977111117893"/>
        <rFont val="Times New Roman"/>
        <family val="1"/>
      </rPr>
      <t>per State Organization listed in column C</t>
    </r>
  </si>
  <si>
    <t>In Column "E" provide amount of Federal money provided to state organization listed in column B.</t>
  </si>
  <si>
    <t>In Column "E" provide amount of Federal money received from the state organization listed in column B.</t>
  </si>
  <si>
    <t>In Column "A" select the entity code number (from the drop-down menu) that the federal money is being provided to.</t>
  </si>
  <si>
    <t>In Column "B" the State organization name should automatically populate based on the selection in column "A".</t>
  </si>
  <si>
    <t>F, G</t>
  </si>
  <si>
    <t>In Column "A" select the entity code number (from the drop-down menu) that the federal money is being received from.</t>
  </si>
  <si>
    <t>NOTE: Amounts provided and received must agree. If there is a difference (calculated in column H) it will be highlighted in RED. The form will not be considered accurately completed until the red is gone. RED is bad. The only exception is if the federal award is not of cost-reimbursement type, and provide that as an explanation for the difference.</t>
  </si>
  <si>
    <r>
      <t xml:space="preserve">Enter federal revenue transactions identified on the current year Form22_ Unrecorded Payables/Receivables (URP) Form as a </t>
    </r>
    <r>
      <rPr>
        <sz val="12"/>
        <color rgb="FFFF0000"/>
        <rFont val="Times New Roman"/>
        <family val="1"/>
      </rPr>
      <t>negative amount</t>
    </r>
    <r>
      <rPr>
        <sz val="12"/>
        <color indexed="8"/>
        <rFont val="Times New Roman"/>
        <family val="1"/>
      </rPr>
      <t xml:space="preserve">. Note: these would be amounts not reported on your organization trial balance. </t>
    </r>
    <r>
      <rPr>
        <sz val="12"/>
        <color rgb="FFFF0000"/>
        <rFont val="Times New Roman"/>
        <family val="1"/>
      </rPr>
      <t xml:space="preserve">If the URP year end form was not required to be completed, then enter federally significant amounts in this column as a negative amount. </t>
    </r>
  </si>
  <si>
    <t xml:space="preserve">Do CY and PY unrecorded liability/receivable amounts (reported in Section C and D or on the long tabs) agree to CY and PY unrecorded payable/receivable amounts reported on the FormXX_Unrecorded_Receivables_and_Payables (URP) Form for each fiscal year end? Or if the URP year end form was not required to be completed, were the federally significant amounts entered? </t>
  </si>
  <si>
    <t>Georgia Vocational Rehabilitation Agency</t>
  </si>
  <si>
    <r>
      <t xml:space="preserve">
Total Current Year Encumbrances
</t>
    </r>
    <r>
      <rPr>
        <sz val="10"/>
        <color rgb="FFFF0000"/>
        <rFont val="Times New Roman"/>
        <family val="1"/>
      </rPr>
      <t xml:space="preserve">(enter as a negative)
</t>
    </r>
    <r>
      <rPr>
        <sz val="10"/>
        <rFont val="Times New Roman"/>
        <family val="1"/>
      </rPr>
      <t xml:space="preserve">
M</t>
    </r>
    <r>
      <rPr>
        <b/>
        <sz val="10"/>
        <rFont val="Times New Roman"/>
        <family val="1"/>
      </rPr>
      <t>ust agree to Revenue Based on Encumbrances FY23 year-end form</t>
    </r>
  </si>
  <si>
    <r>
      <t>Total Prior Year Encumbrances
M</t>
    </r>
    <r>
      <rPr>
        <b/>
        <sz val="10"/>
        <rFont val="Times New Roman"/>
        <family val="1"/>
      </rPr>
      <t>ust agree to Revenue Based on Encumbrances FY22 year-end form</t>
    </r>
  </si>
  <si>
    <r>
      <t xml:space="preserve">Total Current Year Unrecorded Encumbrances Payables 
</t>
    </r>
    <r>
      <rPr>
        <b/>
        <sz val="10"/>
        <rFont val="Times New Roman"/>
        <family val="1"/>
      </rPr>
      <t xml:space="preserve">
Must agree with Unrecorded Receivables and Payables (URP) FY23 year-end form </t>
    </r>
    <r>
      <rPr>
        <sz val="10"/>
        <rFont val="Times New Roman"/>
        <family val="1"/>
      </rPr>
      <t xml:space="preserve">or if the URP year end form was not required to be completed, then enter federally significant amounts. </t>
    </r>
  </si>
  <si>
    <r>
      <t xml:space="preserve">
Total Prior Year Unrecorded Encumbrances Payables
</t>
    </r>
    <r>
      <rPr>
        <sz val="10"/>
        <color rgb="FFFF0000"/>
        <rFont val="Times New Roman"/>
        <family val="1"/>
      </rPr>
      <t xml:space="preserve">(enter as a negative)
</t>
    </r>
    <r>
      <rPr>
        <sz val="10"/>
        <rFont val="Times New Roman"/>
        <family val="1"/>
      </rPr>
      <t xml:space="preserve">
M</t>
    </r>
    <r>
      <rPr>
        <b/>
        <sz val="10"/>
        <rFont val="Times New Roman"/>
        <family val="1"/>
      </rPr>
      <t>ust agree with Unrecorded Receivables and Payables FY22 year-end form</t>
    </r>
  </si>
  <si>
    <r>
      <t xml:space="preserve">
Total Current Year Federal Revenue Based on Encumbrances
</t>
    </r>
    <r>
      <rPr>
        <sz val="10"/>
        <color rgb="FFFF0000"/>
        <rFont val="Times New Roman"/>
        <family val="1"/>
      </rPr>
      <t xml:space="preserve">
</t>
    </r>
    <r>
      <rPr>
        <sz val="10"/>
        <rFont val="Times New Roman"/>
        <family val="1"/>
      </rPr>
      <t>M</t>
    </r>
    <r>
      <rPr>
        <b/>
        <sz val="10"/>
        <rFont val="Times New Roman"/>
        <family val="1"/>
      </rPr>
      <t>ust agree to Revenue Based on Encumbrances FY23 year-end form</t>
    </r>
  </si>
  <si>
    <r>
      <t xml:space="preserve">
Total Prior Year Federal Revenue Based on Encumbrances
</t>
    </r>
    <r>
      <rPr>
        <sz val="10"/>
        <color rgb="FFFF0000"/>
        <rFont val="Times New Roman"/>
        <family val="1"/>
      </rPr>
      <t xml:space="preserve">(enter as a negative)
</t>
    </r>
    <r>
      <rPr>
        <sz val="10"/>
        <rFont val="Times New Roman"/>
        <family val="1"/>
      </rPr>
      <t xml:space="preserve">
M</t>
    </r>
    <r>
      <rPr>
        <b/>
        <sz val="10"/>
        <rFont val="Times New Roman"/>
        <family val="1"/>
      </rPr>
      <t>ust agree to Revenue Based on Encumbrances FY22 year-end form</t>
    </r>
  </si>
  <si>
    <r>
      <t xml:space="preserve">
Total Prior Year Unrecorded Receivables and Payables 
M</t>
    </r>
    <r>
      <rPr>
        <b/>
        <sz val="10"/>
        <rFont val="Times New Roman"/>
        <family val="1"/>
      </rPr>
      <t>ust agree with Unrecorded Receivables and Payables FY22 year-end form</t>
    </r>
  </si>
  <si>
    <r>
      <t xml:space="preserve">Current Year Encumbrances
</t>
    </r>
    <r>
      <rPr>
        <sz val="10"/>
        <color rgb="FFFF0000"/>
        <rFont val="Times New Roman"/>
        <family val="1"/>
      </rPr>
      <t>(enter as a negative)</t>
    </r>
    <r>
      <rPr>
        <sz val="10"/>
        <rFont val="Times New Roman"/>
        <family val="1"/>
      </rPr>
      <t xml:space="preserve">
</t>
    </r>
    <r>
      <rPr>
        <b/>
        <sz val="10"/>
        <rFont val="Times New Roman"/>
        <family val="1"/>
      </rPr>
      <t>Must agree to Revenue Based on Encumbrances FY23 year-end form</t>
    </r>
  </si>
  <si>
    <r>
      <t xml:space="preserve">Prior Year Encumbrances
</t>
    </r>
    <r>
      <rPr>
        <b/>
        <sz val="10"/>
        <rFont val="Times New Roman"/>
        <family val="1"/>
      </rPr>
      <t>Must agree to Revenue Based on Encumbrances FY22 year-end form</t>
    </r>
  </si>
  <si>
    <r>
      <t xml:space="preserve">Prior Year Unrecorded Encumbrances Payables
</t>
    </r>
    <r>
      <rPr>
        <sz val="10"/>
        <color rgb="FFFF0000"/>
        <rFont val="Times New Roman"/>
        <family val="1"/>
      </rPr>
      <t>(enter as a negative)</t>
    </r>
    <r>
      <rPr>
        <sz val="10"/>
        <rFont val="Times New Roman"/>
        <family val="1"/>
      </rPr>
      <t xml:space="preserve">
</t>
    </r>
    <r>
      <rPr>
        <b/>
        <sz val="10"/>
        <rFont val="Times New Roman"/>
        <family val="1"/>
      </rPr>
      <t>Must agree with Unrecorded Receivables and Payables FY22 year-end form</t>
    </r>
  </si>
  <si>
    <r>
      <t xml:space="preserve">Current Year Federal Revenue Based on Encumbrances
</t>
    </r>
    <r>
      <rPr>
        <b/>
        <sz val="10"/>
        <rFont val="Times New Roman"/>
        <family val="1"/>
      </rPr>
      <t>Must agree to Revenue Based on Encumbrances FY23 year-end form</t>
    </r>
  </si>
  <si>
    <r>
      <t xml:space="preserve">Prior Year Federal Revenue Based on Encumbrances
</t>
    </r>
    <r>
      <rPr>
        <sz val="10"/>
        <color rgb="FFFF0000"/>
        <rFont val="Times New Roman"/>
        <family val="1"/>
      </rPr>
      <t xml:space="preserve">(enter as a negative)
</t>
    </r>
    <r>
      <rPr>
        <b/>
        <sz val="10"/>
        <rFont val="Times New Roman"/>
        <family val="1"/>
      </rPr>
      <t>Must agree to Revenue Based on Encumbrances FY22 year-end form</t>
    </r>
  </si>
  <si>
    <r>
      <t xml:space="preserve">Federal Revenues identified as Current Year Unrecorded Receivable and Payables 
</t>
    </r>
    <r>
      <rPr>
        <sz val="10"/>
        <color rgb="FFFF0000"/>
        <rFont val="Times New Roman"/>
        <family val="1"/>
      </rPr>
      <t>(enter as a negative)</t>
    </r>
    <r>
      <rPr>
        <sz val="10"/>
        <rFont val="Times New Roman"/>
        <family val="1"/>
      </rPr>
      <t xml:space="preserve">
</t>
    </r>
    <r>
      <rPr>
        <b/>
        <sz val="10"/>
        <rFont val="Times New Roman"/>
        <family val="1"/>
      </rPr>
      <t xml:space="preserve">
Must agree with Unrecorded Receivables and Payables (URP) FY23 year-end form </t>
    </r>
    <r>
      <rPr>
        <sz val="10"/>
        <rFont val="Times New Roman"/>
        <family val="1"/>
      </rPr>
      <t xml:space="preserve">or if the URP year end form was not required to be completed, then enter federally significant amounts as a negative amount. </t>
    </r>
  </si>
  <si>
    <r>
      <t xml:space="preserve">Federal Revenues identified as Prior Year Unrecorded Receivable and Payables 
</t>
    </r>
    <r>
      <rPr>
        <b/>
        <sz val="10"/>
        <rFont val="Times New Roman"/>
        <family val="1"/>
      </rPr>
      <t>Must agree with Unrecorded Receivables and Payables FY22 year-end form</t>
    </r>
  </si>
  <si>
    <r>
      <t>Enter amount from summary table contained on the prior year Form</t>
    </r>
    <r>
      <rPr>
        <sz val="12"/>
        <rFont val="Times New Roman"/>
        <family val="1"/>
      </rPr>
      <t>22</t>
    </r>
    <r>
      <rPr>
        <sz val="12"/>
        <color indexed="8"/>
        <rFont val="Times New Roman"/>
        <family val="1"/>
      </rPr>
      <t>_Revenue Based on Encumbrances titled "For SEFA Reporting" (located on the "Rev-encum summary" tab) in Column "Amount" (which will increase total expenditures).</t>
    </r>
  </si>
  <si>
    <r>
      <t>Enter amount from summary table contained on the Form23_ Unrecorded Receivables and Payables (URP) Form titled "For SEFA Reporting" (located on the "SEFA Reporting Summary" tab). Note: these would be amounts not reported on your organization trial balance. (highlighted in orange, in the sample to the right).</t>
    </r>
    <r>
      <rPr>
        <sz val="12"/>
        <color rgb="FFFF0000"/>
        <rFont val="Times New Roman"/>
        <family val="1"/>
      </rPr>
      <t xml:space="preserve"> If the URP year end form was not required to be completed, then enter federally significant amounts on this row. </t>
    </r>
  </si>
  <si>
    <r>
      <t>Enter amount from summary table contained on the prior year Form</t>
    </r>
    <r>
      <rPr>
        <sz val="12"/>
        <rFont val="Times New Roman"/>
        <family val="1"/>
      </rPr>
      <t>22</t>
    </r>
    <r>
      <rPr>
        <sz val="12"/>
        <color indexed="8"/>
        <rFont val="Times New Roman"/>
        <family val="1"/>
      </rPr>
      <t xml:space="preserve">_ Unrecorded Receivables and Payables Form  titled "For SEFA Reporting", located on the "SEFA Reporting Summary" tab) in Column "Amount" as a </t>
    </r>
    <r>
      <rPr>
        <sz val="12"/>
        <color rgb="FFFF0000"/>
        <rFont val="Times New Roman"/>
        <family val="1"/>
      </rPr>
      <t>negative amount</t>
    </r>
    <r>
      <rPr>
        <sz val="12"/>
        <color indexed="8"/>
        <rFont val="Times New Roman"/>
        <family val="1"/>
      </rPr>
      <t>. Note: these would be amounts not reported on your organization trial balance.</t>
    </r>
  </si>
  <si>
    <r>
      <t>Enter amount from summary table contained on the prior year Form</t>
    </r>
    <r>
      <rPr>
        <sz val="12"/>
        <rFont val="Times New Roman"/>
        <family val="1"/>
      </rPr>
      <t>22</t>
    </r>
    <r>
      <rPr>
        <sz val="12"/>
        <color indexed="8"/>
        <rFont val="Times New Roman"/>
        <family val="1"/>
      </rPr>
      <t xml:space="preserve">_Revenue Based on Encumbrances titled "For SEFA Reporting" (located on the "Rev-encum summary" tab) in Column "Amount" </t>
    </r>
    <r>
      <rPr>
        <sz val="12"/>
        <color rgb="FFFF0000"/>
        <rFont val="Times New Roman"/>
        <family val="1"/>
      </rPr>
      <t>as a negative amount</t>
    </r>
    <r>
      <rPr>
        <sz val="12"/>
        <rFont val="Times New Roman"/>
        <family val="1"/>
      </rPr>
      <t>.</t>
    </r>
  </si>
  <si>
    <r>
      <t xml:space="preserve">SEFA data must be reported on the GAAP basis of accounting, therefore, federal encumbrances and federal revenue based on encumbrances </t>
    </r>
    <r>
      <rPr>
        <b/>
        <u/>
        <sz val="12"/>
        <color rgb="FF000000"/>
        <rFont val="Times New Roman"/>
        <family val="1"/>
      </rPr>
      <t>must equal</t>
    </r>
    <r>
      <rPr>
        <sz val="12"/>
        <color indexed="8"/>
        <rFont val="Times New Roman"/>
        <family val="1"/>
      </rPr>
      <t xml:space="preserve"> the amounts reported on Form23_Revenues based on Encumbrances. Also, any GAAP adjustments for unrecorded payables (and matching federal revenue) identified on Form23_Unrecorded Receivables and Payables </t>
    </r>
    <r>
      <rPr>
        <b/>
        <u/>
        <sz val="12"/>
        <color rgb="FF000000"/>
        <rFont val="Times New Roman"/>
        <family val="1"/>
      </rPr>
      <t>must be included</t>
    </r>
    <r>
      <rPr>
        <sz val="12"/>
        <color indexed="8"/>
        <rFont val="Times New Roman"/>
        <family val="1"/>
      </rPr>
      <t xml:space="preserve"> as a GAAP reconciling item on this form. SAO strongly recommends completing the SEFA reconciliation in conjunction with the Revenues based on Encumbrances Form and the Unrecorded Receivables and Payables Form to ensure relevant data is in</t>
    </r>
    <r>
      <rPr>
        <sz val="12"/>
        <color rgb="FF000000"/>
        <rFont val="Times New Roman"/>
        <family val="1"/>
      </rPr>
      <t xml:space="preserve"> </t>
    </r>
    <r>
      <rPr>
        <b/>
        <u/>
        <sz val="12"/>
        <color rgb="FF000000"/>
        <rFont val="Times New Roman"/>
        <family val="1"/>
      </rPr>
      <t>agreement</t>
    </r>
    <r>
      <rPr>
        <sz val="12"/>
        <color indexed="8"/>
        <rFont val="Times New Roman"/>
        <family val="1"/>
      </rPr>
      <t xml:space="preserve"> on all forms. </t>
    </r>
  </si>
  <si>
    <r>
      <t xml:space="preserve">Enter amount from summary table contained on the Form23_Revenue Based on Encumbrances titled "For SEFA Reporting" (located on the "Rev-encum summary" tab) in Column "Amount" (which will reduce total expenditures) as a </t>
    </r>
    <r>
      <rPr>
        <sz val="12"/>
        <color rgb="FFFF0000"/>
        <rFont val="Times New Roman"/>
        <family val="1"/>
      </rPr>
      <t xml:space="preserve">negative amount. </t>
    </r>
    <r>
      <rPr>
        <sz val="12"/>
        <rFont val="Times New Roman"/>
        <family val="1"/>
      </rPr>
      <t>(highlighted in green, in the sample to the right)</t>
    </r>
    <r>
      <rPr>
        <sz val="12"/>
        <color indexed="8"/>
        <rFont val="Times New Roman"/>
        <family val="1"/>
      </rPr>
      <t xml:space="preserve">. </t>
    </r>
  </si>
  <si>
    <r>
      <t xml:space="preserve">Enter amount from summary table contained on the Form23_Revenue Based on Encumbrances titled "For SEFA Reporting" (located on the "Rev-encum summary" tab) Column "Amount". (highlighted in blue, in the sample to the right). </t>
    </r>
    <r>
      <rPr>
        <i/>
        <sz val="12"/>
        <color rgb="FF000000"/>
        <rFont val="Times New Roman"/>
        <family val="1"/>
      </rPr>
      <t xml:space="preserve"> </t>
    </r>
  </si>
  <si>
    <r>
      <t>Enter amount from summary table contained on the prior year Form</t>
    </r>
    <r>
      <rPr>
        <sz val="12"/>
        <rFont val="Times New Roman"/>
        <family val="1"/>
      </rPr>
      <t>22</t>
    </r>
    <r>
      <rPr>
        <sz val="12"/>
        <color indexed="8"/>
        <rFont val="Times New Roman"/>
        <family val="1"/>
      </rPr>
      <t>_ Unrecorded Receivables and Payables Form  titled "For SEFA Reporting", located on the "SEFA Reporting Summary" tab) in Column "Amount". Note: these would be amounts not reported on your organization trial balance.</t>
    </r>
  </si>
  <si>
    <r>
      <t>Enter transactions identified on the prior year Form</t>
    </r>
    <r>
      <rPr>
        <sz val="12"/>
        <rFont val="Times New Roman"/>
        <family val="1"/>
      </rPr>
      <t xml:space="preserve">22_ </t>
    </r>
    <r>
      <rPr>
        <sz val="12"/>
        <color indexed="8"/>
        <rFont val="Times New Roman"/>
        <family val="1"/>
      </rPr>
      <t xml:space="preserve">Unrecorded Receivables and Payables Form as a </t>
    </r>
    <r>
      <rPr>
        <sz val="12"/>
        <color rgb="FFFF0000"/>
        <rFont val="Times New Roman"/>
        <family val="1"/>
      </rPr>
      <t>negative amount</t>
    </r>
    <r>
      <rPr>
        <sz val="12"/>
        <color indexed="8"/>
        <rFont val="Times New Roman"/>
        <family val="1"/>
      </rPr>
      <t>. Note: these would be amounts not reported on your organization trial balance.</t>
    </r>
  </si>
  <si>
    <r>
      <t>Enter transactions identified on the current year Form</t>
    </r>
    <r>
      <rPr>
        <sz val="12"/>
        <rFont val="Times New Roman"/>
        <family val="1"/>
      </rPr>
      <t>23</t>
    </r>
    <r>
      <rPr>
        <sz val="12"/>
        <color indexed="8"/>
        <rFont val="Times New Roman"/>
        <family val="1"/>
      </rPr>
      <t xml:space="preserve">_ Unrecorded Receivables and Payables (URP) Form. Note: these would be amounts not reported on your organization trial balance. </t>
    </r>
    <r>
      <rPr>
        <sz val="12"/>
        <color rgb="FFFF0000"/>
        <rFont val="Times New Roman"/>
        <family val="1"/>
      </rPr>
      <t xml:space="preserve">If the URP year end form was not required to be completed, then enter federally significant amounts in this column. </t>
    </r>
  </si>
  <si>
    <t xml:space="preserve">Enter certain transactions identified on the current year Form23_ Revenues Based on Encumbrances. </t>
  </si>
  <si>
    <t>Note: In section C- 3 of Form23_Revenues Based on Encumbrances, filter column C to include only digits 1 through 3.  The result is only federal fund sources that can be copied to SEFA Recon - Rev - LONG tab along with encumbrance amount and revenues based on encumbrances.  There is also a federal check figure on the Summary tab of that form.</t>
  </si>
  <si>
    <r>
      <t>Enter applicable federal transactions identified on the prior year Form</t>
    </r>
    <r>
      <rPr>
        <sz val="12"/>
        <rFont val="Times New Roman"/>
        <family val="1"/>
      </rPr>
      <t>22</t>
    </r>
    <r>
      <rPr>
        <sz val="12"/>
        <color indexed="8"/>
        <rFont val="Times New Roman"/>
        <family val="1"/>
      </rPr>
      <t xml:space="preserve">_ Revenue Based on Encumbrances Form as a </t>
    </r>
    <r>
      <rPr>
        <sz val="12"/>
        <color rgb="FFFF0000"/>
        <rFont val="Times New Roman"/>
        <family val="1"/>
      </rPr>
      <t>negative amount</t>
    </r>
    <r>
      <rPr>
        <sz val="12"/>
        <color indexed="8"/>
        <rFont val="Times New Roman"/>
        <family val="1"/>
      </rPr>
      <t>.</t>
    </r>
  </si>
  <si>
    <r>
      <t>Enter federal revenue transactions identified on the prior year Form</t>
    </r>
    <r>
      <rPr>
        <sz val="12"/>
        <rFont val="Times New Roman"/>
        <family val="1"/>
      </rPr>
      <t>22</t>
    </r>
    <r>
      <rPr>
        <sz val="12"/>
        <color indexed="8"/>
        <rFont val="Times New Roman"/>
        <family val="1"/>
      </rPr>
      <t>_ Unrecorded Payables/Receivables Form. Note: these would be amounts not reported on your organization trial balance.</t>
    </r>
  </si>
  <si>
    <r>
      <t xml:space="preserve">
Total Current Year Unrecorded Receivables and Payables  
</t>
    </r>
    <r>
      <rPr>
        <sz val="10"/>
        <color rgb="FFFF0000"/>
        <rFont val="Times New Roman"/>
        <family val="1"/>
      </rPr>
      <t xml:space="preserve">(enter as a negative)
</t>
    </r>
    <r>
      <rPr>
        <b/>
        <sz val="10"/>
        <rFont val="Times New Roman"/>
        <family val="1"/>
      </rPr>
      <t xml:space="preserve">
Must agree with Unrecorded Receivables and Payables (URP) FY23 year-end form </t>
    </r>
    <r>
      <rPr>
        <sz val="10"/>
        <rFont val="Times New Roman"/>
        <family val="1"/>
      </rPr>
      <t xml:space="preserve">or if the URP year end form was not required to be completed, then enter federally significant amounts as a negative. </t>
    </r>
  </si>
  <si>
    <r>
      <t xml:space="preserve">Current Year Unrecorded Encumbrances Payables 
</t>
    </r>
    <r>
      <rPr>
        <b/>
        <sz val="10"/>
        <rFont val="Times New Roman"/>
        <family val="1"/>
      </rPr>
      <t xml:space="preserve">
Must agree with Unrecorded Receivables and Payables (URP) FY23 year-end form</t>
    </r>
    <r>
      <rPr>
        <sz val="10"/>
        <rFont val="Times New Roman"/>
        <family val="1"/>
      </rPr>
      <t xml:space="preserve"> or if the URP year end form was not required to be completed, then enter federally significant amounts. </t>
    </r>
  </si>
  <si>
    <r>
      <t>Enter amount from summary table contained on the Form</t>
    </r>
    <r>
      <rPr>
        <sz val="12"/>
        <rFont val="Times New Roman"/>
        <family val="1"/>
      </rPr>
      <t>23</t>
    </r>
    <r>
      <rPr>
        <sz val="12"/>
        <color indexed="8"/>
        <rFont val="Times New Roman"/>
        <family val="1"/>
      </rPr>
      <t xml:space="preserve">_ Unrecorded Receivables and Payables (URP) Form titled "For SEFA Reporting" (located on the "SEFA Reporting Summary" tab) </t>
    </r>
    <r>
      <rPr>
        <sz val="12"/>
        <color rgb="FFFF0000"/>
        <rFont val="Times New Roman"/>
        <family val="1"/>
      </rPr>
      <t>as a negative amount</t>
    </r>
    <r>
      <rPr>
        <sz val="12"/>
        <color indexed="8"/>
        <rFont val="Times New Roman"/>
        <family val="1"/>
      </rPr>
      <t>. Note: these would be amounts not reported on your organization trial balance. (highlighted in grey in the sample to the right)</t>
    </r>
    <r>
      <rPr>
        <sz val="12"/>
        <color rgb="FFFF0000"/>
        <rFont val="Times New Roman"/>
        <family val="1"/>
      </rPr>
      <t xml:space="preserve"> If the URP year end form was not required to be completed, then enter federally significant amounts on this row as a negative.</t>
    </r>
  </si>
  <si>
    <t>Prosecuting Attorneys' Council of the State of Georgia</t>
  </si>
  <si>
    <t>State Forestry Commission</t>
  </si>
  <si>
    <t>Court of Appeals</t>
  </si>
  <si>
    <t>Superior Courts</t>
  </si>
  <si>
    <t>Supreme Court</t>
  </si>
  <si>
    <t>Georgia Public Service Commission</t>
  </si>
  <si>
    <t>Georgia Public Defender Council</t>
  </si>
  <si>
    <t>The University of Georgia Foundation</t>
  </si>
  <si>
    <t>Wiregrass Georgia Technical College</t>
  </si>
  <si>
    <t>Georgia Agricultural Exposition Authority</t>
  </si>
  <si>
    <t>ERS - District Attorneys Retirement Fund of Georgia</t>
  </si>
  <si>
    <t>Peace Officers’ Annuity and Benefit Fund</t>
  </si>
  <si>
    <r>
      <t xml:space="preserve">To submit your form, please visit the form submission site at https://sao.georgia.gov/form/year-end-forms. If there is no data reported on the form, please do not attach a blank form. For forms not applicable, indicate that nothing needs to be communicated to SAO on the portal. Forms sent through the SAO_Reporting@sao.ga.gov or compliance@sao.ga.gov mailbox or directly to SAO personnel will be returned. Submission of forms are only accepted through the website. 
Please make sure file is named as follows - </t>
    </r>
    <r>
      <rPr>
        <sz val="12"/>
        <color indexed="16"/>
        <rFont val="Times New Roman"/>
        <family val="1"/>
      </rPr>
      <t>XXX_Form23_SEFA Reconciliation.xls</t>
    </r>
    <r>
      <rPr>
        <sz val="12"/>
        <rFont val="Times New Roman"/>
        <family val="1"/>
      </rPr>
      <t xml:space="preserve"> (where XXX is the organization's entity code number) .</t>
    </r>
  </si>
  <si>
    <t>In Column "D" provide Assistance Listing (ALN) number associated with Federal money being provided to anther state organization.</t>
  </si>
  <si>
    <t>If there is a difference in Assistance Listing (ALN) number or amount, a reason must be provided in column "I". Note timing can not be listed as a reason as all amounts should be reported on a GAAP basis by both state organizations.</t>
  </si>
  <si>
    <t>In Column "D" provide Assistance Listing (ALN) number associated with Federal money being received from another state organization.</t>
  </si>
  <si>
    <t xml:space="preserve">Assistance Listing (ALN) number and amount must be reconciled with the corresponding state organization that the money was received from. Enter the corresponding Assistance Listing (ALN) number and amount in columns "F" and "G". 
</t>
  </si>
  <si>
    <t xml:space="preserve">Assistance Listing (ALN) number and amount must be reconciled with the corresponding state organization that the money was provided to. Enter the corresponding Assistance Listing (ALN) number and amount in columns "F" and "G". 
</t>
  </si>
  <si>
    <t>Does the Assistance Listing (ALN) number reported on the "SEFA  Recon - In State Passthrough" tab for Federal money provided to another state organization agree with the respective entry on the DOAA webportal?</t>
  </si>
  <si>
    <t>Does the Assistance Listing (ALN) number reported on the "SEFA  Recon - In State Passthrough" tab for Federal money received from another state organization agree with the respective entry on the DOAA webportal?</t>
  </si>
  <si>
    <t>Amounts and Assistance Listing (ALN)  should agree, if there is difference provide additional explanation/reconciliation.</t>
  </si>
  <si>
    <t>Amounts and Assistance Listing (ALN) should agree, if there is difference provide additional explanation/reconciliation.</t>
  </si>
  <si>
    <r>
      <rPr>
        <b/>
        <u/>
        <sz val="11"/>
        <color theme="4" tint="-0.249977111117893"/>
        <rFont val="Times New Roman"/>
        <family val="1"/>
      </rPr>
      <t>Assistance Listing (ALN) Number</t>
    </r>
    <r>
      <rPr>
        <b/>
        <sz val="11"/>
        <color theme="4" tint="-0.249977111117893"/>
        <rFont val="Times New Roman"/>
        <family val="1"/>
      </rPr>
      <t xml:space="preserve">
</t>
    </r>
    <r>
      <rPr>
        <sz val="11"/>
        <color theme="4" tint="-0.249977111117893"/>
        <rFont val="Times New Roman"/>
        <family val="1"/>
      </rPr>
      <t>per State Organization listed in column B</t>
    </r>
  </si>
  <si>
    <r>
      <t xml:space="preserve">Assistance Listing (ALN) Number
</t>
    </r>
    <r>
      <rPr>
        <sz val="11"/>
        <color theme="1"/>
        <rFont val="Times New Roman"/>
        <family val="1"/>
      </rPr>
      <t>Associated with Federal money being provided</t>
    </r>
  </si>
  <si>
    <r>
      <t xml:space="preserve">Assistance Listing (ALN) Number
</t>
    </r>
    <r>
      <rPr>
        <sz val="11"/>
        <color theme="1"/>
        <rFont val="Times New Roman"/>
        <family val="1"/>
      </rPr>
      <t>Associated with Federal money being received</t>
    </r>
  </si>
  <si>
    <r>
      <rPr>
        <b/>
        <u/>
        <sz val="11"/>
        <color theme="4" tint="-0.249977111117893"/>
        <rFont val="Times New Roman"/>
        <family val="1"/>
      </rPr>
      <t xml:space="preserve">Assistance Listing (ALN) Number </t>
    </r>
    <r>
      <rPr>
        <b/>
        <sz val="11"/>
        <color theme="4" tint="-0.249977111117893"/>
        <rFont val="Times New Roman"/>
        <family val="1"/>
      </rPr>
      <t xml:space="preserve">
</t>
    </r>
    <r>
      <rPr>
        <sz val="11"/>
        <color theme="4" tint="-0.249977111117893"/>
        <rFont val="Times New Roman"/>
        <family val="1"/>
      </rPr>
      <t>per State Organization listed in column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</si>
</sst>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0_);[Red]\(0\)"/>
    <numFmt numFmtId="167" formatCode="000\-000\-0000"/>
    <numFmt numFmtId="168" formatCode="&quot;$&quot;#,##0.00"/>
  </numFmts>
  <fonts count="1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0"/>
      <name val="MS Sans Serif"/>
      <family val="2"/>
    </font>
    <font>
      <sz val="12"/>
      <name val="Times New Roman"/>
      <family val="1"/>
    </font>
    <font>
      <u/>
      <sz val="10"/>
      <color indexed="12"/>
      <name val="Arial"/>
      <family val="2"/>
    </font>
    <font>
      <sz val="10"/>
      <name val="Arial"/>
      <family val="2"/>
    </font>
    <font>
      <b/>
      <sz val="12"/>
      <name val="Times New Roman"/>
      <family val="1"/>
    </font>
    <font>
      <sz val="12"/>
      <color indexed="8"/>
      <name val="Times New Roman"/>
      <family val="1"/>
    </font>
    <font>
      <b/>
      <sz val="14"/>
      <color indexed="62"/>
      <name val="Times New Roman"/>
      <family val="1"/>
    </font>
    <font>
      <sz val="8"/>
      <name val="Arial"/>
      <family val="2"/>
    </font>
    <font>
      <b/>
      <sz val="10"/>
      <name val="Times New Roman"/>
      <family val="1"/>
    </font>
    <font>
      <sz val="12"/>
      <color indexed="16"/>
      <name val="Times New Roman"/>
      <family val="1"/>
    </font>
    <font>
      <b/>
      <sz val="10"/>
      <color indexed="62"/>
      <name val="Times New Roman"/>
      <family val="1"/>
    </font>
    <font>
      <sz val="10"/>
      <name val="Arial Unicode MS"/>
      <family val="2"/>
    </font>
    <font>
      <sz val="10"/>
      <name val="Arial"/>
      <family val="2"/>
    </font>
    <font>
      <b/>
      <sz val="8"/>
      <color indexed="8"/>
      <name val="Arial"/>
      <family val="2"/>
    </font>
    <font>
      <b/>
      <sz val="12"/>
      <color indexed="10"/>
      <name val="Times New Roman"/>
      <family val="1"/>
    </font>
    <font>
      <u/>
      <sz val="12"/>
      <color indexed="12"/>
      <name val="Times New Roman"/>
      <family val="1"/>
    </font>
    <font>
      <b/>
      <sz val="12"/>
      <color indexed="8"/>
      <name val="Times New Roman"/>
      <family val="1"/>
    </font>
    <font>
      <sz val="11"/>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Times New Roman"/>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9" tint="-0.249977111117893"/>
      <name val="Times New Roman"/>
      <family val="1"/>
    </font>
    <font>
      <sz val="10"/>
      <color rgb="FF870E00"/>
      <name val="Times New Roman"/>
      <family val="1"/>
    </font>
    <font>
      <sz val="12"/>
      <color theme="1"/>
      <name val="Times New Roman"/>
      <family val="1"/>
    </font>
    <font>
      <b/>
      <sz val="14"/>
      <color rgb="FF002060"/>
      <name val="Times New Roman"/>
      <family val="1"/>
    </font>
    <font>
      <sz val="8"/>
      <color rgb="FF870E00"/>
      <name val="Times New Roman"/>
      <family val="1"/>
    </font>
    <font>
      <sz val="11"/>
      <color rgb="FF870E00"/>
      <name val="Times New Roman"/>
      <family val="1"/>
    </font>
    <font>
      <sz val="10"/>
      <color rgb="FFFF0000"/>
      <name val="Times New Roman"/>
      <family val="1"/>
    </font>
    <font>
      <b/>
      <sz val="10"/>
      <color theme="9" tint="-0.499984740745262"/>
      <name val="Arial"/>
      <family val="2"/>
    </font>
    <font>
      <sz val="10"/>
      <color rgb="FFFF0000"/>
      <name val="Arial"/>
      <family val="2"/>
    </font>
    <font>
      <b/>
      <sz val="10"/>
      <color theme="1"/>
      <name val="Calibri"/>
      <family val="2"/>
      <scheme val="minor"/>
    </font>
    <font>
      <sz val="10"/>
      <color theme="1"/>
      <name val="Calibri"/>
      <family val="2"/>
      <scheme val="minor"/>
    </font>
    <font>
      <b/>
      <u/>
      <sz val="12"/>
      <color rgb="FFC00000"/>
      <name val="Times New Roman"/>
      <family val="1"/>
    </font>
    <font>
      <b/>
      <sz val="12"/>
      <color rgb="FFC00000"/>
      <name val="Times New Roman"/>
      <family val="1"/>
    </font>
    <font>
      <sz val="12"/>
      <color rgb="FFFF0000"/>
      <name val="Times New Roman"/>
      <family val="1"/>
    </font>
    <font>
      <sz val="12"/>
      <color rgb="FF000000"/>
      <name val="Times New Roman"/>
      <family val="1"/>
    </font>
    <font>
      <b/>
      <sz val="12"/>
      <color rgb="FF000000"/>
      <name val="Times New Roman"/>
      <family val="1"/>
    </font>
    <font>
      <b/>
      <sz val="12"/>
      <color rgb="FFFF0000"/>
      <name val="Times New Roman"/>
      <family val="1"/>
    </font>
    <font>
      <b/>
      <u/>
      <sz val="10"/>
      <name val="Arial"/>
      <family val="2"/>
    </font>
    <font>
      <b/>
      <u/>
      <sz val="10"/>
      <name val="Times New Roman"/>
      <family val="1"/>
    </font>
    <font>
      <b/>
      <sz val="10"/>
      <name val="Arial"/>
      <family val="2"/>
    </font>
    <font>
      <b/>
      <sz val="10"/>
      <color rgb="FFFF0000"/>
      <name val="Times New Roman"/>
      <family val="1"/>
    </font>
    <font>
      <sz val="11"/>
      <color indexed="8"/>
      <name val="Times New Roman"/>
      <family val="1"/>
    </font>
    <font>
      <b/>
      <u/>
      <sz val="11"/>
      <color indexed="8"/>
      <name val="Times New Roman"/>
      <family val="1"/>
    </font>
    <font>
      <b/>
      <sz val="12"/>
      <color theme="1"/>
      <name val="Times New Roman"/>
      <family val="1"/>
    </font>
    <font>
      <sz val="11"/>
      <color theme="1"/>
      <name val="Times New Roman"/>
      <family val="1"/>
    </font>
    <font>
      <b/>
      <sz val="11"/>
      <color rgb="FFFF0000"/>
      <name val="Times New Roman"/>
      <family val="1"/>
    </font>
    <font>
      <b/>
      <sz val="11"/>
      <color theme="1"/>
      <name val="Times New Roman"/>
      <family val="1"/>
    </font>
    <font>
      <b/>
      <u/>
      <sz val="11"/>
      <color theme="1"/>
      <name val="Times New Roman"/>
      <family val="1"/>
    </font>
    <font>
      <b/>
      <sz val="11"/>
      <color rgb="FF0033CC"/>
      <name val="Times New Roman"/>
      <family val="1"/>
    </font>
    <font>
      <sz val="8"/>
      <color theme="1"/>
      <name val="Times New Roman"/>
      <family val="1"/>
    </font>
    <font>
      <b/>
      <sz val="9"/>
      <color theme="1"/>
      <name val="Times New Roman"/>
      <family val="1"/>
    </font>
    <font>
      <u/>
      <sz val="11"/>
      <color theme="1"/>
      <name val="Times New Roman"/>
      <family val="1"/>
    </font>
    <font>
      <sz val="9"/>
      <color theme="1"/>
      <name val="Times New Roman"/>
      <family val="1"/>
    </font>
    <font>
      <b/>
      <sz val="11"/>
      <color theme="4" tint="-0.249977111117893"/>
      <name val="Times New Roman"/>
      <family val="1"/>
    </font>
    <font>
      <sz val="11"/>
      <color theme="4" tint="-0.249977111117893"/>
      <name val="Times New Roman"/>
      <family val="1"/>
    </font>
    <font>
      <u/>
      <sz val="11"/>
      <color theme="4" tint="-0.249977111117893"/>
      <name val="Times New Roman"/>
      <family val="1"/>
    </font>
    <font>
      <sz val="11"/>
      <color rgb="FFC00000"/>
      <name val="Times New Roman"/>
      <family val="1"/>
    </font>
    <font>
      <b/>
      <u/>
      <sz val="11"/>
      <color rgb="FFC00000"/>
      <name val="Times New Roman"/>
      <family val="1"/>
    </font>
    <font>
      <b/>
      <sz val="10"/>
      <color theme="1"/>
      <name val="Times New Roman"/>
      <family val="1"/>
    </font>
    <font>
      <b/>
      <sz val="10"/>
      <color rgb="FFC00000"/>
      <name val="Times New Roman"/>
      <family val="1"/>
    </font>
    <font>
      <b/>
      <u/>
      <sz val="12"/>
      <color rgb="FF000000"/>
      <name val="Times New Roman"/>
      <family val="1"/>
    </font>
    <font>
      <sz val="11"/>
      <color rgb="FFFF0000"/>
      <name val="Times New Roman"/>
      <family val="1"/>
    </font>
    <font>
      <b/>
      <u/>
      <sz val="11"/>
      <color theme="4" tint="-0.249977111117893"/>
      <name val="Times New Roman"/>
      <family val="1"/>
    </font>
    <font>
      <sz val="10"/>
      <color rgb="FFC00000"/>
      <name val="Times New Roman"/>
      <family val="1"/>
    </font>
    <font>
      <b/>
      <sz val="11"/>
      <color rgb="FFC00000"/>
      <name val="Times New Roman"/>
      <family val="1"/>
    </font>
    <font>
      <b/>
      <sz val="14"/>
      <color rgb="FFFF0000"/>
      <name val="Times New Roman"/>
      <family val="1"/>
    </font>
    <font>
      <b/>
      <sz val="11"/>
      <name val="Times New Roman"/>
      <family val="1"/>
    </font>
    <font>
      <b/>
      <u/>
      <sz val="11"/>
      <name val="Times New Roman"/>
      <family val="1"/>
    </font>
    <font>
      <b/>
      <u/>
      <vertAlign val="superscript"/>
      <sz val="11"/>
      <name val="Times New Roman"/>
      <family val="1"/>
    </font>
    <font>
      <vertAlign val="superscript"/>
      <sz val="11"/>
      <color rgb="FFFF0000"/>
      <name val="Times New Roman"/>
      <family val="1"/>
    </font>
    <font>
      <b/>
      <u/>
      <vertAlign val="superscript"/>
      <sz val="11"/>
      <color theme="4" tint="-0.249977111117893"/>
      <name val="Times New Roman"/>
      <family val="1"/>
    </font>
    <font>
      <sz val="10"/>
      <color theme="9" tint="-0.499984740745262"/>
      <name val="Arial"/>
      <family val="2"/>
    </font>
    <font>
      <sz val="14"/>
      <name val="Times New Roman"/>
      <family val="1"/>
    </font>
    <font>
      <b/>
      <sz val="12"/>
      <color rgb="FFC00000"/>
      <name val="Calibri"/>
      <family val="2"/>
    </font>
    <font>
      <b/>
      <sz val="10"/>
      <color rgb="FFC00000"/>
      <name val="Calibri"/>
      <family val="2"/>
    </font>
    <font>
      <sz val="10"/>
      <name val="Calibri"/>
      <family val="2"/>
    </font>
    <font>
      <u/>
      <sz val="12"/>
      <color indexed="8"/>
      <name val="Times New Roman"/>
      <family val="1"/>
    </font>
    <font>
      <b/>
      <i/>
      <u/>
      <sz val="12"/>
      <name val="Times New Roman"/>
      <family val="1"/>
    </font>
    <font>
      <sz val="12"/>
      <color rgb="FF870E00"/>
      <name val="Times New Roman"/>
      <family val="1"/>
    </font>
    <font>
      <i/>
      <sz val="12"/>
      <color rgb="FF000000"/>
      <name val="Times New Roman"/>
      <family val="1"/>
    </font>
  </fonts>
  <fills count="54">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7D3CB"/>
        <bgColor indexed="64"/>
      </patternFill>
    </fill>
    <fill>
      <patternFill patternType="solid">
        <fgColor rgb="FFFFFF99"/>
        <bgColor indexed="64"/>
      </patternFill>
    </fill>
    <fill>
      <patternFill patternType="lightUp"/>
    </fill>
    <fill>
      <patternFill patternType="lightUp">
        <bgColor theme="4" tint="0.59999389629810485"/>
      </patternFill>
    </fill>
    <fill>
      <patternFill patternType="lightUp">
        <bgColor theme="3" tint="0.79995117038483843"/>
      </patternFill>
    </fill>
    <fill>
      <patternFill patternType="solid">
        <fgColor theme="4" tint="0.59999389629810485"/>
        <bgColor indexed="64"/>
      </patternFill>
    </fill>
    <fill>
      <patternFill patternType="solid">
        <fgColor theme="9" tint="0.79998168889431442"/>
        <bgColor indexed="64"/>
      </patternFill>
    </fill>
    <fill>
      <patternFill patternType="lightUp">
        <bgColor theme="9" tint="0.79995117038483843"/>
      </patternFill>
    </fill>
    <fill>
      <patternFill patternType="lightUp">
        <bgColor auto="1"/>
      </patternFill>
    </fill>
    <fill>
      <patternFill patternType="solid">
        <fgColor theme="9" tint="0.79995117038483843"/>
        <bgColor indexed="64"/>
      </patternFill>
    </fill>
    <fill>
      <patternFill patternType="solid">
        <fgColor theme="9" tint="0.39997558519241921"/>
        <bgColor indexed="64"/>
      </patternFill>
    </fill>
  </fills>
  <borders count="71">
    <border>
      <left/>
      <right/>
      <top/>
      <bottom/>
      <diagonal/>
    </border>
    <border>
      <left/>
      <right/>
      <top style="medium">
        <color indexed="23"/>
      </top>
      <bottom style="medium">
        <color indexed="23"/>
      </bottom>
      <diagonal/>
    </border>
    <border>
      <left/>
      <right/>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4">
    <xf numFmtId="0" fontId="0" fillId="0" borderId="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5" fillId="29" borderId="7" applyNumberFormat="0" applyAlignment="0" applyProtection="0"/>
    <xf numFmtId="0" fontId="36" fillId="30"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49" fontId="27" fillId="2" borderId="1">
      <alignment horizontal="center" vertical="center"/>
    </xf>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32" borderId="7" applyNumberFormat="0" applyAlignment="0" applyProtection="0"/>
    <xf numFmtId="0" fontId="44" fillId="0" borderId="12" applyNumberFormat="0" applyFill="0" applyAlignment="0" applyProtection="0"/>
    <xf numFmtId="0" fontId="45" fillId="33" borderId="0" applyNumberFormat="0" applyBorder="0" applyAlignment="0" applyProtection="0"/>
    <xf numFmtId="0" fontId="13" fillId="0" borderId="0"/>
    <xf numFmtId="0" fontId="12" fillId="0" borderId="0"/>
    <xf numFmtId="0" fontId="12" fillId="0" borderId="0"/>
    <xf numFmtId="0" fontId="32" fillId="0" borderId="0"/>
    <xf numFmtId="0" fontId="32" fillId="0" borderId="0"/>
    <xf numFmtId="0" fontId="12" fillId="0" borderId="0"/>
    <xf numFmtId="0" fontId="12" fillId="0" borderId="0"/>
    <xf numFmtId="0" fontId="13" fillId="0" borderId="0"/>
    <xf numFmtId="0" fontId="32" fillId="0" borderId="0"/>
    <xf numFmtId="0" fontId="12" fillId="0" borderId="0"/>
    <xf numFmtId="0" fontId="25" fillId="0" borderId="0"/>
    <xf numFmtId="0" fontId="25" fillId="0" borderId="0"/>
    <xf numFmtId="0" fontId="46" fillId="0" borderId="0"/>
    <xf numFmtId="0" fontId="17" fillId="0" borderId="0"/>
    <xf numFmtId="0" fontId="12" fillId="0" borderId="0"/>
    <xf numFmtId="0" fontId="32" fillId="34" borderId="13" applyNumberFormat="0" applyFont="0" applyAlignment="0" applyProtection="0"/>
    <xf numFmtId="0" fontId="47" fillId="29" borderId="14" applyNumberFormat="0" applyAlignment="0" applyProtection="0"/>
    <xf numFmtId="9" fontId="13" fillId="0" borderId="0" applyFont="0" applyFill="0" applyBorder="0" applyAlignment="0" applyProtection="0"/>
    <xf numFmtId="4" fontId="14" fillId="0" borderId="0" applyFon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50" fillId="0" borderId="0" applyNumberFormat="0" applyFill="0" applyBorder="0" applyAlignment="0" applyProtection="0"/>
    <xf numFmtId="0" fontId="11" fillId="0" borderId="0"/>
    <xf numFmtId="0" fontId="1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0" fillId="0" borderId="0"/>
    <xf numFmtId="0" fontId="10" fillId="0" borderId="0"/>
    <xf numFmtId="0" fontId="10" fillId="34" borderId="13" applyNumberFormat="0" applyFont="0" applyAlignment="0" applyProtection="0"/>
    <xf numFmtId="0" fontId="10" fillId="0" borderId="0"/>
    <xf numFmtId="0" fontId="9" fillId="0" borderId="0"/>
    <xf numFmtId="0" fontId="9" fillId="0" borderId="0"/>
    <xf numFmtId="0" fontId="8"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xf numFmtId="0" fontId="46" fillId="0" borderId="0"/>
    <xf numFmtId="0" fontId="8" fillId="0" borderId="0"/>
    <xf numFmtId="0" fontId="13" fillId="0" borderId="0"/>
    <xf numFmtId="0" fontId="13" fillId="0" borderId="0"/>
    <xf numFmtId="0" fontId="13" fillId="0" borderId="0"/>
    <xf numFmtId="0" fontId="8" fillId="34" borderId="13" applyNumberFormat="0" applyFont="0" applyAlignment="0" applyProtection="0"/>
    <xf numFmtId="0" fontId="13" fillId="0" borderId="0"/>
    <xf numFmtId="0" fontId="7"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34" borderId="13" applyNumberFormat="0" applyFont="0" applyAlignment="0" applyProtection="0"/>
    <xf numFmtId="0" fontId="16" fillId="0" borderId="0" applyNumberFormat="0" applyFill="0" applyBorder="0" applyAlignment="0" applyProtection="0">
      <alignment vertical="top"/>
      <protection locked="0"/>
    </xf>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25" fillId="0" borderId="0"/>
    <xf numFmtId="0" fontId="12" fillId="0" borderId="0"/>
    <xf numFmtId="43" fontId="6" fillId="0" borderId="0" applyFont="0" applyFill="0" applyBorder="0" applyAlignment="0" applyProtection="0"/>
    <xf numFmtId="0" fontId="6" fillId="0" borderId="0"/>
    <xf numFmtId="0" fontId="25" fillId="0" borderId="0"/>
    <xf numFmtId="0" fontId="25" fillId="0" borderId="0"/>
    <xf numFmtId="0" fontId="12" fillId="0" borderId="0"/>
    <xf numFmtId="0" fontId="6" fillId="0" borderId="0"/>
    <xf numFmtId="0" fontId="6" fillId="0" borderId="0"/>
    <xf numFmtId="0" fontId="6" fillId="0" borderId="0"/>
    <xf numFmtId="0" fontId="6" fillId="34" borderId="13" applyNumberFormat="0" applyFont="0" applyAlignment="0" applyProtection="0"/>
    <xf numFmtId="0" fontId="6" fillId="0" borderId="0"/>
    <xf numFmtId="0" fontId="25" fillId="0" borderId="0"/>
    <xf numFmtId="0" fontId="6"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34" borderId="13" applyNumberFormat="0" applyFont="0" applyAlignment="0" applyProtection="0"/>
    <xf numFmtId="0" fontId="2" fillId="0" borderId="0"/>
    <xf numFmtId="0" fontId="2"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4" borderId="13" applyNumberFormat="0" applyFont="0" applyAlignment="0" applyProtection="0"/>
    <xf numFmtId="0" fontId="1" fillId="0" borderId="0"/>
    <xf numFmtId="0" fontId="1" fillId="0" borderId="0"/>
  </cellStyleXfs>
  <cellXfs count="499">
    <xf numFmtId="0" fontId="0" fillId="0" borderId="0" xfId="0"/>
    <xf numFmtId="0" fontId="15" fillId="0" borderId="0" xfId="69" applyFont="1" applyAlignment="1">
      <alignment vertical="top" wrapText="1"/>
    </xf>
    <xf numFmtId="0" fontId="15" fillId="0" borderId="0" xfId="69" applyFont="1"/>
    <xf numFmtId="0" fontId="18" fillId="0" borderId="0" xfId="69" applyFont="1" applyAlignment="1">
      <alignment vertical="top" wrapText="1"/>
    </xf>
    <xf numFmtId="0" fontId="18" fillId="3" borderId="0" xfId="69" applyFont="1" applyFill="1" applyAlignment="1">
      <alignment vertical="top" wrapText="1"/>
    </xf>
    <xf numFmtId="0" fontId="13" fillId="0" borderId="0" xfId="56" applyAlignment="1">
      <alignment wrapText="1"/>
    </xf>
    <xf numFmtId="39" fontId="13" fillId="0" borderId="0" xfId="70" applyNumberFormat="1" applyFont="1"/>
    <xf numFmtId="39" fontId="13" fillId="0" borderId="0" xfId="56" applyNumberFormat="1" applyAlignment="1">
      <alignment wrapText="1"/>
    </xf>
    <xf numFmtId="0" fontId="18" fillId="0" borderId="0" xfId="70" applyFont="1" applyAlignment="1">
      <alignment vertical="top" wrapText="1"/>
    </xf>
    <xf numFmtId="0" fontId="18" fillId="0" borderId="0" xfId="70" applyFont="1" applyAlignment="1">
      <alignment vertical="top"/>
    </xf>
    <xf numFmtId="0" fontId="15" fillId="0" borderId="0" xfId="70" applyFont="1" applyAlignment="1">
      <alignment vertical="top" wrapText="1"/>
    </xf>
    <xf numFmtId="0" fontId="15" fillId="0" borderId="0" xfId="70" applyFont="1"/>
    <xf numFmtId="0" fontId="15" fillId="0" borderId="0" xfId="70" applyFont="1" applyAlignment="1">
      <alignment vertical="top"/>
    </xf>
    <xf numFmtId="0" fontId="13" fillId="0" borderId="0" xfId="57" applyFont="1" applyAlignment="1">
      <alignment vertical="top"/>
    </xf>
    <xf numFmtId="164" fontId="19" fillId="0" borderId="0" xfId="61" quotePrefix="1" applyNumberFormat="1" applyFont="1" applyAlignment="1">
      <alignment vertical="top" wrapText="1"/>
    </xf>
    <xf numFmtId="0" fontId="13" fillId="0" borderId="0" xfId="57" applyFont="1" applyAlignment="1">
      <alignment vertical="top" wrapText="1"/>
    </xf>
    <xf numFmtId="0" fontId="13" fillId="0" borderId="0" xfId="70" applyFont="1"/>
    <xf numFmtId="0" fontId="13" fillId="0" borderId="0" xfId="61" applyFont="1" applyProtection="1">
      <protection locked="0"/>
    </xf>
    <xf numFmtId="0" fontId="13" fillId="0" borderId="0" xfId="0" applyFont="1"/>
    <xf numFmtId="0" fontId="13" fillId="35" borderId="2" xfId="0" applyFont="1" applyFill="1" applyBorder="1" applyAlignment="1">
      <alignment horizontal="left"/>
    </xf>
    <xf numFmtId="0" fontId="13" fillId="35" borderId="2" xfId="0" applyFont="1" applyFill="1" applyBorder="1"/>
    <xf numFmtId="0" fontId="13" fillId="0" borderId="0" xfId="0" applyFont="1" applyAlignment="1">
      <alignment horizontal="left"/>
    </xf>
    <xf numFmtId="0" fontId="13" fillId="0" borderId="0" xfId="0" applyFont="1" applyAlignment="1">
      <alignment horizontal="right"/>
    </xf>
    <xf numFmtId="166" fontId="13" fillId="0" borderId="0" xfId="0" applyNumberFormat="1" applyFont="1"/>
    <xf numFmtId="0" fontId="22" fillId="0" borderId="0" xfId="0" applyFont="1" applyAlignment="1">
      <alignment horizontal="left"/>
    </xf>
    <xf numFmtId="0" fontId="13" fillId="0" borderId="3" xfId="0" applyFont="1" applyBorder="1" applyProtection="1">
      <protection locked="0"/>
    </xf>
    <xf numFmtId="0" fontId="22" fillId="0" borderId="0" xfId="0" applyFont="1"/>
    <xf numFmtId="0" fontId="24" fillId="0" borderId="0" xfId="70" applyFont="1" applyAlignment="1">
      <alignment vertical="top"/>
    </xf>
    <xf numFmtId="0" fontId="51" fillId="35" borderId="2" xfId="0" applyFont="1" applyFill="1" applyBorder="1"/>
    <xf numFmtId="0" fontId="51" fillId="35" borderId="2" xfId="0" applyFont="1" applyFill="1" applyBorder="1" applyAlignment="1">
      <alignment horizontal="right"/>
    </xf>
    <xf numFmtId="165" fontId="22" fillId="0" borderId="0" xfId="70" applyNumberFormat="1" applyFont="1" applyAlignment="1">
      <alignment horizontal="center" vertical="top"/>
    </xf>
    <xf numFmtId="0" fontId="22" fillId="0" borderId="0" xfId="70" applyFont="1" applyProtection="1">
      <protection locked="0"/>
    </xf>
    <xf numFmtId="0" fontId="52" fillId="0" borderId="0" xfId="0" applyFont="1"/>
    <xf numFmtId="0" fontId="13" fillId="0" borderId="0" xfId="0" applyFont="1" applyAlignment="1">
      <alignment horizontal="left" wrapText="1"/>
    </xf>
    <xf numFmtId="0" fontId="54" fillId="3" borderId="0" xfId="69" applyFont="1" applyFill="1" applyAlignment="1">
      <alignment vertical="top"/>
    </xf>
    <xf numFmtId="0" fontId="54" fillId="0" borderId="0" xfId="0" applyFont="1" applyAlignment="1">
      <alignment wrapText="1"/>
    </xf>
    <xf numFmtId="0" fontId="13" fillId="0" borderId="0" xfId="0" applyFont="1" applyAlignment="1" applyProtection="1">
      <alignment horizontal="right"/>
      <protection locked="0"/>
    </xf>
    <xf numFmtId="167" fontId="13" fillId="0" borderId="0" xfId="0" applyNumberFormat="1" applyFont="1" applyAlignment="1" applyProtection="1">
      <alignment horizontal="right"/>
      <protection locked="0"/>
    </xf>
    <xf numFmtId="167" fontId="16" fillId="0" borderId="0" xfId="49" applyNumberFormat="1" applyAlignment="1">
      <alignment horizontal="right"/>
      <protection locked="0"/>
    </xf>
    <xf numFmtId="0" fontId="22" fillId="0" borderId="0" xfId="70" applyFont="1"/>
    <xf numFmtId="7" fontId="13" fillId="0" borderId="0" xfId="61" applyNumberFormat="1" applyFont="1" applyAlignment="1">
      <alignment horizontal="right"/>
    </xf>
    <xf numFmtId="0" fontId="55" fillId="0" borderId="0" xfId="57" applyFont="1" applyAlignment="1">
      <alignment horizontal="left"/>
    </xf>
    <xf numFmtId="0" fontId="19" fillId="0" borderId="0" xfId="0" applyFont="1" applyAlignment="1">
      <alignment horizontal="justify" wrapText="1"/>
    </xf>
    <xf numFmtId="0" fontId="30" fillId="0" borderId="0" xfId="0" applyFont="1" applyAlignment="1">
      <alignment horizontal="justify" wrapText="1"/>
    </xf>
    <xf numFmtId="0" fontId="15" fillId="0" borderId="0" xfId="0" applyFont="1"/>
    <xf numFmtId="0" fontId="12" fillId="0" borderId="0" xfId="65"/>
    <xf numFmtId="0" fontId="13" fillId="36" borderId="4" xfId="57" applyFont="1" applyFill="1" applyBorder="1" applyAlignment="1" applyProtection="1">
      <alignment vertical="top"/>
      <protection locked="0"/>
    </xf>
    <xf numFmtId="0" fontId="31" fillId="0" borderId="0" xfId="70" applyFont="1"/>
    <xf numFmtId="164" fontId="15" fillId="0" borderId="0" xfId="0" applyNumberFormat="1" applyFont="1" applyAlignment="1">
      <alignment horizontal="left" wrapText="1"/>
    </xf>
    <xf numFmtId="0" fontId="31" fillId="0" borderId="0" xfId="57" applyFont="1" applyAlignment="1">
      <alignment vertical="top" wrapText="1"/>
    </xf>
    <xf numFmtId="0" fontId="16" fillId="0" borderId="0" xfId="49" applyAlignment="1" applyProtection="1">
      <alignment horizontal="right"/>
    </xf>
    <xf numFmtId="0" fontId="58" fillId="35" borderId="2" xfId="57" applyFont="1" applyFill="1" applyBorder="1"/>
    <xf numFmtId="0" fontId="12" fillId="0" borderId="0" xfId="57"/>
    <xf numFmtId="0" fontId="12" fillId="0" borderId="0" xfId="57" applyAlignment="1">
      <alignment horizontal="left"/>
    </xf>
    <xf numFmtId="43" fontId="12" fillId="0" borderId="0" xfId="33"/>
    <xf numFmtId="43" fontId="12" fillId="0" borderId="0" xfId="32" applyFont="1"/>
    <xf numFmtId="0" fontId="59" fillId="0" borderId="0" xfId="57" applyFont="1"/>
    <xf numFmtId="0" fontId="13" fillId="0" borderId="17" xfId="0" applyFont="1" applyBorder="1" applyAlignment="1">
      <alignment horizontal="left"/>
    </xf>
    <xf numFmtId="0" fontId="13" fillId="0" borderId="20" xfId="0" applyFont="1" applyBorder="1" applyAlignment="1">
      <alignment horizontal="left"/>
    </xf>
    <xf numFmtId="0" fontId="13" fillId="0" borderId="20" xfId="0" applyFont="1" applyBorder="1"/>
    <xf numFmtId="0" fontId="13" fillId="0" borderId="22" xfId="0" applyFont="1" applyBorder="1"/>
    <xf numFmtId="165" fontId="22" fillId="0" borderId="18" xfId="70" applyNumberFormat="1" applyFont="1" applyBorder="1" applyAlignment="1">
      <alignment horizontal="center" vertical="top"/>
    </xf>
    <xf numFmtId="0" fontId="13" fillId="0" borderId="23" xfId="0" applyFont="1" applyBorder="1"/>
    <xf numFmtId="167" fontId="13" fillId="0" borderId="0" xfId="0" applyNumberFormat="1" applyFont="1" applyAlignment="1">
      <alignment horizontal="right"/>
    </xf>
    <xf numFmtId="0" fontId="13" fillId="0" borderId="0" xfId="0" applyFont="1" applyAlignment="1">
      <alignment horizontal="right" wrapText="1"/>
    </xf>
    <xf numFmtId="0" fontId="13" fillId="0" borderId="0" xfId="0" applyFont="1" applyAlignment="1">
      <alignment wrapText="1"/>
    </xf>
    <xf numFmtId="167" fontId="13" fillId="0" borderId="0" xfId="0" applyNumberFormat="1" applyFont="1"/>
    <xf numFmtId="0" fontId="13" fillId="0" borderId="0" xfId="57" applyFont="1" applyAlignment="1" applyProtection="1">
      <alignment vertical="top"/>
      <protection locked="0"/>
    </xf>
    <xf numFmtId="0" fontId="60" fillId="0" borderId="0" xfId="100" applyFont="1" applyAlignment="1">
      <alignment horizontal="center" vertical="center" wrapText="1"/>
    </xf>
    <xf numFmtId="0" fontId="9" fillId="0" borderId="0" xfId="100"/>
    <xf numFmtId="0" fontId="61" fillId="0" borderId="0" xfId="100" applyFont="1" applyAlignment="1">
      <alignment wrapText="1"/>
    </xf>
    <xf numFmtId="0" fontId="61" fillId="0" borderId="0" xfId="100" quotePrefix="1" applyFont="1" applyAlignment="1">
      <alignment wrapText="1"/>
    </xf>
    <xf numFmtId="0" fontId="9" fillId="0" borderId="0" xfId="100" applyAlignment="1">
      <alignment wrapText="1"/>
    </xf>
    <xf numFmtId="0" fontId="12" fillId="39" borderId="0" xfId="57" applyFill="1"/>
    <xf numFmtId="0" fontId="12" fillId="40" borderId="0" xfId="57" applyFill="1" applyAlignment="1">
      <alignment horizontal="left"/>
    </xf>
    <xf numFmtId="0" fontId="12" fillId="40" borderId="0" xfId="57" applyFill="1"/>
    <xf numFmtId="43" fontId="12" fillId="40" borderId="0" xfId="33" applyFill="1"/>
    <xf numFmtId="0" fontId="9" fillId="40" borderId="0" xfId="101" applyFill="1"/>
    <xf numFmtId="0" fontId="12" fillId="41" borderId="0" xfId="57" applyFill="1" applyAlignment="1">
      <alignment horizontal="left"/>
    </xf>
    <xf numFmtId="0" fontId="12" fillId="41" borderId="0" xfId="57" applyFill="1"/>
    <xf numFmtId="43" fontId="12" fillId="41" borderId="0" xfId="33" applyFill="1"/>
    <xf numFmtId="0" fontId="19" fillId="0" borderId="0" xfId="0" applyFont="1" applyAlignment="1">
      <alignment vertical="top" wrapText="1"/>
    </xf>
    <xf numFmtId="0" fontId="30" fillId="0" borderId="0" xfId="0" applyFont="1" applyAlignment="1">
      <alignment vertical="top" wrapText="1"/>
    </xf>
    <xf numFmtId="0" fontId="13" fillId="0" borderId="0" xfId="0" applyFont="1" applyAlignment="1">
      <alignment horizontal="center"/>
    </xf>
    <xf numFmtId="0" fontId="13" fillId="0" borderId="0" xfId="0" quotePrefix="1" applyFont="1" applyAlignment="1">
      <alignment horizontal="center"/>
    </xf>
    <xf numFmtId="0" fontId="15" fillId="0" borderId="0" xfId="70" applyFont="1" applyAlignment="1">
      <alignment horizontal="left" vertical="top" wrapText="1"/>
    </xf>
    <xf numFmtId="0" fontId="13" fillId="0" borderId="0" xfId="0" applyFont="1" applyAlignment="1">
      <alignment vertical="top" wrapText="1"/>
    </xf>
    <xf numFmtId="0" fontId="15" fillId="0" borderId="0" xfId="70" applyFont="1" applyAlignment="1">
      <alignment horizontal="left"/>
    </xf>
    <xf numFmtId="0" fontId="18" fillId="0" borderId="0" xfId="70" applyFont="1" applyAlignment="1">
      <alignment horizontal="left" wrapText="1"/>
    </xf>
    <xf numFmtId="165" fontId="18" fillId="0" borderId="0" xfId="70" applyNumberFormat="1" applyFont="1" applyAlignment="1">
      <alignment horizontal="center" vertical="top"/>
    </xf>
    <xf numFmtId="49" fontId="63" fillId="0" borderId="0" xfId="70" applyNumberFormat="1" applyFont="1" applyAlignment="1">
      <alignment horizontal="center" vertical="center" wrapText="1"/>
    </xf>
    <xf numFmtId="0" fontId="0" fillId="0" borderId="17" xfId="0" applyBorder="1"/>
    <xf numFmtId="0" fontId="0" fillId="0" borderId="18" xfId="0" applyBorder="1"/>
    <xf numFmtId="0" fontId="68" fillId="41" borderId="18" xfId="0" applyFont="1" applyFill="1" applyBorder="1" applyAlignment="1">
      <alignment horizontal="center"/>
    </xf>
    <xf numFmtId="0" fontId="0" fillId="0" borderId="19" xfId="0" applyBorder="1"/>
    <xf numFmtId="165" fontId="22" fillId="0" borderId="0" xfId="70" applyNumberFormat="1" applyFont="1" applyAlignment="1">
      <alignment horizontal="right" vertical="top"/>
    </xf>
    <xf numFmtId="0" fontId="0" fillId="0" borderId="20" xfId="0" applyBorder="1"/>
    <xf numFmtId="0" fontId="0" fillId="0" borderId="21" xfId="0" applyBorder="1"/>
    <xf numFmtId="165" fontId="69" fillId="0" borderId="0" xfId="70" applyNumberFormat="1" applyFont="1" applyAlignment="1">
      <alignment horizontal="center" vertical="top"/>
    </xf>
    <xf numFmtId="39" fontId="13" fillId="42" borderId="26" xfId="61" applyNumberFormat="1" applyFont="1" applyFill="1" applyBorder="1" applyAlignment="1">
      <alignment horizontal="center" wrapText="1"/>
    </xf>
    <xf numFmtId="39" fontId="13" fillId="42" borderId="28" xfId="61" applyNumberFormat="1" applyFont="1" applyFill="1" applyBorder="1" applyAlignment="1">
      <alignment horizontal="center" wrapText="1"/>
    </xf>
    <xf numFmtId="39" fontId="13" fillId="42" borderId="30" xfId="61" applyNumberFormat="1" applyFont="1" applyFill="1" applyBorder="1" applyAlignment="1">
      <alignment horizontal="center" wrapText="1"/>
    </xf>
    <xf numFmtId="39" fontId="22" fillId="38" borderId="22" xfId="61" applyNumberFormat="1" applyFont="1" applyFill="1" applyBorder="1" applyAlignment="1">
      <alignment horizontal="center" wrapText="1"/>
    </xf>
    <xf numFmtId="39" fontId="22" fillId="0" borderId="0" xfId="61" applyNumberFormat="1" applyFont="1" applyAlignment="1">
      <alignment horizontal="center" wrapText="1"/>
    </xf>
    <xf numFmtId="39" fontId="13" fillId="42" borderId="27" xfId="61" applyNumberFormat="1" applyFont="1" applyFill="1" applyBorder="1" applyAlignment="1">
      <alignment horizontal="center" wrapText="1"/>
    </xf>
    <xf numFmtId="39" fontId="13" fillId="42" borderId="29" xfId="61" applyNumberFormat="1" applyFont="1" applyFill="1" applyBorder="1" applyAlignment="1">
      <alignment horizontal="center" wrapText="1"/>
    </xf>
    <xf numFmtId="39" fontId="13" fillId="42" borderId="31" xfId="61" applyNumberFormat="1" applyFont="1" applyFill="1" applyBorder="1" applyAlignment="1">
      <alignment horizontal="center" wrapText="1"/>
    </xf>
    <xf numFmtId="39" fontId="22" fillId="38" borderId="25" xfId="61" applyNumberFormat="1" applyFont="1" applyFill="1" applyBorder="1" applyAlignment="1">
      <alignment horizontal="center" wrapText="1"/>
    </xf>
    <xf numFmtId="39" fontId="13" fillId="42" borderId="27" xfId="61" applyNumberFormat="1" applyFont="1" applyFill="1" applyBorder="1" applyAlignment="1">
      <alignment horizontal="center"/>
    </xf>
    <xf numFmtId="39" fontId="13" fillId="42" borderId="29" xfId="61" applyNumberFormat="1" applyFont="1" applyFill="1" applyBorder="1" applyAlignment="1" applyProtection="1">
      <alignment horizontal="center" wrapText="1"/>
      <protection locked="0"/>
    </xf>
    <xf numFmtId="39" fontId="13" fillId="42" borderId="31" xfId="61" applyNumberFormat="1" applyFont="1" applyFill="1" applyBorder="1" applyAlignment="1" applyProtection="1">
      <alignment horizontal="center" wrapText="1"/>
      <protection locked="0"/>
    </xf>
    <xf numFmtId="7" fontId="13" fillId="0" borderId="0" xfId="61" applyNumberFormat="1" applyFont="1" applyAlignment="1">
      <alignment horizontal="center" wrapText="1"/>
    </xf>
    <xf numFmtId="0" fontId="70" fillId="0" borderId="0" xfId="0" applyFont="1" applyAlignment="1">
      <alignment horizontal="right"/>
    </xf>
    <xf numFmtId="0" fontId="0" fillId="0" borderId="22" xfId="0" applyBorder="1"/>
    <xf numFmtId="0" fontId="0" fillId="0" borderId="23" xfId="0" applyBorder="1"/>
    <xf numFmtId="165" fontId="71" fillId="0" borderId="20" xfId="70" applyNumberFormat="1" applyFont="1" applyBorder="1" applyAlignment="1">
      <alignment horizontal="center" vertical="center"/>
    </xf>
    <xf numFmtId="0" fontId="59" fillId="0" borderId="20" xfId="0" applyFont="1" applyBorder="1" applyAlignment="1">
      <alignment vertical="center"/>
    </xf>
    <xf numFmtId="0" fontId="59" fillId="0" borderId="20" xfId="0" applyFont="1" applyBorder="1"/>
    <xf numFmtId="0" fontId="16" fillId="0" borderId="0" xfId="49" applyAlignment="1" applyProtection="1"/>
    <xf numFmtId="0" fontId="13" fillId="0" borderId="19" xfId="0" applyFont="1" applyBorder="1"/>
    <xf numFmtId="0" fontId="13" fillId="0" borderId="0" xfId="70" applyFont="1" applyProtection="1">
      <protection locked="0"/>
    </xf>
    <xf numFmtId="0" fontId="8" fillId="0" borderId="0" xfId="117"/>
    <xf numFmtId="39" fontId="82" fillId="0" borderId="0" xfId="117" applyNumberFormat="1" applyFont="1" applyAlignment="1">
      <alignment horizontal="center"/>
    </xf>
    <xf numFmtId="39" fontId="75" fillId="0" borderId="0" xfId="117" applyNumberFormat="1" applyFont="1" applyAlignment="1">
      <alignment horizontal="center"/>
    </xf>
    <xf numFmtId="39" fontId="80" fillId="0" borderId="0" xfId="117" applyNumberFormat="1" applyFont="1"/>
    <xf numFmtId="39" fontId="81" fillId="0" borderId="0" xfId="117" applyNumberFormat="1" applyFont="1" applyAlignment="1">
      <alignment horizontal="center"/>
    </xf>
    <xf numFmtId="39" fontId="77" fillId="0" borderId="0" xfId="117" applyNumberFormat="1" applyFont="1" applyAlignment="1">
      <alignment horizontal="center"/>
    </xf>
    <xf numFmtId="0" fontId="75" fillId="0" borderId="0" xfId="117" applyFont="1"/>
    <xf numFmtId="0" fontId="75" fillId="0" borderId="0" xfId="117" applyFont="1" applyAlignment="1">
      <alignment horizontal="right"/>
    </xf>
    <xf numFmtId="39" fontId="75" fillId="0" borderId="0" xfId="117" applyNumberFormat="1" applyFont="1"/>
    <xf numFmtId="0" fontId="74" fillId="0" borderId="0" xfId="117" applyFont="1" applyAlignment="1">
      <alignment horizontal="center"/>
    </xf>
    <xf numFmtId="2" fontId="13" fillId="0" borderId="0" xfId="0" applyNumberFormat="1" applyFont="1"/>
    <xf numFmtId="2" fontId="13" fillId="0" borderId="0" xfId="0" applyNumberFormat="1" applyFont="1" applyAlignment="1">
      <alignment wrapText="1"/>
    </xf>
    <xf numFmtId="2" fontId="16" fillId="0" borderId="0" xfId="49" applyNumberFormat="1" applyAlignment="1" applyProtection="1"/>
    <xf numFmtId="2" fontId="13" fillId="0" borderId="0" xfId="61" applyNumberFormat="1" applyFont="1" applyProtection="1">
      <protection locked="0"/>
    </xf>
    <xf numFmtId="2" fontId="13" fillId="0" borderId="0" xfId="70" applyNumberFormat="1" applyFont="1"/>
    <xf numFmtId="2" fontId="22" fillId="0" borderId="0" xfId="70" applyNumberFormat="1" applyFont="1" applyProtection="1">
      <protection locked="0"/>
    </xf>
    <xf numFmtId="2" fontId="8" fillId="0" borderId="0" xfId="117" applyNumberFormat="1"/>
    <xf numFmtId="2" fontId="75" fillId="0" borderId="0" xfId="117" applyNumberFormat="1" applyFont="1"/>
    <xf numFmtId="2" fontId="13" fillId="0" borderId="0" xfId="0" applyNumberFormat="1" applyFont="1" applyAlignment="1">
      <alignment horizontal="right"/>
    </xf>
    <xf numFmtId="2" fontId="13" fillId="0" borderId="0" xfId="0" applyNumberFormat="1" applyFont="1" applyAlignment="1">
      <alignment horizontal="right" wrapText="1"/>
    </xf>
    <xf numFmtId="2" fontId="16" fillId="0" borderId="0" xfId="49" applyNumberFormat="1" applyAlignment="1" applyProtection="1">
      <alignment horizontal="right"/>
    </xf>
    <xf numFmtId="2" fontId="13" fillId="0" borderId="0" xfId="56" applyNumberFormat="1" applyAlignment="1">
      <alignment wrapText="1"/>
    </xf>
    <xf numFmtId="0" fontId="77" fillId="0" borderId="0" xfId="117" applyFont="1"/>
    <xf numFmtId="0" fontId="79" fillId="0" borderId="0" xfId="117" applyFont="1" applyAlignment="1">
      <alignment horizontal="center"/>
    </xf>
    <xf numFmtId="0" fontId="63" fillId="0" borderId="0" xfId="70" applyFont="1"/>
    <xf numFmtId="0" fontId="62" fillId="0" borderId="0" xfId="69" applyFont="1"/>
    <xf numFmtId="0" fontId="13" fillId="0" borderId="19" xfId="0" applyFont="1" applyBorder="1" applyAlignment="1">
      <alignment horizontal="right"/>
    </xf>
    <xf numFmtId="0" fontId="89" fillId="0" borderId="0" xfId="117" applyFont="1" applyAlignment="1">
      <alignment horizontal="center"/>
    </xf>
    <xf numFmtId="0" fontId="90" fillId="0" borderId="0" xfId="57" applyFont="1" applyAlignment="1">
      <alignment vertical="top"/>
    </xf>
    <xf numFmtId="0" fontId="22" fillId="0" borderId="0" xfId="57" applyFont="1" applyAlignment="1">
      <alignment vertical="top"/>
    </xf>
    <xf numFmtId="0" fontId="22" fillId="0" borderId="0" xfId="57" applyFont="1" applyAlignment="1">
      <alignment vertical="top" wrapText="1"/>
    </xf>
    <xf numFmtId="39" fontId="77" fillId="0" borderId="0" xfId="117" applyNumberFormat="1" applyFont="1" applyAlignment="1">
      <alignment horizontal="center" vertical="center"/>
    </xf>
    <xf numFmtId="0" fontId="77" fillId="0" borderId="0" xfId="117" applyFont="1" applyAlignment="1">
      <alignment horizontal="center" vertical="center"/>
    </xf>
    <xf numFmtId="39" fontId="76" fillId="0" borderId="16" xfId="117" applyNumberFormat="1" applyFont="1" applyBorder="1" applyAlignment="1">
      <alignment horizontal="center" vertical="center"/>
    </xf>
    <xf numFmtId="39" fontId="81" fillId="0" borderId="0" xfId="117" applyNumberFormat="1" applyFont="1" applyAlignment="1">
      <alignment horizontal="center" vertical="center"/>
    </xf>
    <xf numFmtId="39" fontId="13" fillId="0" borderId="0" xfId="70" applyNumberFormat="1" applyFont="1" applyAlignment="1">
      <alignment horizontal="center" vertical="center"/>
    </xf>
    <xf numFmtId="0" fontId="13" fillId="0" borderId="0" xfId="70" applyFont="1" applyAlignment="1">
      <alignment horizontal="center" vertical="center"/>
    </xf>
    <xf numFmtId="0" fontId="15" fillId="0" borderId="0" xfId="0" applyFont="1" applyAlignment="1">
      <alignment horizontal="left" vertical="top" wrapText="1" readingOrder="1"/>
    </xf>
    <xf numFmtId="0" fontId="19" fillId="0" borderId="0" xfId="0" applyFont="1" applyAlignment="1">
      <alignment horizontal="justify" vertical="top" wrapText="1"/>
    </xf>
    <xf numFmtId="0" fontId="13" fillId="0" borderId="0" xfId="0" applyFont="1" applyAlignment="1">
      <alignment horizontal="justify" vertical="top" wrapText="1"/>
    </xf>
    <xf numFmtId="0" fontId="15" fillId="0" borderId="0" xfId="69" applyFont="1" applyAlignment="1">
      <alignment vertical="top"/>
    </xf>
    <xf numFmtId="0" fontId="20" fillId="0" borderId="0" xfId="69" applyFont="1" applyAlignment="1">
      <alignment vertical="top"/>
    </xf>
    <xf numFmtId="164" fontId="19" fillId="0" borderId="0" xfId="0" applyNumberFormat="1" applyFont="1" applyAlignment="1">
      <alignment horizontal="left"/>
    </xf>
    <xf numFmtId="0" fontId="30" fillId="0" borderId="0" xfId="0" applyFont="1" applyAlignment="1">
      <alignment horizontal="justify" vertical="top" wrapText="1"/>
    </xf>
    <xf numFmtId="0" fontId="18" fillId="0" borderId="0" xfId="70" applyFont="1"/>
    <xf numFmtId="0" fontId="18" fillId="0" borderId="0" xfId="69" applyFont="1" applyAlignment="1">
      <alignment vertical="top"/>
    </xf>
    <xf numFmtId="0" fontId="54" fillId="0" borderId="0" xfId="69" applyFont="1" applyAlignment="1">
      <alignment vertical="top"/>
    </xf>
    <xf numFmtId="0" fontId="63" fillId="0" borderId="0" xfId="70" applyFont="1" applyAlignment="1">
      <alignment vertical="top" wrapText="1"/>
    </xf>
    <xf numFmtId="0" fontId="63" fillId="0" borderId="0" xfId="70" applyFont="1" applyAlignment="1">
      <alignment horizontal="center"/>
    </xf>
    <xf numFmtId="0" fontId="63" fillId="0" borderId="0" xfId="69" applyFont="1" applyAlignment="1">
      <alignment horizontal="center" vertical="center"/>
    </xf>
    <xf numFmtId="39" fontId="22" fillId="38" borderId="25" xfId="61" applyNumberFormat="1" applyFont="1" applyFill="1" applyBorder="1" applyAlignment="1">
      <alignment horizontal="center" vertical="center" wrapText="1"/>
    </xf>
    <xf numFmtId="0" fontId="77" fillId="0" borderId="0" xfId="117" applyFont="1" applyAlignment="1">
      <alignment horizontal="center"/>
    </xf>
    <xf numFmtId="39" fontId="76" fillId="36" borderId="0" xfId="117" applyNumberFormat="1" applyFont="1" applyFill="1" applyAlignment="1">
      <alignment horizontal="center" wrapText="1"/>
    </xf>
    <xf numFmtId="0" fontId="75" fillId="0" borderId="0" xfId="123" applyFont="1" applyProtection="1">
      <protection locked="0"/>
    </xf>
    <xf numFmtId="0" fontId="22" fillId="43" borderId="36" xfId="0" applyFont="1" applyFill="1" applyBorder="1" applyAlignment="1">
      <alignment horizontal="right"/>
    </xf>
    <xf numFmtId="0" fontId="22" fillId="37" borderId="34" xfId="0" applyFont="1" applyFill="1" applyBorder="1" applyAlignment="1">
      <alignment horizontal="right"/>
    </xf>
    <xf numFmtId="0" fontId="8" fillId="0" borderId="23" xfId="117" applyBorder="1"/>
    <xf numFmtId="0" fontId="75" fillId="0" borderId="0" xfId="123" applyFont="1" applyAlignment="1" applyProtection="1">
      <alignment vertical="top"/>
      <protection locked="0"/>
    </xf>
    <xf numFmtId="0" fontId="7" fillId="0" borderId="23" xfId="117" applyFont="1" applyBorder="1" applyAlignment="1">
      <alignment wrapText="1"/>
    </xf>
    <xf numFmtId="0" fontId="18" fillId="44" borderId="0" xfId="70" applyFont="1" applyFill="1" applyAlignment="1">
      <alignment horizontal="left" wrapText="1"/>
    </xf>
    <xf numFmtId="0" fontId="16" fillId="44" borderId="0" xfId="49" applyFill="1" applyAlignment="1" applyProtection="1">
      <alignment horizontal="left" wrapText="1"/>
    </xf>
    <xf numFmtId="0" fontId="78" fillId="0" borderId="41" xfId="117" applyFont="1" applyBorder="1" applyAlignment="1">
      <alignment horizontal="center" vertical="center" wrapText="1"/>
    </xf>
    <xf numFmtId="0" fontId="78" fillId="0" borderId="47" xfId="117" applyFont="1" applyBorder="1" applyAlignment="1">
      <alignment horizontal="center" vertical="center" wrapText="1"/>
    </xf>
    <xf numFmtId="0" fontId="13" fillId="0" borderId="34" xfId="0" applyFont="1" applyBorder="1" applyAlignment="1" applyProtection="1">
      <alignment horizontal="center"/>
      <protection locked="0"/>
    </xf>
    <xf numFmtId="0" fontId="13" fillId="0" borderId="42" xfId="0" applyFont="1" applyBorder="1" applyAlignment="1" applyProtection="1">
      <alignment horizontal="center"/>
      <protection locked="0"/>
    </xf>
    <xf numFmtId="0" fontId="13" fillId="0" borderId="36" xfId="0" applyFont="1" applyBorder="1" applyAlignment="1" applyProtection="1">
      <alignment horizontal="center"/>
      <protection locked="0"/>
    </xf>
    <xf numFmtId="0" fontId="87" fillId="0" borderId="0" xfId="70" applyFont="1" applyAlignment="1">
      <alignment vertical="top"/>
    </xf>
    <xf numFmtId="0" fontId="90" fillId="0" borderId="0" xfId="57" applyFont="1"/>
    <xf numFmtId="0" fontId="94" fillId="0" borderId="0" xfId="70" applyFont="1" applyAlignment="1">
      <alignment vertical="top" wrapText="1"/>
    </xf>
    <xf numFmtId="0" fontId="13" fillId="0" borderId="0" xfId="57" applyFont="1"/>
    <xf numFmtId="43" fontId="13" fillId="0" borderId="0" xfId="57" applyNumberFormat="1" applyFont="1"/>
    <xf numFmtId="0" fontId="22" fillId="0" borderId="0" xfId="57" applyFont="1" applyAlignment="1">
      <alignment horizontal="center"/>
    </xf>
    <xf numFmtId="43" fontId="13" fillId="0" borderId="0" xfId="28" applyFont="1" applyBorder="1"/>
    <xf numFmtId="0" fontId="67" fillId="0" borderId="0" xfId="57" applyFont="1" applyAlignment="1">
      <alignment horizontal="center"/>
    </xf>
    <xf numFmtId="0" fontId="29" fillId="0" borderId="0" xfId="49" applyFont="1" applyBorder="1" applyAlignment="1" applyProtection="1">
      <alignment vertical="top" wrapText="1"/>
    </xf>
    <xf numFmtId="0" fontId="15" fillId="0" borderId="0" xfId="0" applyFont="1" applyAlignment="1">
      <alignment horizontal="justify" wrapText="1" readingOrder="1"/>
    </xf>
    <xf numFmtId="39" fontId="83" fillId="0" borderId="0" xfId="117" applyNumberFormat="1" applyFont="1" applyAlignment="1" applyProtection="1">
      <alignment horizontal="center"/>
      <protection locked="0"/>
    </xf>
    <xf numFmtId="0" fontId="77" fillId="0" borderId="27" xfId="117" applyFont="1" applyBorder="1" applyProtection="1">
      <protection locked="0"/>
    </xf>
    <xf numFmtId="0" fontId="77" fillId="0" borderId="29" xfId="117" applyFont="1" applyBorder="1" applyProtection="1">
      <protection locked="0"/>
    </xf>
    <xf numFmtId="39" fontId="80" fillId="0" borderId="0" xfId="117" applyNumberFormat="1" applyFont="1" applyProtection="1">
      <protection locked="0"/>
    </xf>
    <xf numFmtId="0" fontId="77" fillId="0" borderId="31" xfId="117" applyFont="1" applyBorder="1" applyProtection="1">
      <protection locked="0"/>
    </xf>
    <xf numFmtId="39" fontId="75" fillId="0" borderId="0" xfId="117" applyNumberFormat="1" applyFont="1" applyAlignment="1" applyProtection="1">
      <alignment horizontal="center"/>
      <protection locked="0"/>
    </xf>
    <xf numFmtId="39" fontId="81" fillId="0" borderId="0" xfId="117" applyNumberFormat="1" applyFont="1" applyAlignment="1" applyProtection="1">
      <alignment horizontal="center"/>
      <protection locked="0"/>
    </xf>
    <xf numFmtId="0" fontId="8" fillId="0" borderId="0" xfId="117" applyProtection="1">
      <protection locked="0"/>
    </xf>
    <xf numFmtId="39" fontId="82" fillId="0" borderId="0" xfId="117" applyNumberFormat="1" applyFont="1" applyAlignment="1" applyProtection="1">
      <alignment horizontal="center"/>
      <protection locked="0"/>
    </xf>
    <xf numFmtId="39" fontId="75" fillId="0" borderId="0" xfId="117" applyNumberFormat="1" applyFont="1" applyProtection="1">
      <protection locked="0"/>
    </xf>
    <xf numFmtId="0" fontId="75" fillId="42" borderId="42" xfId="117" applyFont="1" applyFill="1" applyBorder="1" applyAlignment="1" applyProtection="1">
      <alignment horizontal="center"/>
      <protection locked="0"/>
    </xf>
    <xf numFmtId="0" fontId="75" fillId="42" borderId="36" xfId="117" applyFont="1" applyFill="1" applyBorder="1" applyAlignment="1" applyProtection="1">
      <alignment horizontal="center"/>
      <protection locked="0"/>
    </xf>
    <xf numFmtId="0" fontId="78" fillId="0" borderId="5" xfId="117" applyFont="1" applyBorder="1" applyAlignment="1">
      <alignment horizontal="center" vertical="center" wrapText="1"/>
    </xf>
    <xf numFmtId="2" fontId="84" fillId="0" borderId="18" xfId="117" applyNumberFormat="1" applyFont="1" applyBorder="1" applyAlignment="1">
      <alignment horizontal="center" vertical="center" wrapText="1"/>
    </xf>
    <xf numFmtId="0" fontId="75" fillId="42" borderId="48" xfId="117" applyFont="1" applyFill="1" applyBorder="1" applyAlignment="1" applyProtection="1">
      <alignment horizontal="center"/>
      <protection locked="0"/>
    </xf>
    <xf numFmtId="39" fontId="84" fillId="0" borderId="5" xfId="117" applyNumberFormat="1" applyFont="1" applyBorder="1" applyAlignment="1">
      <alignment horizontal="center" vertical="center" wrapText="1"/>
    </xf>
    <xf numFmtId="0" fontId="13" fillId="0" borderId="44" xfId="0" applyFont="1" applyBorder="1" applyAlignment="1">
      <alignment horizontal="left" wrapText="1"/>
    </xf>
    <xf numFmtId="0" fontId="13" fillId="0" borderId="6" xfId="0" applyFont="1" applyBorder="1" applyAlignment="1">
      <alignment horizontal="left" wrapText="1"/>
    </xf>
    <xf numFmtId="0" fontId="13" fillId="0" borderId="45" xfId="0" applyFont="1" applyBorder="1" applyAlignment="1">
      <alignment horizontal="left" wrapText="1"/>
    </xf>
    <xf numFmtId="0" fontId="75" fillId="0" borderId="38" xfId="117" applyFont="1" applyBorder="1" applyAlignment="1" applyProtection="1">
      <alignment horizontal="center"/>
      <protection locked="0"/>
    </xf>
    <xf numFmtId="0" fontId="75" fillId="0" borderId="4" xfId="117" applyFont="1" applyBorder="1" applyAlignment="1" applyProtection="1">
      <alignment horizontal="center"/>
      <protection locked="0"/>
    </xf>
    <xf numFmtId="0" fontId="75" fillId="0" borderId="39" xfId="117" applyFont="1" applyBorder="1" applyAlignment="1" applyProtection="1">
      <alignment horizontal="center"/>
      <protection locked="0"/>
    </xf>
    <xf numFmtId="0" fontId="77" fillId="0" borderId="27" xfId="117" applyFont="1" applyBorder="1" applyAlignment="1" applyProtection="1">
      <alignment wrapText="1"/>
      <protection locked="0"/>
    </xf>
    <xf numFmtId="168" fontId="12" fillId="0" borderId="27" xfId="0" applyNumberFormat="1" applyFont="1" applyBorder="1" applyProtection="1">
      <protection locked="0"/>
    </xf>
    <xf numFmtId="168" fontId="12" fillId="0" borderId="29" xfId="0" applyNumberFormat="1" applyFont="1" applyBorder="1" applyProtection="1">
      <protection locked="0"/>
    </xf>
    <xf numFmtId="168" fontId="0" fillId="0" borderId="29" xfId="0" applyNumberFormat="1" applyBorder="1" applyProtection="1">
      <protection locked="0"/>
    </xf>
    <xf numFmtId="168" fontId="0" fillId="0" borderId="31" xfId="0" applyNumberFormat="1" applyBorder="1" applyProtection="1">
      <protection locked="0"/>
    </xf>
    <xf numFmtId="168" fontId="0" fillId="38" borderId="32" xfId="0" applyNumberFormat="1" applyFill="1" applyBorder="1"/>
    <xf numFmtId="168" fontId="12" fillId="0" borderId="49" xfId="0" applyNumberFormat="1" applyFont="1" applyBorder="1" applyProtection="1">
      <protection locked="0"/>
    </xf>
    <xf numFmtId="168" fontId="0" fillId="38" borderId="5" xfId="0" applyNumberFormat="1" applyFill="1" applyBorder="1"/>
    <xf numFmtId="168" fontId="0" fillId="37" borderId="35" xfId="0" applyNumberFormat="1" applyFill="1" applyBorder="1" applyProtection="1">
      <protection locked="0"/>
    </xf>
    <xf numFmtId="168" fontId="0" fillId="0" borderId="37" xfId="0" applyNumberFormat="1" applyBorder="1"/>
    <xf numFmtId="0" fontId="31" fillId="0" borderId="0" xfId="0" applyFont="1"/>
    <xf numFmtId="0" fontId="31" fillId="0" borderId="0" xfId="0" quotePrefix="1" applyFont="1" applyAlignment="1">
      <alignment vertical="top"/>
    </xf>
    <xf numFmtId="0" fontId="31" fillId="0" borderId="5" xfId="0" applyFont="1" applyBorder="1" applyAlignment="1">
      <alignment horizontal="center" vertical="center" wrapText="1"/>
    </xf>
    <xf numFmtId="168" fontId="5" fillId="0" borderId="35" xfId="117" applyNumberFormat="1" applyFont="1" applyBorder="1" applyProtection="1">
      <protection locked="0"/>
    </xf>
    <xf numFmtId="168" fontId="8" fillId="0" borderId="43" xfId="117" applyNumberFormat="1" applyBorder="1" applyProtection="1">
      <protection locked="0"/>
    </xf>
    <xf numFmtId="168" fontId="75" fillId="0" borderId="43" xfId="117" applyNumberFormat="1" applyFont="1" applyBorder="1" applyProtection="1">
      <protection locked="0"/>
    </xf>
    <xf numFmtId="168" fontId="8" fillId="0" borderId="37" xfId="117" applyNumberFormat="1" applyBorder="1" applyProtection="1">
      <protection locked="0"/>
    </xf>
    <xf numFmtId="168" fontId="85" fillId="42" borderId="44" xfId="117" applyNumberFormat="1" applyFont="1" applyFill="1" applyBorder="1" applyAlignment="1" applyProtection="1">
      <alignment horizontal="center"/>
      <protection locked="0"/>
    </xf>
    <xf numFmtId="168" fontId="85" fillId="42" borderId="6" xfId="117" applyNumberFormat="1" applyFont="1" applyFill="1" applyBorder="1" applyAlignment="1" applyProtection="1">
      <alignment horizontal="center"/>
      <protection locked="0"/>
    </xf>
    <xf numFmtId="168" fontId="86" fillId="42" borderId="6" xfId="117" applyNumberFormat="1" applyFont="1" applyFill="1" applyBorder="1" applyAlignment="1" applyProtection="1">
      <alignment horizontal="center"/>
      <protection locked="0"/>
    </xf>
    <xf numFmtId="168" fontId="85" fillId="42" borderId="6" xfId="117" applyNumberFormat="1" applyFont="1" applyFill="1" applyBorder="1" applyProtection="1">
      <protection locked="0"/>
    </xf>
    <xf numFmtId="168" fontId="85" fillId="42" borderId="45" xfId="117" applyNumberFormat="1" applyFont="1" applyFill="1" applyBorder="1" applyProtection="1">
      <protection locked="0"/>
    </xf>
    <xf numFmtId="168" fontId="75" fillId="0" borderId="16" xfId="117" applyNumberFormat="1" applyFont="1" applyBorder="1" applyAlignment="1">
      <alignment horizontal="center"/>
    </xf>
    <xf numFmtId="168" fontId="75" fillId="0" borderId="29" xfId="117" applyNumberFormat="1" applyFont="1" applyBorder="1" applyAlignment="1">
      <alignment horizontal="center"/>
    </xf>
    <xf numFmtId="168" fontId="75" fillId="0" borderId="31" xfId="117" applyNumberFormat="1" applyFont="1" applyBorder="1" applyAlignment="1">
      <alignment horizontal="center"/>
    </xf>
    <xf numFmtId="0" fontId="54" fillId="3" borderId="0" xfId="70" applyFont="1" applyFill="1" applyAlignment="1">
      <alignment vertical="top"/>
    </xf>
    <xf numFmtId="0" fontId="22" fillId="0" borderId="0" xfId="70" applyFont="1" applyAlignment="1">
      <alignment horizontal="center"/>
    </xf>
    <xf numFmtId="49" fontId="13" fillId="37" borderId="6" xfId="61" applyNumberFormat="1" applyFont="1" applyFill="1" applyBorder="1" applyAlignment="1" applyProtection="1">
      <alignment horizontal="right"/>
      <protection locked="0"/>
    </xf>
    <xf numFmtId="39" fontId="13" fillId="37" borderId="6" xfId="61" applyNumberFormat="1" applyFont="1" applyFill="1" applyBorder="1" applyAlignment="1" applyProtection="1">
      <alignment horizontal="right"/>
      <protection locked="0"/>
    </xf>
    <xf numFmtId="39" fontId="13" fillId="45" borderId="4" xfId="61" applyNumberFormat="1" applyFont="1" applyFill="1" applyBorder="1"/>
    <xf numFmtId="39" fontId="13" fillId="37" borderId="4" xfId="61" applyNumberFormat="1" applyFont="1" applyFill="1" applyBorder="1" applyProtection="1">
      <protection locked="0"/>
    </xf>
    <xf numFmtId="0" fontId="22" fillId="39" borderId="4" xfId="61" applyFont="1" applyFill="1" applyBorder="1" applyAlignment="1" applyProtection="1">
      <alignment horizontal="center" wrapText="1"/>
      <protection locked="0"/>
    </xf>
    <xf numFmtId="43" fontId="22" fillId="39" borderId="4" xfId="28" applyFont="1" applyFill="1" applyBorder="1" applyProtection="1"/>
    <xf numFmtId="43" fontId="13" fillId="46" borderId="4" xfId="28" applyFont="1" applyFill="1" applyBorder="1" applyProtection="1"/>
    <xf numFmtId="39" fontId="22" fillId="39" borderId="4" xfId="28" applyNumberFormat="1" applyFont="1" applyFill="1" applyBorder="1" applyProtection="1"/>
    <xf numFmtId="39" fontId="13" fillId="46" borderId="4" xfId="28" applyNumberFormat="1" applyFont="1" applyFill="1" applyBorder="1" applyProtection="1"/>
    <xf numFmtId="43" fontId="22" fillId="47" borderId="4" xfId="28" applyFont="1" applyFill="1" applyBorder="1" applyProtection="1"/>
    <xf numFmtId="7" fontId="13" fillId="0" borderId="0" xfId="61" applyNumberFormat="1" applyFont="1"/>
    <xf numFmtId="43" fontId="22" fillId="39" borderId="5" xfId="28" applyFont="1" applyFill="1" applyBorder="1" applyProtection="1"/>
    <xf numFmtId="0" fontId="13" fillId="0" borderId="21" xfId="0" applyFont="1" applyBorder="1"/>
    <xf numFmtId="167" fontId="13" fillId="0" borderId="21" xfId="0" applyNumberFormat="1" applyFont="1" applyBorder="1"/>
    <xf numFmtId="0" fontId="16" fillId="0" borderId="24" xfId="49" applyNumberFormat="1" applyBorder="1" applyAlignment="1" applyProtection="1"/>
    <xf numFmtId="0" fontId="16" fillId="0" borderId="0" xfId="49" applyNumberFormat="1" applyBorder="1" applyAlignment="1" applyProtection="1">
      <alignment horizontal="right"/>
    </xf>
    <xf numFmtId="39" fontId="13" fillId="38" borderId="53" xfId="70" applyNumberFormat="1" applyFont="1" applyFill="1" applyBorder="1"/>
    <xf numFmtId="39" fontId="13" fillId="48" borderId="56" xfId="70" applyNumberFormat="1" applyFont="1" applyFill="1" applyBorder="1"/>
    <xf numFmtId="39" fontId="13" fillId="48" borderId="58" xfId="61" applyNumberFormat="1" applyFont="1" applyFill="1" applyBorder="1" applyProtection="1">
      <protection locked="0"/>
    </xf>
    <xf numFmtId="0" fontId="13" fillId="38" borderId="56" xfId="70" applyFont="1" applyFill="1" applyBorder="1" applyAlignment="1">
      <alignment horizontal="center" wrapText="1"/>
    </xf>
    <xf numFmtId="39" fontId="13" fillId="48" borderId="61" xfId="70" applyNumberFormat="1" applyFont="1" applyFill="1" applyBorder="1" applyAlignment="1">
      <alignment horizontal="center" wrapText="1"/>
    </xf>
    <xf numFmtId="39" fontId="13" fillId="38" borderId="61" xfId="70" applyNumberFormat="1" applyFont="1" applyFill="1" applyBorder="1" applyAlignment="1">
      <alignment horizontal="center" wrapText="1"/>
    </xf>
    <xf numFmtId="0" fontId="13" fillId="48" borderId="61" xfId="70" applyFont="1" applyFill="1" applyBorder="1" applyAlignment="1">
      <alignment horizontal="center"/>
    </xf>
    <xf numFmtId="0" fontId="13" fillId="48" borderId="61" xfId="61" applyFont="1" applyFill="1" applyBorder="1" applyAlignment="1">
      <alignment horizontal="center"/>
    </xf>
    <xf numFmtId="39" fontId="22" fillId="48" borderId="59" xfId="61" applyNumberFormat="1" applyFont="1" applyFill="1" applyBorder="1" applyAlignment="1">
      <alignment horizontal="center" wrapText="1"/>
    </xf>
    <xf numFmtId="0" fontId="105" fillId="48" borderId="4" xfId="70" applyFont="1" applyFill="1" applyBorder="1" applyAlignment="1">
      <alignment horizontal="center" wrapText="1"/>
    </xf>
    <xf numFmtId="0" fontId="22" fillId="49" borderId="4" xfId="61" applyFont="1" applyFill="1" applyBorder="1" applyAlignment="1">
      <alignment horizontal="center" wrapText="1"/>
    </xf>
    <xf numFmtId="0" fontId="106" fillId="0" borderId="0" xfId="70" applyFont="1"/>
    <xf numFmtId="49" fontId="13" fillId="50" borderId="56" xfId="28" quotePrefix="1" applyNumberFormat="1" applyFont="1" applyFill="1" applyBorder="1" applyProtection="1"/>
    <xf numFmtId="0" fontId="13" fillId="50" borderId="56" xfId="28" quotePrefix="1" applyNumberFormat="1" applyFont="1" applyFill="1" applyBorder="1" applyProtection="1"/>
    <xf numFmtId="39" fontId="13" fillId="37" borderId="61" xfId="28" quotePrefix="1" applyNumberFormat="1" applyFont="1" applyFill="1" applyBorder="1" applyProtection="1">
      <protection locked="0"/>
    </xf>
    <xf numFmtId="39" fontId="13" fillId="45" borderId="61" xfId="61" applyNumberFormat="1" applyFont="1" applyFill="1" applyBorder="1"/>
    <xf numFmtId="39" fontId="13" fillId="37" borderId="61" xfId="28" applyNumberFormat="1" applyFont="1" applyFill="1" applyBorder="1" applyProtection="1">
      <protection locked="0"/>
    </xf>
    <xf numFmtId="39" fontId="13" fillId="37" borderId="61" xfId="61" applyNumberFormat="1" applyFont="1" applyFill="1" applyBorder="1" applyProtection="1">
      <protection locked="0"/>
    </xf>
    <xf numFmtId="43" fontId="13" fillId="52" borderId="61" xfId="28" applyFont="1" applyFill="1" applyBorder="1" applyProtection="1">
      <protection locked="0"/>
    </xf>
    <xf numFmtId="39" fontId="13" fillId="37" borderId="4" xfId="28" applyNumberFormat="1" applyFont="1" applyFill="1" applyBorder="1" applyProtection="1">
      <protection locked="0"/>
    </xf>
    <xf numFmtId="43" fontId="13" fillId="45" borderId="4" xfId="28" applyFont="1" applyFill="1" applyBorder="1" applyProtection="1"/>
    <xf numFmtId="43" fontId="13" fillId="52" borderId="4" xfId="28" applyFont="1" applyFill="1" applyBorder="1" applyProtection="1">
      <protection locked="0"/>
    </xf>
    <xf numFmtId="39" fontId="13" fillId="37" borderId="4" xfId="70" applyNumberFormat="1" applyFont="1" applyFill="1" applyBorder="1" applyProtection="1">
      <protection locked="0"/>
    </xf>
    <xf numFmtId="0" fontId="13" fillId="0" borderId="0" xfId="70" applyFont="1" applyAlignment="1">
      <alignment wrapText="1"/>
    </xf>
    <xf numFmtId="39" fontId="22" fillId="49" borderId="61" xfId="61" applyNumberFormat="1" applyFont="1" applyFill="1" applyBorder="1" applyAlignment="1">
      <alignment horizontal="center"/>
    </xf>
    <xf numFmtId="43" fontId="22" fillId="47" borderId="4" xfId="28" applyFont="1" applyFill="1" applyBorder="1" applyAlignment="1" applyProtection="1">
      <alignment horizontal="center" wrapText="1"/>
    </xf>
    <xf numFmtId="43" fontId="13" fillId="46" borderId="54" xfId="28" applyFont="1" applyFill="1" applyBorder="1" applyProtection="1"/>
    <xf numFmtId="43" fontId="22" fillId="39" borderId="4" xfId="28" applyFont="1" applyFill="1" applyBorder="1" applyAlignment="1" applyProtection="1">
      <alignment horizontal="center" wrapText="1"/>
    </xf>
    <xf numFmtId="43" fontId="13" fillId="37" borderId="5" xfId="28" applyFont="1" applyFill="1" applyBorder="1" applyProtection="1">
      <protection locked="0"/>
    </xf>
    <xf numFmtId="39" fontId="13" fillId="37" borderId="5" xfId="70" applyNumberFormat="1" applyFont="1" applyFill="1" applyBorder="1" applyProtection="1">
      <protection locked="0"/>
    </xf>
    <xf numFmtId="39" fontId="13" fillId="0" borderId="0" xfId="70" applyNumberFormat="1" applyFont="1" applyAlignment="1">
      <alignment horizontal="right"/>
    </xf>
    <xf numFmtId="39" fontId="13" fillId="53" borderId="4" xfId="70" applyNumberFormat="1" applyFont="1" applyFill="1" applyBorder="1" applyAlignment="1">
      <alignment wrapText="1"/>
    </xf>
    <xf numFmtId="43" fontId="22" fillId="0" borderId="5" xfId="61" applyNumberFormat="1" applyFont="1" applyBorder="1"/>
    <xf numFmtId="43" fontId="13" fillId="45" borderId="25" xfId="70" applyNumberFormat="1" applyFont="1" applyFill="1" applyBorder="1"/>
    <xf numFmtId="43" fontId="13" fillId="45" borderId="5" xfId="70" applyNumberFormat="1" applyFont="1" applyFill="1" applyBorder="1"/>
    <xf numFmtId="0" fontId="13" fillId="0" borderId="0" xfId="70" applyFont="1" applyAlignment="1" applyProtection="1">
      <alignment horizontal="right"/>
      <protection locked="0"/>
    </xf>
    <xf numFmtId="0" fontId="63" fillId="0" borderId="0" xfId="70" applyFont="1" applyAlignment="1">
      <alignment wrapText="1"/>
    </xf>
    <xf numFmtId="0" fontId="19" fillId="0" borderId="0" xfId="0" applyFont="1" applyAlignment="1">
      <alignment horizontal="left" vertical="top" wrapText="1"/>
    </xf>
    <xf numFmtId="165" fontId="63" fillId="0" borderId="0" xfId="70" applyNumberFormat="1" applyFont="1" applyAlignment="1">
      <alignment horizontal="left" vertical="top"/>
    </xf>
    <xf numFmtId="43" fontId="22" fillId="39" borderId="16" xfId="70" applyNumberFormat="1" applyFont="1" applyFill="1" applyBorder="1" applyAlignment="1">
      <alignment horizontal="right"/>
    </xf>
    <xf numFmtId="0" fontId="16" fillId="0" borderId="0" xfId="49" applyNumberFormat="1" applyBorder="1" applyAlignment="1" applyProtection="1"/>
    <xf numFmtId="0" fontId="16" fillId="0" borderId="0" xfId="49" applyBorder="1" applyAlignment="1" applyProtection="1"/>
    <xf numFmtId="0" fontId="56" fillId="0" borderId="0" xfId="57" applyFont="1" applyAlignment="1">
      <alignment horizontal="center" vertical="center"/>
    </xf>
    <xf numFmtId="0" fontId="56" fillId="0" borderId="0" xfId="57" applyFont="1" applyAlignment="1">
      <alignment horizontal="center"/>
    </xf>
    <xf numFmtId="49" fontId="13" fillId="0" borderId="18" xfId="0" applyNumberFormat="1" applyFont="1" applyBorder="1" applyAlignment="1" applyProtection="1">
      <alignment horizontal="right"/>
      <protection locked="0"/>
    </xf>
    <xf numFmtId="49" fontId="3" fillId="0" borderId="0" xfId="79" quotePrefix="1" applyNumberFormat="1" applyFont="1"/>
    <xf numFmtId="49" fontId="10" fillId="0" borderId="0" xfId="79" applyNumberFormat="1"/>
    <xf numFmtId="49" fontId="0" fillId="0" borderId="0" xfId="0" applyNumberFormat="1"/>
    <xf numFmtId="49" fontId="12" fillId="0" borderId="0" xfId="57" applyNumberFormat="1"/>
    <xf numFmtId="49" fontId="102" fillId="35" borderId="2" xfId="57" applyNumberFormat="1" applyFont="1" applyFill="1" applyBorder="1" applyAlignment="1">
      <alignment horizontal="center"/>
    </xf>
    <xf numFmtId="0" fontId="0" fillId="0" borderId="0" xfId="0" applyAlignment="1">
      <alignment horizontal="center"/>
    </xf>
    <xf numFmtId="0" fontId="12" fillId="0" borderId="0" xfId="57" applyAlignment="1">
      <alignment horizontal="center"/>
    </xf>
    <xf numFmtId="0" fontId="61" fillId="0" borderId="0" xfId="100" applyFont="1" applyAlignment="1">
      <alignment horizontal="center" wrapText="1"/>
    </xf>
    <xf numFmtId="0" fontId="4" fillId="0" borderId="0" xfId="100" applyFont="1" applyAlignment="1">
      <alignment horizontal="center"/>
    </xf>
    <xf numFmtId="0" fontId="95" fillId="0" borderId="0" xfId="57" applyFont="1" applyAlignment="1">
      <alignment wrapText="1"/>
    </xf>
    <xf numFmtId="0" fontId="13" fillId="0" borderId="19" xfId="0" applyFont="1" applyBorder="1" applyAlignment="1">
      <alignment horizontal="left" wrapText="1"/>
    </xf>
    <xf numFmtId="0" fontId="78" fillId="0" borderId="18" xfId="117" applyFont="1" applyBorder="1" applyAlignment="1">
      <alignment horizontal="center" vertical="center" wrapText="1"/>
    </xf>
    <xf numFmtId="0" fontId="56" fillId="0" borderId="17" xfId="0" applyFont="1" applyBorder="1"/>
    <xf numFmtId="0" fontId="31" fillId="0" borderId="18" xfId="70" applyFont="1" applyBorder="1" applyAlignment="1">
      <alignment vertical="top"/>
    </xf>
    <xf numFmtId="0" fontId="15" fillId="0" borderId="18" xfId="70" applyFont="1" applyBorder="1" applyAlignment="1">
      <alignment vertical="top"/>
    </xf>
    <xf numFmtId="0" fontId="15" fillId="0" borderId="19" xfId="70" applyFont="1" applyBorder="1" applyAlignment="1">
      <alignment vertical="top"/>
    </xf>
    <xf numFmtId="0" fontId="56" fillId="0" borderId="20" xfId="0" applyFont="1" applyBorder="1"/>
    <xf numFmtId="0" fontId="31" fillId="0" borderId="0" xfId="70" applyFont="1" applyAlignment="1">
      <alignment vertical="top"/>
    </xf>
    <xf numFmtId="0" fontId="15" fillId="0" borderId="21" xfId="70" applyFont="1" applyBorder="1" applyAlignment="1">
      <alignment vertical="top"/>
    </xf>
    <xf numFmtId="0" fontId="56" fillId="0" borderId="22" xfId="0" applyFont="1" applyBorder="1"/>
    <xf numFmtId="0" fontId="31" fillId="0" borderId="23" xfId="70" applyFont="1" applyBorder="1" applyAlignment="1">
      <alignment vertical="top"/>
    </xf>
    <xf numFmtId="0" fontId="15" fillId="0" borderId="23" xfId="70" applyFont="1" applyBorder="1" applyAlignment="1">
      <alignment vertical="top"/>
    </xf>
    <xf numFmtId="0" fontId="15" fillId="0" borderId="24" xfId="70" applyFont="1" applyBorder="1" applyAlignment="1">
      <alignment vertical="top"/>
    </xf>
    <xf numFmtId="167" fontId="13" fillId="0" borderId="24" xfId="0" applyNumberFormat="1" applyFont="1" applyBorder="1"/>
    <xf numFmtId="165" fontId="22" fillId="0" borderId="62" xfId="70" applyNumberFormat="1" applyFont="1" applyBorder="1" applyAlignment="1">
      <alignment horizontal="center" vertical="top"/>
    </xf>
    <xf numFmtId="0" fontId="13" fillId="0" borderId="57" xfId="0" applyFont="1" applyBorder="1"/>
    <xf numFmtId="0" fontId="13" fillId="0" borderId="63" xfId="0" applyFont="1" applyBorder="1"/>
    <xf numFmtId="0" fontId="13" fillId="0" borderId="41" xfId="0" applyFont="1" applyBorder="1" applyAlignment="1">
      <alignment horizontal="left"/>
    </xf>
    <xf numFmtId="0" fontId="13" fillId="0" borderId="64" xfId="0" applyFont="1" applyBorder="1" applyAlignment="1">
      <alignment horizontal="left"/>
    </xf>
    <xf numFmtId="0" fontId="13" fillId="0" borderId="64" xfId="0" applyFont="1" applyBorder="1"/>
    <xf numFmtId="0" fontId="13" fillId="0" borderId="65" xfId="0" applyFont="1" applyBorder="1"/>
    <xf numFmtId="0" fontId="13" fillId="0" borderId="21" xfId="0" applyFont="1" applyBorder="1" applyAlignment="1">
      <alignment horizontal="left" wrapText="1"/>
    </xf>
    <xf numFmtId="49" fontId="13" fillId="0" borderId="21" xfId="0" applyNumberFormat="1" applyFont="1" applyBorder="1" applyAlignment="1">
      <alignment wrapText="1"/>
    </xf>
    <xf numFmtId="0" fontId="13" fillId="0" borderId="64" xfId="0" applyFont="1" applyBorder="1" applyAlignment="1">
      <alignment vertical="center"/>
    </xf>
    <xf numFmtId="0" fontId="109" fillId="0" borderId="0" xfId="0" applyFont="1"/>
    <xf numFmtId="0" fontId="56" fillId="0" borderId="0" xfId="57" applyFont="1" applyAlignment="1">
      <alignment horizontal="left"/>
    </xf>
    <xf numFmtId="167" fontId="16" fillId="0" borderId="0" xfId="49" applyNumberFormat="1" applyBorder="1" applyAlignment="1" applyProtection="1">
      <alignment horizontal="right"/>
    </xf>
    <xf numFmtId="0" fontId="13" fillId="39" borderId="53" xfId="61" applyFont="1" applyFill="1" applyBorder="1"/>
    <xf numFmtId="0" fontId="13" fillId="39" borderId="52" xfId="61" applyFont="1" applyFill="1" applyBorder="1"/>
    <xf numFmtId="0" fontId="13" fillId="38" borderId="53" xfId="61" applyFont="1" applyFill="1" applyBorder="1"/>
    <xf numFmtId="0" fontId="13" fillId="38" borderId="53" xfId="61" applyFont="1" applyFill="1" applyBorder="1" applyAlignment="1">
      <alignment horizontal="center"/>
    </xf>
    <xf numFmtId="0" fontId="13" fillId="39" borderId="56" xfId="61" applyFont="1" applyFill="1" applyBorder="1" applyAlignment="1">
      <alignment horizontal="center" wrapText="1"/>
    </xf>
    <xf numFmtId="39" fontId="13" fillId="39" borderId="57" xfId="61" applyNumberFormat="1" applyFont="1" applyFill="1" applyBorder="1" applyAlignment="1">
      <alignment horizontal="center" wrapText="1"/>
    </xf>
    <xf numFmtId="39" fontId="22" fillId="38" borderId="56" xfId="61" applyNumberFormat="1" applyFont="1" applyFill="1" applyBorder="1" applyAlignment="1">
      <alignment horizontal="center" wrapText="1"/>
    </xf>
    <xf numFmtId="39" fontId="13" fillId="39" borderId="56" xfId="61" applyNumberFormat="1" applyFont="1" applyFill="1" applyBorder="1" applyAlignment="1">
      <alignment horizontal="center" wrapText="1"/>
    </xf>
    <xf numFmtId="39" fontId="13" fillId="39" borderId="53" xfId="61" applyNumberFormat="1" applyFont="1" applyFill="1" applyBorder="1" applyAlignment="1">
      <alignment horizontal="center"/>
    </xf>
    <xf numFmtId="0" fontId="13" fillId="0" borderId="0" xfId="70" applyFont="1" applyAlignment="1">
      <alignment horizontal="center"/>
    </xf>
    <xf numFmtId="39" fontId="104" fillId="39" borderId="4" xfId="61" applyNumberFormat="1" applyFont="1" applyFill="1" applyBorder="1" applyAlignment="1">
      <alignment horizontal="center" wrapText="1"/>
    </xf>
    <xf numFmtId="0" fontId="22" fillId="39" borderId="4" xfId="61" applyFont="1" applyFill="1" applyBorder="1" applyAlignment="1">
      <alignment horizontal="center" wrapText="1"/>
    </xf>
    <xf numFmtId="0" fontId="22" fillId="0" borderId="0" xfId="61" applyFont="1" applyAlignment="1">
      <alignment horizontal="center" wrapText="1"/>
    </xf>
    <xf numFmtId="39" fontId="13" fillId="0" borderId="0" xfId="61" applyNumberFormat="1" applyFont="1"/>
    <xf numFmtId="7" fontId="22" fillId="0" borderId="0" xfId="61" applyNumberFormat="1" applyFont="1"/>
    <xf numFmtId="0" fontId="13" fillId="0" borderId="0" xfId="70" applyFont="1" applyAlignment="1">
      <alignment horizontal="right"/>
    </xf>
    <xf numFmtId="168" fontId="0" fillId="0" borderId="66" xfId="0" applyNumberFormat="1" applyBorder="1"/>
    <xf numFmtId="7" fontId="22" fillId="37" borderId="16" xfId="61" applyNumberFormat="1" applyFont="1" applyFill="1" applyBorder="1" applyProtection="1">
      <protection locked="0"/>
    </xf>
    <xf numFmtId="49" fontId="13" fillId="0" borderId="19" xfId="0" applyNumberFormat="1" applyFont="1" applyBorder="1" applyAlignment="1" applyProtection="1">
      <alignment horizontal="right"/>
      <protection locked="0"/>
    </xf>
    <xf numFmtId="0" fontId="13" fillId="0" borderId="21" xfId="0" applyFont="1" applyBorder="1" applyAlignment="1" applyProtection="1">
      <alignment horizontal="right" wrapText="1"/>
      <protection locked="0"/>
    </xf>
    <xf numFmtId="0" fontId="13" fillId="0" borderId="21" xfId="0" applyFont="1" applyBorder="1" applyProtection="1">
      <protection locked="0"/>
    </xf>
    <xf numFmtId="167" fontId="13" fillId="0" borderId="21" xfId="0" applyNumberFormat="1" applyFont="1" applyBorder="1" applyProtection="1">
      <protection locked="0"/>
    </xf>
    <xf numFmtId="0" fontId="16" fillId="0" borderId="24" xfId="49" applyNumberFormat="1" applyBorder="1" applyAlignment="1" applyProtection="1">
      <protection locked="0"/>
    </xf>
    <xf numFmtId="7" fontId="13" fillId="0" borderId="0" xfId="61" applyNumberFormat="1" applyFont="1" applyProtection="1">
      <protection locked="0"/>
    </xf>
    <xf numFmtId="7" fontId="22" fillId="0" borderId="0" xfId="61" applyNumberFormat="1" applyFont="1" applyProtection="1">
      <protection locked="0"/>
    </xf>
    <xf numFmtId="39" fontId="13" fillId="0" borderId="0" xfId="70" applyNumberFormat="1" applyFont="1" applyProtection="1">
      <protection locked="0"/>
    </xf>
    <xf numFmtId="0" fontId="57" fillId="0" borderId="0" xfId="70" applyFont="1" applyProtection="1">
      <protection locked="0"/>
    </xf>
    <xf numFmtId="0" fontId="13" fillId="0" borderId="0" xfId="70" applyFont="1" applyAlignment="1">
      <alignment horizontal="left"/>
    </xf>
    <xf numFmtId="43" fontId="13" fillId="45" borderId="61" xfId="28" applyFont="1" applyFill="1" applyBorder="1" applyProtection="1">
      <protection locked="0"/>
    </xf>
    <xf numFmtId="43" fontId="13" fillId="45" borderId="4" xfId="28" applyFont="1" applyFill="1" applyBorder="1" applyProtection="1">
      <protection locked="0"/>
    </xf>
    <xf numFmtId="39" fontId="13" fillId="51" borderId="61" xfId="61" applyNumberFormat="1" applyFont="1" applyFill="1" applyBorder="1"/>
    <xf numFmtId="7" fontId="13" fillId="0" borderId="0" xfId="61" applyNumberFormat="1" applyFont="1" applyAlignment="1">
      <alignment wrapText="1"/>
    </xf>
    <xf numFmtId="0" fontId="31" fillId="0" borderId="16" xfId="0" applyFont="1" applyBorder="1" applyAlignment="1">
      <alignment horizontal="center" vertical="center" wrapText="1"/>
    </xf>
    <xf numFmtId="168" fontId="5" fillId="0" borderId="68" xfId="117" applyNumberFormat="1" applyFont="1" applyBorder="1" applyProtection="1">
      <protection locked="0"/>
    </xf>
    <xf numFmtId="0" fontId="8" fillId="0" borderId="21" xfId="117" applyBorder="1"/>
    <xf numFmtId="0" fontId="78" fillId="0" borderId="69" xfId="117" applyFont="1" applyBorder="1" applyAlignment="1">
      <alignment horizontal="center" vertical="center" wrapText="1"/>
    </xf>
    <xf numFmtId="39" fontId="104" fillId="39" borderId="5" xfId="61" applyNumberFormat="1" applyFont="1" applyFill="1" applyBorder="1" applyAlignment="1">
      <alignment horizontal="center" wrapText="1"/>
    </xf>
    <xf numFmtId="0" fontId="13" fillId="0" borderId="38" xfId="0" applyFont="1" applyBorder="1" applyAlignment="1">
      <alignment horizontal="left" wrapText="1"/>
    </xf>
    <xf numFmtId="0" fontId="78" fillId="0" borderId="70" xfId="117" applyFont="1" applyBorder="1" applyAlignment="1">
      <alignment horizontal="center" vertical="center" wrapText="1"/>
    </xf>
    <xf numFmtId="39" fontId="104" fillId="39" borderId="0" xfId="61" applyNumberFormat="1" applyFont="1" applyFill="1" applyAlignment="1">
      <alignment horizontal="center" wrapText="1"/>
    </xf>
    <xf numFmtId="39" fontId="104" fillId="39" borderId="20" xfId="61" applyNumberFormat="1" applyFont="1" applyFill="1" applyBorder="1" applyAlignment="1">
      <alignment horizontal="center" wrapText="1"/>
    </xf>
    <xf numFmtId="39" fontId="104" fillId="39" borderId="25" xfId="61" applyNumberFormat="1" applyFont="1" applyFill="1" applyBorder="1" applyAlignment="1">
      <alignment horizontal="center" wrapText="1"/>
    </xf>
    <xf numFmtId="39" fontId="77" fillId="0" borderId="20" xfId="117" applyNumberFormat="1" applyFont="1" applyBorder="1" applyAlignment="1">
      <alignment horizontal="center"/>
    </xf>
    <xf numFmtId="2" fontId="84" fillId="0" borderId="5" xfId="117" applyNumberFormat="1" applyFont="1" applyBorder="1" applyAlignment="1">
      <alignment horizontal="center" vertical="center" wrapText="1"/>
    </xf>
    <xf numFmtId="39" fontId="104" fillId="39" borderId="22" xfId="61" applyNumberFormat="1" applyFont="1" applyFill="1" applyBorder="1" applyAlignment="1">
      <alignment horizontal="center" wrapText="1"/>
    </xf>
    <xf numFmtId="39" fontId="81" fillId="0" borderId="20" xfId="117" applyNumberFormat="1" applyFont="1" applyBorder="1" applyAlignment="1">
      <alignment horizontal="center"/>
    </xf>
    <xf numFmtId="0" fontId="13" fillId="0" borderId="20" xfId="70" applyFont="1" applyBorder="1"/>
    <xf numFmtId="0" fontId="77" fillId="0" borderId="21" xfId="117" applyFont="1" applyBorder="1" applyAlignment="1">
      <alignment horizontal="center" vertical="center"/>
    </xf>
    <xf numFmtId="39" fontId="104" fillId="39" borderId="55" xfId="61" applyNumberFormat="1" applyFont="1" applyFill="1" applyBorder="1" applyAlignment="1">
      <alignment horizontal="center" wrapText="1"/>
    </xf>
    <xf numFmtId="39" fontId="77" fillId="0" borderId="20" xfId="117" applyNumberFormat="1" applyFont="1" applyBorder="1" applyAlignment="1">
      <alignment horizontal="center" vertical="center"/>
    </xf>
    <xf numFmtId="0" fontId="75" fillId="42" borderId="34" xfId="117" applyFont="1" applyFill="1" applyBorder="1" applyAlignment="1" applyProtection="1">
      <alignment horizontal="center"/>
      <protection locked="0"/>
    </xf>
    <xf numFmtId="39" fontId="76" fillId="0" borderId="5" xfId="117" applyNumberFormat="1" applyFont="1" applyBorder="1" applyAlignment="1">
      <alignment horizontal="center" vertical="center"/>
    </xf>
    <xf numFmtId="39" fontId="81" fillId="0" borderId="20" xfId="117" applyNumberFormat="1" applyFont="1" applyBorder="1" applyAlignment="1">
      <alignment horizontal="center" vertical="center"/>
    </xf>
    <xf numFmtId="39" fontId="13" fillId="0" borderId="20" xfId="70" applyNumberFormat="1" applyFont="1" applyBorder="1" applyAlignment="1">
      <alignment horizontal="center" vertical="center"/>
    </xf>
    <xf numFmtId="0" fontId="15" fillId="0" borderId="5" xfId="69" applyFont="1" applyBorder="1" applyAlignment="1">
      <alignment vertical="top" wrapText="1"/>
    </xf>
    <xf numFmtId="0" fontId="19" fillId="0" borderId="5" xfId="0" applyFont="1" applyBorder="1" applyAlignment="1">
      <alignment horizontal="justify" vertical="top" wrapText="1"/>
    </xf>
    <xf numFmtId="0" fontId="13" fillId="50" borderId="56" xfId="28" quotePrefix="1" applyNumberFormat="1" applyFont="1" applyFill="1" applyBorder="1" applyProtection="1">
      <protection locked="0"/>
    </xf>
    <xf numFmtId="0" fontId="76" fillId="0" borderId="23" xfId="57" applyFont="1" applyBorder="1" applyAlignment="1">
      <alignment horizontal="center" vertical="top"/>
    </xf>
    <xf numFmtId="0" fontId="62" fillId="0" borderId="0" xfId="70" applyFont="1" applyAlignment="1">
      <alignment horizontal="left" vertical="top" wrapText="1"/>
    </xf>
    <xf numFmtId="0" fontId="96" fillId="0" borderId="23" xfId="70" applyFont="1" applyBorder="1" applyAlignment="1">
      <alignment horizontal="center" vertical="top" wrapText="1"/>
    </xf>
    <xf numFmtId="164" fontId="18" fillId="0" borderId="0" xfId="0" applyNumberFormat="1" applyFont="1" applyAlignment="1">
      <alignment horizontal="left" wrapText="1"/>
    </xf>
    <xf numFmtId="0" fontId="15" fillId="0" borderId="0" xfId="70" applyFont="1" applyAlignment="1">
      <alignment horizontal="justify" vertical="top" wrapText="1"/>
    </xf>
    <xf numFmtId="0" fontId="16" fillId="0" borderId="0" xfId="49" applyAlignment="1" applyProtection="1">
      <alignment horizontal="left"/>
    </xf>
    <xf numFmtId="0" fontId="15" fillId="0" borderId="0" xfId="7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horizontal="justify" vertical="top"/>
    </xf>
    <xf numFmtId="0" fontId="13" fillId="0" borderId="0" xfId="0" applyFont="1" applyAlignment="1">
      <alignment horizontal="justify" vertical="top"/>
    </xf>
    <xf numFmtId="0" fontId="19" fillId="0" borderId="0" xfId="0" applyFont="1" applyAlignment="1">
      <alignment horizontal="left" vertical="top" wrapText="1"/>
    </xf>
    <xf numFmtId="0" fontId="95" fillId="0" borderId="0" xfId="70" applyFont="1" applyAlignment="1">
      <alignment horizontal="left" vertical="top" wrapText="1"/>
    </xf>
    <xf numFmtId="0" fontId="15" fillId="0" borderId="0" xfId="0" applyFont="1" applyAlignment="1">
      <alignment horizontal="left" vertical="top" wrapText="1" readingOrder="1"/>
    </xf>
    <xf numFmtId="0" fontId="62" fillId="0" borderId="0" xfId="70" applyFont="1" applyAlignment="1">
      <alignment horizontal="left" vertical="top"/>
    </xf>
    <xf numFmtId="0" fontId="19" fillId="0" borderId="0" xfId="0" applyFont="1" applyAlignment="1">
      <alignment horizontal="left" wrapText="1"/>
    </xf>
    <xf numFmtId="0" fontId="62" fillId="0" borderId="0" xfId="69" applyFont="1" applyAlignment="1">
      <alignment horizontal="left" vertical="center"/>
    </xf>
    <xf numFmtId="0" fontId="53" fillId="0" borderId="0" xfId="49" applyFont="1" applyAlignment="1" applyProtection="1">
      <alignment horizontal="left" vertical="top" wrapText="1"/>
    </xf>
    <xf numFmtId="7" fontId="22" fillId="39" borderId="17" xfId="61" applyNumberFormat="1" applyFont="1" applyFill="1" applyBorder="1" applyAlignment="1">
      <alignment horizontal="center" vertical="center" wrapText="1"/>
    </xf>
    <xf numFmtId="7" fontId="22" fillId="39" borderId="19" xfId="61" applyNumberFormat="1" applyFont="1" applyFill="1" applyBorder="1" applyAlignment="1">
      <alignment horizontal="center" vertical="center" wrapText="1"/>
    </xf>
    <xf numFmtId="7" fontId="22" fillId="39" borderId="20" xfId="61" applyNumberFormat="1" applyFont="1" applyFill="1" applyBorder="1" applyAlignment="1">
      <alignment horizontal="center" vertical="center" wrapText="1"/>
    </xf>
    <xf numFmtId="7" fontId="22" fillId="39" borderId="21" xfId="61" applyNumberFormat="1" applyFont="1" applyFill="1" applyBorder="1" applyAlignment="1">
      <alignment horizontal="center" vertical="center" wrapText="1"/>
    </xf>
    <xf numFmtId="7" fontId="22" fillId="39" borderId="22" xfId="61" applyNumberFormat="1" applyFont="1" applyFill="1" applyBorder="1" applyAlignment="1">
      <alignment horizontal="center" vertical="center" wrapText="1"/>
    </xf>
    <xf numFmtId="7" fontId="22" fillId="39" borderId="24" xfId="61" applyNumberFormat="1" applyFont="1" applyFill="1" applyBorder="1" applyAlignment="1">
      <alignment horizontal="center" vertical="center" wrapText="1"/>
    </xf>
    <xf numFmtId="7" fontId="22" fillId="39" borderId="17" xfId="61" applyNumberFormat="1" applyFont="1" applyFill="1" applyBorder="1" applyAlignment="1">
      <alignment horizontal="left" wrapText="1"/>
    </xf>
    <xf numFmtId="7" fontId="22" fillId="39" borderId="19" xfId="61" applyNumberFormat="1" applyFont="1" applyFill="1" applyBorder="1" applyAlignment="1">
      <alignment horizontal="left" wrapText="1"/>
    </xf>
    <xf numFmtId="7" fontId="22" fillId="39" borderId="20" xfId="61" applyNumberFormat="1" applyFont="1" applyFill="1" applyBorder="1" applyAlignment="1">
      <alignment horizontal="left" wrapText="1"/>
    </xf>
    <xf numFmtId="7" fontId="22" fillId="39" borderId="21" xfId="61" applyNumberFormat="1" applyFont="1" applyFill="1" applyBorder="1" applyAlignment="1">
      <alignment horizontal="left" wrapText="1"/>
    </xf>
    <xf numFmtId="7" fontId="22" fillId="39" borderId="22" xfId="61" applyNumberFormat="1" applyFont="1" applyFill="1" applyBorder="1" applyAlignment="1">
      <alignment horizontal="left" wrapText="1"/>
    </xf>
    <xf numFmtId="7" fontId="22" fillId="39" borderId="24" xfId="61" applyNumberFormat="1" applyFont="1" applyFill="1" applyBorder="1" applyAlignment="1">
      <alignment horizontal="left" wrapText="1"/>
    </xf>
    <xf numFmtId="0" fontId="13" fillId="0" borderId="40" xfId="70" applyFont="1" applyBorder="1" applyAlignment="1" applyProtection="1">
      <alignment horizontal="center"/>
      <protection locked="0"/>
    </xf>
    <xf numFmtId="0" fontId="13" fillId="0" borderId="23" xfId="70" applyFont="1" applyBorder="1" applyAlignment="1" applyProtection="1">
      <alignment horizontal="center"/>
      <protection locked="0"/>
    </xf>
    <xf numFmtId="0" fontId="13" fillId="0" borderId="24" xfId="70" applyFont="1" applyBorder="1" applyAlignment="1" applyProtection="1">
      <alignment horizontal="center"/>
      <protection locked="0"/>
    </xf>
    <xf numFmtId="39" fontId="13" fillId="42" borderId="36" xfId="61" applyNumberFormat="1" applyFont="1" applyFill="1" applyBorder="1" applyAlignment="1">
      <alignment horizontal="center" wrapText="1"/>
    </xf>
    <xf numFmtId="39" fontId="13" fillId="42" borderId="39" xfId="61" applyNumberFormat="1" applyFont="1" applyFill="1" applyBorder="1" applyAlignment="1">
      <alignment horizontal="center" wrapText="1"/>
    </xf>
    <xf numFmtId="39" fontId="22" fillId="42" borderId="17" xfId="61" applyNumberFormat="1" applyFont="1" applyFill="1" applyBorder="1" applyAlignment="1">
      <alignment horizontal="center" vertical="center" wrapText="1"/>
    </xf>
    <xf numFmtId="39" fontId="22" fillId="42" borderId="20" xfId="61" applyNumberFormat="1" applyFont="1" applyFill="1" applyBorder="1" applyAlignment="1">
      <alignment horizontal="center" vertical="center" wrapText="1"/>
    </xf>
    <xf numFmtId="39" fontId="22" fillId="42" borderId="22" xfId="61" applyNumberFormat="1" applyFont="1" applyFill="1" applyBorder="1" applyAlignment="1">
      <alignment horizontal="center" vertical="center" wrapText="1"/>
    </xf>
    <xf numFmtId="39" fontId="22" fillId="42" borderId="16" xfId="61" applyNumberFormat="1" applyFont="1" applyFill="1" applyBorder="1" applyAlignment="1">
      <alignment horizontal="center" vertical="center" wrapText="1"/>
    </xf>
    <xf numFmtId="39" fontId="22" fillId="42" borderId="33" xfId="61" applyNumberFormat="1" applyFont="1" applyFill="1" applyBorder="1" applyAlignment="1">
      <alignment horizontal="center" vertical="center" wrapText="1"/>
    </xf>
    <xf numFmtId="39" fontId="22" fillId="42" borderId="32" xfId="61" applyNumberFormat="1" applyFont="1" applyFill="1" applyBorder="1" applyAlignment="1">
      <alignment horizontal="center" vertical="center" wrapText="1"/>
    </xf>
    <xf numFmtId="39" fontId="13" fillId="0" borderId="0" xfId="56" applyNumberFormat="1" applyAlignment="1">
      <alignment horizontal="center"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0" xfId="0" applyFont="1" applyAlignment="1" applyProtection="1">
      <alignment horizontal="left"/>
      <protection locked="0"/>
    </xf>
    <xf numFmtId="0" fontId="13" fillId="0" borderId="21" xfId="0" applyFont="1" applyBorder="1" applyAlignment="1" applyProtection="1">
      <alignment horizontal="left"/>
      <protection locked="0"/>
    </xf>
    <xf numFmtId="167" fontId="13" fillId="0" borderId="0" xfId="0" applyNumberFormat="1" applyFont="1" applyAlignment="1" applyProtection="1">
      <alignment horizontal="left"/>
      <protection locked="0"/>
    </xf>
    <xf numFmtId="167" fontId="13" fillId="0" borderId="21" xfId="0" applyNumberFormat="1" applyFont="1" applyBorder="1" applyAlignment="1" applyProtection="1">
      <alignment horizontal="left"/>
      <protection locked="0"/>
    </xf>
    <xf numFmtId="0" fontId="16" fillId="0" borderId="23" xfId="49" applyBorder="1" applyAlignment="1">
      <alignment horizontal="left"/>
      <protection locked="0"/>
    </xf>
    <xf numFmtId="0" fontId="16" fillId="0" borderId="24" xfId="49" applyBorder="1" applyAlignment="1">
      <alignment horizontal="left"/>
      <protection locked="0"/>
    </xf>
    <xf numFmtId="39" fontId="13" fillId="42" borderId="26" xfId="61" applyNumberFormat="1" applyFont="1" applyFill="1" applyBorder="1" applyAlignment="1">
      <alignment horizontal="center"/>
    </xf>
    <xf numFmtId="39" fontId="13" fillId="42" borderId="67" xfId="61" applyNumberFormat="1" applyFont="1" applyFill="1" applyBorder="1" applyAlignment="1">
      <alignment horizontal="center"/>
    </xf>
    <xf numFmtId="0" fontId="13" fillId="0" borderId="18" xfId="70" applyFont="1" applyBorder="1" applyAlignment="1" applyProtection="1">
      <alignment horizontal="center"/>
      <protection locked="0"/>
    </xf>
    <xf numFmtId="0" fontId="13" fillId="0" borderId="19" xfId="70" applyFont="1" applyBorder="1" applyAlignment="1" applyProtection="1">
      <alignment horizontal="center"/>
      <protection locked="0"/>
    </xf>
    <xf numFmtId="39" fontId="13" fillId="42" borderId="48" xfId="61" applyNumberFormat="1" applyFont="1" applyFill="1" applyBorder="1" applyAlignment="1">
      <alignment horizontal="center"/>
    </xf>
    <xf numFmtId="39" fontId="13" fillId="42" borderId="61" xfId="61" applyNumberFormat="1" applyFont="1" applyFill="1" applyBorder="1" applyAlignment="1">
      <alignment horizontal="center"/>
    </xf>
    <xf numFmtId="0" fontId="13" fillId="0" borderId="58" xfId="70" applyFont="1" applyBorder="1" applyAlignment="1" applyProtection="1">
      <alignment horizontal="center"/>
      <protection locked="0"/>
    </xf>
    <xf numFmtId="0" fontId="13" fillId="0" borderId="0" xfId="70" applyFont="1" applyAlignment="1" applyProtection="1">
      <alignment horizontal="center"/>
      <protection locked="0"/>
    </xf>
    <xf numFmtId="0" fontId="13" fillId="0" borderId="21" xfId="70" applyFont="1" applyBorder="1" applyAlignment="1" applyProtection="1">
      <alignment horizontal="center"/>
      <protection locked="0"/>
    </xf>
    <xf numFmtId="0" fontId="75" fillId="0" borderId="25" xfId="117" applyFont="1" applyBorder="1" applyAlignment="1">
      <alignment horizontal="center"/>
    </xf>
    <xf numFmtId="0" fontId="75" fillId="0" borderId="46" xfId="117" applyFont="1" applyBorder="1" applyAlignment="1">
      <alignment horizontal="center"/>
    </xf>
    <xf numFmtId="0" fontId="75" fillId="0" borderId="0" xfId="117" applyFont="1" applyAlignment="1">
      <alignment horizontal="center"/>
    </xf>
    <xf numFmtId="0" fontId="13" fillId="0" borderId="0" xfId="70" applyFont="1" applyAlignment="1">
      <alignment horizontal="left" wrapText="1"/>
    </xf>
    <xf numFmtId="0" fontId="103" fillId="38" borderId="50" xfId="61" applyFont="1" applyFill="1" applyBorder="1" applyAlignment="1">
      <alignment horizontal="center"/>
    </xf>
    <xf numFmtId="0" fontId="103" fillId="38" borderId="51" xfId="61" applyFont="1" applyFill="1" applyBorder="1" applyAlignment="1">
      <alignment horizontal="center"/>
    </xf>
    <xf numFmtId="0" fontId="103" fillId="38" borderId="52" xfId="61" applyFont="1" applyFill="1" applyBorder="1" applyAlignment="1">
      <alignment horizontal="center"/>
    </xf>
    <xf numFmtId="0" fontId="13" fillId="39" borderId="6" xfId="61" applyFont="1" applyFill="1" applyBorder="1" applyAlignment="1">
      <alignment horizontal="center"/>
    </xf>
    <xf numFmtId="0" fontId="13" fillId="39" borderId="54" xfId="61" applyFont="1" applyFill="1" applyBorder="1" applyAlignment="1">
      <alignment horizontal="center"/>
    </xf>
    <xf numFmtId="0" fontId="13" fillId="39" borderId="55" xfId="61" applyFont="1" applyFill="1" applyBorder="1" applyAlignment="1">
      <alignment horizontal="center"/>
    </xf>
    <xf numFmtId="0" fontId="13" fillId="48" borderId="56" xfId="61" applyFont="1" applyFill="1" applyBorder="1" applyAlignment="1" applyProtection="1">
      <alignment horizontal="center" wrapText="1"/>
      <protection locked="0"/>
    </xf>
    <xf numFmtId="0" fontId="13" fillId="48" borderId="61" xfId="61" applyFont="1" applyFill="1" applyBorder="1" applyAlignment="1" applyProtection="1">
      <alignment horizontal="center" wrapText="1"/>
      <protection locked="0"/>
    </xf>
    <xf numFmtId="39" fontId="22" fillId="38" borderId="53" xfId="61" applyNumberFormat="1" applyFont="1" applyFill="1" applyBorder="1" applyAlignment="1">
      <alignment horizontal="center" wrapText="1"/>
    </xf>
    <xf numFmtId="39" fontId="22" fillId="38" borderId="56" xfId="61" applyNumberFormat="1" applyFont="1" applyFill="1" applyBorder="1" applyAlignment="1">
      <alignment horizontal="center" wrapText="1"/>
    </xf>
    <xf numFmtId="39" fontId="22" fillId="38" borderId="61" xfId="61" applyNumberFormat="1" applyFont="1" applyFill="1" applyBorder="1" applyAlignment="1">
      <alignment horizontal="center" wrapText="1"/>
    </xf>
    <xf numFmtId="39" fontId="13" fillId="48" borderId="56" xfId="61" applyNumberFormat="1" applyFont="1" applyFill="1" applyBorder="1" applyAlignment="1">
      <alignment horizontal="center"/>
    </xf>
    <xf numFmtId="39" fontId="13" fillId="48" borderId="61" xfId="61" applyNumberFormat="1" applyFont="1" applyFill="1" applyBorder="1" applyAlignment="1">
      <alignment horizontal="center"/>
    </xf>
    <xf numFmtId="39" fontId="103" fillId="38" borderId="6" xfId="61" applyNumberFormat="1" applyFont="1" applyFill="1" applyBorder="1" applyAlignment="1">
      <alignment horizontal="center" wrapText="1"/>
    </xf>
    <xf numFmtId="39" fontId="103" fillId="38" borderId="55" xfId="61" applyNumberFormat="1" applyFont="1" applyFill="1" applyBorder="1" applyAlignment="1">
      <alignment horizontal="center" wrapText="1"/>
    </xf>
    <xf numFmtId="39" fontId="103" fillId="38" borderId="54" xfId="61" applyNumberFormat="1" applyFont="1" applyFill="1" applyBorder="1" applyAlignment="1">
      <alignment horizontal="center" wrapText="1"/>
    </xf>
    <xf numFmtId="0" fontId="13" fillId="48" borderId="53" xfId="70" applyFont="1" applyFill="1" applyBorder="1" applyAlignment="1">
      <alignment horizontal="center" wrapText="1"/>
    </xf>
    <xf numFmtId="0" fontId="13" fillId="48" borderId="56" xfId="70" applyFont="1" applyFill="1" applyBorder="1" applyAlignment="1">
      <alignment horizontal="center" wrapText="1"/>
    </xf>
    <xf numFmtId="0" fontId="13" fillId="48" borderId="61" xfId="70" applyFont="1" applyFill="1" applyBorder="1" applyAlignment="1">
      <alignment horizontal="center" wrapText="1"/>
    </xf>
    <xf numFmtId="0" fontId="13" fillId="48" borderId="50" xfId="61" applyFont="1" applyFill="1" applyBorder="1" applyAlignment="1">
      <alignment horizontal="center" wrapText="1"/>
    </xf>
    <xf numFmtId="0" fontId="13" fillId="48" borderId="58" xfId="61" applyFont="1" applyFill="1" applyBorder="1" applyAlignment="1">
      <alignment horizontal="center" wrapText="1"/>
    </xf>
    <xf numFmtId="0" fontId="13" fillId="48" borderId="59" xfId="61" applyFont="1" applyFill="1" applyBorder="1" applyAlignment="1">
      <alignment horizontal="center" wrapText="1"/>
    </xf>
    <xf numFmtId="0" fontId="13" fillId="48" borderId="50" xfId="70" applyFont="1" applyFill="1" applyBorder="1" applyAlignment="1">
      <alignment horizontal="center"/>
    </xf>
    <xf numFmtId="0" fontId="13" fillId="48" borderId="52" xfId="70" applyFont="1" applyFill="1" applyBorder="1" applyAlignment="1">
      <alignment horizontal="center"/>
    </xf>
    <xf numFmtId="0" fontId="13" fillId="48" borderId="58" xfId="70" applyFont="1" applyFill="1" applyBorder="1" applyAlignment="1">
      <alignment horizontal="center"/>
    </xf>
    <xf numFmtId="0" fontId="13" fillId="48" borderId="57" xfId="70" applyFont="1" applyFill="1" applyBorder="1" applyAlignment="1">
      <alignment horizontal="center"/>
    </xf>
    <xf numFmtId="0" fontId="13" fillId="48" borderId="59" xfId="70" applyFont="1" applyFill="1" applyBorder="1" applyAlignment="1">
      <alignment horizontal="center"/>
    </xf>
    <xf numFmtId="0" fontId="13" fillId="48" borderId="60" xfId="70" applyFont="1" applyFill="1" applyBorder="1" applyAlignment="1">
      <alignment horizontal="center"/>
    </xf>
    <xf numFmtId="0" fontId="22" fillId="38" borderId="53" xfId="70" applyFont="1" applyFill="1" applyBorder="1" applyAlignment="1">
      <alignment horizontal="center" wrapText="1"/>
    </xf>
    <xf numFmtId="0" fontId="22" fillId="38" borderId="56" xfId="70" applyFont="1" applyFill="1" applyBorder="1" applyAlignment="1">
      <alignment horizontal="center" wrapText="1"/>
    </xf>
    <xf numFmtId="0" fontId="22" fillId="38" borderId="61" xfId="70" applyFont="1" applyFill="1" applyBorder="1" applyAlignment="1">
      <alignment horizontal="center" wrapText="1"/>
    </xf>
    <xf numFmtId="0" fontId="97" fillId="48" borderId="6" xfId="61" applyFont="1" applyFill="1" applyBorder="1" applyAlignment="1" applyProtection="1">
      <alignment horizontal="center"/>
      <protection locked="0"/>
    </xf>
    <xf numFmtId="0" fontId="97" fillId="48" borderId="55" xfId="61" applyFont="1" applyFill="1" applyBorder="1" applyAlignment="1" applyProtection="1">
      <alignment horizontal="center"/>
      <protection locked="0"/>
    </xf>
    <xf numFmtId="0" fontId="97" fillId="48" borderId="54" xfId="61" applyFont="1" applyFill="1" applyBorder="1" applyAlignment="1" applyProtection="1">
      <alignment horizontal="center"/>
      <protection locked="0"/>
    </xf>
    <xf numFmtId="39" fontId="13" fillId="48" borderId="53" xfId="70" applyNumberFormat="1" applyFont="1" applyFill="1" applyBorder="1" applyAlignment="1">
      <alignment horizontal="center" wrapText="1"/>
    </xf>
    <xf numFmtId="39" fontId="13" fillId="48" borderId="61" xfId="70" applyNumberFormat="1" applyFont="1" applyFill="1" applyBorder="1" applyAlignment="1">
      <alignment horizontal="center" wrapText="1"/>
    </xf>
  </cellXfs>
  <cellStyles count="204">
    <cellStyle name="20% - Accent1" xfId="1" builtinId="30" customBuiltin="1"/>
    <cellStyle name="20% - Accent1 2" xfId="80" xr:uid="{00000000-0005-0000-0000-000001000000}"/>
    <cellStyle name="20% - Accent1 3" xfId="103" xr:uid="{00000000-0005-0000-0000-00006C000000}"/>
    <cellStyle name="20% - Accent1 4" xfId="124" xr:uid="{DB3A2970-68DA-4BC6-8649-F0B9AC115CFE}"/>
    <cellStyle name="20% - Accent1 5" xfId="139" xr:uid="{00000000-0005-0000-0000-000090000000}"/>
    <cellStyle name="20% - Accent1 6" xfId="166" xr:uid="{7F2CE30D-79DB-45D1-A3F2-73A192FC5B20}"/>
    <cellStyle name="20% - Accent1 7" xfId="185" xr:uid="{52827CDB-7D54-4FA4-848C-564D20B451E3}"/>
    <cellStyle name="20% - Accent2" xfId="2" builtinId="34" customBuiltin="1"/>
    <cellStyle name="20% - Accent2 2" xfId="81" xr:uid="{00000000-0005-0000-0000-000003000000}"/>
    <cellStyle name="20% - Accent2 3" xfId="104" xr:uid="{00000000-0005-0000-0000-00006D000000}"/>
    <cellStyle name="20% - Accent2 4" xfId="125" xr:uid="{8A926341-B737-47D7-B847-F3317865BBBE}"/>
    <cellStyle name="20% - Accent2 5" xfId="140" xr:uid="{00000000-0005-0000-0000-000091000000}"/>
    <cellStyle name="20% - Accent2 6" xfId="167" xr:uid="{90AD40B5-1952-4A49-A307-D5446087115F}"/>
    <cellStyle name="20% - Accent2 7" xfId="186" xr:uid="{BA659BE8-6B66-4FC6-98B8-8D349886F632}"/>
    <cellStyle name="20% - Accent3" xfId="3" builtinId="38" customBuiltin="1"/>
    <cellStyle name="20% - Accent3 2" xfId="82" xr:uid="{00000000-0005-0000-0000-000005000000}"/>
    <cellStyle name="20% - Accent3 3" xfId="105" xr:uid="{00000000-0005-0000-0000-00006E000000}"/>
    <cellStyle name="20% - Accent3 4" xfId="126" xr:uid="{4392E5FB-4456-4463-89DE-E725E1235561}"/>
    <cellStyle name="20% - Accent3 5" xfId="141" xr:uid="{00000000-0005-0000-0000-000092000000}"/>
    <cellStyle name="20% - Accent3 6" xfId="168" xr:uid="{D161B58D-B9CD-463D-AF5F-72E74E915891}"/>
    <cellStyle name="20% - Accent3 7" xfId="187" xr:uid="{DAAE2ABE-0BCA-41B1-BB3A-25085BCCA1D9}"/>
    <cellStyle name="20% - Accent4" xfId="4" builtinId="42" customBuiltin="1"/>
    <cellStyle name="20% - Accent4 2" xfId="83" xr:uid="{00000000-0005-0000-0000-000007000000}"/>
    <cellStyle name="20% - Accent4 3" xfId="106" xr:uid="{00000000-0005-0000-0000-00006F000000}"/>
    <cellStyle name="20% - Accent4 4" xfId="127" xr:uid="{792C4E32-0D5C-4CCC-B0F1-9BDB226BA69B}"/>
    <cellStyle name="20% - Accent4 5" xfId="142" xr:uid="{00000000-0005-0000-0000-000093000000}"/>
    <cellStyle name="20% - Accent4 6" xfId="169" xr:uid="{59D3EAFC-0C8A-46DA-987C-C03CB91E2543}"/>
    <cellStyle name="20% - Accent4 7" xfId="188" xr:uid="{97E1BE2A-0DEF-4E05-A2B3-630B882E1F85}"/>
    <cellStyle name="20% - Accent5" xfId="5" builtinId="46" customBuiltin="1"/>
    <cellStyle name="20% - Accent5 2" xfId="84" xr:uid="{00000000-0005-0000-0000-000009000000}"/>
    <cellStyle name="20% - Accent5 3" xfId="107" xr:uid="{00000000-0005-0000-0000-000070000000}"/>
    <cellStyle name="20% - Accent5 4" xfId="128" xr:uid="{EB73929A-AFE0-4957-A429-32C8EFC54835}"/>
    <cellStyle name="20% - Accent5 5" xfId="143" xr:uid="{00000000-0005-0000-0000-000094000000}"/>
    <cellStyle name="20% - Accent5 6" xfId="170" xr:uid="{C7D9EFB2-74B1-4B22-AE52-3B30E1DBFEA4}"/>
    <cellStyle name="20% - Accent5 7" xfId="189" xr:uid="{309F0BC0-F327-42C4-9A32-56A8A3C7FAC8}"/>
    <cellStyle name="20% - Accent6" xfId="6" builtinId="50" customBuiltin="1"/>
    <cellStyle name="20% - Accent6 2" xfId="85" xr:uid="{00000000-0005-0000-0000-00000B000000}"/>
    <cellStyle name="20% - Accent6 3" xfId="108" xr:uid="{00000000-0005-0000-0000-000071000000}"/>
    <cellStyle name="20% - Accent6 4" xfId="129" xr:uid="{F0064A36-709C-4D0C-926C-7996CF2C8BF5}"/>
    <cellStyle name="20% - Accent6 5" xfId="144" xr:uid="{00000000-0005-0000-0000-000095000000}"/>
    <cellStyle name="20% - Accent6 6" xfId="171" xr:uid="{3E375F23-4A9D-4EC9-803C-78E885CF96C6}"/>
    <cellStyle name="20% - Accent6 7" xfId="190" xr:uid="{659B34A2-C7A9-4448-A5C8-25B0AAC581E8}"/>
    <cellStyle name="40% - Accent1" xfId="7" builtinId="31" customBuiltin="1"/>
    <cellStyle name="40% - Accent1 2" xfId="86" xr:uid="{00000000-0005-0000-0000-00000D000000}"/>
    <cellStyle name="40% - Accent1 3" xfId="109" xr:uid="{00000000-0005-0000-0000-000072000000}"/>
    <cellStyle name="40% - Accent1 4" xfId="130" xr:uid="{145A21D6-97B6-4C3E-AB04-25AFD8231998}"/>
    <cellStyle name="40% - Accent1 5" xfId="145" xr:uid="{00000000-0005-0000-0000-000096000000}"/>
    <cellStyle name="40% - Accent1 6" xfId="172" xr:uid="{6DB8E9C0-2DF0-4CCD-AAC5-05AB58D4EE88}"/>
    <cellStyle name="40% - Accent1 7" xfId="191" xr:uid="{20688FC5-F37E-42E3-B4E2-2BE68EFB97BB}"/>
    <cellStyle name="40% - Accent2" xfId="8" builtinId="35" customBuiltin="1"/>
    <cellStyle name="40% - Accent2 2" xfId="87" xr:uid="{00000000-0005-0000-0000-00000F000000}"/>
    <cellStyle name="40% - Accent2 3" xfId="110" xr:uid="{00000000-0005-0000-0000-000073000000}"/>
    <cellStyle name="40% - Accent2 4" xfId="131" xr:uid="{0EB4671E-9302-476D-80F9-61EC42DCDCEA}"/>
    <cellStyle name="40% - Accent2 5" xfId="146" xr:uid="{00000000-0005-0000-0000-000097000000}"/>
    <cellStyle name="40% - Accent2 6" xfId="173" xr:uid="{61D2F319-3153-45AF-91A1-5752F62DC850}"/>
    <cellStyle name="40% - Accent2 7" xfId="192" xr:uid="{1B546889-769D-4F26-B87D-1AC583B93FA4}"/>
    <cellStyle name="40% - Accent3" xfId="9" builtinId="39" customBuiltin="1"/>
    <cellStyle name="40% - Accent3 2" xfId="88" xr:uid="{00000000-0005-0000-0000-000011000000}"/>
    <cellStyle name="40% - Accent3 3" xfId="111" xr:uid="{00000000-0005-0000-0000-000074000000}"/>
    <cellStyle name="40% - Accent3 4" xfId="132" xr:uid="{5F91267A-90AC-4EE9-AC09-2603CBFE8B47}"/>
    <cellStyle name="40% - Accent3 5" xfId="147" xr:uid="{00000000-0005-0000-0000-000098000000}"/>
    <cellStyle name="40% - Accent3 6" xfId="174" xr:uid="{76044AFF-A57E-4248-A6E1-3FBCDF1AF310}"/>
    <cellStyle name="40% - Accent3 7" xfId="193" xr:uid="{8531D474-30F8-4E1F-BD08-7861040005C4}"/>
    <cellStyle name="40% - Accent4" xfId="10" builtinId="43" customBuiltin="1"/>
    <cellStyle name="40% - Accent4 2" xfId="89" xr:uid="{00000000-0005-0000-0000-000013000000}"/>
    <cellStyle name="40% - Accent4 3" xfId="112" xr:uid="{00000000-0005-0000-0000-000075000000}"/>
    <cellStyle name="40% - Accent4 4" xfId="133" xr:uid="{6D70F0F7-FF0B-48B1-8969-9F5FED9B7040}"/>
    <cellStyle name="40% - Accent4 5" xfId="148" xr:uid="{00000000-0005-0000-0000-000099000000}"/>
    <cellStyle name="40% - Accent4 6" xfId="175" xr:uid="{CD151D5A-C3FD-4040-9707-52E5C18EFB80}"/>
    <cellStyle name="40% - Accent4 7" xfId="194" xr:uid="{802FE2C5-D7F5-4532-A1AC-6CCAA855A51E}"/>
    <cellStyle name="40% - Accent5" xfId="11" builtinId="47" customBuiltin="1"/>
    <cellStyle name="40% - Accent5 2" xfId="90" xr:uid="{00000000-0005-0000-0000-000015000000}"/>
    <cellStyle name="40% - Accent5 3" xfId="113" xr:uid="{00000000-0005-0000-0000-000076000000}"/>
    <cellStyle name="40% - Accent5 4" xfId="134" xr:uid="{1148D905-8935-46DD-9DB4-2FAA1F6848B9}"/>
    <cellStyle name="40% - Accent5 5" xfId="149" xr:uid="{00000000-0005-0000-0000-00009A000000}"/>
    <cellStyle name="40% - Accent5 6" xfId="176" xr:uid="{5DB048E0-2426-409B-AD28-7C0E72DAEF00}"/>
    <cellStyle name="40% - Accent5 7" xfId="195" xr:uid="{C9BAC530-703E-4E66-B7AD-B1B530D0F970}"/>
    <cellStyle name="40% - Accent6" xfId="12" builtinId="51" customBuiltin="1"/>
    <cellStyle name="40% - Accent6 2" xfId="91" xr:uid="{00000000-0005-0000-0000-000017000000}"/>
    <cellStyle name="40% - Accent6 3" xfId="114" xr:uid="{00000000-0005-0000-0000-000077000000}"/>
    <cellStyle name="40% - Accent6 4" xfId="135" xr:uid="{17CBBE8A-E2F1-45CB-B536-C0C1C21CEB43}"/>
    <cellStyle name="40% - Accent6 5" xfId="150" xr:uid="{00000000-0005-0000-0000-00009B000000}"/>
    <cellStyle name="40% - Accent6 6" xfId="177" xr:uid="{26AFE8DF-81E9-41B1-8172-5340BE899F03}"/>
    <cellStyle name="40% - Accent6 7" xfId="196" xr:uid="{6A604BD1-1956-405B-8909-2155A05035FD}"/>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2" xfId="29" xr:uid="{00000000-0005-0000-0000-000028000000}"/>
    <cellStyle name="Comma 2" xfId="30" xr:uid="{00000000-0005-0000-0000-000029000000}"/>
    <cellStyle name="Comma 2 2" xfId="31" xr:uid="{00000000-0005-0000-0000-00002A000000}"/>
    <cellStyle name="Comma 2 2 2" xfId="32" xr:uid="{00000000-0005-0000-0000-00002B000000}"/>
    <cellStyle name="Comma 2 2 3" xfId="33" xr:uid="{00000000-0005-0000-0000-00002C000000}"/>
    <cellStyle name="Comma 2 2 4" xfId="34" xr:uid="{00000000-0005-0000-0000-00002D000000}"/>
    <cellStyle name="Comma 3" xfId="35" xr:uid="{00000000-0005-0000-0000-00002E000000}"/>
    <cellStyle name="Comma 3 2" xfId="36" xr:uid="{00000000-0005-0000-0000-00002F000000}"/>
    <cellStyle name="Comma 4" xfId="37" xr:uid="{00000000-0005-0000-0000-000030000000}"/>
    <cellStyle name="Comma 4 2" xfId="92" xr:uid="{00000000-0005-0000-0000-000031000000}"/>
    <cellStyle name="Comma 4 3" xfId="154" xr:uid="{00000000-0005-0000-0000-000024000000}"/>
    <cellStyle name="Comma 4 4" xfId="178" xr:uid="{089E09F7-7554-40B8-9BC6-38D9AB7DE826}"/>
    <cellStyle name="Comma 4 5" xfId="197" xr:uid="{57253419-DA34-4C76-A9CA-B08949EDA718}"/>
    <cellStyle name="Comma 5" xfId="38" xr:uid="{00000000-0005-0000-0000-000032000000}"/>
    <cellStyle name="Comma 5 2" xfId="93" xr:uid="{00000000-0005-0000-0000-000033000000}"/>
    <cellStyle name="Comma 6" xfId="39" xr:uid="{00000000-0005-0000-0000-000034000000}"/>
    <cellStyle name="Comma 6 2" xfId="94" xr:uid="{00000000-0005-0000-0000-000035000000}"/>
    <cellStyle name="Currency [0] 2" xfId="40" xr:uid="{00000000-0005-0000-0000-000036000000}"/>
    <cellStyle name="Currency 2" xfId="41" xr:uid="{00000000-0005-0000-0000-000037000000}"/>
    <cellStyle name="Explanatory Text" xfId="42" builtinId="53" customBuiltin="1"/>
    <cellStyle name="Good" xfId="43" builtinId="26" customBuiltin="1"/>
    <cellStyle name="Header" xfId="44" xr:uid="{00000000-0005-0000-0000-00003A000000}"/>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50" xr:uid="{00000000-0005-0000-0000-000040000000}"/>
    <cellStyle name="Hyperlink 2 2" xfId="51" xr:uid="{00000000-0005-0000-0000-000041000000}"/>
    <cellStyle name="Hyperlink 2 3" xfId="138" xr:uid="{00000000-0005-0000-0000-000011000000}"/>
    <cellStyle name="Hyperlink 3" xfId="52" xr:uid="{00000000-0005-0000-0000-000042000000}"/>
    <cellStyle name="Input" xfId="53" builtinId="20" customBuiltin="1"/>
    <cellStyle name="Linked Cell" xfId="54" builtinId="24" customBuiltin="1"/>
    <cellStyle name="Neutral" xfId="55" builtinId="28" customBuiltin="1"/>
    <cellStyle name="Normal" xfId="0" builtinId="0"/>
    <cellStyle name="Normal 10" xfId="123" xr:uid="{1A5571A7-96B6-49AA-9574-FF21775B182A}"/>
    <cellStyle name="Normal 11" xfId="100" xr:uid="{00000000-0005-0000-0000-000047000000}"/>
    <cellStyle name="Normal 2" xfId="56" xr:uid="{00000000-0005-0000-0000-000048000000}"/>
    <cellStyle name="Normal 2 2" xfId="57" xr:uid="{00000000-0005-0000-0000-000049000000}"/>
    <cellStyle name="Normal 2 2 2" xfId="58" xr:uid="{00000000-0005-0000-0000-00004A000000}"/>
    <cellStyle name="Normal 2 2 2 2" xfId="158" xr:uid="{00000000-0005-0000-0000-000017000000}"/>
    <cellStyle name="Normal 2 2 3" xfId="59" xr:uid="{00000000-0005-0000-0000-00004B000000}"/>
    <cellStyle name="Normal 2 2 3 2" xfId="95" xr:uid="{00000000-0005-0000-0000-00004C000000}"/>
    <cellStyle name="Normal 2 2 3 3" xfId="159" xr:uid="{00000000-0005-0000-0000-00003B000000}"/>
    <cellStyle name="Normal 2 2 3 4" xfId="179" xr:uid="{75372D0B-6535-4EE6-984D-8B24278679FB}"/>
    <cellStyle name="Normal 2 2 3 5" xfId="198" xr:uid="{AF14C0C1-F582-4C92-AE9D-DCABCDABB2C1}"/>
    <cellStyle name="Normal 2 2 4" xfId="60" xr:uid="{00000000-0005-0000-0000-00004D000000}"/>
    <cellStyle name="Normal 2 2 4 2" xfId="96" xr:uid="{00000000-0005-0000-0000-00004E000000}"/>
    <cellStyle name="Normal 2 2 4 3" xfId="160" xr:uid="{00000000-0005-0000-0000-00003C000000}"/>
    <cellStyle name="Normal 2 2 4 4" xfId="180" xr:uid="{911D6469-D9B2-42DB-932D-5F69D7DF57C9}"/>
    <cellStyle name="Normal 2 2 4 5" xfId="199" xr:uid="{BE618A24-4D7B-41C2-BE30-3964999E4DA8}"/>
    <cellStyle name="Normal 2 2 5" xfId="115" xr:uid="{00000000-0005-0000-0000-00002D000000}"/>
    <cellStyle name="Normal 2 5 6 2" xfId="157" xr:uid="{00000000-0005-0000-0000-00001B000000}"/>
    <cellStyle name="Normal 3" xfId="61" xr:uid="{00000000-0005-0000-0000-00004F000000}"/>
    <cellStyle name="Normal 3 2" xfId="62" xr:uid="{00000000-0005-0000-0000-000050000000}"/>
    <cellStyle name="Normal 3 3" xfId="63" xr:uid="{00000000-0005-0000-0000-000051000000}"/>
    <cellStyle name="Normal 3 3 2" xfId="116" xr:uid="{00000000-0005-0000-0000-000031000000}"/>
    <cellStyle name="Normal 4" xfId="64" xr:uid="{00000000-0005-0000-0000-000052000000}"/>
    <cellStyle name="Normal 4 2" xfId="65" xr:uid="{00000000-0005-0000-0000-000053000000}"/>
    <cellStyle name="Normal 4 2 2" xfId="156" xr:uid="{00000000-0005-0000-0000-000022000000}"/>
    <cellStyle name="Normal 4 3" xfId="97" xr:uid="{00000000-0005-0000-0000-000054000000}"/>
    <cellStyle name="Normal 4 3 2" xfId="117" xr:uid="{00000000-0005-0000-0000-000034000000}"/>
    <cellStyle name="Normal 4 3 3" xfId="136" xr:uid="{5ABF4CC8-E1CE-4396-9EF3-0C6F6F27CAEF}"/>
    <cellStyle name="Normal 4 3 4" xfId="155" xr:uid="{00000000-0005-0000-0000-000023000000}"/>
    <cellStyle name="Normal 4 4" xfId="161" xr:uid="{00000000-0005-0000-0000-000040000000}"/>
    <cellStyle name="Normal 4 5" xfId="181" xr:uid="{93EBEA7B-D0E8-487A-BF5A-943C9DF6F53A}"/>
    <cellStyle name="Normal 4 6" xfId="200" xr:uid="{B32014C6-DE8F-4885-A068-36AF45A78DEE}"/>
    <cellStyle name="Normal 5" xfId="66" xr:uid="{00000000-0005-0000-0000-000055000000}"/>
    <cellStyle name="Normal 5 2" xfId="67" xr:uid="{00000000-0005-0000-0000-000056000000}"/>
    <cellStyle name="Normal 5 2 2" xfId="119" xr:uid="{00000000-0005-0000-0000-000036000000}"/>
    <cellStyle name="Normal 5 3" xfId="68" xr:uid="{00000000-0005-0000-0000-000057000000}"/>
    <cellStyle name="Normal 5 4" xfId="118" xr:uid="{00000000-0005-0000-0000-000035000000}"/>
    <cellStyle name="Normal 5 5" xfId="153" xr:uid="{00000000-0005-0000-0000-000028000000}"/>
    <cellStyle name="Normal 6" xfId="78" xr:uid="{00000000-0005-0000-0000-000058000000}"/>
    <cellStyle name="Normal 6 2" xfId="99" xr:uid="{00000000-0005-0000-0000-000059000000}"/>
    <cellStyle name="Normal 6 2 2" xfId="122" xr:uid="{00000000-0005-0000-0000-000038000000}"/>
    <cellStyle name="Normal 6 3" xfId="120" xr:uid="{00000000-0005-0000-0000-000037000000}"/>
    <cellStyle name="Normal 6 4" xfId="163" xr:uid="{00000000-0005-0000-0000-000045000000}"/>
    <cellStyle name="Normal 6 5" xfId="152" xr:uid="{00000000-0005-0000-0000-000029000000}"/>
    <cellStyle name="Normal 6 6" xfId="183" xr:uid="{665FC70F-D82D-4F5A-B5C6-C48D82B89278}"/>
    <cellStyle name="Normal 6 7" xfId="202" xr:uid="{BB7FD657-366E-48C2-B146-244B9618399D}"/>
    <cellStyle name="Normal 7" xfId="102" xr:uid="{00000000-0005-0000-0000-000078000000}"/>
    <cellStyle name="Normal 7 2" xfId="164" xr:uid="{00000000-0005-0000-0000-000046000000}"/>
    <cellStyle name="Normal 7 3" xfId="151" xr:uid="{00000000-0005-0000-0000-00002A000000}"/>
    <cellStyle name="Normal 8" xfId="101" xr:uid="{00000000-0005-0000-0000-00005A000000}"/>
    <cellStyle name="Normal 8 2" xfId="165" xr:uid="{00000000-0005-0000-0000-000047000000}"/>
    <cellStyle name="Normal 8 3" xfId="184" xr:uid="{E92D11A1-05C1-4938-8152-906C285A73AA}"/>
    <cellStyle name="Normal 8 4" xfId="203" xr:uid="{CAE46E1D-0739-43BE-B26E-F65A2A41F8BD}"/>
    <cellStyle name="Normal 9" xfId="79" xr:uid="{00000000-0005-0000-0000-00005B000000}"/>
    <cellStyle name="Normal_SHEET" xfId="69" xr:uid="{00000000-0005-0000-0000-00005C000000}"/>
    <cellStyle name="Normal_SHEET 2" xfId="70" xr:uid="{00000000-0005-0000-0000-00005D000000}"/>
    <cellStyle name="Note 2" xfId="71" xr:uid="{00000000-0005-0000-0000-00005E000000}"/>
    <cellStyle name="Note 2 2" xfId="98" xr:uid="{00000000-0005-0000-0000-00005F000000}"/>
    <cellStyle name="Note 2 3" xfId="162" xr:uid="{00000000-0005-0000-0000-00004A000000}"/>
    <cellStyle name="Note 2 4" xfId="182" xr:uid="{444F98AC-9490-4974-952A-AE68DB435E95}"/>
    <cellStyle name="Note 2 5" xfId="201" xr:uid="{8F4FED0D-D9FD-44C3-9030-4ADA0A90BAD6}"/>
    <cellStyle name="Note 3" xfId="121" xr:uid="{00000000-0005-0000-0000-000082000000}"/>
    <cellStyle name="Note 4" xfId="137" xr:uid="{ADAFF386-6F63-473D-94A6-C2900F1E03F3}"/>
    <cellStyle name="Output" xfId="72" builtinId="21" customBuiltin="1"/>
    <cellStyle name="Percent 2" xfId="73" xr:uid="{00000000-0005-0000-0000-000061000000}"/>
    <cellStyle name="PSDec" xfId="74" xr:uid="{00000000-0005-0000-0000-000062000000}"/>
    <cellStyle name="Title" xfId="75" builtinId="15" customBuiltin="1"/>
    <cellStyle name="Total" xfId="76" builtinId="25" customBuiltin="1"/>
    <cellStyle name="Warning Text" xfId="77" builtinId="11" customBuiltin="1"/>
  </cellStyles>
  <dxfs count="11">
    <dxf>
      <fill>
        <patternFill>
          <bgColor theme="1"/>
        </patternFill>
      </fill>
    </dxf>
    <dxf>
      <fill>
        <patternFill>
          <bgColor rgb="FFFF0000"/>
        </patternFill>
      </fill>
    </dxf>
    <dxf>
      <fill>
        <patternFill>
          <bgColor theme="6"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90488</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87630</xdr:rowOff>
    </xdr:from>
    <xdr:to>
      <xdr:col>4</xdr:col>
      <xdr:colOff>1905</xdr:colOff>
      <xdr:row>7</xdr:row>
      <xdr:rowOff>87630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4145280</xdr:colOff>
      <xdr:row>6</xdr:row>
      <xdr:rowOff>106680</xdr:rowOff>
    </xdr:from>
    <xdr:to>
      <xdr:col>3</xdr:col>
      <xdr:colOff>5074920</xdr:colOff>
      <xdr:row>6</xdr:row>
      <xdr:rowOff>106681</xdr:rowOff>
    </xdr:to>
    <xdr:cxnSp macro="">
      <xdr:nvCxnSpPr>
        <xdr:cNvPr id="9" name="Straight Arrow Connector 8">
          <a:extLst>
            <a:ext uri="{FF2B5EF4-FFF2-40B4-BE49-F238E27FC236}">
              <a16:creationId xmlns:a16="http://schemas.microsoft.com/office/drawing/2014/main" id="{D46EB76E-950D-415E-9B2F-EE4DFA191921}"/>
            </a:ext>
          </a:extLst>
        </xdr:cNvPr>
        <xdr:cNvCxnSpPr/>
      </xdr:nvCxnSpPr>
      <xdr:spPr>
        <a:xfrm flipH="1" flipV="1">
          <a:off x="5052060" y="1516380"/>
          <a:ext cx="929640" cy="1"/>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3</xdr:col>
      <xdr:colOff>207647</xdr:colOff>
      <xdr:row>0</xdr:row>
      <xdr:rowOff>88106</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0" y="66675"/>
          <a:ext cx="8496300" cy="28575"/>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66675</xdr:rowOff>
    </xdr:from>
    <xdr:to>
      <xdr:col>3</xdr:col>
      <xdr:colOff>200027</xdr:colOff>
      <xdr:row>4</xdr:row>
      <xdr:rowOff>104774</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0" y="904875"/>
          <a:ext cx="8488680" cy="38099"/>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329565</xdr:colOff>
      <xdr:row>76</xdr:row>
      <xdr:rowOff>304799</xdr:rowOff>
    </xdr:from>
    <xdr:to>
      <xdr:col>8</xdr:col>
      <xdr:colOff>41910</xdr:colOff>
      <xdr:row>78</xdr:row>
      <xdr:rowOff>225903</xdr:rowOff>
    </xdr:to>
    <xdr:pic>
      <xdr:nvPicPr>
        <xdr:cNvPr id="19" name="Picture 18">
          <a:extLst>
            <a:ext uri="{FF2B5EF4-FFF2-40B4-BE49-F238E27FC236}">
              <a16:creationId xmlns:a16="http://schemas.microsoft.com/office/drawing/2014/main" id="{D24ABDBA-3F55-4297-9244-526FA2E60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2605" y="22097999"/>
          <a:ext cx="2764155" cy="1026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156208</xdr:colOff>
      <xdr:row>35</xdr:row>
      <xdr:rowOff>163831</xdr:rowOff>
    </xdr:from>
    <xdr:to>
      <xdr:col>8</xdr:col>
      <xdr:colOff>80009</xdr:colOff>
      <xdr:row>38</xdr:row>
      <xdr:rowOff>452471</xdr:rowOff>
    </xdr:to>
    <xdr:pic>
      <xdr:nvPicPr>
        <xdr:cNvPr id="2" name="Picture 1">
          <a:extLst>
            <a:ext uri="{FF2B5EF4-FFF2-40B4-BE49-F238E27FC236}">
              <a16:creationId xmlns:a16="http://schemas.microsoft.com/office/drawing/2014/main" id="{55F78A41-6C28-4D6D-AFBD-F2D40907D773}"/>
            </a:ext>
          </a:extLst>
        </xdr:cNvPr>
        <xdr:cNvPicPr>
          <a:picLocks noChangeAspect="1"/>
        </xdr:cNvPicPr>
      </xdr:nvPicPr>
      <xdr:blipFill>
        <a:blip xmlns:r="http://schemas.openxmlformats.org/officeDocument/2006/relationships" r:embed="rId2"/>
        <a:stretch>
          <a:fillRect/>
        </a:stretch>
      </xdr:blipFill>
      <xdr:spPr>
        <a:xfrm>
          <a:off x="9239248" y="11029951"/>
          <a:ext cx="2973706" cy="1210660"/>
        </a:xfrm>
        <a:prstGeom prst="rect">
          <a:avLst/>
        </a:prstGeom>
      </xdr:spPr>
    </xdr:pic>
    <xdr:clientData/>
  </xdr:twoCellAnchor>
  <xdr:twoCellAnchor editAs="oneCell">
    <xdr:from>
      <xdr:col>4</xdr:col>
      <xdr:colOff>333375</xdr:colOff>
      <xdr:row>72</xdr:row>
      <xdr:rowOff>40005</xdr:rowOff>
    </xdr:from>
    <xdr:to>
      <xdr:col>7</xdr:col>
      <xdr:colOff>461009</xdr:colOff>
      <xdr:row>75</xdr:row>
      <xdr:rowOff>42235</xdr:rowOff>
    </xdr:to>
    <xdr:pic>
      <xdr:nvPicPr>
        <xdr:cNvPr id="13" name="Picture 12">
          <a:extLst>
            <a:ext uri="{FF2B5EF4-FFF2-40B4-BE49-F238E27FC236}">
              <a16:creationId xmlns:a16="http://schemas.microsoft.com/office/drawing/2014/main" id="{4EC5C69E-8C8F-42D9-BACC-CF0D439F14E7}"/>
            </a:ext>
          </a:extLst>
        </xdr:cNvPr>
        <xdr:cNvPicPr>
          <a:picLocks noChangeAspect="1"/>
        </xdr:cNvPicPr>
      </xdr:nvPicPr>
      <xdr:blipFill>
        <a:blip xmlns:r="http://schemas.openxmlformats.org/officeDocument/2006/relationships" r:embed="rId2"/>
        <a:stretch>
          <a:fillRect/>
        </a:stretch>
      </xdr:blipFill>
      <xdr:spPr>
        <a:xfrm>
          <a:off x="9416415" y="20652105"/>
          <a:ext cx="2575559" cy="1109035"/>
        </a:xfrm>
        <a:prstGeom prst="rect">
          <a:avLst/>
        </a:prstGeom>
      </xdr:spPr>
    </xdr:pic>
    <xdr:clientData/>
  </xdr:twoCellAnchor>
  <xdr:twoCellAnchor editAs="oneCell">
    <xdr:from>
      <xdr:col>4</xdr:col>
      <xdr:colOff>224790</xdr:colOff>
      <xdr:row>40</xdr:row>
      <xdr:rowOff>236218</xdr:rowOff>
    </xdr:from>
    <xdr:to>
      <xdr:col>8</xdr:col>
      <xdr:colOff>110490</xdr:colOff>
      <xdr:row>42</xdr:row>
      <xdr:rowOff>499003</xdr:rowOff>
    </xdr:to>
    <xdr:pic>
      <xdr:nvPicPr>
        <xdr:cNvPr id="24" name="Picture 23">
          <a:extLst>
            <a:ext uri="{FF2B5EF4-FFF2-40B4-BE49-F238E27FC236}">
              <a16:creationId xmlns:a16="http://schemas.microsoft.com/office/drawing/2014/main" id="{35F4A7C3-52CD-49F7-ADAB-2ADF6AE1CE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07830" y="12725398"/>
          <a:ext cx="2926080" cy="113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207646</xdr:colOff>
      <xdr:row>2</xdr:row>
      <xdr:rowOff>85531</xdr:rowOff>
    </xdr:from>
    <xdr:to>
      <xdr:col>5</xdr:col>
      <xdr:colOff>567613</xdr:colOff>
      <xdr:row>2</xdr:row>
      <xdr:rowOff>87632</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flipH="1">
          <a:off x="2252605" y="482082"/>
          <a:ext cx="1230824" cy="2101"/>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606491</xdr:colOff>
      <xdr:row>0</xdr:row>
      <xdr:rowOff>209940</xdr:rowOff>
    </xdr:from>
    <xdr:to>
      <xdr:col>5</xdr:col>
      <xdr:colOff>2472612</xdr:colOff>
      <xdr:row>3</xdr:row>
      <xdr:rowOff>300719</xdr:rowOff>
    </xdr:to>
    <xdr:pic>
      <xdr:nvPicPr>
        <xdr:cNvPr id="3" name="Picture 2">
          <a:extLst>
            <a:ext uri="{FF2B5EF4-FFF2-40B4-BE49-F238E27FC236}">
              <a16:creationId xmlns:a16="http://schemas.microsoft.com/office/drawing/2014/main" id="{CE1AA746-8C3C-4673-9093-83CC0620912A}"/>
            </a:ext>
          </a:extLst>
        </xdr:cNvPr>
        <xdr:cNvPicPr>
          <a:picLocks noChangeAspect="1"/>
        </xdr:cNvPicPr>
      </xdr:nvPicPr>
      <xdr:blipFill>
        <a:blip xmlns:r="http://schemas.openxmlformats.org/officeDocument/2006/relationships" r:embed="rId1"/>
        <a:stretch>
          <a:fillRect/>
        </a:stretch>
      </xdr:blipFill>
      <xdr:spPr>
        <a:xfrm>
          <a:off x="3522307" y="209940"/>
          <a:ext cx="1866121" cy="637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254000</xdr:colOff>
      <xdr:row>3</xdr:row>
      <xdr:rowOff>193040</xdr:rowOff>
    </xdr:from>
    <xdr:to>
      <xdr:col>4</xdr:col>
      <xdr:colOff>1503680</xdr:colOff>
      <xdr:row>3</xdr:row>
      <xdr:rowOff>193040</xdr:rowOff>
    </xdr:to>
    <xdr:cxnSp macro="">
      <xdr:nvCxnSpPr>
        <xdr:cNvPr id="12" name="Straight Arrow Connector 11">
          <a:extLst>
            <a:ext uri="{FF2B5EF4-FFF2-40B4-BE49-F238E27FC236}">
              <a16:creationId xmlns:a16="http://schemas.microsoft.com/office/drawing/2014/main" id="{D3180259-AAF3-4002-9025-6522D44E3C00}"/>
            </a:ext>
          </a:extLst>
        </xdr:cNvPr>
        <xdr:cNvCxnSpPr/>
      </xdr:nvCxnSpPr>
      <xdr:spPr>
        <a:xfrm flipH="1">
          <a:off x="4521200" y="762000"/>
          <a:ext cx="1249680" cy="0"/>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1595120</xdr:colOff>
      <xdr:row>1</xdr:row>
      <xdr:rowOff>121920</xdr:rowOff>
    </xdr:from>
    <xdr:to>
      <xdr:col>7</xdr:col>
      <xdr:colOff>73025</xdr:colOff>
      <xdr:row>6</xdr:row>
      <xdr:rowOff>71552</xdr:rowOff>
    </xdr:to>
    <xdr:pic>
      <xdr:nvPicPr>
        <xdr:cNvPr id="16" name="Picture 15">
          <a:extLst>
            <a:ext uri="{FF2B5EF4-FFF2-40B4-BE49-F238E27FC236}">
              <a16:creationId xmlns:a16="http://schemas.microsoft.com/office/drawing/2014/main" id="{4081ED52-1364-4588-8DC9-33742745E2FE}"/>
            </a:ext>
          </a:extLst>
        </xdr:cNvPr>
        <xdr:cNvPicPr>
          <a:picLocks noChangeAspect="1"/>
        </xdr:cNvPicPr>
      </xdr:nvPicPr>
      <xdr:blipFill>
        <a:blip xmlns:r="http://schemas.openxmlformats.org/officeDocument/2006/relationships" r:embed="rId1"/>
        <a:stretch>
          <a:fillRect/>
        </a:stretch>
      </xdr:blipFill>
      <xdr:spPr>
        <a:xfrm>
          <a:off x="5862320" y="345440"/>
          <a:ext cx="5821680" cy="10488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207646</xdr:colOff>
      <xdr:row>2</xdr:row>
      <xdr:rowOff>87631</xdr:rowOff>
    </xdr:from>
    <xdr:to>
      <xdr:col>4</xdr:col>
      <xdr:colOff>937260</xdr:colOff>
      <xdr:row>2</xdr:row>
      <xdr:rowOff>91440</xdr:rowOff>
    </xdr:to>
    <xdr:cxnSp macro="">
      <xdr:nvCxnSpPr>
        <xdr:cNvPr id="2" name="Straight Arrow Connector 1">
          <a:extLst>
            <a:ext uri="{FF2B5EF4-FFF2-40B4-BE49-F238E27FC236}">
              <a16:creationId xmlns:a16="http://schemas.microsoft.com/office/drawing/2014/main" id="{9CA5C6C3-7C84-4DCC-8230-5978C604376F}"/>
            </a:ext>
          </a:extLst>
        </xdr:cNvPr>
        <xdr:cNvCxnSpPr/>
      </xdr:nvCxnSpPr>
      <xdr:spPr>
        <a:xfrm flipH="1" flipV="1">
          <a:off x="2760346" y="483871"/>
          <a:ext cx="729614" cy="3809"/>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27308</xdr:colOff>
      <xdr:row>13</xdr:row>
      <xdr:rowOff>146684</xdr:rowOff>
    </xdr:from>
    <xdr:to>
      <xdr:col>16</xdr:col>
      <xdr:colOff>894080</xdr:colOff>
      <xdr:row>15</xdr:row>
      <xdr:rowOff>35559</xdr:rowOff>
    </xdr:to>
    <xdr:sp macro="" textlink="">
      <xdr:nvSpPr>
        <xdr:cNvPr id="3" name="Right Brace 2">
          <a:extLst>
            <a:ext uri="{FF2B5EF4-FFF2-40B4-BE49-F238E27FC236}">
              <a16:creationId xmlns:a16="http://schemas.microsoft.com/office/drawing/2014/main" id="{1520F9D5-633D-4E97-AA24-36C5DB5C924C}"/>
            </a:ext>
          </a:extLst>
        </xdr:cNvPr>
        <xdr:cNvSpPr/>
      </xdr:nvSpPr>
      <xdr:spPr>
        <a:xfrm rot="5400000" flipH="1" flipV="1">
          <a:off x="17027844" y="1986598"/>
          <a:ext cx="460375" cy="1771647"/>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xdr:col>
      <xdr:colOff>567689</xdr:colOff>
      <xdr:row>19</xdr:row>
      <xdr:rowOff>95249</xdr:rowOff>
    </xdr:from>
    <xdr:to>
      <xdr:col>3</xdr:col>
      <xdr:colOff>21945</xdr:colOff>
      <xdr:row>704</xdr:row>
      <xdr:rowOff>142875</xdr:rowOff>
    </xdr:to>
    <xdr:sp macro="" textlink="">
      <xdr:nvSpPr>
        <xdr:cNvPr id="4" name="Left Brace 10">
          <a:extLst>
            <a:ext uri="{FF2B5EF4-FFF2-40B4-BE49-F238E27FC236}">
              <a16:creationId xmlns:a16="http://schemas.microsoft.com/office/drawing/2014/main" id="{44719434-4AA5-4940-BF15-AAC0C750C4F5}"/>
            </a:ext>
          </a:extLst>
        </xdr:cNvPr>
        <xdr:cNvSpPr/>
      </xdr:nvSpPr>
      <xdr:spPr>
        <a:xfrm>
          <a:off x="887729" y="5010149"/>
          <a:ext cx="307696" cy="13756006"/>
        </a:xfrm>
        <a:custGeom>
          <a:avLst/>
          <a:gdLst>
            <a:gd name="connsiteX0" fmla="*/ 384048 w 384048"/>
            <a:gd name="connsiteY0" fmla="*/ 5715001 h 5715001"/>
            <a:gd name="connsiteX1" fmla="*/ 192024 w 384048"/>
            <a:gd name="connsiteY1" fmla="*/ 5682998 h 5715001"/>
            <a:gd name="connsiteX2" fmla="*/ 192024 w 384048"/>
            <a:gd name="connsiteY2" fmla="*/ 2889503 h 5715001"/>
            <a:gd name="connsiteX3" fmla="*/ 0 w 384048"/>
            <a:gd name="connsiteY3" fmla="*/ 2857500 h 5715001"/>
            <a:gd name="connsiteX4" fmla="*/ 192024 w 384048"/>
            <a:gd name="connsiteY4" fmla="*/ 2825497 h 5715001"/>
            <a:gd name="connsiteX5" fmla="*/ 192024 w 384048"/>
            <a:gd name="connsiteY5" fmla="*/ 32003 h 5715001"/>
            <a:gd name="connsiteX6" fmla="*/ 384048 w 384048"/>
            <a:gd name="connsiteY6" fmla="*/ 0 h 5715001"/>
            <a:gd name="connsiteX7" fmla="*/ 384048 w 384048"/>
            <a:gd name="connsiteY7" fmla="*/ 5715001 h 5715001"/>
            <a:gd name="connsiteX0" fmla="*/ 384048 w 384048"/>
            <a:gd name="connsiteY0" fmla="*/ 5715001 h 5715001"/>
            <a:gd name="connsiteX1" fmla="*/ 192024 w 384048"/>
            <a:gd name="connsiteY1" fmla="*/ 5682998 h 5715001"/>
            <a:gd name="connsiteX2" fmla="*/ 192024 w 384048"/>
            <a:gd name="connsiteY2" fmla="*/ 2889503 h 5715001"/>
            <a:gd name="connsiteX3" fmla="*/ 0 w 384048"/>
            <a:gd name="connsiteY3" fmla="*/ 2857500 h 5715001"/>
            <a:gd name="connsiteX4" fmla="*/ 192024 w 384048"/>
            <a:gd name="connsiteY4" fmla="*/ 2825497 h 5715001"/>
            <a:gd name="connsiteX5" fmla="*/ 192024 w 384048"/>
            <a:gd name="connsiteY5" fmla="*/ 32003 h 5715001"/>
            <a:gd name="connsiteX6" fmla="*/ 384048 w 384048"/>
            <a:gd name="connsiteY6" fmla="*/ 0 h 5715001"/>
            <a:gd name="connsiteX0" fmla="*/ 384048 w 384048"/>
            <a:gd name="connsiteY0" fmla="*/ 5715001 h 5715001"/>
            <a:gd name="connsiteX1" fmla="*/ 192024 w 384048"/>
            <a:gd name="connsiteY1" fmla="*/ 5682998 h 5715001"/>
            <a:gd name="connsiteX2" fmla="*/ 192024 w 384048"/>
            <a:gd name="connsiteY2" fmla="*/ 2889503 h 5715001"/>
            <a:gd name="connsiteX3" fmla="*/ 0 w 384048"/>
            <a:gd name="connsiteY3" fmla="*/ 2857500 h 5715001"/>
            <a:gd name="connsiteX4" fmla="*/ 192024 w 384048"/>
            <a:gd name="connsiteY4" fmla="*/ 2825497 h 5715001"/>
            <a:gd name="connsiteX5" fmla="*/ 192024 w 384048"/>
            <a:gd name="connsiteY5" fmla="*/ 32003 h 5715001"/>
            <a:gd name="connsiteX6" fmla="*/ 384048 w 384048"/>
            <a:gd name="connsiteY6" fmla="*/ 0 h 5715001"/>
            <a:gd name="connsiteX7" fmla="*/ 384048 w 384048"/>
            <a:gd name="connsiteY7" fmla="*/ 5715001 h 5715001"/>
            <a:gd name="connsiteX0" fmla="*/ 384048 w 384048"/>
            <a:gd name="connsiteY0" fmla="*/ 5715001 h 5715001"/>
            <a:gd name="connsiteX1" fmla="*/ 192024 w 384048"/>
            <a:gd name="connsiteY1" fmla="*/ 5682998 h 5715001"/>
            <a:gd name="connsiteX2" fmla="*/ 180976 w 384048"/>
            <a:gd name="connsiteY2" fmla="*/ 3124201 h 5715001"/>
            <a:gd name="connsiteX3" fmla="*/ 192024 w 384048"/>
            <a:gd name="connsiteY3" fmla="*/ 2889503 h 5715001"/>
            <a:gd name="connsiteX4" fmla="*/ 0 w 384048"/>
            <a:gd name="connsiteY4" fmla="*/ 2857500 h 5715001"/>
            <a:gd name="connsiteX5" fmla="*/ 192024 w 384048"/>
            <a:gd name="connsiteY5" fmla="*/ 2825497 h 5715001"/>
            <a:gd name="connsiteX6" fmla="*/ 192024 w 384048"/>
            <a:gd name="connsiteY6" fmla="*/ 32003 h 5715001"/>
            <a:gd name="connsiteX7" fmla="*/ 384048 w 384048"/>
            <a:gd name="connsiteY7" fmla="*/ 0 h 57150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4048" h="5715001" stroke="0" extrusionOk="0">
              <a:moveTo>
                <a:pt x="384048" y="5715001"/>
              </a:moveTo>
              <a:cubicBezTo>
                <a:pt x="277996" y="5715001"/>
                <a:pt x="192024" y="5700673"/>
                <a:pt x="192024" y="5682998"/>
              </a:cubicBezTo>
              <a:lnTo>
                <a:pt x="192024" y="2889503"/>
              </a:lnTo>
              <a:cubicBezTo>
                <a:pt x="192024" y="2871828"/>
                <a:pt x="106052" y="2857500"/>
                <a:pt x="0" y="2857500"/>
              </a:cubicBezTo>
              <a:cubicBezTo>
                <a:pt x="106052" y="2857500"/>
                <a:pt x="192024" y="2843172"/>
                <a:pt x="192024" y="2825497"/>
              </a:cubicBezTo>
              <a:lnTo>
                <a:pt x="192024" y="32003"/>
              </a:lnTo>
              <a:cubicBezTo>
                <a:pt x="192024" y="14328"/>
                <a:pt x="277996" y="0"/>
                <a:pt x="384048" y="0"/>
              </a:cubicBezTo>
              <a:lnTo>
                <a:pt x="384048" y="5715001"/>
              </a:lnTo>
              <a:close/>
            </a:path>
            <a:path w="384048" h="5715001" fill="none">
              <a:moveTo>
                <a:pt x="384048" y="5715001"/>
              </a:moveTo>
              <a:cubicBezTo>
                <a:pt x="277996" y="5715001"/>
                <a:pt x="192024" y="5700673"/>
                <a:pt x="192024" y="5682998"/>
              </a:cubicBezTo>
              <a:cubicBezTo>
                <a:pt x="188341" y="4830066"/>
                <a:pt x="184659" y="3977133"/>
                <a:pt x="180976" y="3124201"/>
              </a:cubicBezTo>
              <a:lnTo>
                <a:pt x="192024" y="2889503"/>
              </a:lnTo>
              <a:cubicBezTo>
                <a:pt x="192024" y="2871828"/>
                <a:pt x="106052" y="2857500"/>
                <a:pt x="0" y="2857500"/>
              </a:cubicBezTo>
              <a:cubicBezTo>
                <a:pt x="106052" y="2857500"/>
                <a:pt x="192024" y="2843172"/>
                <a:pt x="192024" y="2825497"/>
              </a:cubicBezTo>
              <a:lnTo>
                <a:pt x="192024" y="32003"/>
              </a:lnTo>
              <a:cubicBezTo>
                <a:pt x="192024" y="14328"/>
                <a:pt x="277996" y="0"/>
                <a:pt x="384048" y="0"/>
              </a:cubicBezTo>
            </a:path>
          </a:pathLst>
        </a:custGeom>
        <a:ln w="15875"/>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en-US"/>
        </a:p>
      </xdr:txBody>
    </xdr:sp>
    <xdr:clientData/>
  </xdr:twoCellAnchor>
  <xdr:twoCellAnchor>
    <xdr:from>
      <xdr:col>5</xdr:col>
      <xdr:colOff>47628</xdr:colOff>
      <xdr:row>14</xdr:row>
      <xdr:rowOff>57148</xdr:rowOff>
    </xdr:from>
    <xdr:to>
      <xdr:col>6</xdr:col>
      <xdr:colOff>1295401</xdr:colOff>
      <xdr:row>15</xdr:row>
      <xdr:rowOff>19049</xdr:rowOff>
    </xdr:to>
    <xdr:sp macro="" textlink="">
      <xdr:nvSpPr>
        <xdr:cNvPr id="5" name="Right Brace 4">
          <a:extLst>
            <a:ext uri="{FF2B5EF4-FFF2-40B4-BE49-F238E27FC236}">
              <a16:creationId xmlns:a16="http://schemas.microsoft.com/office/drawing/2014/main" id="{10BEE1C5-4A1B-4E2D-BCA0-4080773B939A}"/>
            </a:ext>
          </a:extLst>
        </xdr:cNvPr>
        <xdr:cNvSpPr/>
      </xdr:nvSpPr>
      <xdr:spPr>
        <a:xfrm rot="5400000" flipH="1" flipV="1">
          <a:off x="4908234" y="1521142"/>
          <a:ext cx="365761" cy="2588893"/>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editAs="oneCell">
    <xdr:from>
      <xdr:col>4</xdr:col>
      <xdr:colOff>1082041</xdr:colOff>
      <xdr:row>1</xdr:row>
      <xdr:rowOff>53340</xdr:rowOff>
    </xdr:from>
    <xdr:to>
      <xdr:col>6</xdr:col>
      <xdr:colOff>304801</xdr:colOff>
      <xdr:row>3</xdr:row>
      <xdr:rowOff>300991</xdr:rowOff>
    </xdr:to>
    <xdr:pic>
      <xdr:nvPicPr>
        <xdr:cNvPr id="7" name="Picture 6">
          <a:extLst>
            <a:ext uri="{FF2B5EF4-FFF2-40B4-BE49-F238E27FC236}">
              <a16:creationId xmlns:a16="http://schemas.microsoft.com/office/drawing/2014/main" id="{52341E34-D119-4DC5-B6D3-7DF87926CF62}"/>
            </a:ext>
          </a:extLst>
        </xdr:cNvPr>
        <xdr:cNvPicPr>
          <a:picLocks noChangeAspect="1"/>
        </xdr:cNvPicPr>
      </xdr:nvPicPr>
      <xdr:blipFill>
        <a:blip xmlns:r="http://schemas.openxmlformats.org/officeDocument/2006/relationships" r:embed="rId1"/>
        <a:stretch>
          <a:fillRect/>
        </a:stretch>
      </xdr:blipFill>
      <xdr:spPr>
        <a:xfrm>
          <a:off x="3634741" y="274320"/>
          <a:ext cx="1905000" cy="6400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252703</xdr:colOff>
      <xdr:row>7</xdr:row>
      <xdr:rowOff>158780</xdr:rowOff>
    </xdr:from>
    <xdr:to>
      <xdr:col>19</xdr:col>
      <xdr:colOff>1170867</xdr:colOff>
      <xdr:row>10</xdr:row>
      <xdr:rowOff>49055</xdr:rowOff>
    </xdr:to>
    <xdr:sp macro="" textlink="">
      <xdr:nvSpPr>
        <xdr:cNvPr id="2" name="Right Brace 1">
          <a:extLst>
            <a:ext uri="{FF2B5EF4-FFF2-40B4-BE49-F238E27FC236}">
              <a16:creationId xmlns:a16="http://schemas.microsoft.com/office/drawing/2014/main" id="{4E03409B-B136-4F61-8A8A-0E20E414E673}"/>
            </a:ext>
          </a:extLst>
        </xdr:cNvPr>
        <xdr:cNvSpPr/>
      </xdr:nvSpPr>
      <xdr:spPr>
        <a:xfrm rot="16200000">
          <a:off x="27851937" y="1043106"/>
          <a:ext cx="385575" cy="2609804"/>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xdr:col>
      <xdr:colOff>586740</xdr:colOff>
      <xdr:row>16</xdr:row>
      <xdr:rowOff>66675</xdr:rowOff>
    </xdr:from>
    <xdr:to>
      <xdr:col>3</xdr:col>
      <xdr:colOff>41035</xdr:colOff>
      <xdr:row>702</xdr:row>
      <xdr:rowOff>0</xdr:rowOff>
    </xdr:to>
    <xdr:sp macro="" textlink="">
      <xdr:nvSpPr>
        <xdr:cNvPr id="3" name="Left Brace 2">
          <a:extLst>
            <a:ext uri="{FF2B5EF4-FFF2-40B4-BE49-F238E27FC236}">
              <a16:creationId xmlns:a16="http://schemas.microsoft.com/office/drawing/2014/main" id="{358CCB08-6F77-4FF1-ACB3-B66BA2C9B688}"/>
            </a:ext>
          </a:extLst>
        </xdr:cNvPr>
        <xdr:cNvSpPr/>
      </xdr:nvSpPr>
      <xdr:spPr>
        <a:xfrm>
          <a:off x="1287780" y="4714875"/>
          <a:ext cx="551575" cy="14335125"/>
        </a:xfrm>
        <a:prstGeom prst="leftBrace">
          <a:avLst/>
        </a:prstGeom>
        <a:ln w="15875"/>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en-US"/>
        </a:p>
      </xdr:txBody>
    </xdr:sp>
    <xdr:clientData/>
  </xdr:twoCellAnchor>
  <xdr:twoCellAnchor>
    <xdr:from>
      <xdr:col>4</xdr:col>
      <xdr:colOff>136990</xdr:colOff>
      <xdr:row>2</xdr:row>
      <xdr:rowOff>205483</xdr:rowOff>
    </xdr:from>
    <xdr:to>
      <xdr:col>4</xdr:col>
      <xdr:colOff>839056</xdr:colOff>
      <xdr:row>2</xdr:row>
      <xdr:rowOff>205483</xdr:rowOff>
    </xdr:to>
    <xdr:cxnSp macro="">
      <xdr:nvCxnSpPr>
        <xdr:cNvPr id="4" name="Straight Arrow Connector 3">
          <a:extLst>
            <a:ext uri="{FF2B5EF4-FFF2-40B4-BE49-F238E27FC236}">
              <a16:creationId xmlns:a16="http://schemas.microsoft.com/office/drawing/2014/main" id="{B12291CB-91BD-411F-9196-9D8630A97756}"/>
            </a:ext>
          </a:extLst>
        </xdr:cNvPr>
        <xdr:cNvCxnSpPr/>
      </xdr:nvCxnSpPr>
      <xdr:spPr>
        <a:xfrm flipH="1">
          <a:off x="3732945" y="599326"/>
          <a:ext cx="702066" cy="0"/>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976045</xdr:colOff>
      <xdr:row>1</xdr:row>
      <xdr:rowOff>111303</xdr:rowOff>
    </xdr:from>
    <xdr:to>
      <xdr:col>6</xdr:col>
      <xdr:colOff>1412696</xdr:colOff>
      <xdr:row>4</xdr:row>
      <xdr:rowOff>148419</xdr:rowOff>
    </xdr:to>
    <xdr:pic>
      <xdr:nvPicPr>
        <xdr:cNvPr id="9" name="Picture 8">
          <a:extLst>
            <a:ext uri="{FF2B5EF4-FFF2-40B4-BE49-F238E27FC236}">
              <a16:creationId xmlns:a16="http://schemas.microsoft.com/office/drawing/2014/main" id="{AB61DBC9-C4E4-4CD6-9897-620BB55C2079}"/>
            </a:ext>
          </a:extLst>
        </xdr:cNvPr>
        <xdr:cNvPicPr>
          <a:picLocks noChangeAspect="1"/>
        </xdr:cNvPicPr>
      </xdr:nvPicPr>
      <xdr:blipFill>
        <a:blip xmlns:r="http://schemas.openxmlformats.org/officeDocument/2006/relationships" r:embed="rId1"/>
        <a:stretch>
          <a:fillRect/>
        </a:stretch>
      </xdr:blipFill>
      <xdr:spPr>
        <a:xfrm>
          <a:off x="4572000" y="333910"/>
          <a:ext cx="3484651" cy="8133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ao.georgia.gov/federal-compliance-reporting" TargetMode="External"/><Relationship Id="rId2" Type="http://schemas.openxmlformats.org/officeDocument/2006/relationships/hyperlink" Target="mailto:compliance@sao.ga.gov" TargetMode="External"/><Relationship Id="rId1" Type="http://schemas.openxmlformats.org/officeDocument/2006/relationships/hyperlink" Target="https://www.audits.ga.gov/auth/login.aud"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92D050"/>
    <pageSetUpPr fitToPage="1"/>
  </sheetPr>
  <dimension ref="A2:K30"/>
  <sheetViews>
    <sheetView topLeftCell="A4" zoomScaleNormal="100" workbookViewId="0">
      <selection activeCell="B11" sqref="B11"/>
    </sheetView>
  </sheetViews>
  <sheetFormatPr defaultColWidth="9.109375" defaultRowHeight="13.2"/>
  <cols>
    <col min="1" max="1" width="5.109375" style="13" customWidth="1"/>
    <col min="2" max="2" width="4.6640625" style="13" customWidth="1"/>
    <col min="3" max="3" width="3.44140625" style="13" customWidth="1"/>
    <col min="4" max="4" width="75.44140625" style="15" customWidth="1"/>
    <col min="5" max="6" width="9.109375" style="13"/>
    <col min="7" max="7" width="10.88671875" style="13" customWidth="1"/>
    <col min="8" max="8" width="3.5546875" style="13" customWidth="1"/>
    <col min="9" max="10" width="9.109375" style="13"/>
    <col min="11" max="11" width="13.44140625" style="13" customWidth="1"/>
    <col min="12" max="13" width="9.109375" style="13"/>
    <col min="14" max="14" width="9.109375" style="13" customWidth="1"/>
    <col min="15" max="16384" width="9.109375" style="13"/>
  </cols>
  <sheetData>
    <row r="2" spans="1:11" s="11" customFormat="1" ht="15.6">
      <c r="A2" s="9"/>
      <c r="B2" s="9"/>
      <c r="C2" s="9"/>
      <c r="D2" s="10"/>
    </row>
    <row r="3" spans="1:11" s="12" customFormat="1" ht="34.799999999999997">
      <c r="A3" s="9" t="s">
        <v>0</v>
      </c>
      <c r="C3" s="9"/>
      <c r="D3" s="35" t="str">
        <f>+Instructions!B2&amp;" "&amp;"Checklist"</f>
        <v>Reconciliation of Schedule of Expenditures of Federal Awards to Federal Revenues Checklist</v>
      </c>
    </row>
    <row r="4" spans="1:11" s="12" customFormat="1" ht="16.2" thickBot="1">
      <c r="A4" s="9"/>
      <c r="C4" s="9"/>
      <c r="D4" s="8"/>
    </row>
    <row r="5" spans="1:11" s="12" customFormat="1" ht="15.6">
      <c r="A5" s="9" t="s">
        <v>2</v>
      </c>
      <c r="C5" s="9"/>
      <c r="D5" s="48">
        <f>+Instructions!B4</f>
        <v>45156</v>
      </c>
      <c r="E5" s="319" t="s">
        <v>42</v>
      </c>
      <c r="F5" s="320"/>
      <c r="G5" s="320"/>
      <c r="H5" s="320"/>
      <c r="I5" s="321"/>
      <c r="J5" s="321"/>
      <c r="K5" s="322"/>
    </row>
    <row r="6" spans="1:11" s="12" customFormat="1" ht="15.6">
      <c r="A6" s="9"/>
      <c r="C6" s="9"/>
      <c r="D6" s="14"/>
      <c r="E6" s="323" t="s">
        <v>43</v>
      </c>
      <c r="F6" s="187"/>
      <c r="G6" s="324"/>
      <c r="H6" s="324"/>
      <c r="K6" s="325"/>
    </row>
    <row r="7" spans="1:11" s="12" customFormat="1" ht="16.2" thickBot="1">
      <c r="A7" s="9" t="s">
        <v>35</v>
      </c>
      <c r="C7" s="9"/>
      <c r="D7" s="33" t="str">
        <f>'SEFA Recon - Exp &amp; Rev SHORT'!$D$3&amp;" "&amp;'SEFA Recon - Exp - LONG'!$D$3</f>
        <v xml:space="preserve"> </v>
      </c>
      <c r="E7" s="326" t="s">
        <v>521</v>
      </c>
      <c r="F7" s="327"/>
      <c r="G7" s="327"/>
      <c r="H7" s="327"/>
      <c r="I7" s="328"/>
      <c r="J7" s="328"/>
      <c r="K7" s="329"/>
    </row>
    <row r="8" spans="1:11" s="11" customFormat="1" ht="16.5" customHeight="1">
      <c r="B8" s="9"/>
      <c r="C8" s="9"/>
      <c r="D8" s="10"/>
    </row>
    <row r="9" spans="1:11">
      <c r="A9" s="149" t="s">
        <v>370</v>
      </c>
    </row>
    <row r="10" spans="1:11" ht="24.75" customHeight="1">
      <c r="B10" s="46"/>
      <c r="C10" s="13">
        <v>1</v>
      </c>
      <c r="D10" s="86" t="s">
        <v>369</v>
      </c>
    </row>
    <row r="11" spans="1:11" ht="13.8">
      <c r="B11" s="67"/>
      <c r="D11" s="49"/>
    </row>
    <row r="12" spans="1:11" ht="40.5" customHeight="1">
      <c r="B12" s="46"/>
      <c r="C12" s="13">
        <v>2</v>
      </c>
      <c r="D12" s="86" t="s">
        <v>522</v>
      </c>
    </row>
    <row r="13" spans="1:11">
      <c r="B13" s="67"/>
    </row>
    <row r="14" spans="1:11" ht="39.6">
      <c r="B14" s="46"/>
      <c r="C14" s="13">
        <v>3</v>
      </c>
      <c r="D14" s="15" t="s">
        <v>371</v>
      </c>
    </row>
    <row r="15" spans="1:11">
      <c r="B15" s="67"/>
    </row>
    <row r="16" spans="1:11" ht="39.6">
      <c r="B16" s="46"/>
      <c r="C16" s="13">
        <v>4</v>
      </c>
      <c r="D16" s="15" t="s">
        <v>372</v>
      </c>
    </row>
    <row r="17" spans="1:10">
      <c r="B17" s="67"/>
    </row>
    <row r="18" spans="1:10" ht="66.75" customHeight="1">
      <c r="B18" s="46"/>
      <c r="C18" s="13">
        <v>5</v>
      </c>
      <c r="D18" s="15" t="s">
        <v>556</v>
      </c>
      <c r="E18" s="316"/>
      <c r="F18" s="316"/>
      <c r="G18" s="316"/>
    </row>
    <row r="19" spans="1:10" ht="13.2" customHeight="1">
      <c r="E19" s="316"/>
      <c r="F19" s="316"/>
      <c r="G19" s="316"/>
      <c r="H19" s="189"/>
    </row>
    <row r="20" spans="1:10" ht="15.75" customHeight="1" thickBot="1">
      <c r="B20" s="401"/>
      <c r="C20" s="401"/>
      <c r="D20" s="401"/>
      <c r="E20" s="316"/>
      <c r="F20" s="316"/>
      <c r="G20" s="316"/>
      <c r="H20" s="189"/>
      <c r="I20" s="187"/>
      <c r="J20" s="187"/>
    </row>
    <row r="21" spans="1:10" s="150" customFormat="1" ht="19.5" customHeight="1">
      <c r="A21" s="188" t="s">
        <v>158</v>
      </c>
      <c r="D21" s="151"/>
      <c r="E21" s="189"/>
      <c r="F21" s="189"/>
      <c r="G21" s="189"/>
      <c r="H21" s="189"/>
      <c r="I21" s="149"/>
      <c r="J21" s="149"/>
    </row>
    <row r="22" spans="1:10" ht="32.25" customHeight="1">
      <c r="B22" s="46"/>
      <c r="C22" s="13">
        <v>1</v>
      </c>
      <c r="D22" s="86" t="s">
        <v>179</v>
      </c>
    </row>
    <row r="23" spans="1:10" ht="13.8">
      <c r="B23" s="67"/>
      <c r="D23" s="49"/>
    </row>
    <row r="24" spans="1:10" ht="40.5" customHeight="1">
      <c r="B24" s="46"/>
      <c r="C24" s="13">
        <v>2</v>
      </c>
      <c r="D24" s="86" t="s">
        <v>180</v>
      </c>
      <c r="E24" s="189"/>
      <c r="F24" s="189"/>
      <c r="G24" s="189"/>
    </row>
    <row r="25" spans="1:10">
      <c r="B25" s="67"/>
    </row>
    <row r="26" spans="1:10" ht="39.6">
      <c r="B26" s="46"/>
      <c r="C26" s="13">
        <v>3</v>
      </c>
      <c r="D26" s="86" t="s">
        <v>607</v>
      </c>
    </row>
    <row r="27" spans="1:10">
      <c r="B27" s="67"/>
    </row>
    <row r="28" spans="1:10" ht="39.6">
      <c r="B28" s="46"/>
      <c r="C28" s="13">
        <v>4</v>
      </c>
      <c r="D28" s="86" t="s">
        <v>181</v>
      </c>
    </row>
    <row r="29" spans="1:10">
      <c r="B29" s="67"/>
    </row>
    <row r="30" spans="1:10" ht="39.6">
      <c r="B30" s="46"/>
      <c r="C30" s="13">
        <v>5</v>
      </c>
      <c r="D30" s="86" t="s">
        <v>608</v>
      </c>
    </row>
  </sheetData>
  <sheetProtection algorithmName="SHA-512" hashValue="rilBKw5vm2yIIglqRhzj/+2UsOXOJwRyiCc7iO1byaCr6wXe25yqqe/i/AryHRdBEtGdSKtcSK0Yb+j9vu5ZzA==" saltValue="V9iUQ8IBHJZ1+yqYzH/OyQ==" spinCount="100000" sheet="1" formatCells="0" formatColumns="0" formatRows="0" insertColumns="0" insertRows="0" selectLockedCells="1"/>
  <mergeCells count="1">
    <mergeCell ref="B20:D20"/>
  </mergeCells>
  <dataValidations count="1">
    <dataValidation type="list" allowBlank="1" showInputMessage="1" showErrorMessage="1" sqref="B15 B27" xr:uid="{00000000-0002-0000-0000-000000000000}">
      <formula1>YN</formula1>
    </dataValidation>
  </dataValidations>
  <pageMargins left="0.35" right="0.45" top="1.18" bottom="0.75" header="0.35" footer="0.5"/>
  <pageSetup scale="79" orientation="portrait" r:id="rId1"/>
  <headerFooter>
    <oddHeader xml:space="preserve">&amp;L&amp;"Times New Roman,Bold"&amp;12&amp;K870E00&amp;G&amp;R &amp;"Times New Roman,Bold"&amp;12 &amp;K04-0222023 SEFA Checklist&amp;"Arial,Regular"&amp;10&amp;K000000
</oddHeader>
    <oddFooter>&amp;L&amp;"Times New Roman,Italic"&amp;9Page &amp;P of &amp;N
&amp;Z&amp;F &amp;A&amp;R&amp;"Times New Roman,Italic"&amp;8&amp;D &amp;T</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'Drop Downs'!$S$3:$S$4</xm:f>
          </x14:formula1>
          <xm:sqref>B10 B12 B14 B16 B18 B22 B24 B26 B28 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70E00"/>
    <pageSetUpPr fitToPage="1"/>
  </sheetPr>
  <dimension ref="A1:XES225"/>
  <sheetViews>
    <sheetView showGridLines="0" tabSelected="1" zoomScaleNormal="100" workbookViewId="0">
      <selection activeCell="I13" sqref="I13"/>
    </sheetView>
  </sheetViews>
  <sheetFormatPr defaultColWidth="9.109375" defaultRowHeight="15.6"/>
  <cols>
    <col min="1" max="1" width="19.33203125" style="1" customWidth="1"/>
    <col min="2" max="2" width="10.88671875" style="2" customWidth="1"/>
    <col min="3" max="3" width="105.33203125" style="161" customWidth="1"/>
    <col min="4" max="4" width="2.6640625" style="2" customWidth="1"/>
    <col min="5" max="5" width="11.6640625" style="2" customWidth="1"/>
    <col min="6" max="6" width="9.88671875" style="2" customWidth="1"/>
    <col min="7" max="7" width="15" style="2" customWidth="1"/>
    <col min="8" max="16384" width="9.109375" style="2"/>
  </cols>
  <sheetData>
    <row r="1" spans="1:7">
      <c r="A1" s="3"/>
      <c r="B1" s="166"/>
    </row>
    <row r="2" spans="1:7" ht="17.399999999999999">
      <c r="A2" s="4" t="s">
        <v>0</v>
      </c>
      <c r="B2" s="167" t="s">
        <v>46</v>
      </c>
      <c r="C2" s="162"/>
    </row>
    <row r="3" spans="1:7">
      <c r="A3" s="4"/>
      <c r="B3" s="166"/>
    </row>
    <row r="4" spans="1:7">
      <c r="A4" s="3" t="s">
        <v>2</v>
      </c>
      <c r="B4" s="404">
        <v>45156</v>
      </c>
      <c r="C4" s="404"/>
    </row>
    <row r="5" spans="1:7">
      <c r="A5" s="3"/>
      <c r="B5" s="166"/>
      <c r="C5" s="163"/>
    </row>
    <row r="6" spans="1:7" s="11" customFormat="1" ht="31.2">
      <c r="A6" s="8" t="s">
        <v>10</v>
      </c>
      <c r="B6" s="405" t="s">
        <v>107</v>
      </c>
      <c r="C6" s="405"/>
    </row>
    <row r="7" spans="1:7" s="11" customFormat="1">
      <c r="A7" s="8"/>
      <c r="B7" s="406" t="s">
        <v>50</v>
      </c>
      <c r="C7" s="406"/>
    </row>
    <row r="8" spans="1:7" s="11" customFormat="1">
      <c r="A8" s="8"/>
      <c r="B8" s="9"/>
      <c r="C8" s="12"/>
    </row>
    <row r="9" spans="1:7" s="11" customFormat="1" ht="99" customHeight="1">
      <c r="A9" s="8" t="s">
        <v>3</v>
      </c>
      <c r="B9" s="405" t="s">
        <v>601</v>
      </c>
      <c r="C9" s="405"/>
    </row>
    <row r="10" spans="1:7" ht="15.75" customHeight="1"/>
    <row r="11" spans="1:7" s="11" customFormat="1" ht="63.75" customHeight="1">
      <c r="A11" s="8" t="s">
        <v>1</v>
      </c>
      <c r="B11" s="409" t="s">
        <v>545</v>
      </c>
      <c r="C11" s="410"/>
      <c r="D11" s="87"/>
      <c r="E11" s="87"/>
      <c r="F11" s="87"/>
      <c r="G11" s="87"/>
    </row>
    <row r="12" spans="1:7" s="11" customFormat="1">
      <c r="A12" s="8"/>
      <c r="B12" s="159"/>
      <c r="C12" s="160"/>
      <c r="D12" s="87"/>
      <c r="E12" s="87"/>
      <c r="F12" s="87"/>
      <c r="G12" s="87"/>
    </row>
    <row r="13" spans="1:7" s="11" customFormat="1" ht="101.25" customHeight="1">
      <c r="A13" s="8" t="s">
        <v>105</v>
      </c>
      <c r="B13" s="408" t="s">
        <v>576</v>
      </c>
      <c r="C13" s="408"/>
      <c r="D13" s="87"/>
      <c r="E13" s="87"/>
      <c r="F13" s="87"/>
      <c r="G13" s="87"/>
    </row>
    <row r="14" spans="1:7" s="11" customFormat="1">
      <c r="A14" s="8"/>
      <c r="B14" s="159"/>
      <c r="C14" s="160"/>
      <c r="D14" s="87"/>
      <c r="E14" s="87"/>
      <c r="F14" s="87"/>
      <c r="G14" s="87"/>
    </row>
    <row r="15" spans="1:7" s="11" customFormat="1">
      <c r="A15" s="8" t="s">
        <v>4</v>
      </c>
      <c r="B15" s="407" t="s">
        <v>120</v>
      </c>
      <c r="C15" s="407"/>
    </row>
    <row r="16" spans="1:7" s="11" customFormat="1" ht="15.75" customHeight="1">
      <c r="A16" s="8"/>
      <c r="B16" s="406" t="s">
        <v>108</v>
      </c>
      <c r="C16" s="406"/>
      <c r="D16" s="195"/>
      <c r="E16" s="412"/>
      <c r="F16" s="412"/>
      <c r="G16" s="412"/>
    </row>
    <row r="17" spans="1:7" s="11" customFormat="1">
      <c r="A17" s="8"/>
      <c r="B17" s="417" t="s">
        <v>536</v>
      </c>
      <c r="C17" s="417"/>
      <c r="E17" s="412"/>
      <c r="F17" s="412"/>
      <c r="G17" s="412"/>
    </row>
    <row r="18" spans="1:7" s="11" customFormat="1" ht="20.25" customHeight="1" thickBot="1">
      <c r="A18" s="403" t="s">
        <v>366</v>
      </c>
      <c r="B18" s="403"/>
      <c r="C18" s="403"/>
      <c r="E18" s="412"/>
      <c r="F18" s="412"/>
      <c r="G18" s="412"/>
    </row>
    <row r="19" spans="1:7" s="11" customFormat="1">
      <c r="A19" s="402" t="s">
        <v>5</v>
      </c>
      <c r="B19" s="402"/>
      <c r="C19" s="12"/>
      <c r="D19" s="85"/>
      <c r="E19" s="85"/>
      <c r="F19" s="85"/>
      <c r="G19" s="85"/>
    </row>
    <row r="20" spans="1:7" s="11" customFormat="1" ht="32.25" customHeight="1">
      <c r="A20" s="402" t="s">
        <v>375</v>
      </c>
      <c r="B20" s="402"/>
      <c r="C20" s="402"/>
      <c r="D20" s="85"/>
      <c r="E20" s="85"/>
      <c r="F20" s="85"/>
      <c r="G20" s="85"/>
    </row>
    <row r="21" spans="1:7" s="11" customFormat="1" ht="30" customHeight="1">
      <c r="A21" s="8" t="s">
        <v>7</v>
      </c>
      <c r="B21" s="415" t="s">
        <v>41</v>
      </c>
      <c r="C21" s="415"/>
      <c r="D21" s="85"/>
      <c r="E21" s="85"/>
      <c r="F21" s="85"/>
      <c r="G21" s="85"/>
    </row>
    <row r="22" spans="1:7" s="11" customFormat="1">
      <c r="A22" s="8"/>
      <c r="D22" s="85"/>
      <c r="E22" s="85"/>
      <c r="F22" s="85"/>
      <c r="G22" s="85"/>
    </row>
    <row r="23" spans="1:7" s="11" customFormat="1" ht="36" customHeight="1">
      <c r="A23" s="8" t="s">
        <v>8</v>
      </c>
      <c r="B23" s="413" t="s">
        <v>184</v>
      </c>
      <c r="C23" s="413"/>
      <c r="D23" s="196"/>
    </row>
    <row r="24" spans="1:7" s="11" customFormat="1" ht="15" customHeight="1">
      <c r="A24" s="8"/>
      <c r="B24" s="158"/>
      <c r="C24" s="158"/>
      <c r="D24" s="196"/>
    </row>
    <row r="25" spans="1:7" s="11" customFormat="1" ht="18.75" customHeight="1">
      <c r="D25" s="196"/>
    </row>
    <row r="26" spans="1:7" s="11" customFormat="1" ht="17.25" customHeight="1">
      <c r="A26" s="8" t="s">
        <v>11</v>
      </c>
      <c r="B26" s="402" t="s">
        <v>121</v>
      </c>
      <c r="C26" s="402"/>
      <c r="D26" s="196"/>
    </row>
    <row r="27" spans="1:7" s="11" customFormat="1">
      <c r="A27" s="8"/>
      <c r="B27" s="90" t="s">
        <v>122</v>
      </c>
      <c r="D27" s="85"/>
      <c r="E27" s="85"/>
      <c r="F27" s="85"/>
      <c r="G27" s="85"/>
    </row>
    <row r="28" spans="1:7" s="11" customFormat="1" ht="75.75" customHeight="1">
      <c r="B28" s="90" t="s">
        <v>123</v>
      </c>
      <c r="C28" s="10" t="s">
        <v>177</v>
      </c>
      <c r="D28" s="85"/>
      <c r="E28" s="85"/>
      <c r="F28" s="85"/>
      <c r="G28" s="85"/>
    </row>
    <row r="29" spans="1:7" s="11" customFormat="1" ht="6.75" customHeight="1">
      <c r="A29" s="8"/>
      <c r="B29" s="8"/>
      <c r="C29" s="8"/>
      <c r="D29" s="81"/>
      <c r="E29" s="85"/>
      <c r="F29" s="85"/>
      <c r="G29" s="85"/>
    </row>
    <row r="30" spans="1:7" s="11" customFormat="1" ht="34.5" customHeight="1">
      <c r="A30" s="8"/>
      <c r="B30" s="90"/>
      <c r="C30" s="81" t="s">
        <v>178</v>
      </c>
      <c r="D30" s="82"/>
      <c r="E30" s="190"/>
      <c r="F30" s="85"/>
      <c r="G30" s="85"/>
    </row>
    <row r="31" spans="1:7" s="11" customFormat="1" ht="6.9" customHeight="1">
      <c r="A31" s="8"/>
      <c r="B31" s="89"/>
      <c r="C31" s="159"/>
      <c r="D31" s="85"/>
      <c r="E31" s="192"/>
      <c r="F31" s="85"/>
      <c r="G31" s="85"/>
    </row>
    <row r="32" spans="1:7" s="11" customFormat="1" ht="20.100000000000001" customHeight="1">
      <c r="A32" s="8"/>
      <c r="B32" s="90" t="s">
        <v>124</v>
      </c>
      <c r="C32" s="81" t="s">
        <v>125</v>
      </c>
      <c r="D32" s="81"/>
      <c r="E32" s="193"/>
      <c r="F32" s="85"/>
      <c r="G32" s="85"/>
    </row>
    <row r="33" spans="1:7" s="11" customFormat="1" ht="6.9" customHeight="1">
      <c r="A33" s="8"/>
      <c r="B33" s="89"/>
      <c r="C33" s="159"/>
      <c r="D33" s="85"/>
      <c r="E33" s="192"/>
      <c r="F33" s="85"/>
      <c r="G33" s="85"/>
    </row>
    <row r="34" spans="1:7" s="11" customFormat="1" ht="20.100000000000001" customHeight="1">
      <c r="A34" s="8"/>
      <c r="B34" s="90" t="s">
        <v>126</v>
      </c>
      <c r="C34" s="81" t="s">
        <v>162</v>
      </c>
      <c r="D34" s="81"/>
      <c r="E34" s="193"/>
      <c r="F34" s="85"/>
      <c r="G34" s="85"/>
    </row>
    <row r="35" spans="1:7" s="11" customFormat="1" ht="6.9" customHeight="1">
      <c r="A35" s="8"/>
      <c r="B35" s="90"/>
      <c r="C35" s="164"/>
      <c r="D35" s="85"/>
      <c r="E35" s="193"/>
      <c r="F35" s="85"/>
      <c r="G35" s="85"/>
    </row>
    <row r="36" spans="1:7" s="11" customFormat="1" ht="20.100000000000001" customHeight="1">
      <c r="A36" s="8"/>
      <c r="B36" s="8"/>
      <c r="C36" s="88" t="s">
        <v>127</v>
      </c>
      <c r="D36" s="85"/>
      <c r="E36" s="193"/>
      <c r="F36" s="85"/>
      <c r="G36" s="85"/>
    </row>
    <row r="37" spans="1:7" s="11" customFormat="1" ht="46.8">
      <c r="A37" s="8"/>
      <c r="B37" s="90" t="s">
        <v>128</v>
      </c>
      <c r="C37" s="42" t="s">
        <v>577</v>
      </c>
      <c r="D37" s="85"/>
      <c r="E37" s="194"/>
      <c r="F37" s="85"/>
      <c r="G37" s="85"/>
    </row>
    <row r="38" spans="1:7" s="11" customFormat="1" ht="6.9" customHeight="1">
      <c r="A38" s="8"/>
      <c r="B38" s="90"/>
      <c r="C38" s="42"/>
      <c r="D38" s="85"/>
      <c r="E38"/>
      <c r="F38" s="85"/>
      <c r="G38" s="85"/>
    </row>
    <row r="39" spans="1:7" s="11" customFormat="1" ht="46.8">
      <c r="A39" s="8"/>
      <c r="B39" s="90" t="s">
        <v>129</v>
      </c>
      <c r="C39" s="42" t="s">
        <v>572</v>
      </c>
      <c r="D39" s="85"/>
      <c r="E39" s="193"/>
      <c r="F39" s="85"/>
      <c r="G39" s="85"/>
    </row>
    <row r="40" spans="1:7" s="11" customFormat="1" ht="6.9" customHeight="1">
      <c r="A40" s="8"/>
      <c r="B40" s="90"/>
      <c r="C40" s="42"/>
      <c r="D40" s="85"/>
      <c r="E40" s="85"/>
      <c r="F40" s="85"/>
      <c r="G40" s="85"/>
    </row>
    <row r="41" spans="1:7" s="11" customFormat="1" ht="62.25" customHeight="1">
      <c r="A41" s="8"/>
      <c r="B41" s="90" t="s">
        <v>130</v>
      </c>
      <c r="C41" s="42" t="s">
        <v>573</v>
      </c>
      <c r="D41" s="85"/>
      <c r="E41" s="190"/>
      <c r="F41" s="190"/>
      <c r="G41" s="85"/>
    </row>
    <row r="42" spans="1:7" s="11" customFormat="1" ht="6.9" customHeight="1">
      <c r="A42" s="8"/>
      <c r="B42" s="90"/>
      <c r="C42" s="42"/>
      <c r="D42" s="85"/>
      <c r="E42" s="190"/>
      <c r="F42" s="190"/>
      <c r="G42" s="85"/>
    </row>
    <row r="43" spans="1:7" s="11" customFormat="1" ht="52.5" customHeight="1">
      <c r="A43" s="8"/>
      <c r="B43" s="90" t="s">
        <v>131</v>
      </c>
      <c r="C43" s="42" t="s">
        <v>574</v>
      </c>
      <c r="D43" s="85"/>
      <c r="E43" s="192"/>
      <c r="F43" s="190"/>
      <c r="G43" s="85"/>
    </row>
    <row r="44" spans="1:7" s="11" customFormat="1" ht="6.9" customHeight="1">
      <c r="A44" s="8"/>
      <c r="B44" s="90"/>
      <c r="C44" s="42"/>
      <c r="D44" s="85"/>
      <c r="E44" s="193"/>
      <c r="F44" s="191"/>
      <c r="G44" s="85"/>
    </row>
    <row r="45" spans="1:7" s="11" customFormat="1" ht="20.100000000000001" customHeight="1">
      <c r="A45" s="8"/>
      <c r="B45" s="90" t="s">
        <v>132</v>
      </c>
      <c r="C45" s="81" t="s">
        <v>159</v>
      </c>
      <c r="D45" s="85"/>
      <c r="E45" s="193"/>
      <c r="F45" s="190"/>
      <c r="G45" s="85"/>
    </row>
    <row r="46" spans="1:7" s="11" customFormat="1" ht="6.9" customHeight="1">
      <c r="A46" s="8"/>
      <c r="B46" s="90"/>
      <c r="D46" s="85"/>
      <c r="E46" s="193"/>
      <c r="F46" s="190"/>
      <c r="G46" s="85"/>
    </row>
    <row r="47" spans="1:7" s="11" customFormat="1" ht="20.100000000000001" customHeight="1">
      <c r="A47" s="8"/>
      <c r="B47" s="90"/>
      <c r="C47" s="43" t="s">
        <v>75</v>
      </c>
      <c r="D47" s="85"/>
      <c r="E47" s="194"/>
      <c r="F47" s="190"/>
      <c r="G47" s="85"/>
    </row>
    <row r="48" spans="1:7" s="11" customFormat="1" ht="31.2">
      <c r="A48" s="8"/>
      <c r="B48" s="90" t="s">
        <v>133</v>
      </c>
      <c r="C48" s="42" t="s">
        <v>160</v>
      </c>
      <c r="D48" s="85"/>
      <c r="E48" s="190"/>
      <c r="F48" s="190"/>
      <c r="G48" s="85"/>
    </row>
    <row r="49" spans="1:7" s="11" customFormat="1" ht="6.9" customHeight="1">
      <c r="A49" s="8"/>
      <c r="B49" s="90"/>
      <c r="C49" s="42"/>
      <c r="D49" s="85"/>
      <c r="E49" s="190"/>
      <c r="F49" s="190"/>
      <c r="G49" s="85"/>
    </row>
    <row r="50" spans="1:7" s="11" customFormat="1">
      <c r="A50" s="8"/>
      <c r="B50" s="90" t="s">
        <v>134</v>
      </c>
      <c r="C50" s="42" t="s">
        <v>113</v>
      </c>
      <c r="D50" s="85"/>
      <c r="E50" s="85"/>
      <c r="F50" s="85"/>
      <c r="G50" s="85"/>
    </row>
    <row r="51" spans="1:7" s="11" customFormat="1" ht="6.9" customHeight="1">
      <c r="A51" s="8"/>
      <c r="B51" s="90"/>
      <c r="C51" s="42"/>
      <c r="D51" s="85"/>
      <c r="E51" s="85"/>
      <c r="F51" s="85"/>
      <c r="G51" s="85"/>
    </row>
    <row r="52" spans="1:7" s="11" customFormat="1" ht="31.2">
      <c r="A52" s="8"/>
      <c r="B52" s="90" t="s">
        <v>135</v>
      </c>
      <c r="C52" s="42" t="s">
        <v>161</v>
      </c>
      <c r="D52" s="85"/>
      <c r="E52" s="85"/>
      <c r="F52" s="85"/>
      <c r="G52" s="85"/>
    </row>
    <row r="53" spans="1:7" s="11" customFormat="1" ht="6.9" customHeight="1">
      <c r="A53" s="8"/>
      <c r="B53" s="90"/>
      <c r="C53" s="42"/>
      <c r="D53" s="85"/>
      <c r="E53" s="85"/>
      <c r="F53" s="85"/>
      <c r="G53" s="85"/>
    </row>
    <row r="54" spans="1:7" s="11" customFormat="1" ht="31.2">
      <c r="A54" s="8"/>
      <c r="B54" s="90" t="s">
        <v>136</v>
      </c>
      <c r="C54" s="81" t="s">
        <v>526</v>
      </c>
      <c r="D54" s="85"/>
      <c r="E54" s="85"/>
      <c r="F54" s="85"/>
      <c r="G54" s="85"/>
    </row>
    <row r="55" spans="1:7" s="11" customFormat="1" ht="6.9" customHeight="1">
      <c r="A55" s="8"/>
      <c r="B55" s="90"/>
      <c r="C55" s="81"/>
      <c r="D55" s="85"/>
      <c r="E55" s="85"/>
      <c r="F55" s="85"/>
      <c r="G55" s="85"/>
    </row>
    <row r="56" spans="1:7" s="11" customFormat="1">
      <c r="A56" s="8"/>
      <c r="B56" s="90" t="s">
        <v>137</v>
      </c>
      <c r="C56" s="81" t="s">
        <v>52</v>
      </c>
      <c r="D56" s="85"/>
      <c r="E56" s="85"/>
      <c r="F56" s="85"/>
      <c r="G56" s="85"/>
    </row>
    <row r="57" spans="1:7" s="11" customFormat="1" ht="6.9" customHeight="1">
      <c r="A57" s="8"/>
      <c r="B57" s="90"/>
      <c r="C57" s="81"/>
      <c r="D57" s="85"/>
      <c r="E57" s="85"/>
      <c r="F57" s="85"/>
      <c r="G57" s="85"/>
    </row>
    <row r="58" spans="1:7" s="11" customFormat="1" ht="32.25" customHeight="1">
      <c r="A58" s="8"/>
      <c r="B58" s="90" t="s">
        <v>138</v>
      </c>
      <c r="C58" s="81" t="s">
        <v>374</v>
      </c>
      <c r="D58" s="85"/>
      <c r="E58" s="85"/>
      <c r="F58" s="85"/>
      <c r="G58" s="85"/>
    </row>
    <row r="59" spans="1:7" s="11" customFormat="1" ht="6.9" customHeight="1" thickBot="1">
      <c r="A59" s="8"/>
      <c r="B59" s="168"/>
      <c r="C59" s="81"/>
      <c r="D59" s="85"/>
      <c r="E59" s="85"/>
      <c r="F59" s="85"/>
      <c r="G59" s="85"/>
    </row>
    <row r="60" spans="1:7" s="11" customFormat="1" ht="31.8" thickBot="1">
      <c r="A60" s="8"/>
      <c r="B60" s="89"/>
      <c r="C60" s="399" t="s">
        <v>528</v>
      </c>
      <c r="D60" s="85"/>
      <c r="E60" s="85"/>
      <c r="F60" s="85"/>
      <c r="G60" s="85"/>
    </row>
    <row r="61" spans="1:7" s="11" customFormat="1">
      <c r="A61" s="8"/>
      <c r="C61" s="42"/>
      <c r="D61" s="85"/>
      <c r="E61" s="85"/>
      <c r="F61" s="85"/>
      <c r="G61" s="85"/>
    </row>
    <row r="62" spans="1:7" s="11" customFormat="1">
      <c r="A62" s="8" t="s">
        <v>38</v>
      </c>
      <c r="B62" s="402" t="s">
        <v>139</v>
      </c>
      <c r="C62" s="402"/>
      <c r="D62" s="85"/>
      <c r="E62" s="85"/>
      <c r="F62" s="85"/>
      <c r="G62" s="85"/>
    </row>
    <row r="63" spans="1:7" s="11" customFormat="1">
      <c r="A63" s="8"/>
      <c r="B63" s="90" t="s">
        <v>122</v>
      </c>
      <c r="C63" s="159"/>
      <c r="D63" s="85"/>
      <c r="E63" s="85"/>
      <c r="F63" s="85"/>
      <c r="G63" s="85"/>
    </row>
    <row r="64" spans="1:7" s="11" customFormat="1" ht="86.25" customHeight="1">
      <c r="B64" s="90" t="s">
        <v>123</v>
      </c>
      <c r="C64" s="10" t="s">
        <v>380</v>
      </c>
      <c r="D64" s="85"/>
      <c r="E64" s="85"/>
      <c r="F64" s="85"/>
      <c r="G64" s="85"/>
    </row>
    <row r="65" spans="1:7" s="11" customFormat="1" ht="3.6" customHeight="1">
      <c r="A65" s="8"/>
      <c r="B65" s="8"/>
      <c r="C65" s="8"/>
      <c r="D65" s="81"/>
      <c r="E65" s="85"/>
      <c r="F65" s="85"/>
      <c r="G65" s="85"/>
    </row>
    <row r="66" spans="1:7" s="11" customFormat="1" ht="31.2">
      <c r="A66" s="8"/>
      <c r="B66" s="8"/>
      <c r="C66" s="81" t="s">
        <v>381</v>
      </c>
      <c r="D66" s="85"/>
      <c r="E66" s="85"/>
      <c r="F66" s="85"/>
      <c r="G66" s="85"/>
    </row>
    <row r="67" spans="1:7" s="11" customFormat="1" ht="6.9" customHeight="1">
      <c r="A67" s="8"/>
      <c r="B67" s="89"/>
      <c r="C67" s="159"/>
      <c r="D67" s="85"/>
      <c r="E67" s="192"/>
      <c r="F67" s="85"/>
      <c r="G67" s="85"/>
    </row>
    <row r="68" spans="1:7" s="11" customFormat="1">
      <c r="A68" s="8"/>
      <c r="B68" s="90" t="s">
        <v>124</v>
      </c>
      <c r="C68" s="159" t="s">
        <v>125</v>
      </c>
      <c r="D68" s="85"/>
      <c r="E68" s="85"/>
      <c r="F68" s="85"/>
      <c r="G68" s="85"/>
    </row>
    <row r="69" spans="1:7" s="11" customFormat="1" ht="6.9" customHeight="1">
      <c r="A69" s="8"/>
      <c r="B69" s="90"/>
      <c r="C69" s="42"/>
      <c r="D69" s="85"/>
      <c r="E69" s="190"/>
      <c r="F69" s="190"/>
      <c r="G69" s="85"/>
    </row>
    <row r="70" spans="1:7" s="11" customFormat="1">
      <c r="A70" s="8"/>
      <c r="B70" s="90" t="s">
        <v>126</v>
      </c>
      <c r="C70" s="81" t="s">
        <v>163</v>
      </c>
      <c r="D70" s="85"/>
      <c r="E70" s="85"/>
      <c r="F70" s="85"/>
      <c r="G70" s="85"/>
    </row>
    <row r="71" spans="1:7" s="11" customFormat="1" ht="6.9" customHeight="1">
      <c r="A71" s="8"/>
      <c r="B71" s="90"/>
      <c r="C71" s="42"/>
      <c r="D71" s="85"/>
      <c r="E71" s="190"/>
      <c r="F71" s="190"/>
      <c r="G71" s="85"/>
    </row>
    <row r="72" spans="1:7" s="11" customFormat="1" ht="15" customHeight="1">
      <c r="A72" s="8"/>
      <c r="B72" s="82"/>
      <c r="C72" s="82" t="s">
        <v>127</v>
      </c>
      <c r="D72" s="85"/>
      <c r="E72" s="190"/>
      <c r="F72" s="190"/>
      <c r="G72" s="85"/>
    </row>
    <row r="73" spans="1:7" s="11" customFormat="1" ht="46.8">
      <c r="A73" s="8"/>
      <c r="B73" s="90" t="s">
        <v>128</v>
      </c>
      <c r="C73" s="42" t="s">
        <v>578</v>
      </c>
      <c r="D73" s="85"/>
      <c r="E73" s="85"/>
      <c r="F73" s="85"/>
      <c r="G73" s="85"/>
    </row>
    <row r="74" spans="1:7" s="11" customFormat="1" ht="6.9" customHeight="1">
      <c r="A74" s="8"/>
      <c r="B74" s="90"/>
      <c r="C74" s="42"/>
      <c r="D74" s="85"/>
      <c r="E74" s="190"/>
      <c r="F74" s="190"/>
      <c r="G74" s="85"/>
    </row>
    <row r="75" spans="1:7" s="11" customFormat="1" ht="32.25" customHeight="1">
      <c r="A75" s="8"/>
      <c r="B75" s="90" t="s">
        <v>129</v>
      </c>
      <c r="C75" s="42" t="s">
        <v>575</v>
      </c>
      <c r="D75" s="85"/>
      <c r="E75" s="85"/>
      <c r="F75" s="85"/>
      <c r="G75" s="85"/>
    </row>
    <row r="76" spans="1:7" s="11" customFormat="1" ht="6.9" customHeight="1">
      <c r="A76" s="8"/>
      <c r="B76" s="90"/>
      <c r="C76" s="42"/>
      <c r="D76" s="85"/>
      <c r="E76" s="190"/>
      <c r="F76" s="190"/>
      <c r="G76" s="85"/>
    </row>
    <row r="77" spans="1:7" s="11" customFormat="1" ht="80.25" customHeight="1">
      <c r="A77" s="8"/>
      <c r="B77" s="90" t="s">
        <v>130</v>
      </c>
      <c r="C77" s="159" t="s">
        <v>588</v>
      </c>
      <c r="D77" s="85"/>
      <c r="E77" s="85"/>
      <c r="F77" s="85"/>
      <c r="G77" s="85"/>
    </row>
    <row r="78" spans="1:7" s="11" customFormat="1" ht="6.9" customHeight="1">
      <c r="A78" s="8"/>
      <c r="B78" s="90"/>
      <c r="C78" s="42"/>
      <c r="D78" s="85"/>
      <c r="E78" s="190"/>
      <c r="F78" s="190"/>
      <c r="G78" s="85"/>
    </row>
    <row r="79" spans="1:7" s="11" customFormat="1" ht="46.5" customHeight="1">
      <c r="A79" s="8"/>
      <c r="B79" s="90" t="s">
        <v>131</v>
      </c>
      <c r="C79" s="42" t="s">
        <v>579</v>
      </c>
      <c r="D79" s="85"/>
      <c r="E79" s="85"/>
      <c r="F79" s="85"/>
      <c r="G79" s="85"/>
    </row>
    <row r="80" spans="1:7" s="11" customFormat="1" ht="6.9" customHeight="1">
      <c r="A80" s="8"/>
      <c r="B80" s="90"/>
      <c r="C80" s="42"/>
      <c r="D80" s="85"/>
      <c r="E80" s="190"/>
      <c r="F80" s="190"/>
      <c r="G80" s="85"/>
    </row>
    <row r="81" spans="1:7" s="11" customFormat="1" ht="20.100000000000001" customHeight="1">
      <c r="A81" s="8"/>
      <c r="B81" s="90" t="s">
        <v>132</v>
      </c>
      <c r="C81" s="81" t="s">
        <v>164</v>
      </c>
      <c r="D81" s="85"/>
      <c r="E81" s="193"/>
      <c r="F81" s="190"/>
      <c r="G81" s="85"/>
    </row>
    <row r="82" spans="1:7" s="11" customFormat="1" ht="6.9" customHeight="1">
      <c r="A82" s="8"/>
      <c r="B82" s="90"/>
      <c r="C82" s="42"/>
      <c r="D82" s="85"/>
      <c r="E82" s="190"/>
      <c r="F82" s="190"/>
      <c r="G82" s="85"/>
    </row>
    <row r="83" spans="1:7" s="11" customFormat="1" ht="15" customHeight="1">
      <c r="A83" s="8"/>
      <c r="B83" s="90"/>
      <c r="C83" s="82" t="s">
        <v>75</v>
      </c>
      <c r="D83" s="85"/>
      <c r="E83" s="85"/>
      <c r="F83" s="85"/>
      <c r="G83" s="85"/>
    </row>
    <row r="84" spans="1:7" s="11" customFormat="1" ht="35.1" customHeight="1">
      <c r="A84" s="8"/>
      <c r="B84" s="90" t="s">
        <v>133</v>
      </c>
      <c r="C84" s="42" t="s">
        <v>165</v>
      </c>
      <c r="D84" s="85"/>
      <c r="E84" s="85"/>
      <c r="F84" s="85"/>
      <c r="G84" s="85"/>
    </row>
    <row r="85" spans="1:7" s="11" customFormat="1" ht="6.9" customHeight="1">
      <c r="A85" s="8"/>
      <c r="B85" s="89"/>
      <c r="C85" s="159"/>
      <c r="D85" s="85"/>
      <c r="E85" s="192"/>
      <c r="F85" s="85"/>
      <c r="G85" s="85"/>
    </row>
    <row r="86" spans="1:7" s="11" customFormat="1">
      <c r="A86" s="8"/>
      <c r="B86" s="90" t="s">
        <v>134</v>
      </c>
      <c r="C86" s="42" t="s">
        <v>113</v>
      </c>
      <c r="D86" s="85"/>
      <c r="E86" s="85"/>
      <c r="F86" s="85"/>
      <c r="G86" s="85"/>
    </row>
    <row r="87" spans="1:7" s="11" customFormat="1" ht="6.9" customHeight="1">
      <c r="A87" s="8"/>
      <c r="B87" s="89"/>
      <c r="C87" s="159"/>
      <c r="D87" s="85"/>
      <c r="E87" s="192"/>
      <c r="F87" s="85"/>
      <c r="G87" s="85"/>
    </row>
    <row r="88" spans="1:7" s="11" customFormat="1" ht="31.2">
      <c r="A88" s="8"/>
      <c r="B88" s="90" t="s">
        <v>135</v>
      </c>
      <c r="C88" s="42" t="s">
        <v>386</v>
      </c>
      <c r="D88" s="85"/>
      <c r="E88" s="85"/>
      <c r="F88" s="85"/>
      <c r="G88" s="85"/>
    </row>
    <row r="89" spans="1:7" s="11" customFormat="1" ht="6.9" customHeight="1">
      <c r="A89" s="8"/>
      <c r="B89" s="89"/>
      <c r="C89" s="159"/>
      <c r="D89" s="85"/>
      <c r="E89" s="192"/>
      <c r="F89" s="85"/>
      <c r="G89" s="85"/>
    </row>
    <row r="90" spans="1:7" s="11" customFormat="1" ht="31.2">
      <c r="A90" s="8"/>
      <c r="B90" s="90" t="s">
        <v>136</v>
      </c>
      <c r="C90" s="42" t="s">
        <v>385</v>
      </c>
      <c r="D90" s="85"/>
      <c r="E90" s="85"/>
      <c r="F90" s="85"/>
      <c r="G90" s="85"/>
    </row>
    <row r="91" spans="1:7" s="11" customFormat="1" ht="6.9" customHeight="1">
      <c r="A91" s="8"/>
      <c r="B91" s="89"/>
      <c r="C91" s="159"/>
      <c r="D91" s="85"/>
      <c r="E91" s="192"/>
      <c r="F91" s="85"/>
      <c r="G91" s="85"/>
    </row>
    <row r="92" spans="1:7" s="11" customFormat="1" ht="31.2">
      <c r="A92" s="8"/>
      <c r="B92" s="90" t="s">
        <v>137</v>
      </c>
      <c r="C92" s="42" t="s">
        <v>161</v>
      </c>
      <c r="D92" s="85"/>
      <c r="E92" s="85"/>
      <c r="F92" s="85"/>
      <c r="G92" s="85"/>
    </row>
    <row r="93" spans="1:7" s="11" customFormat="1" ht="6.9" customHeight="1">
      <c r="A93" s="8"/>
      <c r="B93" s="89"/>
      <c r="C93" s="159"/>
      <c r="D93" s="85"/>
      <c r="E93" s="192"/>
      <c r="F93" s="85"/>
      <c r="G93" s="85"/>
    </row>
    <row r="94" spans="1:7" s="11" customFormat="1" ht="45.45" customHeight="1">
      <c r="A94" s="8"/>
      <c r="B94" s="90" t="s">
        <v>138</v>
      </c>
      <c r="C94" s="81" t="s">
        <v>529</v>
      </c>
      <c r="D94" s="85"/>
      <c r="E94" s="85"/>
      <c r="F94" s="85"/>
      <c r="G94" s="85"/>
    </row>
    <row r="95" spans="1:7" s="11" customFormat="1" ht="6.9" customHeight="1">
      <c r="A95" s="8"/>
      <c r="B95" s="89"/>
      <c r="C95" s="159"/>
      <c r="D95" s="85"/>
      <c r="E95" s="192"/>
      <c r="F95" s="85"/>
      <c r="G95" s="85"/>
    </row>
    <row r="96" spans="1:7" s="11" customFormat="1">
      <c r="A96" s="8"/>
      <c r="B96" s="90" t="s">
        <v>140</v>
      </c>
      <c r="C96" s="81" t="s">
        <v>373</v>
      </c>
      <c r="D96" s="85"/>
      <c r="E96" s="85"/>
      <c r="F96" s="85"/>
      <c r="G96" s="85"/>
    </row>
    <row r="97" spans="1:7" s="11" customFormat="1" ht="6.9" customHeight="1">
      <c r="A97" s="8"/>
      <c r="B97" s="89"/>
      <c r="C97" s="159"/>
      <c r="D97" s="85"/>
      <c r="E97" s="192"/>
      <c r="F97" s="85"/>
      <c r="G97" s="85"/>
    </row>
    <row r="98" spans="1:7" s="11" customFormat="1" ht="46.8">
      <c r="A98" s="8"/>
      <c r="B98" s="90" t="s">
        <v>155</v>
      </c>
      <c r="C98" s="159" t="s">
        <v>530</v>
      </c>
    </row>
    <row r="99" spans="1:7" s="11" customFormat="1" hidden="1">
      <c r="A99" s="8"/>
      <c r="B99" s="90"/>
      <c r="C99" s="165"/>
    </row>
    <row r="100" spans="1:7" s="11" customFormat="1" ht="31.2" hidden="1">
      <c r="A100" s="8"/>
      <c r="B100" s="8" t="s">
        <v>115</v>
      </c>
      <c r="C100" s="8" t="s">
        <v>117</v>
      </c>
    </row>
    <row r="101" spans="1:7" s="11" customFormat="1" ht="6.9" customHeight="1" thickBot="1">
      <c r="A101" s="8"/>
      <c r="B101" s="89"/>
      <c r="C101" s="159"/>
      <c r="D101" s="85"/>
      <c r="E101" s="192"/>
      <c r="F101" s="85"/>
      <c r="G101" s="85"/>
    </row>
    <row r="102" spans="1:7" s="11" customFormat="1" ht="48" customHeight="1" thickBot="1">
      <c r="A102" s="8"/>
      <c r="B102" s="8"/>
      <c r="C102" s="399" t="s">
        <v>532</v>
      </c>
      <c r="D102" s="85"/>
      <c r="E102" s="85"/>
      <c r="F102" s="85"/>
      <c r="G102" s="85"/>
    </row>
    <row r="103" spans="1:7" s="11" customFormat="1">
      <c r="A103" s="8"/>
      <c r="B103" s="8"/>
      <c r="C103" s="159"/>
      <c r="D103" s="85"/>
      <c r="E103" s="85"/>
      <c r="F103" s="85"/>
      <c r="G103" s="85"/>
    </row>
    <row r="104" spans="1:7" s="11" customFormat="1" ht="48" customHeight="1">
      <c r="A104" s="8"/>
      <c r="B104" s="8"/>
      <c r="C104" s="180" t="s">
        <v>182</v>
      </c>
      <c r="D104" s="85"/>
      <c r="E104" s="85"/>
      <c r="F104" s="85"/>
      <c r="G104" s="85"/>
    </row>
    <row r="105" spans="1:7" s="11" customFormat="1">
      <c r="A105" s="8"/>
      <c r="B105" s="8"/>
      <c r="C105" s="181" t="s">
        <v>183</v>
      </c>
      <c r="D105" s="85"/>
      <c r="E105" s="85"/>
      <c r="F105" s="85"/>
      <c r="G105" s="85"/>
    </row>
    <row r="106" spans="1:7" s="11" customFormat="1">
      <c r="A106" s="8"/>
      <c r="C106" s="44"/>
    </row>
    <row r="107" spans="1:7" s="11" customFormat="1">
      <c r="A107" s="414" t="s">
        <v>157</v>
      </c>
      <c r="B107" s="414"/>
      <c r="C107" s="414"/>
    </row>
    <row r="108" spans="1:7" s="11" customFormat="1" ht="36" customHeight="1">
      <c r="A108" s="8" t="s">
        <v>7</v>
      </c>
      <c r="B108" s="415" t="s">
        <v>537</v>
      </c>
      <c r="C108" s="415"/>
    </row>
    <row r="109" spans="1:7" s="11" customFormat="1">
      <c r="A109" s="8"/>
    </row>
    <row r="110" spans="1:7" s="11" customFormat="1" ht="37.5" customHeight="1">
      <c r="A110" s="8" t="s">
        <v>8</v>
      </c>
      <c r="B110" s="413" t="s">
        <v>169</v>
      </c>
      <c r="C110" s="413"/>
    </row>
    <row r="111" spans="1:7" s="11" customFormat="1">
      <c r="A111" s="8"/>
      <c r="B111" s="158"/>
      <c r="C111" s="158"/>
    </row>
    <row r="112" spans="1:7" s="11" customFormat="1">
      <c r="A112" s="8" t="s">
        <v>153</v>
      </c>
      <c r="B112" s="146" t="s">
        <v>367</v>
      </c>
      <c r="C112" s="146"/>
    </row>
    <row r="113" spans="1:8" s="11" customFormat="1" ht="16.5" customHeight="1">
      <c r="A113" s="8"/>
      <c r="B113" s="127" t="s">
        <v>368</v>
      </c>
      <c r="C113" s="121"/>
    </row>
    <row r="114" spans="1:8">
      <c r="A114" s="2"/>
      <c r="B114" s="169" t="s">
        <v>156</v>
      </c>
      <c r="C114" s="145"/>
      <c r="E114" s="11"/>
      <c r="F114" s="11"/>
      <c r="G114" s="11"/>
      <c r="H114" s="11"/>
    </row>
    <row r="115" spans="1:8" ht="31.2">
      <c r="A115" s="2"/>
      <c r="B115" s="170" t="s">
        <v>279</v>
      </c>
      <c r="C115" s="1" t="s">
        <v>550</v>
      </c>
    </row>
    <row r="116" spans="1:8" s="11" customFormat="1" ht="6.9" customHeight="1">
      <c r="A116" s="8"/>
      <c r="B116" s="89"/>
      <c r="C116" s="1"/>
      <c r="D116" s="85"/>
      <c r="E116" s="192"/>
      <c r="F116" s="85"/>
      <c r="G116" s="85"/>
    </row>
    <row r="117" spans="1:8">
      <c r="B117" s="170" t="s">
        <v>109</v>
      </c>
      <c r="C117" s="161" t="s">
        <v>551</v>
      </c>
    </row>
    <row r="118" spans="1:8" s="11" customFormat="1" ht="6.9" customHeight="1">
      <c r="A118" s="8"/>
      <c r="B118" s="89"/>
      <c r="C118" s="159"/>
      <c r="D118" s="85"/>
      <c r="E118" s="192"/>
      <c r="F118" s="85"/>
      <c r="G118" s="85"/>
    </row>
    <row r="119" spans="1:8" ht="31.2">
      <c r="B119" s="170" t="s">
        <v>111</v>
      </c>
      <c r="C119" s="1" t="s">
        <v>602</v>
      </c>
    </row>
    <row r="120" spans="1:8" s="11" customFormat="1" ht="6.9" customHeight="1">
      <c r="A120" s="8"/>
      <c r="B120" s="89"/>
      <c r="C120" s="159"/>
      <c r="D120" s="85"/>
      <c r="E120" s="192"/>
      <c r="F120" s="85"/>
      <c r="G120" s="85"/>
    </row>
    <row r="121" spans="1:8">
      <c r="B121" s="170" t="s">
        <v>112</v>
      </c>
      <c r="C121" s="161" t="s">
        <v>548</v>
      </c>
    </row>
    <row r="122" spans="1:8" s="11" customFormat="1" ht="6.9" customHeight="1">
      <c r="A122" s="8"/>
      <c r="B122" s="89"/>
      <c r="C122" s="159"/>
      <c r="D122" s="85"/>
      <c r="E122" s="192"/>
      <c r="F122" s="85"/>
      <c r="G122" s="85"/>
    </row>
    <row r="123" spans="1:8" ht="62.4">
      <c r="B123" s="170" t="s">
        <v>552</v>
      </c>
      <c r="C123" s="1" t="s">
        <v>606</v>
      </c>
    </row>
    <row r="124" spans="1:8" s="11" customFormat="1" ht="6.9" customHeight="1" thickBot="1">
      <c r="A124" s="8"/>
      <c r="B124" s="89"/>
      <c r="C124" s="159"/>
      <c r="D124" s="85"/>
      <c r="E124" s="192"/>
      <c r="F124" s="85"/>
      <c r="G124" s="85"/>
    </row>
    <row r="125" spans="1:8" ht="64.2" customHeight="1" thickBot="1">
      <c r="B125" s="170" t="s">
        <v>282</v>
      </c>
      <c r="C125" s="398" t="s">
        <v>554</v>
      </c>
    </row>
    <row r="126" spans="1:8">
      <c r="B126" s="170"/>
      <c r="C126" s="1"/>
    </row>
    <row r="127" spans="1:8" ht="48" customHeight="1">
      <c r="B127" s="170" t="s">
        <v>174</v>
      </c>
      <c r="C127" s="1" t="s">
        <v>603</v>
      </c>
    </row>
    <row r="128" spans="1:8">
      <c r="B128" s="170"/>
    </row>
    <row r="129" spans="1:16373">
      <c r="A129" s="8" t="s">
        <v>154</v>
      </c>
      <c r="B129" s="416" t="s">
        <v>176</v>
      </c>
      <c r="C129" s="416"/>
    </row>
    <row r="130" spans="1:16373">
      <c r="A130" s="145"/>
      <c r="B130" s="169" t="s">
        <v>156</v>
      </c>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c r="ED130" s="145"/>
      <c r="EE130" s="145"/>
      <c r="EF130" s="145"/>
      <c r="EG130" s="145"/>
      <c r="EH130" s="145"/>
      <c r="EI130" s="145"/>
      <c r="EJ130" s="145"/>
      <c r="EK130" s="145"/>
      <c r="EL130" s="145"/>
      <c r="EM130" s="145"/>
      <c r="EN130" s="145"/>
      <c r="EO130" s="145"/>
      <c r="EP130" s="145"/>
      <c r="EQ130" s="145"/>
      <c r="ER130" s="145"/>
      <c r="ES130" s="145"/>
      <c r="ET130" s="145"/>
      <c r="EU130" s="145"/>
      <c r="EV130" s="145"/>
      <c r="EW130" s="145"/>
      <c r="EX130" s="145"/>
      <c r="EY130" s="145"/>
      <c r="EZ130" s="145"/>
      <c r="FA130" s="145"/>
      <c r="FB130" s="145"/>
      <c r="FC130" s="145"/>
      <c r="FD130" s="145"/>
      <c r="FE130" s="145"/>
      <c r="FF130" s="145"/>
      <c r="FG130" s="145"/>
      <c r="FH130" s="145"/>
      <c r="FI130" s="145"/>
      <c r="FJ130" s="145"/>
      <c r="FK130" s="145"/>
      <c r="FL130" s="145"/>
      <c r="FM130" s="145"/>
      <c r="FN130" s="145"/>
      <c r="FO130" s="145"/>
      <c r="FP130" s="145"/>
      <c r="FQ130" s="145"/>
      <c r="FR130" s="145"/>
      <c r="FS130" s="145"/>
      <c r="FT130" s="145"/>
      <c r="FU130" s="145"/>
      <c r="FV130" s="145"/>
      <c r="FW130" s="145"/>
      <c r="FX130" s="145"/>
      <c r="FY130" s="145"/>
      <c r="FZ130" s="145"/>
      <c r="GA130" s="145"/>
      <c r="GB130" s="145"/>
      <c r="GC130" s="145"/>
      <c r="GD130" s="145"/>
      <c r="GE130" s="145"/>
      <c r="GF130" s="145"/>
      <c r="GG130" s="145"/>
      <c r="GH130" s="145"/>
      <c r="GI130" s="145"/>
      <c r="GJ130" s="145"/>
      <c r="GK130" s="145"/>
      <c r="GL130" s="145"/>
      <c r="GM130" s="145"/>
      <c r="GN130" s="145"/>
      <c r="GO130" s="145"/>
      <c r="GP130" s="145"/>
      <c r="GQ130" s="145"/>
      <c r="GR130" s="145"/>
      <c r="GS130" s="145"/>
      <c r="GT130" s="145"/>
      <c r="GU130" s="145"/>
      <c r="GV130" s="145"/>
      <c r="GW130" s="145"/>
      <c r="GX130" s="145"/>
      <c r="GY130" s="145"/>
      <c r="GZ130" s="145"/>
      <c r="HA130" s="145"/>
      <c r="HB130" s="145"/>
      <c r="HC130" s="145"/>
      <c r="HD130" s="145"/>
      <c r="HE130" s="145"/>
      <c r="HF130" s="145"/>
      <c r="HG130" s="145"/>
      <c r="HH130" s="145"/>
      <c r="HI130" s="145"/>
      <c r="HJ130" s="145"/>
      <c r="HK130" s="145"/>
      <c r="HL130" s="145"/>
      <c r="HM130" s="145"/>
      <c r="HN130" s="145"/>
      <c r="HO130" s="145"/>
      <c r="HP130" s="145"/>
      <c r="HQ130" s="145"/>
      <c r="HR130" s="145"/>
      <c r="HS130" s="145"/>
      <c r="HT130" s="145"/>
      <c r="HU130" s="145"/>
      <c r="HV130" s="145"/>
      <c r="HW130" s="145"/>
      <c r="HX130" s="145"/>
      <c r="HY130" s="145"/>
      <c r="HZ130" s="145"/>
      <c r="IA130" s="145"/>
      <c r="IB130" s="145"/>
      <c r="IC130" s="145"/>
      <c r="ID130" s="145"/>
      <c r="IE130" s="145"/>
      <c r="IF130" s="145"/>
      <c r="IG130" s="145"/>
      <c r="IH130" s="145"/>
      <c r="II130" s="145"/>
      <c r="IJ130" s="145"/>
      <c r="IK130" s="145"/>
      <c r="IL130" s="145"/>
      <c r="IM130" s="145"/>
      <c r="IN130" s="145"/>
      <c r="IO130" s="145"/>
      <c r="IP130" s="145"/>
      <c r="IQ130" s="145"/>
      <c r="IR130" s="145"/>
      <c r="IS130" s="145"/>
      <c r="IT130" s="145"/>
      <c r="IU130" s="145"/>
      <c r="IV130" s="145"/>
      <c r="IW130" s="145"/>
      <c r="IX130" s="145"/>
      <c r="IY130" s="145"/>
      <c r="IZ130" s="145"/>
      <c r="JA130" s="145"/>
      <c r="JB130" s="145"/>
      <c r="JC130" s="145"/>
      <c r="JD130" s="145"/>
      <c r="JE130" s="145"/>
      <c r="JF130" s="145"/>
      <c r="JG130" s="145"/>
      <c r="JH130" s="145"/>
      <c r="JI130" s="145"/>
      <c r="JJ130" s="145"/>
      <c r="JK130" s="145"/>
      <c r="JL130" s="145"/>
      <c r="JM130" s="145"/>
      <c r="JN130" s="145"/>
      <c r="JO130" s="145"/>
      <c r="JP130" s="145"/>
      <c r="JQ130" s="145"/>
      <c r="JR130" s="145"/>
      <c r="JS130" s="145"/>
      <c r="JT130" s="145"/>
      <c r="JU130" s="145"/>
      <c r="JV130" s="145"/>
      <c r="JW130" s="145"/>
      <c r="JX130" s="145"/>
      <c r="JY130" s="145"/>
      <c r="JZ130" s="145"/>
      <c r="KA130" s="145"/>
      <c r="KB130" s="145"/>
      <c r="KC130" s="145"/>
      <c r="KD130" s="145"/>
      <c r="KE130" s="145"/>
      <c r="KF130" s="145"/>
      <c r="KG130" s="145"/>
      <c r="KH130" s="145"/>
      <c r="KI130" s="145"/>
      <c r="KJ130" s="145"/>
      <c r="KK130" s="145"/>
      <c r="KL130" s="145"/>
      <c r="KM130" s="145"/>
      <c r="KN130" s="145"/>
      <c r="KO130" s="145"/>
      <c r="KP130" s="145"/>
      <c r="KQ130" s="145"/>
      <c r="KR130" s="145"/>
      <c r="KS130" s="145"/>
      <c r="KT130" s="145"/>
      <c r="KU130" s="145"/>
      <c r="KV130" s="145"/>
      <c r="KW130" s="145"/>
      <c r="KX130" s="145"/>
      <c r="KY130" s="145"/>
      <c r="KZ130" s="145"/>
      <c r="LA130" s="145"/>
      <c r="LB130" s="145"/>
      <c r="LC130" s="145"/>
      <c r="LD130" s="145"/>
      <c r="LE130" s="145"/>
      <c r="LF130" s="145"/>
      <c r="LG130" s="145"/>
      <c r="LH130" s="145"/>
      <c r="LI130" s="145"/>
      <c r="LJ130" s="145"/>
      <c r="LK130" s="145"/>
      <c r="LL130" s="145"/>
      <c r="LM130" s="145"/>
      <c r="LN130" s="145"/>
      <c r="LO130" s="145"/>
      <c r="LP130" s="145"/>
      <c r="LQ130" s="145"/>
      <c r="LR130" s="145"/>
      <c r="LS130" s="145"/>
      <c r="LT130" s="145"/>
      <c r="LU130" s="145"/>
      <c r="LV130" s="145"/>
      <c r="LW130" s="145"/>
      <c r="LX130" s="145"/>
      <c r="LY130" s="145"/>
      <c r="LZ130" s="145"/>
      <c r="MA130" s="145"/>
      <c r="MB130" s="145"/>
      <c r="MC130" s="145"/>
      <c r="MD130" s="145"/>
      <c r="ME130" s="145"/>
      <c r="MF130" s="145"/>
      <c r="MG130" s="145"/>
      <c r="MH130" s="145"/>
      <c r="MI130" s="145"/>
      <c r="MJ130" s="145"/>
      <c r="MK130" s="145"/>
      <c r="ML130" s="145"/>
      <c r="MM130" s="145"/>
      <c r="MN130" s="145"/>
      <c r="MO130" s="145"/>
      <c r="MP130" s="145"/>
      <c r="MQ130" s="145"/>
      <c r="MR130" s="145"/>
      <c r="MS130" s="145"/>
      <c r="MT130" s="145"/>
      <c r="MU130" s="145"/>
      <c r="MV130" s="145"/>
      <c r="MW130" s="145"/>
      <c r="MX130" s="145"/>
      <c r="MY130" s="145"/>
      <c r="MZ130" s="145"/>
      <c r="NA130" s="145"/>
      <c r="NB130" s="145"/>
      <c r="NC130" s="145"/>
      <c r="ND130" s="145"/>
      <c r="NE130" s="145"/>
      <c r="NF130" s="145"/>
      <c r="NG130" s="145"/>
      <c r="NH130" s="145"/>
      <c r="NI130" s="145"/>
      <c r="NJ130" s="145"/>
      <c r="NK130" s="145"/>
      <c r="NL130" s="145"/>
      <c r="NM130" s="145"/>
      <c r="NN130" s="145"/>
      <c r="NO130" s="145"/>
      <c r="NP130" s="145"/>
      <c r="NQ130" s="145"/>
      <c r="NR130" s="145"/>
      <c r="NS130" s="145"/>
      <c r="NT130" s="145"/>
      <c r="NU130" s="145"/>
      <c r="NV130" s="145"/>
      <c r="NW130" s="145"/>
      <c r="NX130" s="145"/>
      <c r="NY130" s="145"/>
      <c r="NZ130" s="145"/>
      <c r="OA130" s="145"/>
      <c r="OB130" s="145"/>
      <c r="OC130" s="145"/>
      <c r="OD130" s="145"/>
      <c r="OE130" s="145"/>
      <c r="OF130" s="145"/>
      <c r="OG130" s="145"/>
      <c r="OH130" s="145"/>
      <c r="OI130" s="145"/>
      <c r="OJ130" s="145"/>
      <c r="OK130" s="145"/>
      <c r="OL130" s="145"/>
      <c r="OM130" s="145"/>
      <c r="ON130" s="145"/>
      <c r="OO130" s="145"/>
      <c r="OP130" s="145"/>
      <c r="OQ130" s="145"/>
      <c r="OR130" s="145"/>
      <c r="OS130" s="145"/>
      <c r="OT130" s="145"/>
      <c r="OU130" s="145"/>
      <c r="OV130" s="145"/>
      <c r="OW130" s="145"/>
      <c r="OX130" s="145"/>
      <c r="OY130" s="145"/>
      <c r="OZ130" s="145"/>
      <c r="PA130" s="145"/>
      <c r="PB130" s="145"/>
      <c r="PC130" s="145"/>
      <c r="PD130" s="145"/>
      <c r="PE130" s="145"/>
      <c r="PF130" s="145"/>
      <c r="PG130" s="145"/>
      <c r="PH130" s="145"/>
      <c r="PI130" s="145"/>
      <c r="PJ130" s="145"/>
      <c r="PK130" s="145"/>
      <c r="PL130" s="145"/>
      <c r="PM130" s="145"/>
      <c r="PN130" s="145"/>
      <c r="PO130" s="145"/>
      <c r="PP130" s="145"/>
      <c r="PQ130" s="145"/>
      <c r="PR130" s="145"/>
      <c r="PS130" s="145"/>
      <c r="PT130" s="145"/>
      <c r="PU130" s="145"/>
      <c r="PV130" s="145"/>
      <c r="PW130" s="145"/>
      <c r="PX130" s="145"/>
      <c r="PY130" s="145"/>
      <c r="PZ130" s="145"/>
      <c r="QA130" s="145"/>
      <c r="QB130" s="145"/>
      <c r="QC130" s="145"/>
      <c r="QD130" s="145"/>
      <c r="QE130" s="145"/>
      <c r="QF130" s="145"/>
      <c r="QG130" s="145"/>
      <c r="QH130" s="145"/>
      <c r="QI130" s="145"/>
      <c r="QJ130" s="145"/>
      <c r="QK130" s="145"/>
      <c r="QL130" s="145"/>
      <c r="QM130" s="145"/>
      <c r="QN130" s="145"/>
      <c r="QO130" s="145"/>
      <c r="QP130" s="145"/>
      <c r="QQ130" s="145"/>
      <c r="QR130" s="145"/>
      <c r="QS130" s="145"/>
      <c r="QT130" s="145"/>
      <c r="QU130" s="145"/>
      <c r="QV130" s="145"/>
      <c r="QW130" s="145"/>
      <c r="QX130" s="145"/>
      <c r="QY130" s="145"/>
      <c r="QZ130" s="145"/>
      <c r="RA130" s="145"/>
      <c r="RB130" s="145"/>
      <c r="RC130" s="145"/>
      <c r="RD130" s="145"/>
      <c r="RE130" s="145"/>
      <c r="RF130" s="145"/>
      <c r="RG130" s="145"/>
      <c r="RH130" s="145"/>
      <c r="RI130" s="145"/>
      <c r="RJ130" s="145"/>
      <c r="RK130" s="145"/>
      <c r="RL130" s="145"/>
      <c r="RM130" s="145"/>
      <c r="RN130" s="145"/>
      <c r="RO130" s="145"/>
      <c r="RP130" s="145"/>
      <c r="RQ130" s="145"/>
      <c r="RR130" s="145"/>
      <c r="RS130" s="145"/>
      <c r="RT130" s="145"/>
      <c r="RU130" s="145"/>
      <c r="RV130" s="145"/>
      <c r="RW130" s="145"/>
      <c r="RX130" s="145"/>
      <c r="RY130" s="145"/>
      <c r="RZ130" s="145"/>
      <c r="SA130" s="145"/>
      <c r="SB130" s="145"/>
      <c r="SC130" s="145"/>
      <c r="SD130" s="145"/>
      <c r="SE130" s="145"/>
      <c r="SF130" s="145"/>
      <c r="SG130" s="145"/>
      <c r="SH130" s="145"/>
      <c r="SI130" s="145"/>
      <c r="SJ130" s="145"/>
      <c r="SK130" s="145"/>
      <c r="SL130" s="145"/>
      <c r="SM130" s="145"/>
      <c r="SN130" s="145"/>
      <c r="SO130" s="145"/>
      <c r="SP130" s="145"/>
      <c r="SQ130" s="145"/>
      <c r="SR130" s="145"/>
      <c r="SS130" s="145"/>
      <c r="ST130" s="145"/>
      <c r="SU130" s="145"/>
      <c r="SV130" s="145"/>
      <c r="SW130" s="145"/>
      <c r="SX130" s="145"/>
      <c r="SY130" s="145"/>
      <c r="SZ130" s="145"/>
      <c r="TA130" s="145"/>
      <c r="TB130" s="145"/>
      <c r="TC130" s="145"/>
      <c r="TD130" s="145"/>
      <c r="TE130" s="145"/>
      <c r="TF130" s="145"/>
      <c r="TG130" s="145"/>
      <c r="TH130" s="145"/>
      <c r="TI130" s="145"/>
      <c r="TJ130" s="145"/>
      <c r="TK130" s="145"/>
      <c r="TL130" s="145"/>
      <c r="TM130" s="145"/>
      <c r="TN130" s="145"/>
      <c r="TO130" s="145"/>
      <c r="TP130" s="145"/>
      <c r="TQ130" s="145"/>
      <c r="TR130" s="145"/>
      <c r="TS130" s="145"/>
      <c r="TT130" s="145"/>
      <c r="TU130" s="145"/>
      <c r="TV130" s="145"/>
      <c r="TW130" s="145"/>
      <c r="TX130" s="145"/>
      <c r="TY130" s="145"/>
      <c r="TZ130" s="145"/>
      <c r="UA130" s="145"/>
      <c r="UB130" s="145"/>
      <c r="UC130" s="145"/>
      <c r="UD130" s="145"/>
      <c r="UE130" s="145"/>
      <c r="UF130" s="145"/>
      <c r="UG130" s="145"/>
      <c r="UH130" s="145"/>
      <c r="UI130" s="145"/>
      <c r="UJ130" s="145"/>
      <c r="UK130" s="145"/>
      <c r="UL130" s="145"/>
      <c r="UM130" s="145"/>
      <c r="UN130" s="145"/>
      <c r="UO130" s="145"/>
      <c r="UP130" s="145"/>
      <c r="UQ130" s="145"/>
      <c r="UR130" s="145"/>
      <c r="US130" s="145"/>
      <c r="UT130" s="145"/>
      <c r="UU130" s="145"/>
      <c r="UV130" s="145"/>
      <c r="UW130" s="145"/>
      <c r="UX130" s="145"/>
      <c r="UY130" s="145"/>
      <c r="UZ130" s="145"/>
      <c r="VA130" s="145"/>
      <c r="VB130" s="145"/>
      <c r="VC130" s="145"/>
      <c r="VD130" s="145"/>
      <c r="VE130" s="145"/>
      <c r="VF130" s="145"/>
      <c r="VG130" s="145"/>
      <c r="VH130" s="145"/>
      <c r="VI130" s="145"/>
      <c r="VJ130" s="145"/>
      <c r="VK130" s="145"/>
      <c r="VL130" s="145"/>
      <c r="VM130" s="145"/>
      <c r="VN130" s="145"/>
      <c r="VO130" s="145"/>
      <c r="VP130" s="145"/>
      <c r="VQ130" s="145"/>
      <c r="VR130" s="145"/>
      <c r="VS130" s="145"/>
      <c r="VT130" s="145"/>
      <c r="VU130" s="145"/>
      <c r="VV130" s="145"/>
      <c r="VW130" s="145"/>
      <c r="VX130" s="145"/>
      <c r="VY130" s="145"/>
      <c r="VZ130" s="145"/>
      <c r="WA130" s="145"/>
      <c r="WB130" s="145"/>
      <c r="WC130" s="145"/>
      <c r="WD130" s="145"/>
      <c r="WE130" s="145"/>
      <c r="WF130" s="145"/>
      <c r="WG130" s="145"/>
      <c r="WH130" s="145"/>
      <c r="WI130" s="145"/>
      <c r="WJ130" s="145"/>
      <c r="WK130" s="145"/>
      <c r="WL130" s="145"/>
      <c r="WM130" s="145"/>
      <c r="WN130" s="145"/>
      <c r="WO130" s="145"/>
      <c r="WP130" s="145"/>
      <c r="WQ130" s="145"/>
      <c r="WR130" s="145"/>
      <c r="WS130" s="145"/>
      <c r="WT130" s="145"/>
      <c r="WU130" s="145"/>
      <c r="WV130" s="145"/>
      <c r="WW130" s="145"/>
      <c r="WX130" s="145"/>
      <c r="WY130" s="145"/>
      <c r="WZ130" s="145"/>
      <c r="XA130" s="145"/>
      <c r="XB130" s="145"/>
      <c r="XC130" s="145"/>
      <c r="XD130" s="145"/>
      <c r="XE130" s="145"/>
      <c r="XF130" s="145"/>
      <c r="XG130" s="145"/>
      <c r="XH130" s="145"/>
      <c r="XI130" s="145"/>
      <c r="XJ130" s="145"/>
      <c r="XK130" s="145"/>
      <c r="XL130" s="145"/>
      <c r="XM130" s="145"/>
      <c r="XN130" s="145"/>
      <c r="XO130" s="145"/>
      <c r="XP130" s="145"/>
      <c r="XQ130" s="145"/>
      <c r="XR130" s="145"/>
      <c r="XS130" s="145"/>
      <c r="XT130" s="145"/>
      <c r="XU130" s="145"/>
      <c r="XV130" s="145"/>
      <c r="XW130" s="145"/>
      <c r="XX130" s="145"/>
      <c r="XY130" s="145"/>
      <c r="XZ130" s="145"/>
      <c r="YA130" s="145"/>
      <c r="YB130" s="145"/>
      <c r="YC130" s="145"/>
      <c r="YD130" s="145"/>
      <c r="YE130" s="145"/>
      <c r="YF130" s="145"/>
      <c r="YG130" s="145"/>
      <c r="YH130" s="145"/>
      <c r="YI130" s="145"/>
      <c r="YJ130" s="145"/>
      <c r="YK130" s="145"/>
      <c r="YL130" s="145"/>
      <c r="YM130" s="145"/>
      <c r="YN130" s="145"/>
      <c r="YO130" s="145"/>
      <c r="YP130" s="145"/>
      <c r="YQ130" s="145"/>
      <c r="YR130" s="145"/>
      <c r="YS130" s="145"/>
      <c r="YT130" s="145"/>
      <c r="YU130" s="145"/>
      <c r="YV130" s="145"/>
      <c r="YW130" s="145"/>
      <c r="YX130" s="145"/>
      <c r="YY130" s="145"/>
      <c r="YZ130" s="145"/>
      <c r="ZA130" s="145"/>
      <c r="ZB130" s="145"/>
      <c r="ZC130" s="145"/>
      <c r="ZD130" s="145"/>
      <c r="ZE130" s="145"/>
      <c r="ZF130" s="145"/>
      <c r="ZG130" s="145"/>
      <c r="ZH130" s="145"/>
      <c r="ZI130" s="145"/>
      <c r="ZJ130" s="145"/>
      <c r="ZK130" s="145"/>
      <c r="ZL130" s="145"/>
      <c r="ZM130" s="145"/>
      <c r="ZN130" s="145"/>
      <c r="ZO130" s="145"/>
      <c r="ZP130" s="145"/>
      <c r="ZQ130" s="145"/>
      <c r="ZR130" s="145"/>
      <c r="ZS130" s="145"/>
      <c r="ZT130" s="145"/>
      <c r="ZU130" s="145"/>
      <c r="ZV130" s="145"/>
      <c r="ZW130" s="145"/>
      <c r="ZX130" s="145"/>
      <c r="ZY130" s="145"/>
      <c r="ZZ130" s="145"/>
      <c r="AAA130" s="145"/>
      <c r="AAB130" s="145"/>
      <c r="AAC130" s="145"/>
      <c r="AAD130" s="145"/>
      <c r="AAE130" s="145"/>
      <c r="AAF130" s="145"/>
      <c r="AAG130" s="145"/>
      <c r="AAH130" s="145"/>
      <c r="AAI130" s="145"/>
      <c r="AAJ130" s="145"/>
      <c r="AAK130" s="145"/>
      <c r="AAL130" s="145"/>
      <c r="AAM130" s="145"/>
      <c r="AAN130" s="145"/>
      <c r="AAO130" s="145"/>
      <c r="AAP130" s="145"/>
      <c r="AAQ130" s="145"/>
      <c r="AAR130" s="145"/>
      <c r="AAS130" s="145"/>
      <c r="AAT130" s="145"/>
      <c r="AAU130" s="145"/>
      <c r="AAV130" s="145"/>
      <c r="AAW130" s="145"/>
      <c r="AAX130" s="145"/>
      <c r="AAY130" s="145"/>
      <c r="AAZ130" s="145"/>
      <c r="ABA130" s="145"/>
      <c r="ABB130" s="145"/>
      <c r="ABC130" s="145"/>
      <c r="ABD130" s="145"/>
      <c r="ABE130" s="145"/>
      <c r="ABF130" s="145"/>
      <c r="ABG130" s="145"/>
      <c r="ABH130" s="145"/>
      <c r="ABI130" s="145"/>
      <c r="ABJ130" s="145"/>
      <c r="ABK130" s="145"/>
      <c r="ABL130" s="145"/>
      <c r="ABM130" s="145"/>
      <c r="ABN130" s="145"/>
      <c r="ABO130" s="145"/>
      <c r="ABP130" s="145"/>
      <c r="ABQ130" s="145"/>
      <c r="ABR130" s="145"/>
      <c r="ABS130" s="145"/>
      <c r="ABT130" s="145"/>
      <c r="ABU130" s="145"/>
      <c r="ABV130" s="145"/>
      <c r="ABW130" s="145"/>
      <c r="ABX130" s="145"/>
      <c r="ABY130" s="145"/>
      <c r="ABZ130" s="145"/>
      <c r="ACA130" s="145"/>
      <c r="ACB130" s="145"/>
      <c r="ACC130" s="145"/>
      <c r="ACD130" s="145"/>
      <c r="ACE130" s="145"/>
      <c r="ACF130" s="145"/>
      <c r="ACG130" s="145"/>
      <c r="ACH130" s="145"/>
      <c r="ACI130" s="145"/>
      <c r="ACJ130" s="145"/>
      <c r="ACK130" s="145"/>
      <c r="ACL130" s="145"/>
      <c r="ACM130" s="145"/>
      <c r="ACN130" s="145"/>
      <c r="ACO130" s="145"/>
      <c r="ACP130" s="145"/>
      <c r="ACQ130" s="145"/>
      <c r="ACR130" s="145"/>
      <c r="ACS130" s="145"/>
      <c r="ACT130" s="145"/>
      <c r="ACU130" s="145"/>
      <c r="ACV130" s="145"/>
      <c r="ACW130" s="145"/>
      <c r="ACX130" s="145"/>
      <c r="ACY130" s="145"/>
      <c r="ACZ130" s="145"/>
      <c r="ADA130" s="145"/>
      <c r="ADB130" s="145"/>
      <c r="ADC130" s="145"/>
      <c r="ADD130" s="145"/>
      <c r="ADE130" s="145"/>
      <c r="ADF130" s="145"/>
      <c r="ADG130" s="145"/>
      <c r="ADH130" s="145"/>
      <c r="ADI130" s="145"/>
      <c r="ADJ130" s="145"/>
      <c r="ADK130" s="145"/>
      <c r="ADL130" s="145"/>
      <c r="ADM130" s="145"/>
      <c r="ADN130" s="145"/>
      <c r="ADO130" s="145"/>
      <c r="ADP130" s="145"/>
      <c r="ADQ130" s="145"/>
      <c r="ADR130" s="145"/>
      <c r="ADS130" s="145"/>
      <c r="ADT130" s="145"/>
      <c r="ADU130" s="145"/>
      <c r="ADV130" s="145"/>
      <c r="ADW130" s="145"/>
      <c r="ADX130" s="145"/>
      <c r="ADY130" s="145"/>
      <c r="ADZ130" s="145"/>
      <c r="AEA130" s="145"/>
      <c r="AEB130" s="145"/>
      <c r="AEC130" s="145"/>
      <c r="AED130" s="145"/>
      <c r="AEE130" s="145"/>
      <c r="AEF130" s="145"/>
      <c r="AEG130" s="145"/>
      <c r="AEH130" s="145"/>
      <c r="AEI130" s="145"/>
      <c r="AEJ130" s="145"/>
      <c r="AEK130" s="145"/>
      <c r="AEL130" s="145"/>
      <c r="AEM130" s="145"/>
      <c r="AEN130" s="145"/>
      <c r="AEO130" s="145"/>
      <c r="AEP130" s="145"/>
      <c r="AEQ130" s="145"/>
      <c r="AER130" s="145"/>
      <c r="AES130" s="145"/>
      <c r="AET130" s="145"/>
      <c r="AEU130" s="145"/>
      <c r="AEV130" s="145"/>
      <c r="AEW130" s="145"/>
      <c r="AEX130" s="145"/>
      <c r="AEY130" s="145"/>
      <c r="AEZ130" s="145"/>
      <c r="AFA130" s="145"/>
      <c r="AFB130" s="145"/>
      <c r="AFC130" s="145"/>
      <c r="AFD130" s="145"/>
      <c r="AFE130" s="145"/>
      <c r="AFF130" s="145"/>
      <c r="AFG130" s="145"/>
      <c r="AFH130" s="145"/>
      <c r="AFI130" s="145"/>
      <c r="AFJ130" s="145"/>
      <c r="AFK130" s="145"/>
      <c r="AFL130" s="145"/>
      <c r="AFM130" s="145"/>
      <c r="AFN130" s="145"/>
      <c r="AFO130" s="145"/>
      <c r="AFP130" s="145"/>
      <c r="AFQ130" s="145"/>
      <c r="AFR130" s="145"/>
      <c r="AFS130" s="145"/>
      <c r="AFT130" s="145"/>
      <c r="AFU130" s="145"/>
      <c r="AFV130" s="145"/>
      <c r="AFW130" s="145"/>
      <c r="AFX130" s="145"/>
      <c r="AFY130" s="145"/>
      <c r="AFZ130" s="145"/>
      <c r="AGA130" s="145"/>
      <c r="AGB130" s="145"/>
      <c r="AGC130" s="145"/>
      <c r="AGD130" s="145"/>
      <c r="AGE130" s="145"/>
      <c r="AGF130" s="145"/>
      <c r="AGG130" s="145"/>
      <c r="AGH130" s="145"/>
      <c r="AGI130" s="145"/>
      <c r="AGJ130" s="145"/>
      <c r="AGK130" s="145"/>
      <c r="AGL130" s="145"/>
      <c r="AGM130" s="145"/>
      <c r="AGN130" s="145"/>
      <c r="AGO130" s="145"/>
      <c r="AGP130" s="145"/>
      <c r="AGQ130" s="145"/>
      <c r="AGR130" s="145"/>
      <c r="AGS130" s="145"/>
      <c r="AGT130" s="145"/>
      <c r="AGU130" s="145"/>
      <c r="AGV130" s="145"/>
      <c r="AGW130" s="145"/>
      <c r="AGX130" s="145"/>
      <c r="AGY130" s="145"/>
      <c r="AGZ130" s="145"/>
      <c r="AHA130" s="145"/>
      <c r="AHB130" s="145"/>
      <c r="AHC130" s="145"/>
      <c r="AHD130" s="145"/>
      <c r="AHE130" s="145"/>
      <c r="AHF130" s="145"/>
      <c r="AHG130" s="145"/>
      <c r="AHH130" s="145"/>
      <c r="AHI130" s="145"/>
      <c r="AHJ130" s="145"/>
      <c r="AHK130" s="145"/>
      <c r="AHL130" s="145"/>
      <c r="AHM130" s="145"/>
      <c r="AHN130" s="145"/>
      <c r="AHO130" s="145"/>
      <c r="AHP130" s="145"/>
      <c r="AHQ130" s="145"/>
      <c r="AHR130" s="145"/>
      <c r="AHS130" s="145"/>
      <c r="AHT130" s="145"/>
      <c r="AHU130" s="145"/>
      <c r="AHV130" s="145"/>
      <c r="AHW130" s="145"/>
      <c r="AHX130" s="145"/>
      <c r="AHY130" s="145"/>
      <c r="AHZ130" s="145"/>
      <c r="AIA130" s="145"/>
      <c r="AIB130" s="145"/>
      <c r="AIC130" s="145"/>
      <c r="AID130" s="145"/>
      <c r="AIE130" s="145"/>
      <c r="AIF130" s="145"/>
      <c r="AIG130" s="145"/>
      <c r="AIH130" s="145"/>
      <c r="AII130" s="145"/>
      <c r="AIJ130" s="145"/>
      <c r="AIK130" s="145"/>
      <c r="AIL130" s="145"/>
      <c r="AIM130" s="145"/>
      <c r="AIN130" s="145"/>
      <c r="AIO130" s="145"/>
      <c r="AIP130" s="145"/>
      <c r="AIQ130" s="145"/>
      <c r="AIR130" s="145"/>
      <c r="AIS130" s="145"/>
      <c r="AIT130" s="145"/>
      <c r="AIU130" s="145"/>
      <c r="AIV130" s="145"/>
      <c r="AIW130" s="145"/>
      <c r="AIX130" s="145"/>
      <c r="AIY130" s="145"/>
      <c r="AIZ130" s="145"/>
      <c r="AJA130" s="145"/>
      <c r="AJB130" s="145"/>
      <c r="AJC130" s="145"/>
      <c r="AJD130" s="145"/>
      <c r="AJE130" s="145"/>
      <c r="AJF130" s="145"/>
      <c r="AJG130" s="145"/>
      <c r="AJH130" s="145"/>
      <c r="AJI130" s="145"/>
      <c r="AJJ130" s="145"/>
      <c r="AJK130" s="145"/>
      <c r="AJL130" s="145"/>
      <c r="AJM130" s="145"/>
      <c r="AJN130" s="145"/>
      <c r="AJO130" s="145"/>
      <c r="AJP130" s="145"/>
      <c r="AJQ130" s="145"/>
      <c r="AJR130" s="145"/>
      <c r="AJS130" s="145"/>
      <c r="AJT130" s="145"/>
      <c r="AJU130" s="145"/>
      <c r="AJV130" s="145"/>
      <c r="AJW130" s="145"/>
      <c r="AJX130" s="145"/>
      <c r="AJY130" s="145"/>
      <c r="AJZ130" s="145"/>
      <c r="AKA130" s="145"/>
      <c r="AKB130" s="145"/>
      <c r="AKC130" s="145"/>
      <c r="AKD130" s="145"/>
      <c r="AKE130" s="145"/>
      <c r="AKF130" s="145"/>
      <c r="AKG130" s="145"/>
      <c r="AKH130" s="145"/>
      <c r="AKI130" s="145"/>
      <c r="AKJ130" s="145"/>
      <c r="AKK130" s="145"/>
      <c r="AKL130" s="145"/>
      <c r="AKM130" s="145"/>
      <c r="AKN130" s="145"/>
      <c r="AKO130" s="145"/>
      <c r="AKP130" s="145"/>
      <c r="AKQ130" s="145"/>
      <c r="AKR130" s="145"/>
      <c r="AKS130" s="145"/>
      <c r="AKT130" s="145"/>
      <c r="AKU130" s="145"/>
      <c r="AKV130" s="145"/>
      <c r="AKW130" s="145"/>
      <c r="AKX130" s="145"/>
      <c r="AKY130" s="145"/>
      <c r="AKZ130" s="145"/>
      <c r="ALA130" s="145"/>
      <c r="ALB130" s="145"/>
      <c r="ALC130" s="145"/>
      <c r="ALD130" s="145"/>
      <c r="ALE130" s="145"/>
      <c r="ALF130" s="145"/>
      <c r="ALG130" s="145"/>
      <c r="ALH130" s="145"/>
      <c r="ALI130" s="145"/>
      <c r="ALJ130" s="145"/>
      <c r="ALK130" s="145"/>
      <c r="ALL130" s="145"/>
      <c r="ALM130" s="145"/>
      <c r="ALN130" s="145"/>
      <c r="ALO130" s="145"/>
      <c r="ALP130" s="145"/>
      <c r="ALQ130" s="145"/>
      <c r="ALR130" s="145"/>
      <c r="ALS130" s="145"/>
      <c r="ALT130" s="145"/>
      <c r="ALU130" s="145"/>
      <c r="ALV130" s="145"/>
      <c r="ALW130" s="145"/>
      <c r="ALX130" s="145"/>
      <c r="ALY130" s="145"/>
      <c r="ALZ130" s="145"/>
      <c r="AMA130" s="145"/>
      <c r="AMB130" s="145"/>
      <c r="AMC130" s="145"/>
      <c r="AMD130" s="145"/>
      <c r="AME130" s="145"/>
      <c r="AMF130" s="145"/>
      <c r="AMG130" s="145"/>
      <c r="AMH130" s="145"/>
      <c r="AMI130" s="145"/>
      <c r="AMJ130" s="145"/>
      <c r="AMK130" s="145"/>
      <c r="AML130" s="145"/>
      <c r="AMM130" s="145"/>
      <c r="AMN130" s="145"/>
      <c r="AMO130" s="145"/>
      <c r="AMP130" s="145"/>
      <c r="AMQ130" s="145"/>
      <c r="AMR130" s="145"/>
      <c r="AMS130" s="145"/>
      <c r="AMT130" s="145"/>
      <c r="AMU130" s="145"/>
      <c r="AMV130" s="145"/>
      <c r="AMW130" s="145"/>
      <c r="AMX130" s="145"/>
      <c r="AMY130" s="145"/>
      <c r="AMZ130" s="145"/>
      <c r="ANA130" s="145"/>
      <c r="ANB130" s="145"/>
      <c r="ANC130" s="145"/>
      <c r="AND130" s="145"/>
      <c r="ANE130" s="145"/>
      <c r="ANF130" s="145"/>
      <c r="ANG130" s="145"/>
      <c r="ANH130" s="145"/>
      <c r="ANI130" s="145"/>
      <c r="ANJ130" s="145"/>
      <c r="ANK130" s="145"/>
      <c r="ANL130" s="145"/>
      <c r="ANM130" s="145"/>
      <c r="ANN130" s="145"/>
      <c r="ANO130" s="145"/>
      <c r="ANP130" s="145"/>
      <c r="ANQ130" s="145"/>
      <c r="ANR130" s="145"/>
      <c r="ANS130" s="145"/>
      <c r="ANT130" s="145"/>
      <c r="ANU130" s="145"/>
      <c r="ANV130" s="145"/>
      <c r="ANW130" s="145"/>
      <c r="ANX130" s="145"/>
      <c r="ANY130" s="145"/>
      <c r="ANZ130" s="145"/>
      <c r="AOA130" s="145"/>
      <c r="AOB130" s="145"/>
      <c r="AOC130" s="145"/>
      <c r="AOD130" s="145"/>
      <c r="AOE130" s="145"/>
      <c r="AOF130" s="145"/>
      <c r="AOG130" s="145"/>
      <c r="AOH130" s="145"/>
      <c r="AOI130" s="145"/>
      <c r="AOJ130" s="145"/>
      <c r="AOK130" s="145"/>
      <c r="AOL130" s="145"/>
      <c r="AOM130" s="145"/>
      <c r="AON130" s="145"/>
      <c r="AOO130" s="145"/>
      <c r="AOP130" s="145"/>
      <c r="AOQ130" s="145"/>
      <c r="AOR130" s="145"/>
      <c r="AOS130" s="145"/>
      <c r="AOT130" s="145"/>
      <c r="AOU130" s="145"/>
      <c r="AOV130" s="145"/>
      <c r="AOW130" s="145"/>
      <c r="AOX130" s="145"/>
      <c r="AOY130" s="145"/>
      <c r="AOZ130" s="145"/>
      <c r="APA130" s="145"/>
      <c r="APB130" s="145"/>
      <c r="APC130" s="145"/>
      <c r="APD130" s="145"/>
      <c r="APE130" s="145"/>
      <c r="APF130" s="145"/>
      <c r="APG130" s="145"/>
      <c r="APH130" s="145"/>
      <c r="API130" s="145"/>
      <c r="APJ130" s="145"/>
      <c r="APK130" s="145"/>
      <c r="APL130" s="145"/>
      <c r="APM130" s="145"/>
      <c r="APN130" s="145"/>
      <c r="APO130" s="145"/>
      <c r="APP130" s="145"/>
      <c r="APQ130" s="145"/>
      <c r="APR130" s="145"/>
      <c r="APS130" s="145"/>
      <c r="APT130" s="145"/>
      <c r="APU130" s="145"/>
      <c r="APV130" s="145"/>
      <c r="APW130" s="145"/>
      <c r="APX130" s="145"/>
      <c r="APY130" s="145"/>
      <c r="APZ130" s="145"/>
      <c r="AQA130" s="145"/>
      <c r="AQB130" s="145"/>
      <c r="AQC130" s="145"/>
      <c r="AQD130" s="145"/>
      <c r="AQE130" s="145"/>
      <c r="AQF130" s="145"/>
      <c r="AQG130" s="145"/>
      <c r="AQH130" s="145"/>
      <c r="AQI130" s="145"/>
      <c r="AQJ130" s="145"/>
      <c r="AQK130" s="145"/>
      <c r="AQL130" s="145"/>
      <c r="AQM130" s="145"/>
      <c r="AQN130" s="145"/>
      <c r="AQO130" s="145"/>
      <c r="AQP130" s="145"/>
      <c r="AQQ130" s="145"/>
      <c r="AQR130" s="145"/>
      <c r="AQS130" s="145"/>
      <c r="AQT130" s="145"/>
      <c r="AQU130" s="145"/>
      <c r="AQV130" s="145"/>
      <c r="AQW130" s="145"/>
      <c r="AQX130" s="145"/>
      <c r="AQY130" s="145"/>
      <c r="AQZ130" s="145"/>
      <c r="ARA130" s="145"/>
      <c r="ARB130" s="145"/>
      <c r="ARC130" s="145"/>
      <c r="ARD130" s="145"/>
      <c r="ARE130" s="145"/>
      <c r="ARF130" s="145"/>
      <c r="ARG130" s="145"/>
      <c r="ARH130" s="145"/>
      <c r="ARI130" s="145"/>
      <c r="ARJ130" s="145"/>
      <c r="ARK130" s="145"/>
      <c r="ARL130" s="145"/>
      <c r="ARM130" s="145"/>
      <c r="ARN130" s="145"/>
      <c r="ARO130" s="145"/>
      <c r="ARP130" s="145"/>
      <c r="ARQ130" s="145"/>
      <c r="ARR130" s="145"/>
      <c r="ARS130" s="145"/>
      <c r="ART130" s="145"/>
      <c r="ARU130" s="145"/>
      <c r="ARV130" s="145"/>
      <c r="ARW130" s="145"/>
      <c r="ARX130" s="145"/>
      <c r="ARY130" s="145"/>
      <c r="ARZ130" s="145"/>
      <c r="ASA130" s="145"/>
      <c r="ASB130" s="145"/>
      <c r="ASC130" s="145"/>
      <c r="ASD130" s="145"/>
      <c r="ASE130" s="145"/>
      <c r="ASF130" s="145"/>
      <c r="ASG130" s="145"/>
      <c r="ASH130" s="145"/>
      <c r="ASI130" s="145"/>
      <c r="ASJ130" s="145"/>
      <c r="ASK130" s="145"/>
      <c r="ASL130" s="145"/>
      <c r="ASM130" s="145"/>
      <c r="ASN130" s="145"/>
      <c r="ASO130" s="145"/>
      <c r="ASP130" s="145"/>
      <c r="ASQ130" s="145"/>
      <c r="ASR130" s="145"/>
      <c r="ASS130" s="145"/>
      <c r="AST130" s="145"/>
      <c r="ASU130" s="145"/>
      <c r="ASV130" s="145"/>
      <c r="ASW130" s="145"/>
      <c r="ASX130" s="145"/>
      <c r="ASY130" s="145"/>
      <c r="ASZ130" s="145"/>
      <c r="ATA130" s="145"/>
      <c r="ATB130" s="145"/>
      <c r="ATC130" s="145"/>
      <c r="ATD130" s="145"/>
      <c r="ATE130" s="145"/>
      <c r="ATF130" s="145"/>
      <c r="ATG130" s="145"/>
      <c r="ATH130" s="145"/>
      <c r="ATI130" s="145"/>
      <c r="ATJ130" s="145"/>
      <c r="ATK130" s="145"/>
      <c r="ATL130" s="145"/>
      <c r="ATM130" s="145"/>
      <c r="ATN130" s="145"/>
      <c r="ATO130" s="145"/>
      <c r="ATP130" s="145"/>
      <c r="ATQ130" s="145"/>
      <c r="ATR130" s="145"/>
      <c r="ATS130" s="145"/>
      <c r="ATT130" s="145"/>
      <c r="ATU130" s="145"/>
      <c r="ATV130" s="145"/>
      <c r="ATW130" s="145"/>
      <c r="ATX130" s="145"/>
      <c r="ATY130" s="145"/>
      <c r="ATZ130" s="145"/>
      <c r="AUA130" s="145"/>
      <c r="AUB130" s="145"/>
      <c r="AUC130" s="145"/>
      <c r="AUD130" s="145"/>
      <c r="AUE130" s="145"/>
      <c r="AUF130" s="145"/>
      <c r="AUG130" s="145"/>
      <c r="AUH130" s="145"/>
      <c r="AUI130" s="145"/>
      <c r="AUJ130" s="145"/>
      <c r="AUK130" s="145"/>
      <c r="AUL130" s="145"/>
      <c r="AUM130" s="145"/>
      <c r="AUN130" s="145"/>
      <c r="AUO130" s="145"/>
      <c r="AUP130" s="145"/>
      <c r="AUQ130" s="145"/>
      <c r="AUR130" s="145"/>
      <c r="AUS130" s="145"/>
      <c r="AUT130" s="145"/>
      <c r="AUU130" s="145"/>
      <c r="AUV130" s="145"/>
      <c r="AUW130" s="145"/>
      <c r="AUX130" s="145"/>
      <c r="AUY130" s="145"/>
      <c r="AUZ130" s="145"/>
      <c r="AVA130" s="145"/>
      <c r="AVB130" s="145"/>
      <c r="AVC130" s="145"/>
      <c r="AVD130" s="145"/>
      <c r="AVE130" s="145"/>
      <c r="AVF130" s="145"/>
      <c r="AVG130" s="145"/>
      <c r="AVH130" s="145"/>
      <c r="AVI130" s="145"/>
      <c r="AVJ130" s="145"/>
      <c r="AVK130" s="145"/>
      <c r="AVL130" s="145"/>
      <c r="AVM130" s="145"/>
      <c r="AVN130" s="145"/>
      <c r="AVO130" s="145"/>
      <c r="AVP130" s="145"/>
      <c r="AVQ130" s="145"/>
      <c r="AVR130" s="145"/>
      <c r="AVS130" s="145"/>
      <c r="AVT130" s="145"/>
      <c r="AVU130" s="145"/>
      <c r="AVV130" s="145"/>
      <c r="AVW130" s="145"/>
      <c r="AVX130" s="145"/>
      <c r="AVY130" s="145"/>
      <c r="AVZ130" s="145"/>
      <c r="AWA130" s="145"/>
      <c r="AWB130" s="145"/>
      <c r="AWC130" s="145"/>
      <c r="AWD130" s="145"/>
      <c r="AWE130" s="145"/>
      <c r="AWF130" s="145"/>
      <c r="AWG130" s="145"/>
      <c r="AWH130" s="145"/>
      <c r="AWI130" s="145"/>
      <c r="AWJ130" s="145"/>
      <c r="AWK130" s="145"/>
      <c r="AWL130" s="145"/>
      <c r="AWM130" s="145"/>
      <c r="AWN130" s="145"/>
      <c r="AWO130" s="145"/>
      <c r="AWP130" s="145"/>
      <c r="AWQ130" s="145"/>
      <c r="AWR130" s="145"/>
      <c r="AWS130" s="145"/>
      <c r="AWT130" s="145"/>
      <c r="AWU130" s="145"/>
      <c r="AWV130" s="145"/>
      <c r="AWW130" s="145"/>
      <c r="AWX130" s="145"/>
      <c r="AWY130" s="145"/>
      <c r="AWZ130" s="145"/>
      <c r="AXA130" s="145"/>
      <c r="AXB130" s="145"/>
      <c r="AXC130" s="145"/>
      <c r="AXD130" s="145"/>
      <c r="AXE130" s="145"/>
      <c r="AXF130" s="145"/>
      <c r="AXG130" s="145"/>
      <c r="AXH130" s="145"/>
      <c r="AXI130" s="145"/>
      <c r="AXJ130" s="145"/>
      <c r="AXK130" s="145"/>
      <c r="AXL130" s="145"/>
      <c r="AXM130" s="145"/>
      <c r="AXN130" s="145"/>
      <c r="AXO130" s="145"/>
      <c r="AXP130" s="145"/>
      <c r="AXQ130" s="145"/>
      <c r="AXR130" s="145"/>
      <c r="AXS130" s="145"/>
      <c r="AXT130" s="145"/>
      <c r="AXU130" s="145"/>
      <c r="AXV130" s="145"/>
      <c r="AXW130" s="145"/>
      <c r="AXX130" s="145"/>
      <c r="AXY130" s="145"/>
      <c r="AXZ130" s="145"/>
      <c r="AYA130" s="145"/>
      <c r="AYB130" s="145"/>
      <c r="AYC130" s="145"/>
      <c r="AYD130" s="145"/>
      <c r="AYE130" s="145"/>
      <c r="AYF130" s="145"/>
      <c r="AYG130" s="145"/>
      <c r="AYH130" s="145"/>
      <c r="AYI130" s="145"/>
      <c r="AYJ130" s="145"/>
      <c r="AYK130" s="145"/>
      <c r="AYL130" s="145"/>
      <c r="AYM130" s="145"/>
      <c r="AYN130" s="145"/>
      <c r="AYO130" s="145"/>
      <c r="AYP130" s="145"/>
      <c r="AYQ130" s="145"/>
      <c r="AYR130" s="145"/>
      <c r="AYS130" s="145"/>
      <c r="AYT130" s="145"/>
      <c r="AYU130" s="145"/>
      <c r="AYV130" s="145"/>
      <c r="AYW130" s="145"/>
      <c r="AYX130" s="145"/>
      <c r="AYY130" s="145"/>
      <c r="AYZ130" s="145"/>
      <c r="AZA130" s="145"/>
      <c r="AZB130" s="145"/>
      <c r="AZC130" s="145"/>
      <c r="AZD130" s="145"/>
      <c r="AZE130" s="145"/>
      <c r="AZF130" s="145"/>
      <c r="AZG130" s="145"/>
      <c r="AZH130" s="145"/>
      <c r="AZI130" s="145"/>
      <c r="AZJ130" s="145"/>
      <c r="AZK130" s="145"/>
      <c r="AZL130" s="145"/>
      <c r="AZM130" s="145"/>
      <c r="AZN130" s="145"/>
      <c r="AZO130" s="145"/>
      <c r="AZP130" s="145"/>
      <c r="AZQ130" s="145"/>
      <c r="AZR130" s="145"/>
      <c r="AZS130" s="145"/>
      <c r="AZT130" s="145"/>
      <c r="AZU130" s="145"/>
      <c r="AZV130" s="145"/>
      <c r="AZW130" s="145"/>
      <c r="AZX130" s="145"/>
      <c r="AZY130" s="145"/>
      <c r="AZZ130" s="145"/>
      <c r="BAA130" s="145"/>
      <c r="BAB130" s="145"/>
      <c r="BAC130" s="145"/>
      <c r="BAD130" s="145"/>
      <c r="BAE130" s="145"/>
      <c r="BAF130" s="145"/>
      <c r="BAG130" s="145"/>
      <c r="BAH130" s="145"/>
      <c r="BAI130" s="145"/>
      <c r="BAJ130" s="145"/>
      <c r="BAK130" s="145"/>
      <c r="BAL130" s="145"/>
      <c r="BAM130" s="145"/>
      <c r="BAN130" s="145"/>
      <c r="BAO130" s="145"/>
      <c r="BAP130" s="145"/>
      <c r="BAQ130" s="145"/>
      <c r="BAR130" s="145"/>
      <c r="BAS130" s="145"/>
      <c r="BAT130" s="145"/>
      <c r="BAU130" s="145"/>
      <c r="BAV130" s="145"/>
      <c r="BAW130" s="145"/>
      <c r="BAX130" s="145"/>
      <c r="BAY130" s="145"/>
      <c r="BAZ130" s="145"/>
      <c r="BBA130" s="145"/>
      <c r="BBB130" s="145"/>
      <c r="BBC130" s="145"/>
      <c r="BBD130" s="145"/>
      <c r="BBE130" s="145"/>
      <c r="BBF130" s="145"/>
      <c r="BBG130" s="145"/>
      <c r="BBH130" s="145"/>
      <c r="BBI130" s="145"/>
      <c r="BBJ130" s="145"/>
      <c r="BBK130" s="145"/>
      <c r="BBL130" s="145"/>
      <c r="BBM130" s="145"/>
      <c r="BBN130" s="145"/>
      <c r="BBO130" s="145"/>
      <c r="BBP130" s="145"/>
      <c r="BBQ130" s="145"/>
      <c r="BBR130" s="145"/>
      <c r="BBS130" s="145"/>
      <c r="BBT130" s="145"/>
      <c r="BBU130" s="145"/>
      <c r="BBV130" s="145"/>
      <c r="BBW130" s="145"/>
      <c r="BBX130" s="145"/>
      <c r="BBY130" s="145"/>
      <c r="BBZ130" s="145"/>
      <c r="BCA130" s="145"/>
      <c r="BCB130" s="145"/>
      <c r="BCC130" s="145"/>
      <c r="BCD130" s="145"/>
      <c r="BCE130" s="145"/>
      <c r="BCF130" s="145"/>
      <c r="BCG130" s="145"/>
      <c r="BCH130" s="145"/>
      <c r="BCI130" s="145"/>
      <c r="BCJ130" s="145"/>
      <c r="BCK130" s="145"/>
      <c r="BCL130" s="145"/>
      <c r="BCM130" s="145"/>
      <c r="BCN130" s="145"/>
      <c r="BCO130" s="145"/>
      <c r="BCP130" s="145"/>
      <c r="BCQ130" s="145"/>
      <c r="BCR130" s="145"/>
      <c r="BCS130" s="145"/>
      <c r="BCT130" s="145"/>
      <c r="BCU130" s="145"/>
      <c r="BCV130" s="145"/>
      <c r="BCW130" s="145"/>
      <c r="BCX130" s="145"/>
      <c r="BCY130" s="145"/>
      <c r="BCZ130" s="145"/>
      <c r="BDA130" s="145"/>
      <c r="BDB130" s="145"/>
      <c r="BDC130" s="145"/>
      <c r="BDD130" s="145"/>
      <c r="BDE130" s="145"/>
      <c r="BDF130" s="145"/>
      <c r="BDG130" s="145"/>
      <c r="BDH130" s="145"/>
      <c r="BDI130" s="145"/>
      <c r="BDJ130" s="145"/>
      <c r="BDK130" s="145"/>
      <c r="BDL130" s="145"/>
      <c r="BDM130" s="145"/>
      <c r="BDN130" s="145"/>
      <c r="BDO130" s="145"/>
      <c r="BDP130" s="145"/>
      <c r="BDQ130" s="145"/>
      <c r="BDR130" s="145"/>
      <c r="BDS130" s="145"/>
      <c r="BDT130" s="145"/>
      <c r="BDU130" s="145"/>
      <c r="BDV130" s="145"/>
      <c r="BDW130" s="145"/>
      <c r="BDX130" s="145"/>
      <c r="BDY130" s="145"/>
      <c r="BDZ130" s="145"/>
      <c r="BEA130" s="145"/>
      <c r="BEB130" s="145"/>
      <c r="BEC130" s="145"/>
      <c r="BED130" s="145"/>
      <c r="BEE130" s="145"/>
      <c r="BEF130" s="145"/>
      <c r="BEG130" s="145"/>
      <c r="BEH130" s="145"/>
      <c r="BEI130" s="145"/>
      <c r="BEJ130" s="145"/>
      <c r="BEK130" s="145"/>
      <c r="BEL130" s="145"/>
      <c r="BEM130" s="145"/>
      <c r="BEN130" s="145"/>
      <c r="BEO130" s="145"/>
      <c r="BEP130" s="145"/>
      <c r="BEQ130" s="145"/>
      <c r="BER130" s="145"/>
      <c r="BES130" s="145"/>
      <c r="BET130" s="145"/>
      <c r="BEU130" s="145"/>
      <c r="BEV130" s="145"/>
      <c r="BEW130" s="145"/>
      <c r="BEX130" s="145"/>
      <c r="BEY130" s="145"/>
      <c r="BEZ130" s="145"/>
      <c r="BFA130" s="145"/>
      <c r="BFB130" s="145"/>
      <c r="BFC130" s="145"/>
      <c r="BFD130" s="145"/>
      <c r="BFE130" s="145"/>
      <c r="BFF130" s="145"/>
      <c r="BFG130" s="145"/>
      <c r="BFH130" s="145"/>
      <c r="BFI130" s="145"/>
      <c r="BFJ130" s="145"/>
      <c r="BFK130" s="145"/>
      <c r="BFL130" s="145"/>
      <c r="BFM130" s="145"/>
      <c r="BFN130" s="145"/>
      <c r="BFO130" s="145"/>
      <c r="BFP130" s="145"/>
      <c r="BFQ130" s="145"/>
      <c r="BFR130" s="145"/>
      <c r="BFS130" s="145"/>
      <c r="BFT130" s="145"/>
      <c r="BFU130" s="145"/>
      <c r="BFV130" s="145"/>
      <c r="BFW130" s="145"/>
      <c r="BFX130" s="145"/>
      <c r="BFY130" s="145"/>
      <c r="BFZ130" s="145"/>
      <c r="BGA130" s="145"/>
      <c r="BGB130" s="145"/>
      <c r="BGC130" s="145"/>
      <c r="BGD130" s="145"/>
      <c r="BGE130" s="145"/>
      <c r="BGF130" s="145"/>
      <c r="BGG130" s="145"/>
      <c r="BGH130" s="145"/>
      <c r="BGI130" s="145"/>
      <c r="BGJ130" s="145"/>
      <c r="BGK130" s="145"/>
      <c r="BGL130" s="145"/>
      <c r="BGM130" s="145"/>
      <c r="BGN130" s="145"/>
      <c r="BGO130" s="145"/>
      <c r="BGP130" s="145"/>
      <c r="BGQ130" s="145"/>
      <c r="BGR130" s="145"/>
      <c r="BGS130" s="145"/>
      <c r="BGT130" s="145"/>
      <c r="BGU130" s="145"/>
      <c r="BGV130" s="145"/>
      <c r="BGW130" s="145"/>
      <c r="BGX130" s="145"/>
      <c r="BGY130" s="145"/>
      <c r="BGZ130" s="145"/>
      <c r="BHA130" s="145"/>
      <c r="BHB130" s="145"/>
      <c r="BHC130" s="145"/>
      <c r="BHD130" s="145"/>
      <c r="BHE130" s="145"/>
      <c r="BHF130" s="145"/>
      <c r="BHG130" s="145"/>
      <c r="BHH130" s="145"/>
      <c r="BHI130" s="145"/>
      <c r="BHJ130" s="145"/>
      <c r="BHK130" s="145"/>
      <c r="BHL130" s="145"/>
      <c r="BHM130" s="145"/>
      <c r="BHN130" s="145"/>
      <c r="BHO130" s="145"/>
      <c r="BHP130" s="145"/>
      <c r="BHQ130" s="145"/>
      <c r="BHR130" s="145"/>
      <c r="BHS130" s="145"/>
      <c r="BHT130" s="145"/>
      <c r="BHU130" s="145"/>
      <c r="BHV130" s="145"/>
      <c r="BHW130" s="145"/>
      <c r="BHX130" s="145"/>
      <c r="BHY130" s="145"/>
      <c r="BHZ130" s="145"/>
      <c r="BIA130" s="145"/>
      <c r="BIB130" s="145"/>
      <c r="BIC130" s="145"/>
      <c r="BID130" s="145"/>
      <c r="BIE130" s="145"/>
      <c r="BIF130" s="145"/>
      <c r="BIG130" s="145"/>
      <c r="BIH130" s="145"/>
      <c r="BII130" s="145"/>
      <c r="BIJ130" s="145"/>
      <c r="BIK130" s="145"/>
      <c r="BIL130" s="145"/>
      <c r="BIM130" s="145"/>
      <c r="BIN130" s="145"/>
      <c r="BIO130" s="145"/>
      <c r="BIP130" s="145"/>
      <c r="BIQ130" s="145"/>
      <c r="BIR130" s="145"/>
      <c r="BIS130" s="145"/>
      <c r="BIT130" s="145"/>
      <c r="BIU130" s="145"/>
      <c r="BIV130" s="145"/>
      <c r="BIW130" s="145"/>
      <c r="BIX130" s="145"/>
      <c r="BIY130" s="145"/>
      <c r="BIZ130" s="145"/>
      <c r="BJA130" s="145"/>
      <c r="BJB130" s="145"/>
      <c r="BJC130" s="145"/>
      <c r="BJD130" s="145"/>
      <c r="BJE130" s="145"/>
      <c r="BJF130" s="145"/>
      <c r="BJG130" s="145"/>
      <c r="BJH130" s="145"/>
      <c r="BJI130" s="145"/>
      <c r="BJJ130" s="145"/>
      <c r="BJK130" s="145"/>
      <c r="BJL130" s="145"/>
      <c r="BJM130" s="145"/>
      <c r="BJN130" s="145"/>
      <c r="BJO130" s="145"/>
      <c r="BJP130" s="145"/>
      <c r="BJQ130" s="145"/>
      <c r="BJR130" s="145"/>
      <c r="BJS130" s="145"/>
      <c r="BJT130" s="145"/>
      <c r="BJU130" s="145"/>
      <c r="BJV130" s="145"/>
      <c r="BJW130" s="145"/>
      <c r="BJX130" s="145"/>
      <c r="BJY130" s="145"/>
      <c r="BJZ130" s="145"/>
      <c r="BKA130" s="145"/>
      <c r="BKB130" s="145"/>
      <c r="BKC130" s="145"/>
      <c r="BKD130" s="145"/>
      <c r="BKE130" s="145"/>
      <c r="BKF130" s="145"/>
      <c r="BKG130" s="145"/>
      <c r="BKH130" s="145"/>
      <c r="BKI130" s="145"/>
      <c r="BKJ130" s="145"/>
      <c r="BKK130" s="145"/>
      <c r="BKL130" s="145"/>
      <c r="BKM130" s="145"/>
      <c r="BKN130" s="145"/>
      <c r="BKO130" s="145"/>
      <c r="BKP130" s="145"/>
      <c r="BKQ130" s="145"/>
      <c r="BKR130" s="145"/>
      <c r="BKS130" s="145"/>
      <c r="BKT130" s="145"/>
      <c r="BKU130" s="145"/>
      <c r="BKV130" s="145"/>
      <c r="BKW130" s="145"/>
      <c r="BKX130" s="145"/>
      <c r="BKY130" s="145"/>
      <c r="BKZ130" s="145"/>
      <c r="BLA130" s="145"/>
      <c r="BLB130" s="145"/>
      <c r="BLC130" s="145"/>
      <c r="BLD130" s="145"/>
      <c r="BLE130" s="145"/>
      <c r="BLF130" s="145"/>
      <c r="BLG130" s="145"/>
      <c r="BLH130" s="145"/>
      <c r="BLI130" s="145"/>
      <c r="BLJ130" s="145"/>
      <c r="BLK130" s="145"/>
      <c r="BLL130" s="145"/>
      <c r="BLM130" s="145"/>
      <c r="BLN130" s="145"/>
      <c r="BLO130" s="145"/>
      <c r="BLP130" s="145"/>
      <c r="BLQ130" s="145"/>
      <c r="BLR130" s="145"/>
      <c r="BLS130" s="145"/>
      <c r="BLT130" s="145"/>
      <c r="BLU130" s="145"/>
      <c r="BLV130" s="145"/>
      <c r="BLW130" s="145"/>
      <c r="BLX130" s="145"/>
      <c r="BLY130" s="145"/>
      <c r="BLZ130" s="145"/>
      <c r="BMA130" s="145"/>
      <c r="BMB130" s="145"/>
      <c r="BMC130" s="145"/>
      <c r="BMD130" s="145"/>
      <c r="BME130" s="145"/>
      <c r="BMF130" s="145"/>
      <c r="BMG130" s="145"/>
      <c r="BMH130" s="145"/>
      <c r="BMI130" s="145"/>
      <c r="BMJ130" s="145"/>
      <c r="BMK130" s="145"/>
      <c r="BML130" s="145"/>
      <c r="BMM130" s="145"/>
      <c r="BMN130" s="145"/>
      <c r="BMO130" s="145"/>
      <c r="BMP130" s="145"/>
      <c r="BMQ130" s="145"/>
      <c r="BMR130" s="145"/>
      <c r="BMS130" s="145"/>
      <c r="BMT130" s="145"/>
      <c r="BMU130" s="145"/>
      <c r="BMV130" s="145"/>
      <c r="BMW130" s="145"/>
      <c r="BMX130" s="145"/>
      <c r="BMY130" s="145"/>
      <c r="BMZ130" s="145"/>
      <c r="BNA130" s="145"/>
      <c r="BNB130" s="145"/>
      <c r="BNC130" s="145"/>
      <c r="BND130" s="145"/>
      <c r="BNE130" s="145"/>
      <c r="BNF130" s="145"/>
      <c r="BNG130" s="145"/>
      <c r="BNH130" s="145"/>
      <c r="BNI130" s="145"/>
      <c r="BNJ130" s="145"/>
      <c r="BNK130" s="145"/>
      <c r="BNL130" s="145"/>
      <c r="BNM130" s="145"/>
      <c r="BNN130" s="145"/>
      <c r="BNO130" s="145"/>
      <c r="BNP130" s="145"/>
      <c r="BNQ130" s="145"/>
      <c r="BNR130" s="145"/>
      <c r="BNS130" s="145"/>
      <c r="BNT130" s="145"/>
      <c r="BNU130" s="145"/>
      <c r="BNV130" s="145"/>
      <c r="BNW130" s="145"/>
      <c r="BNX130" s="145"/>
      <c r="BNY130" s="145"/>
      <c r="BNZ130" s="145"/>
      <c r="BOA130" s="145"/>
      <c r="BOB130" s="145"/>
      <c r="BOC130" s="145"/>
      <c r="BOD130" s="145"/>
      <c r="BOE130" s="145"/>
      <c r="BOF130" s="145"/>
      <c r="BOG130" s="145"/>
      <c r="BOH130" s="145"/>
      <c r="BOI130" s="145"/>
      <c r="BOJ130" s="145"/>
      <c r="BOK130" s="145"/>
      <c r="BOL130" s="145"/>
      <c r="BOM130" s="145"/>
      <c r="BON130" s="145"/>
      <c r="BOO130" s="145"/>
      <c r="BOP130" s="145"/>
      <c r="BOQ130" s="145"/>
      <c r="BOR130" s="145"/>
      <c r="BOS130" s="145"/>
      <c r="BOT130" s="145"/>
      <c r="BOU130" s="145"/>
      <c r="BOV130" s="145"/>
      <c r="BOW130" s="145"/>
      <c r="BOX130" s="145"/>
      <c r="BOY130" s="145"/>
      <c r="BOZ130" s="145"/>
      <c r="BPA130" s="145"/>
      <c r="BPB130" s="145"/>
      <c r="BPC130" s="145"/>
      <c r="BPD130" s="145"/>
      <c r="BPE130" s="145"/>
      <c r="BPF130" s="145"/>
      <c r="BPG130" s="145"/>
      <c r="BPH130" s="145"/>
      <c r="BPI130" s="145"/>
      <c r="BPJ130" s="145"/>
      <c r="BPK130" s="145"/>
      <c r="BPL130" s="145"/>
      <c r="BPM130" s="145"/>
      <c r="BPN130" s="145"/>
      <c r="BPO130" s="145"/>
      <c r="BPP130" s="145"/>
      <c r="BPQ130" s="145"/>
      <c r="BPR130" s="145"/>
      <c r="BPS130" s="145"/>
      <c r="BPT130" s="145"/>
      <c r="BPU130" s="145"/>
      <c r="BPV130" s="145"/>
      <c r="BPW130" s="145"/>
      <c r="BPX130" s="145"/>
      <c r="BPY130" s="145"/>
      <c r="BPZ130" s="145"/>
      <c r="BQA130" s="145"/>
      <c r="BQB130" s="145"/>
      <c r="BQC130" s="145"/>
      <c r="BQD130" s="145"/>
      <c r="BQE130" s="145"/>
      <c r="BQF130" s="145"/>
      <c r="BQG130" s="145"/>
      <c r="BQH130" s="145"/>
      <c r="BQI130" s="145"/>
      <c r="BQJ130" s="145"/>
      <c r="BQK130" s="145"/>
      <c r="BQL130" s="145"/>
      <c r="BQM130" s="145"/>
      <c r="BQN130" s="145"/>
      <c r="BQO130" s="145"/>
      <c r="BQP130" s="145"/>
      <c r="BQQ130" s="145"/>
      <c r="BQR130" s="145"/>
      <c r="BQS130" s="145"/>
      <c r="BQT130" s="145"/>
      <c r="BQU130" s="145"/>
      <c r="BQV130" s="145"/>
      <c r="BQW130" s="145"/>
      <c r="BQX130" s="145"/>
      <c r="BQY130" s="145"/>
      <c r="BQZ130" s="145"/>
      <c r="BRA130" s="145"/>
      <c r="BRB130" s="145"/>
      <c r="BRC130" s="145"/>
      <c r="BRD130" s="145"/>
      <c r="BRE130" s="145"/>
      <c r="BRF130" s="145"/>
      <c r="BRG130" s="145"/>
      <c r="BRH130" s="145"/>
      <c r="BRI130" s="145"/>
      <c r="BRJ130" s="145"/>
      <c r="BRK130" s="145"/>
      <c r="BRL130" s="145"/>
      <c r="BRM130" s="145"/>
      <c r="BRN130" s="145"/>
      <c r="BRO130" s="145"/>
      <c r="BRP130" s="145"/>
      <c r="BRQ130" s="145"/>
      <c r="BRR130" s="145"/>
      <c r="BRS130" s="145"/>
      <c r="BRT130" s="145"/>
      <c r="BRU130" s="145"/>
      <c r="BRV130" s="145"/>
      <c r="BRW130" s="145"/>
      <c r="BRX130" s="145"/>
      <c r="BRY130" s="145"/>
      <c r="BRZ130" s="145"/>
      <c r="BSA130" s="145"/>
      <c r="BSB130" s="145"/>
      <c r="BSC130" s="145"/>
      <c r="BSD130" s="145"/>
      <c r="BSE130" s="145"/>
      <c r="BSF130" s="145"/>
      <c r="BSG130" s="145"/>
      <c r="BSH130" s="145"/>
      <c r="BSI130" s="145"/>
      <c r="BSJ130" s="145"/>
      <c r="BSK130" s="145"/>
      <c r="BSL130" s="145"/>
      <c r="BSM130" s="145"/>
      <c r="BSN130" s="145"/>
      <c r="BSO130" s="145"/>
      <c r="BSP130" s="145"/>
      <c r="BSQ130" s="145"/>
      <c r="BSR130" s="145"/>
      <c r="BSS130" s="145"/>
      <c r="BST130" s="145"/>
      <c r="BSU130" s="145"/>
      <c r="BSV130" s="145"/>
      <c r="BSW130" s="145"/>
      <c r="BSX130" s="145"/>
      <c r="BSY130" s="145"/>
      <c r="BSZ130" s="145"/>
      <c r="BTA130" s="145"/>
      <c r="BTB130" s="145"/>
      <c r="BTC130" s="145"/>
      <c r="BTD130" s="145"/>
      <c r="BTE130" s="145"/>
      <c r="BTF130" s="145"/>
      <c r="BTG130" s="145"/>
      <c r="BTH130" s="145"/>
      <c r="BTI130" s="145"/>
      <c r="BTJ130" s="145"/>
      <c r="BTK130" s="145"/>
      <c r="BTL130" s="145"/>
      <c r="BTM130" s="145"/>
      <c r="BTN130" s="145"/>
      <c r="BTO130" s="145"/>
      <c r="BTP130" s="145"/>
      <c r="BTQ130" s="145"/>
      <c r="BTR130" s="145"/>
      <c r="BTS130" s="145"/>
      <c r="BTT130" s="145"/>
      <c r="BTU130" s="145"/>
      <c r="BTV130" s="145"/>
      <c r="BTW130" s="145"/>
      <c r="BTX130" s="145"/>
      <c r="BTY130" s="145"/>
      <c r="BTZ130" s="145"/>
      <c r="BUA130" s="145"/>
      <c r="BUB130" s="145"/>
      <c r="BUC130" s="145"/>
      <c r="BUD130" s="145"/>
      <c r="BUE130" s="145"/>
      <c r="BUF130" s="145"/>
      <c r="BUG130" s="145"/>
      <c r="BUH130" s="145"/>
      <c r="BUI130" s="145"/>
      <c r="BUJ130" s="145"/>
      <c r="BUK130" s="145"/>
      <c r="BUL130" s="145"/>
      <c r="BUM130" s="145"/>
      <c r="BUN130" s="145"/>
      <c r="BUO130" s="145"/>
      <c r="BUP130" s="145"/>
      <c r="BUQ130" s="145"/>
      <c r="BUR130" s="145"/>
      <c r="BUS130" s="145"/>
      <c r="BUT130" s="145"/>
      <c r="BUU130" s="145"/>
      <c r="BUV130" s="145"/>
      <c r="BUW130" s="145"/>
      <c r="BUX130" s="145"/>
      <c r="BUY130" s="145"/>
      <c r="BUZ130" s="145"/>
      <c r="BVA130" s="145"/>
      <c r="BVB130" s="145"/>
      <c r="BVC130" s="145"/>
      <c r="BVD130" s="145"/>
      <c r="BVE130" s="145"/>
      <c r="BVF130" s="145"/>
      <c r="BVG130" s="145"/>
      <c r="BVH130" s="145"/>
      <c r="BVI130" s="145"/>
      <c r="BVJ130" s="145"/>
      <c r="BVK130" s="145"/>
      <c r="BVL130" s="145"/>
      <c r="BVM130" s="145"/>
      <c r="BVN130" s="145"/>
      <c r="BVO130" s="145"/>
      <c r="BVP130" s="145"/>
      <c r="BVQ130" s="145"/>
      <c r="BVR130" s="145"/>
      <c r="BVS130" s="145"/>
      <c r="BVT130" s="145"/>
      <c r="BVU130" s="145"/>
      <c r="BVV130" s="145"/>
      <c r="BVW130" s="145"/>
      <c r="BVX130" s="145"/>
      <c r="BVY130" s="145"/>
      <c r="BVZ130" s="145"/>
      <c r="BWA130" s="145"/>
      <c r="BWB130" s="145"/>
      <c r="BWC130" s="145"/>
      <c r="BWD130" s="145"/>
      <c r="BWE130" s="145"/>
      <c r="BWF130" s="145"/>
      <c r="BWG130" s="145"/>
      <c r="BWH130" s="145"/>
      <c r="BWI130" s="145"/>
      <c r="BWJ130" s="145"/>
      <c r="BWK130" s="145"/>
      <c r="BWL130" s="145"/>
      <c r="BWM130" s="145"/>
      <c r="BWN130" s="145"/>
      <c r="BWO130" s="145"/>
      <c r="BWP130" s="145"/>
      <c r="BWQ130" s="145"/>
      <c r="BWR130" s="145"/>
      <c r="BWS130" s="145"/>
      <c r="BWT130" s="145"/>
      <c r="BWU130" s="145"/>
      <c r="BWV130" s="145"/>
      <c r="BWW130" s="145"/>
      <c r="BWX130" s="145"/>
      <c r="BWY130" s="145"/>
      <c r="BWZ130" s="145"/>
      <c r="BXA130" s="145"/>
      <c r="BXB130" s="145"/>
      <c r="BXC130" s="145"/>
      <c r="BXD130" s="145"/>
      <c r="BXE130" s="145"/>
      <c r="BXF130" s="145"/>
      <c r="BXG130" s="145"/>
      <c r="BXH130" s="145"/>
      <c r="BXI130" s="145"/>
      <c r="BXJ130" s="145"/>
      <c r="BXK130" s="145"/>
      <c r="BXL130" s="145"/>
      <c r="BXM130" s="145"/>
      <c r="BXN130" s="145"/>
      <c r="BXO130" s="145"/>
      <c r="BXP130" s="145"/>
      <c r="BXQ130" s="145"/>
      <c r="BXR130" s="145"/>
      <c r="BXS130" s="145"/>
      <c r="BXT130" s="145"/>
      <c r="BXU130" s="145"/>
      <c r="BXV130" s="145"/>
      <c r="BXW130" s="145"/>
      <c r="BXX130" s="145"/>
      <c r="BXY130" s="145"/>
      <c r="BXZ130" s="145"/>
      <c r="BYA130" s="145"/>
      <c r="BYB130" s="145"/>
      <c r="BYC130" s="145"/>
      <c r="BYD130" s="145"/>
      <c r="BYE130" s="145"/>
      <c r="BYF130" s="145"/>
      <c r="BYG130" s="145"/>
      <c r="BYH130" s="145"/>
      <c r="BYI130" s="145"/>
      <c r="BYJ130" s="145"/>
      <c r="BYK130" s="145"/>
      <c r="BYL130" s="145"/>
      <c r="BYM130" s="145"/>
      <c r="BYN130" s="145"/>
      <c r="BYO130" s="145"/>
      <c r="BYP130" s="145"/>
      <c r="BYQ130" s="145"/>
      <c r="BYR130" s="145"/>
      <c r="BYS130" s="145"/>
      <c r="BYT130" s="145"/>
      <c r="BYU130" s="145"/>
      <c r="BYV130" s="145"/>
      <c r="BYW130" s="145"/>
      <c r="BYX130" s="145"/>
      <c r="BYY130" s="145"/>
      <c r="BYZ130" s="145"/>
      <c r="BZA130" s="145"/>
      <c r="BZB130" s="145"/>
      <c r="BZC130" s="145"/>
      <c r="BZD130" s="145"/>
      <c r="BZE130" s="145"/>
      <c r="BZF130" s="145"/>
      <c r="BZG130" s="145"/>
      <c r="BZH130" s="145"/>
      <c r="BZI130" s="145"/>
      <c r="BZJ130" s="145"/>
      <c r="BZK130" s="145"/>
      <c r="BZL130" s="145"/>
      <c r="BZM130" s="145"/>
      <c r="BZN130" s="145"/>
      <c r="BZO130" s="145"/>
      <c r="BZP130" s="145"/>
      <c r="BZQ130" s="145"/>
      <c r="BZR130" s="145"/>
      <c r="BZS130" s="145"/>
      <c r="BZT130" s="145"/>
      <c r="BZU130" s="145"/>
      <c r="BZV130" s="145"/>
      <c r="BZW130" s="145"/>
      <c r="BZX130" s="145"/>
      <c r="BZY130" s="145"/>
      <c r="BZZ130" s="145"/>
      <c r="CAA130" s="145"/>
      <c r="CAB130" s="145"/>
      <c r="CAC130" s="145"/>
      <c r="CAD130" s="145"/>
      <c r="CAE130" s="145"/>
      <c r="CAF130" s="145"/>
      <c r="CAG130" s="145"/>
      <c r="CAH130" s="145"/>
      <c r="CAI130" s="145"/>
      <c r="CAJ130" s="145"/>
      <c r="CAK130" s="145"/>
      <c r="CAL130" s="145"/>
      <c r="CAM130" s="145"/>
      <c r="CAN130" s="145"/>
      <c r="CAO130" s="145"/>
      <c r="CAP130" s="145"/>
      <c r="CAQ130" s="145"/>
      <c r="CAR130" s="145"/>
      <c r="CAS130" s="145"/>
      <c r="CAT130" s="145"/>
      <c r="CAU130" s="145"/>
      <c r="CAV130" s="145"/>
      <c r="CAW130" s="145"/>
      <c r="CAX130" s="145"/>
      <c r="CAY130" s="145"/>
      <c r="CAZ130" s="145"/>
      <c r="CBA130" s="145"/>
      <c r="CBB130" s="145"/>
      <c r="CBC130" s="145"/>
      <c r="CBD130" s="145"/>
      <c r="CBE130" s="145"/>
      <c r="CBF130" s="145"/>
      <c r="CBG130" s="145"/>
      <c r="CBH130" s="145"/>
      <c r="CBI130" s="145"/>
      <c r="CBJ130" s="145"/>
      <c r="CBK130" s="145"/>
      <c r="CBL130" s="145"/>
      <c r="CBM130" s="145"/>
      <c r="CBN130" s="145"/>
      <c r="CBO130" s="145"/>
      <c r="CBP130" s="145"/>
      <c r="CBQ130" s="145"/>
      <c r="CBR130" s="145"/>
      <c r="CBS130" s="145"/>
      <c r="CBT130" s="145"/>
      <c r="CBU130" s="145"/>
      <c r="CBV130" s="145"/>
      <c r="CBW130" s="145"/>
      <c r="CBX130" s="145"/>
      <c r="CBY130" s="145"/>
      <c r="CBZ130" s="145"/>
      <c r="CCA130" s="145"/>
      <c r="CCB130" s="145"/>
      <c r="CCC130" s="145"/>
      <c r="CCD130" s="145"/>
      <c r="CCE130" s="145"/>
      <c r="CCF130" s="145"/>
      <c r="CCG130" s="145"/>
      <c r="CCH130" s="145"/>
      <c r="CCI130" s="145"/>
      <c r="CCJ130" s="145"/>
      <c r="CCK130" s="145"/>
      <c r="CCL130" s="145"/>
      <c r="CCM130" s="145"/>
      <c r="CCN130" s="145"/>
      <c r="CCO130" s="145"/>
      <c r="CCP130" s="145"/>
      <c r="CCQ130" s="145"/>
      <c r="CCR130" s="145"/>
      <c r="CCS130" s="145"/>
      <c r="CCT130" s="145"/>
      <c r="CCU130" s="145"/>
      <c r="CCV130" s="145"/>
      <c r="CCW130" s="145"/>
      <c r="CCX130" s="145"/>
      <c r="CCY130" s="145"/>
      <c r="CCZ130" s="145"/>
      <c r="CDA130" s="145"/>
      <c r="CDB130" s="145"/>
      <c r="CDC130" s="145"/>
      <c r="CDD130" s="145"/>
      <c r="CDE130" s="145"/>
      <c r="CDF130" s="145"/>
      <c r="CDG130" s="145"/>
      <c r="CDH130" s="145"/>
      <c r="CDI130" s="145"/>
      <c r="CDJ130" s="145"/>
      <c r="CDK130" s="145"/>
      <c r="CDL130" s="145"/>
      <c r="CDM130" s="145"/>
      <c r="CDN130" s="145"/>
      <c r="CDO130" s="145"/>
      <c r="CDP130" s="145"/>
      <c r="CDQ130" s="145"/>
      <c r="CDR130" s="145"/>
      <c r="CDS130" s="145"/>
      <c r="CDT130" s="145"/>
      <c r="CDU130" s="145"/>
      <c r="CDV130" s="145"/>
      <c r="CDW130" s="145"/>
      <c r="CDX130" s="145"/>
      <c r="CDY130" s="145"/>
      <c r="CDZ130" s="145"/>
      <c r="CEA130" s="145"/>
      <c r="CEB130" s="145"/>
      <c r="CEC130" s="145"/>
      <c r="CED130" s="145"/>
      <c r="CEE130" s="145"/>
      <c r="CEF130" s="145"/>
      <c r="CEG130" s="145"/>
      <c r="CEH130" s="145"/>
      <c r="CEI130" s="145"/>
      <c r="CEJ130" s="145"/>
      <c r="CEK130" s="145"/>
      <c r="CEL130" s="145"/>
      <c r="CEM130" s="145"/>
      <c r="CEN130" s="145"/>
      <c r="CEO130" s="145"/>
      <c r="CEP130" s="145"/>
      <c r="CEQ130" s="145"/>
      <c r="CER130" s="145"/>
      <c r="CES130" s="145"/>
      <c r="CET130" s="145"/>
      <c r="CEU130" s="145"/>
      <c r="CEV130" s="145"/>
      <c r="CEW130" s="145"/>
      <c r="CEX130" s="145"/>
      <c r="CEY130" s="145"/>
      <c r="CEZ130" s="145"/>
      <c r="CFA130" s="145"/>
      <c r="CFB130" s="145"/>
      <c r="CFC130" s="145"/>
      <c r="CFD130" s="145"/>
      <c r="CFE130" s="145"/>
      <c r="CFF130" s="145"/>
      <c r="CFG130" s="145"/>
      <c r="CFH130" s="145"/>
      <c r="CFI130" s="145"/>
      <c r="CFJ130" s="145"/>
      <c r="CFK130" s="145"/>
      <c r="CFL130" s="145"/>
      <c r="CFM130" s="145"/>
      <c r="CFN130" s="145"/>
      <c r="CFO130" s="145"/>
      <c r="CFP130" s="145"/>
      <c r="CFQ130" s="145"/>
      <c r="CFR130" s="145"/>
      <c r="CFS130" s="145"/>
      <c r="CFT130" s="145"/>
      <c r="CFU130" s="145"/>
      <c r="CFV130" s="145"/>
      <c r="CFW130" s="145"/>
      <c r="CFX130" s="145"/>
      <c r="CFY130" s="145"/>
      <c r="CFZ130" s="145"/>
      <c r="CGA130" s="145"/>
      <c r="CGB130" s="145"/>
      <c r="CGC130" s="145"/>
      <c r="CGD130" s="145"/>
      <c r="CGE130" s="145"/>
      <c r="CGF130" s="145"/>
      <c r="CGG130" s="145"/>
      <c r="CGH130" s="145"/>
      <c r="CGI130" s="145"/>
      <c r="CGJ130" s="145"/>
      <c r="CGK130" s="145"/>
      <c r="CGL130" s="145"/>
      <c r="CGM130" s="145"/>
      <c r="CGN130" s="145"/>
      <c r="CGO130" s="145"/>
      <c r="CGP130" s="145"/>
      <c r="CGQ130" s="145"/>
      <c r="CGR130" s="145"/>
      <c r="CGS130" s="145"/>
      <c r="CGT130" s="145"/>
      <c r="CGU130" s="145"/>
      <c r="CGV130" s="145"/>
      <c r="CGW130" s="145"/>
      <c r="CGX130" s="145"/>
      <c r="CGY130" s="145"/>
      <c r="CGZ130" s="145"/>
      <c r="CHA130" s="145"/>
      <c r="CHB130" s="145"/>
      <c r="CHC130" s="145"/>
      <c r="CHD130" s="145"/>
      <c r="CHE130" s="145"/>
      <c r="CHF130" s="145"/>
      <c r="CHG130" s="145"/>
      <c r="CHH130" s="145"/>
      <c r="CHI130" s="145"/>
      <c r="CHJ130" s="145"/>
      <c r="CHK130" s="145"/>
      <c r="CHL130" s="145"/>
      <c r="CHM130" s="145"/>
      <c r="CHN130" s="145"/>
      <c r="CHO130" s="145"/>
      <c r="CHP130" s="145"/>
      <c r="CHQ130" s="145"/>
      <c r="CHR130" s="145"/>
      <c r="CHS130" s="145"/>
      <c r="CHT130" s="145"/>
      <c r="CHU130" s="145"/>
      <c r="CHV130" s="145"/>
      <c r="CHW130" s="145"/>
      <c r="CHX130" s="145"/>
      <c r="CHY130" s="145"/>
      <c r="CHZ130" s="145"/>
      <c r="CIA130" s="145"/>
      <c r="CIB130" s="145"/>
      <c r="CIC130" s="145"/>
      <c r="CID130" s="145"/>
      <c r="CIE130" s="145"/>
      <c r="CIF130" s="145"/>
      <c r="CIG130" s="145"/>
      <c r="CIH130" s="145"/>
      <c r="CII130" s="145"/>
      <c r="CIJ130" s="145"/>
      <c r="CIK130" s="145"/>
      <c r="CIL130" s="145"/>
      <c r="CIM130" s="145"/>
      <c r="CIN130" s="145"/>
      <c r="CIO130" s="145"/>
      <c r="CIP130" s="145"/>
      <c r="CIQ130" s="145"/>
      <c r="CIR130" s="145"/>
      <c r="CIS130" s="145"/>
      <c r="CIT130" s="145"/>
      <c r="CIU130" s="145"/>
      <c r="CIV130" s="145"/>
      <c r="CIW130" s="145"/>
      <c r="CIX130" s="145"/>
      <c r="CIY130" s="145"/>
      <c r="CIZ130" s="145"/>
      <c r="CJA130" s="145"/>
      <c r="CJB130" s="145"/>
      <c r="CJC130" s="145"/>
      <c r="CJD130" s="145"/>
      <c r="CJE130" s="145"/>
      <c r="CJF130" s="145"/>
      <c r="CJG130" s="145"/>
      <c r="CJH130" s="145"/>
      <c r="CJI130" s="145"/>
      <c r="CJJ130" s="145"/>
      <c r="CJK130" s="145"/>
      <c r="CJL130" s="145"/>
      <c r="CJM130" s="145"/>
      <c r="CJN130" s="145"/>
      <c r="CJO130" s="145"/>
      <c r="CJP130" s="145"/>
      <c r="CJQ130" s="145"/>
      <c r="CJR130" s="145"/>
      <c r="CJS130" s="145"/>
      <c r="CJT130" s="145"/>
      <c r="CJU130" s="145"/>
      <c r="CJV130" s="145"/>
      <c r="CJW130" s="145"/>
      <c r="CJX130" s="145"/>
      <c r="CJY130" s="145"/>
      <c r="CJZ130" s="145"/>
      <c r="CKA130" s="145"/>
      <c r="CKB130" s="145"/>
      <c r="CKC130" s="145"/>
      <c r="CKD130" s="145"/>
      <c r="CKE130" s="145"/>
      <c r="CKF130" s="145"/>
      <c r="CKG130" s="145"/>
      <c r="CKH130" s="145"/>
      <c r="CKI130" s="145"/>
      <c r="CKJ130" s="145"/>
      <c r="CKK130" s="145"/>
      <c r="CKL130" s="145"/>
      <c r="CKM130" s="145"/>
      <c r="CKN130" s="145"/>
      <c r="CKO130" s="145"/>
      <c r="CKP130" s="145"/>
      <c r="CKQ130" s="145"/>
      <c r="CKR130" s="145"/>
      <c r="CKS130" s="145"/>
      <c r="CKT130" s="145"/>
      <c r="CKU130" s="145"/>
      <c r="CKV130" s="145"/>
      <c r="CKW130" s="145"/>
      <c r="CKX130" s="145"/>
      <c r="CKY130" s="145"/>
      <c r="CKZ130" s="145"/>
      <c r="CLA130" s="145"/>
      <c r="CLB130" s="145"/>
      <c r="CLC130" s="145"/>
      <c r="CLD130" s="145"/>
      <c r="CLE130" s="145"/>
      <c r="CLF130" s="145"/>
      <c r="CLG130" s="145"/>
      <c r="CLH130" s="145"/>
      <c r="CLI130" s="145"/>
      <c r="CLJ130" s="145"/>
      <c r="CLK130" s="145"/>
      <c r="CLL130" s="145"/>
      <c r="CLM130" s="145"/>
      <c r="CLN130" s="145"/>
      <c r="CLO130" s="145"/>
      <c r="CLP130" s="145"/>
      <c r="CLQ130" s="145"/>
      <c r="CLR130" s="145"/>
      <c r="CLS130" s="145"/>
      <c r="CLT130" s="145"/>
      <c r="CLU130" s="145"/>
      <c r="CLV130" s="145"/>
      <c r="CLW130" s="145"/>
      <c r="CLX130" s="145"/>
      <c r="CLY130" s="145"/>
      <c r="CLZ130" s="145"/>
      <c r="CMA130" s="145"/>
      <c r="CMB130" s="145"/>
      <c r="CMC130" s="145"/>
      <c r="CMD130" s="145"/>
      <c r="CME130" s="145"/>
      <c r="CMF130" s="145"/>
      <c r="CMG130" s="145"/>
      <c r="CMH130" s="145"/>
      <c r="CMI130" s="145"/>
      <c r="CMJ130" s="145"/>
      <c r="CMK130" s="145"/>
      <c r="CML130" s="145"/>
      <c r="CMM130" s="145"/>
      <c r="CMN130" s="145"/>
      <c r="CMO130" s="145"/>
      <c r="CMP130" s="145"/>
      <c r="CMQ130" s="145"/>
      <c r="CMR130" s="145"/>
      <c r="CMS130" s="145"/>
      <c r="CMT130" s="145"/>
      <c r="CMU130" s="145"/>
      <c r="CMV130" s="145"/>
      <c r="CMW130" s="145"/>
      <c r="CMX130" s="145"/>
      <c r="CMY130" s="145"/>
      <c r="CMZ130" s="145"/>
      <c r="CNA130" s="145"/>
      <c r="CNB130" s="145"/>
      <c r="CNC130" s="145"/>
      <c r="CND130" s="145"/>
      <c r="CNE130" s="145"/>
      <c r="CNF130" s="145"/>
      <c r="CNG130" s="145"/>
      <c r="CNH130" s="145"/>
      <c r="CNI130" s="145"/>
      <c r="CNJ130" s="145"/>
      <c r="CNK130" s="145"/>
      <c r="CNL130" s="145"/>
      <c r="CNM130" s="145"/>
      <c r="CNN130" s="145"/>
      <c r="CNO130" s="145"/>
      <c r="CNP130" s="145"/>
      <c r="CNQ130" s="145"/>
      <c r="CNR130" s="145"/>
      <c r="CNS130" s="145"/>
      <c r="CNT130" s="145"/>
      <c r="CNU130" s="145"/>
      <c r="CNV130" s="145"/>
      <c r="CNW130" s="145"/>
      <c r="CNX130" s="145"/>
      <c r="CNY130" s="145"/>
      <c r="CNZ130" s="145"/>
      <c r="COA130" s="145"/>
      <c r="COB130" s="145"/>
      <c r="COC130" s="145"/>
      <c r="COD130" s="145"/>
      <c r="COE130" s="145"/>
      <c r="COF130" s="145"/>
      <c r="COG130" s="145"/>
      <c r="COH130" s="145"/>
      <c r="COI130" s="145"/>
      <c r="COJ130" s="145"/>
      <c r="COK130" s="145"/>
      <c r="COL130" s="145"/>
      <c r="COM130" s="145"/>
      <c r="CON130" s="145"/>
      <c r="COO130" s="145"/>
      <c r="COP130" s="145"/>
      <c r="COQ130" s="145"/>
      <c r="COR130" s="145"/>
      <c r="COS130" s="145"/>
      <c r="COT130" s="145"/>
      <c r="COU130" s="145"/>
      <c r="COV130" s="145"/>
      <c r="COW130" s="145"/>
      <c r="COX130" s="145"/>
      <c r="COY130" s="145"/>
      <c r="COZ130" s="145"/>
      <c r="CPA130" s="145"/>
      <c r="CPB130" s="145"/>
      <c r="CPC130" s="145"/>
      <c r="CPD130" s="145"/>
      <c r="CPE130" s="145"/>
      <c r="CPF130" s="145"/>
      <c r="CPG130" s="145"/>
      <c r="CPH130" s="145"/>
      <c r="CPI130" s="145"/>
      <c r="CPJ130" s="145"/>
      <c r="CPK130" s="145"/>
      <c r="CPL130" s="145"/>
      <c r="CPM130" s="145"/>
      <c r="CPN130" s="145"/>
      <c r="CPO130" s="145"/>
      <c r="CPP130" s="145"/>
      <c r="CPQ130" s="145"/>
      <c r="CPR130" s="145"/>
      <c r="CPS130" s="145"/>
      <c r="CPT130" s="145"/>
      <c r="CPU130" s="145"/>
      <c r="CPV130" s="145"/>
      <c r="CPW130" s="145"/>
      <c r="CPX130" s="145"/>
      <c r="CPY130" s="145"/>
      <c r="CPZ130" s="145"/>
      <c r="CQA130" s="145"/>
      <c r="CQB130" s="145"/>
      <c r="CQC130" s="145"/>
      <c r="CQD130" s="145"/>
      <c r="CQE130" s="145"/>
      <c r="CQF130" s="145"/>
      <c r="CQG130" s="145"/>
      <c r="CQH130" s="145"/>
      <c r="CQI130" s="145"/>
      <c r="CQJ130" s="145"/>
      <c r="CQK130" s="145"/>
      <c r="CQL130" s="145"/>
      <c r="CQM130" s="145"/>
      <c r="CQN130" s="145"/>
      <c r="CQO130" s="145"/>
      <c r="CQP130" s="145"/>
      <c r="CQQ130" s="145"/>
      <c r="CQR130" s="145"/>
      <c r="CQS130" s="145"/>
      <c r="CQT130" s="145"/>
      <c r="CQU130" s="145"/>
      <c r="CQV130" s="145"/>
      <c r="CQW130" s="145"/>
      <c r="CQX130" s="145"/>
      <c r="CQY130" s="145"/>
      <c r="CQZ130" s="145"/>
      <c r="CRA130" s="145"/>
      <c r="CRB130" s="145"/>
      <c r="CRC130" s="145"/>
      <c r="CRD130" s="145"/>
      <c r="CRE130" s="145"/>
      <c r="CRF130" s="145"/>
      <c r="CRG130" s="145"/>
      <c r="CRH130" s="145"/>
      <c r="CRI130" s="145"/>
      <c r="CRJ130" s="145"/>
      <c r="CRK130" s="145"/>
      <c r="CRL130" s="145"/>
      <c r="CRM130" s="145"/>
      <c r="CRN130" s="145"/>
      <c r="CRO130" s="145"/>
      <c r="CRP130" s="145"/>
      <c r="CRQ130" s="145"/>
      <c r="CRR130" s="145"/>
      <c r="CRS130" s="145"/>
      <c r="CRT130" s="145"/>
      <c r="CRU130" s="145"/>
      <c r="CRV130" s="145"/>
      <c r="CRW130" s="145"/>
      <c r="CRX130" s="145"/>
      <c r="CRY130" s="145"/>
      <c r="CRZ130" s="145"/>
      <c r="CSA130" s="145"/>
      <c r="CSB130" s="145"/>
      <c r="CSC130" s="145"/>
      <c r="CSD130" s="145"/>
      <c r="CSE130" s="145"/>
      <c r="CSF130" s="145"/>
      <c r="CSG130" s="145"/>
      <c r="CSH130" s="145"/>
      <c r="CSI130" s="145"/>
      <c r="CSJ130" s="145"/>
      <c r="CSK130" s="145"/>
      <c r="CSL130" s="145"/>
      <c r="CSM130" s="145"/>
      <c r="CSN130" s="145"/>
      <c r="CSO130" s="145"/>
      <c r="CSP130" s="145"/>
      <c r="CSQ130" s="145"/>
      <c r="CSR130" s="145"/>
      <c r="CSS130" s="145"/>
      <c r="CST130" s="145"/>
      <c r="CSU130" s="145"/>
      <c r="CSV130" s="145"/>
      <c r="CSW130" s="145"/>
      <c r="CSX130" s="145"/>
      <c r="CSY130" s="145"/>
      <c r="CSZ130" s="145"/>
      <c r="CTA130" s="145"/>
      <c r="CTB130" s="145"/>
      <c r="CTC130" s="145"/>
      <c r="CTD130" s="145"/>
      <c r="CTE130" s="145"/>
      <c r="CTF130" s="145"/>
      <c r="CTG130" s="145"/>
      <c r="CTH130" s="145"/>
      <c r="CTI130" s="145"/>
      <c r="CTJ130" s="145"/>
      <c r="CTK130" s="145"/>
      <c r="CTL130" s="145"/>
      <c r="CTM130" s="145"/>
      <c r="CTN130" s="145"/>
      <c r="CTO130" s="145"/>
      <c r="CTP130" s="145"/>
      <c r="CTQ130" s="145"/>
      <c r="CTR130" s="145"/>
      <c r="CTS130" s="145"/>
      <c r="CTT130" s="145"/>
      <c r="CTU130" s="145"/>
      <c r="CTV130" s="145"/>
      <c r="CTW130" s="145"/>
      <c r="CTX130" s="145"/>
      <c r="CTY130" s="145"/>
      <c r="CTZ130" s="145"/>
      <c r="CUA130" s="145"/>
      <c r="CUB130" s="145"/>
      <c r="CUC130" s="145"/>
      <c r="CUD130" s="145"/>
      <c r="CUE130" s="145"/>
      <c r="CUF130" s="145"/>
      <c r="CUG130" s="145"/>
      <c r="CUH130" s="145"/>
      <c r="CUI130" s="145"/>
      <c r="CUJ130" s="145"/>
      <c r="CUK130" s="145"/>
      <c r="CUL130" s="145"/>
      <c r="CUM130" s="145"/>
      <c r="CUN130" s="145"/>
      <c r="CUO130" s="145"/>
      <c r="CUP130" s="145"/>
      <c r="CUQ130" s="145"/>
      <c r="CUR130" s="145"/>
      <c r="CUS130" s="145"/>
      <c r="CUT130" s="145"/>
      <c r="CUU130" s="145"/>
      <c r="CUV130" s="145"/>
      <c r="CUW130" s="145"/>
      <c r="CUX130" s="145"/>
      <c r="CUY130" s="145"/>
      <c r="CUZ130" s="145"/>
      <c r="CVA130" s="145"/>
      <c r="CVB130" s="145"/>
      <c r="CVC130" s="145"/>
      <c r="CVD130" s="145"/>
      <c r="CVE130" s="145"/>
      <c r="CVF130" s="145"/>
      <c r="CVG130" s="145"/>
      <c r="CVH130" s="145"/>
      <c r="CVI130" s="145"/>
      <c r="CVJ130" s="145"/>
      <c r="CVK130" s="145"/>
      <c r="CVL130" s="145"/>
      <c r="CVM130" s="145"/>
      <c r="CVN130" s="145"/>
      <c r="CVO130" s="145"/>
      <c r="CVP130" s="145"/>
      <c r="CVQ130" s="145"/>
      <c r="CVR130" s="145"/>
      <c r="CVS130" s="145"/>
      <c r="CVT130" s="145"/>
      <c r="CVU130" s="145"/>
      <c r="CVV130" s="145"/>
      <c r="CVW130" s="145"/>
      <c r="CVX130" s="145"/>
      <c r="CVY130" s="145"/>
      <c r="CVZ130" s="145"/>
      <c r="CWA130" s="145"/>
      <c r="CWB130" s="145"/>
      <c r="CWC130" s="145"/>
      <c r="CWD130" s="145"/>
      <c r="CWE130" s="145"/>
      <c r="CWF130" s="145"/>
      <c r="CWG130" s="145"/>
      <c r="CWH130" s="145"/>
      <c r="CWI130" s="145"/>
      <c r="CWJ130" s="145"/>
      <c r="CWK130" s="145"/>
      <c r="CWL130" s="145"/>
      <c r="CWM130" s="145"/>
      <c r="CWN130" s="145"/>
      <c r="CWO130" s="145"/>
      <c r="CWP130" s="145"/>
      <c r="CWQ130" s="145"/>
      <c r="CWR130" s="145"/>
      <c r="CWS130" s="145"/>
      <c r="CWT130" s="145"/>
      <c r="CWU130" s="145"/>
      <c r="CWV130" s="145"/>
      <c r="CWW130" s="145"/>
      <c r="CWX130" s="145"/>
      <c r="CWY130" s="145"/>
      <c r="CWZ130" s="145"/>
      <c r="CXA130" s="145"/>
      <c r="CXB130" s="145"/>
      <c r="CXC130" s="145"/>
      <c r="CXD130" s="145"/>
      <c r="CXE130" s="145"/>
      <c r="CXF130" s="145"/>
      <c r="CXG130" s="145"/>
      <c r="CXH130" s="145"/>
      <c r="CXI130" s="145"/>
      <c r="CXJ130" s="145"/>
      <c r="CXK130" s="145"/>
      <c r="CXL130" s="145"/>
      <c r="CXM130" s="145"/>
      <c r="CXN130" s="145"/>
      <c r="CXO130" s="145"/>
      <c r="CXP130" s="145"/>
      <c r="CXQ130" s="145"/>
      <c r="CXR130" s="145"/>
      <c r="CXS130" s="145"/>
      <c r="CXT130" s="145"/>
      <c r="CXU130" s="145"/>
      <c r="CXV130" s="145"/>
      <c r="CXW130" s="145"/>
      <c r="CXX130" s="145"/>
      <c r="CXY130" s="145"/>
      <c r="CXZ130" s="145"/>
      <c r="CYA130" s="145"/>
      <c r="CYB130" s="145"/>
      <c r="CYC130" s="145"/>
      <c r="CYD130" s="145"/>
      <c r="CYE130" s="145"/>
      <c r="CYF130" s="145"/>
      <c r="CYG130" s="145"/>
      <c r="CYH130" s="145"/>
      <c r="CYI130" s="145"/>
      <c r="CYJ130" s="145"/>
      <c r="CYK130" s="145"/>
      <c r="CYL130" s="145"/>
      <c r="CYM130" s="145"/>
      <c r="CYN130" s="145"/>
      <c r="CYO130" s="145"/>
      <c r="CYP130" s="145"/>
      <c r="CYQ130" s="145"/>
      <c r="CYR130" s="145"/>
      <c r="CYS130" s="145"/>
      <c r="CYT130" s="145"/>
      <c r="CYU130" s="145"/>
      <c r="CYV130" s="145"/>
      <c r="CYW130" s="145"/>
      <c r="CYX130" s="145"/>
      <c r="CYY130" s="145"/>
      <c r="CYZ130" s="145"/>
      <c r="CZA130" s="145"/>
      <c r="CZB130" s="145"/>
      <c r="CZC130" s="145"/>
      <c r="CZD130" s="145"/>
      <c r="CZE130" s="145"/>
      <c r="CZF130" s="145"/>
      <c r="CZG130" s="145"/>
      <c r="CZH130" s="145"/>
      <c r="CZI130" s="145"/>
      <c r="CZJ130" s="145"/>
      <c r="CZK130" s="145"/>
      <c r="CZL130" s="145"/>
      <c r="CZM130" s="145"/>
      <c r="CZN130" s="145"/>
      <c r="CZO130" s="145"/>
      <c r="CZP130" s="145"/>
      <c r="CZQ130" s="145"/>
      <c r="CZR130" s="145"/>
      <c r="CZS130" s="145"/>
      <c r="CZT130" s="145"/>
      <c r="CZU130" s="145"/>
      <c r="CZV130" s="145"/>
      <c r="CZW130" s="145"/>
      <c r="CZX130" s="145"/>
      <c r="CZY130" s="145"/>
      <c r="CZZ130" s="145"/>
      <c r="DAA130" s="145"/>
      <c r="DAB130" s="145"/>
      <c r="DAC130" s="145"/>
      <c r="DAD130" s="145"/>
      <c r="DAE130" s="145"/>
      <c r="DAF130" s="145"/>
      <c r="DAG130" s="145"/>
      <c r="DAH130" s="145"/>
      <c r="DAI130" s="145"/>
      <c r="DAJ130" s="145"/>
      <c r="DAK130" s="145"/>
      <c r="DAL130" s="145"/>
      <c r="DAM130" s="145"/>
      <c r="DAN130" s="145"/>
      <c r="DAO130" s="145"/>
      <c r="DAP130" s="145"/>
      <c r="DAQ130" s="145"/>
      <c r="DAR130" s="145"/>
      <c r="DAS130" s="145"/>
      <c r="DAT130" s="145"/>
      <c r="DAU130" s="145"/>
      <c r="DAV130" s="145"/>
      <c r="DAW130" s="145"/>
      <c r="DAX130" s="145"/>
      <c r="DAY130" s="145"/>
      <c r="DAZ130" s="145"/>
      <c r="DBA130" s="145"/>
      <c r="DBB130" s="145"/>
      <c r="DBC130" s="145"/>
      <c r="DBD130" s="145"/>
      <c r="DBE130" s="145"/>
      <c r="DBF130" s="145"/>
      <c r="DBG130" s="145"/>
      <c r="DBH130" s="145"/>
      <c r="DBI130" s="145"/>
      <c r="DBJ130" s="145"/>
      <c r="DBK130" s="145"/>
      <c r="DBL130" s="145"/>
      <c r="DBM130" s="145"/>
      <c r="DBN130" s="145"/>
      <c r="DBO130" s="145"/>
      <c r="DBP130" s="145"/>
      <c r="DBQ130" s="145"/>
      <c r="DBR130" s="145"/>
      <c r="DBS130" s="145"/>
      <c r="DBT130" s="145"/>
      <c r="DBU130" s="145"/>
      <c r="DBV130" s="145"/>
      <c r="DBW130" s="145"/>
      <c r="DBX130" s="145"/>
      <c r="DBY130" s="145"/>
      <c r="DBZ130" s="145"/>
      <c r="DCA130" s="145"/>
      <c r="DCB130" s="145"/>
      <c r="DCC130" s="145"/>
      <c r="DCD130" s="145"/>
      <c r="DCE130" s="145"/>
      <c r="DCF130" s="145"/>
      <c r="DCG130" s="145"/>
      <c r="DCH130" s="145"/>
      <c r="DCI130" s="145"/>
      <c r="DCJ130" s="145"/>
      <c r="DCK130" s="145"/>
      <c r="DCL130" s="145"/>
      <c r="DCM130" s="145"/>
      <c r="DCN130" s="145"/>
      <c r="DCO130" s="145"/>
      <c r="DCP130" s="145"/>
      <c r="DCQ130" s="145"/>
      <c r="DCR130" s="145"/>
      <c r="DCS130" s="145"/>
      <c r="DCT130" s="145"/>
      <c r="DCU130" s="145"/>
      <c r="DCV130" s="145"/>
      <c r="DCW130" s="145"/>
      <c r="DCX130" s="145"/>
      <c r="DCY130" s="145"/>
      <c r="DCZ130" s="145"/>
      <c r="DDA130" s="145"/>
      <c r="DDB130" s="145"/>
      <c r="DDC130" s="145"/>
      <c r="DDD130" s="145"/>
      <c r="DDE130" s="145"/>
      <c r="DDF130" s="145"/>
      <c r="DDG130" s="145"/>
      <c r="DDH130" s="145"/>
      <c r="DDI130" s="145"/>
      <c r="DDJ130" s="145"/>
      <c r="DDK130" s="145"/>
      <c r="DDL130" s="145"/>
      <c r="DDM130" s="145"/>
      <c r="DDN130" s="145"/>
      <c r="DDO130" s="145"/>
      <c r="DDP130" s="145"/>
      <c r="DDQ130" s="145"/>
      <c r="DDR130" s="145"/>
      <c r="DDS130" s="145"/>
      <c r="DDT130" s="145"/>
      <c r="DDU130" s="145"/>
      <c r="DDV130" s="145"/>
      <c r="DDW130" s="145"/>
      <c r="DDX130" s="145"/>
      <c r="DDY130" s="145"/>
      <c r="DDZ130" s="145"/>
      <c r="DEA130" s="145"/>
      <c r="DEB130" s="145"/>
      <c r="DEC130" s="145"/>
      <c r="DED130" s="145"/>
      <c r="DEE130" s="145"/>
      <c r="DEF130" s="145"/>
      <c r="DEG130" s="145"/>
      <c r="DEH130" s="145"/>
      <c r="DEI130" s="145"/>
      <c r="DEJ130" s="145"/>
      <c r="DEK130" s="145"/>
      <c r="DEL130" s="145"/>
      <c r="DEM130" s="145"/>
      <c r="DEN130" s="145"/>
      <c r="DEO130" s="145"/>
      <c r="DEP130" s="145"/>
      <c r="DEQ130" s="145"/>
      <c r="DER130" s="145"/>
      <c r="DES130" s="145"/>
      <c r="DET130" s="145"/>
      <c r="DEU130" s="145"/>
      <c r="DEV130" s="145"/>
      <c r="DEW130" s="145"/>
      <c r="DEX130" s="145"/>
      <c r="DEY130" s="145"/>
      <c r="DEZ130" s="145"/>
      <c r="DFA130" s="145"/>
      <c r="DFB130" s="145"/>
      <c r="DFC130" s="145"/>
      <c r="DFD130" s="145"/>
      <c r="DFE130" s="145"/>
      <c r="DFF130" s="145"/>
      <c r="DFG130" s="145"/>
      <c r="DFH130" s="145"/>
      <c r="DFI130" s="145"/>
      <c r="DFJ130" s="145"/>
      <c r="DFK130" s="145"/>
      <c r="DFL130" s="145"/>
      <c r="DFM130" s="145"/>
      <c r="DFN130" s="145"/>
      <c r="DFO130" s="145"/>
      <c r="DFP130" s="145"/>
      <c r="DFQ130" s="145"/>
      <c r="DFR130" s="145"/>
      <c r="DFS130" s="145"/>
      <c r="DFT130" s="145"/>
      <c r="DFU130" s="145"/>
      <c r="DFV130" s="145"/>
      <c r="DFW130" s="145"/>
      <c r="DFX130" s="145"/>
      <c r="DFY130" s="145"/>
      <c r="DFZ130" s="145"/>
      <c r="DGA130" s="145"/>
      <c r="DGB130" s="145"/>
      <c r="DGC130" s="145"/>
      <c r="DGD130" s="145"/>
      <c r="DGE130" s="145"/>
      <c r="DGF130" s="145"/>
      <c r="DGG130" s="145"/>
      <c r="DGH130" s="145"/>
      <c r="DGI130" s="145"/>
      <c r="DGJ130" s="145"/>
      <c r="DGK130" s="145"/>
      <c r="DGL130" s="145"/>
      <c r="DGM130" s="145"/>
      <c r="DGN130" s="145"/>
      <c r="DGO130" s="145"/>
      <c r="DGP130" s="145"/>
      <c r="DGQ130" s="145"/>
      <c r="DGR130" s="145"/>
      <c r="DGS130" s="145"/>
      <c r="DGT130" s="145"/>
      <c r="DGU130" s="145"/>
      <c r="DGV130" s="145"/>
      <c r="DGW130" s="145"/>
      <c r="DGX130" s="145"/>
      <c r="DGY130" s="145"/>
      <c r="DGZ130" s="145"/>
      <c r="DHA130" s="145"/>
      <c r="DHB130" s="145"/>
      <c r="DHC130" s="145"/>
      <c r="DHD130" s="145"/>
      <c r="DHE130" s="145"/>
      <c r="DHF130" s="145"/>
      <c r="DHG130" s="145"/>
      <c r="DHH130" s="145"/>
      <c r="DHI130" s="145"/>
      <c r="DHJ130" s="145"/>
      <c r="DHK130" s="145"/>
      <c r="DHL130" s="145"/>
      <c r="DHM130" s="145"/>
      <c r="DHN130" s="145"/>
      <c r="DHO130" s="145"/>
      <c r="DHP130" s="145"/>
      <c r="DHQ130" s="145"/>
      <c r="DHR130" s="145"/>
      <c r="DHS130" s="145"/>
      <c r="DHT130" s="145"/>
      <c r="DHU130" s="145"/>
      <c r="DHV130" s="145"/>
      <c r="DHW130" s="145"/>
      <c r="DHX130" s="145"/>
      <c r="DHY130" s="145"/>
      <c r="DHZ130" s="145"/>
      <c r="DIA130" s="145"/>
      <c r="DIB130" s="145"/>
      <c r="DIC130" s="145"/>
      <c r="DID130" s="145"/>
      <c r="DIE130" s="145"/>
      <c r="DIF130" s="145"/>
      <c r="DIG130" s="145"/>
      <c r="DIH130" s="145"/>
      <c r="DII130" s="145"/>
      <c r="DIJ130" s="145"/>
      <c r="DIK130" s="145"/>
      <c r="DIL130" s="145"/>
      <c r="DIM130" s="145"/>
      <c r="DIN130" s="145"/>
      <c r="DIO130" s="145"/>
      <c r="DIP130" s="145"/>
      <c r="DIQ130" s="145"/>
      <c r="DIR130" s="145"/>
      <c r="DIS130" s="145"/>
      <c r="DIT130" s="145"/>
      <c r="DIU130" s="145"/>
      <c r="DIV130" s="145"/>
      <c r="DIW130" s="145"/>
      <c r="DIX130" s="145"/>
      <c r="DIY130" s="145"/>
      <c r="DIZ130" s="145"/>
      <c r="DJA130" s="145"/>
      <c r="DJB130" s="145"/>
      <c r="DJC130" s="145"/>
      <c r="DJD130" s="145"/>
      <c r="DJE130" s="145"/>
      <c r="DJF130" s="145"/>
      <c r="DJG130" s="145"/>
      <c r="DJH130" s="145"/>
      <c r="DJI130" s="145"/>
      <c r="DJJ130" s="145"/>
      <c r="DJK130" s="145"/>
      <c r="DJL130" s="145"/>
      <c r="DJM130" s="145"/>
      <c r="DJN130" s="145"/>
      <c r="DJO130" s="145"/>
      <c r="DJP130" s="145"/>
      <c r="DJQ130" s="145"/>
      <c r="DJR130" s="145"/>
      <c r="DJS130" s="145"/>
      <c r="DJT130" s="145"/>
      <c r="DJU130" s="145"/>
      <c r="DJV130" s="145"/>
      <c r="DJW130" s="145"/>
      <c r="DJX130" s="145"/>
      <c r="DJY130" s="145"/>
      <c r="DJZ130" s="145"/>
      <c r="DKA130" s="145"/>
      <c r="DKB130" s="145"/>
      <c r="DKC130" s="145"/>
      <c r="DKD130" s="145"/>
      <c r="DKE130" s="145"/>
      <c r="DKF130" s="145"/>
      <c r="DKG130" s="145"/>
      <c r="DKH130" s="145"/>
      <c r="DKI130" s="145"/>
      <c r="DKJ130" s="145"/>
      <c r="DKK130" s="145"/>
      <c r="DKL130" s="145"/>
      <c r="DKM130" s="145"/>
      <c r="DKN130" s="145"/>
      <c r="DKO130" s="145"/>
      <c r="DKP130" s="145"/>
      <c r="DKQ130" s="145"/>
      <c r="DKR130" s="145"/>
      <c r="DKS130" s="145"/>
      <c r="DKT130" s="145"/>
      <c r="DKU130" s="145"/>
      <c r="DKV130" s="145"/>
      <c r="DKW130" s="145"/>
      <c r="DKX130" s="145"/>
      <c r="DKY130" s="145"/>
      <c r="DKZ130" s="145"/>
      <c r="DLA130" s="145"/>
      <c r="DLB130" s="145"/>
      <c r="DLC130" s="145"/>
      <c r="DLD130" s="145"/>
      <c r="DLE130" s="145"/>
      <c r="DLF130" s="145"/>
      <c r="DLG130" s="145"/>
      <c r="DLH130" s="145"/>
      <c r="DLI130" s="145"/>
      <c r="DLJ130" s="145"/>
      <c r="DLK130" s="145"/>
      <c r="DLL130" s="145"/>
      <c r="DLM130" s="145"/>
      <c r="DLN130" s="145"/>
      <c r="DLO130" s="145"/>
      <c r="DLP130" s="145"/>
      <c r="DLQ130" s="145"/>
      <c r="DLR130" s="145"/>
      <c r="DLS130" s="145"/>
      <c r="DLT130" s="145"/>
      <c r="DLU130" s="145"/>
      <c r="DLV130" s="145"/>
      <c r="DLW130" s="145"/>
      <c r="DLX130" s="145"/>
      <c r="DLY130" s="145"/>
      <c r="DLZ130" s="145"/>
      <c r="DMA130" s="145"/>
      <c r="DMB130" s="145"/>
      <c r="DMC130" s="145"/>
      <c r="DMD130" s="145"/>
      <c r="DME130" s="145"/>
      <c r="DMF130" s="145"/>
      <c r="DMG130" s="145"/>
      <c r="DMH130" s="145"/>
      <c r="DMI130" s="145"/>
      <c r="DMJ130" s="145"/>
      <c r="DMK130" s="145"/>
      <c r="DML130" s="145"/>
      <c r="DMM130" s="145"/>
      <c r="DMN130" s="145"/>
      <c r="DMO130" s="145"/>
      <c r="DMP130" s="145"/>
      <c r="DMQ130" s="145"/>
      <c r="DMR130" s="145"/>
      <c r="DMS130" s="145"/>
      <c r="DMT130" s="145"/>
      <c r="DMU130" s="145"/>
      <c r="DMV130" s="145"/>
      <c r="DMW130" s="145"/>
      <c r="DMX130" s="145"/>
      <c r="DMY130" s="145"/>
      <c r="DMZ130" s="145"/>
      <c r="DNA130" s="145"/>
      <c r="DNB130" s="145"/>
      <c r="DNC130" s="145"/>
      <c r="DND130" s="145"/>
      <c r="DNE130" s="145"/>
      <c r="DNF130" s="145"/>
      <c r="DNG130" s="145"/>
      <c r="DNH130" s="145"/>
      <c r="DNI130" s="145"/>
      <c r="DNJ130" s="145"/>
      <c r="DNK130" s="145"/>
      <c r="DNL130" s="145"/>
      <c r="DNM130" s="145"/>
      <c r="DNN130" s="145"/>
      <c r="DNO130" s="145"/>
      <c r="DNP130" s="145"/>
      <c r="DNQ130" s="145"/>
      <c r="DNR130" s="145"/>
      <c r="DNS130" s="145"/>
      <c r="DNT130" s="145"/>
      <c r="DNU130" s="145"/>
      <c r="DNV130" s="145"/>
      <c r="DNW130" s="145"/>
      <c r="DNX130" s="145"/>
      <c r="DNY130" s="145"/>
      <c r="DNZ130" s="145"/>
      <c r="DOA130" s="145"/>
      <c r="DOB130" s="145"/>
      <c r="DOC130" s="145"/>
      <c r="DOD130" s="145"/>
      <c r="DOE130" s="145"/>
      <c r="DOF130" s="145"/>
      <c r="DOG130" s="145"/>
      <c r="DOH130" s="145"/>
      <c r="DOI130" s="145"/>
      <c r="DOJ130" s="145"/>
      <c r="DOK130" s="145"/>
      <c r="DOL130" s="145"/>
      <c r="DOM130" s="145"/>
      <c r="DON130" s="145"/>
      <c r="DOO130" s="145"/>
      <c r="DOP130" s="145"/>
      <c r="DOQ130" s="145"/>
      <c r="DOR130" s="145"/>
      <c r="DOS130" s="145"/>
      <c r="DOT130" s="145"/>
      <c r="DOU130" s="145"/>
      <c r="DOV130" s="145"/>
      <c r="DOW130" s="145"/>
      <c r="DOX130" s="145"/>
      <c r="DOY130" s="145"/>
      <c r="DOZ130" s="145"/>
      <c r="DPA130" s="145"/>
      <c r="DPB130" s="145"/>
      <c r="DPC130" s="145"/>
      <c r="DPD130" s="145"/>
      <c r="DPE130" s="145"/>
      <c r="DPF130" s="145"/>
      <c r="DPG130" s="145"/>
      <c r="DPH130" s="145"/>
      <c r="DPI130" s="145"/>
      <c r="DPJ130" s="145"/>
      <c r="DPK130" s="145"/>
      <c r="DPL130" s="145"/>
      <c r="DPM130" s="145"/>
      <c r="DPN130" s="145"/>
      <c r="DPO130" s="145"/>
      <c r="DPP130" s="145"/>
      <c r="DPQ130" s="145"/>
      <c r="DPR130" s="145"/>
      <c r="DPS130" s="145"/>
      <c r="DPT130" s="145"/>
      <c r="DPU130" s="145"/>
      <c r="DPV130" s="145"/>
      <c r="DPW130" s="145"/>
      <c r="DPX130" s="145"/>
      <c r="DPY130" s="145"/>
      <c r="DPZ130" s="145"/>
      <c r="DQA130" s="145"/>
      <c r="DQB130" s="145"/>
      <c r="DQC130" s="145"/>
      <c r="DQD130" s="145"/>
      <c r="DQE130" s="145"/>
      <c r="DQF130" s="145"/>
      <c r="DQG130" s="145"/>
      <c r="DQH130" s="145"/>
      <c r="DQI130" s="145"/>
      <c r="DQJ130" s="145"/>
      <c r="DQK130" s="145"/>
      <c r="DQL130" s="145"/>
      <c r="DQM130" s="145"/>
      <c r="DQN130" s="145"/>
      <c r="DQO130" s="145"/>
      <c r="DQP130" s="145"/>
      <c r="DQQ130" s="145"/>
      <c r="DQR130" s="145"/>
      <c r="DQS130" s="145"/>
      <c r="DQT130" s="145"/>
      <c r="DQU130" s="145"/>
      <c r="DQV130" s="145"/>
      <c r="DQW130" s="145"/>
      <c r="DQX130" s="145"/>
      <c r="DQY130" s="145"/>
      <c r="DQZ130" s="145"/>
      <c r="DRA130" s="145"/>
      <c r="DRB130" s="145"/>
      <c r="DRC130" s="145"/>
      <c r="DRD130" s="145"/>
      <c r="DRE130" s="145"/>
      <c r="DRF130" s="145"/>
      <c r="DRG130" s="145"/>
      <c r="DRH130" s="145"/>
      <c r="DRI130" s="145"/>
      <c r="DRJ130" s="145"/>
      <c r="DRK130" s="145"/>
      <c r="DRL130" s="145"/>
      <c r="DRM130" s="145"/>
      <c r="DRN130" s="145"/>
      <c r="DRO130" s="145"/>
      <c r="DRP130" s="145"/>
      <c r="DRQ130" s="145"/>
      <c r="DRR130" s="145"/>
      <c r="DRS130" s="145"/>
      <c r="DRT130" s="145"/>
      <c r="DRU130" s="145"/>
      <c r="DRV130" s="145"/>
      <c r="DRW130" s="145"/>
      <c r="DRX130" s="145"/>
      <c r="DRY130" s="145"/>
      <c r="DRZ130" s="145"/>
      <c r="DSA130" s="145"/>
      <c r="DSB130" s="145"/>
      <c r="DSC130" s="145"/>
      <c r="DSD130" s="145"/>
      <c r="DSE130" s="145"/>
      <c r="DSF130" s="145"/>
      <c r="DSG130" s="145"/>
      <c r="DSH130" s="145"/>
      <c r="DSI130" s="145"/>
      <c r="DSJ130" s="145"/>
      <c r="DSK130" s="145"/>
      <c r="DSL130" s="145"/>
      <c r="DSM130" s="145"/>
      <c r="DSN130" s="145"/>
      <c r="DSO130" s="145"/>
      <c r="DSP130" s="145"/>
      <c r="DSQ130" s="145"/>
      <c r="DSR130" s="145"/>
      <c r="DSS130" s="145"/>
      <c r="DST130" s="145"/>
      <c r="DSU130" s="145"/>
      <c r="DSV130" s="145"/>
      <c r="DSW130" s="145"/>
      <c r="DSX130" s="145"/>
      <c r="DSY130" s="145"/>
      <c r="DSZ130" s="145"/>
      <c r="DTA130" s="145"/>
      <c r="DTB130" s="145"/>
      <c r="DTC130" s="145"/>
      <c r="DTD130" s="145"/>
      <c r="DTE130" s="145"/>
      <c r="DTF130" s="145"/>
      <c r="DTG130" s="145"/>
      <c r="DTH130" s="145"/>
      <c r="DTI130" s="145"/>
      <c r="DTJ130" s="145"/>
      <c r="DTK130" s="145"/>
      <c r="DTL130" s="145"/>
      <c r="DTM130" s="145"/>
      <c r="DTN130" s="145"/>
      <c r="DTO130" s="145"/>
      <c r="DTP130" s="145"/>
      <c r="DTQ130" s="145"/>
      <c r="DTR130" s="145"/>
      <c r="DTS130" s="145"/>
      <c r="DTT130" s="145"/>
      <c r="DTU130" s="145"/>
      <c r="DTV130" s="145"/>
      <c r="DTW130" s="145"/>
      <c r="DTX130" s="145"/>
      <c r="DTY130" s="145"/>
      <c r="DTZ130" s="145"/>
      <c r="DUA130" s="145"/>
      <c r="DUB130" s="145"/>
      <c r="DUC130" s="145"/>
      <c r="DUD130" s="145"/>
      <c r="DUE130" s="145"/>
      <c r="DUF130" s="145"/>
      <c r="DUG130" s="145"/>
      <c r="DUH130" s="145"/>
      <c r="DUI130" s="145"/>
      <c r="DUJ130" s="145"/>
      <c r="DUK130" s="145"/>
      <c r="DUL130" s="145"/>
      <c r="DUM130" s="145"/>
      <c r="DUN130" s="145"/>
      <c r="DUO130" s="145"/>
      <c r="DUP130" s="145"/>
      <c r="DUQ130" s="145"/>
      <c r="DUR130" s="145"/>
      <c r="DUS130" s="145"/>
      <c r="DUT130" s="145"/>
      <c r="DUU130" s="145"/>
      <c r="DUV130" s="145"/>
      <c r="DUW130" s="145"/>
      <c r="DUX130" s="145"/>
      <c r="DUY130" s="145"/>
      <c r="DUZ130" s="145"/>
      <c r="DVA130" s="145"/>
      <c r="DVB130" s="145"/>
      <c r="DVC130" s="145"/>
      <c r="DVD130" s="145"/>
      <c r="DVE130" s="145"/>
      <c r="DVF130" s="145"/>
      <c r="DVG130" s="145"/>
      <c r="DVH130" s="145"/>
      <c r="DVI130" s="145"/>
      <c r="DVJ130" s="145"/>
      <c r="DVK130" s="145"/>
      <c r="DVL130" s="145"/>
      <c r="DVM130" s="145"/>
      <c r="DVN130" s="145"/>
      <c r="DVO130" s="145"/>
      <c r="DVP130" s="145"/>
      <c r="DVQ130" s="145"/>
      <c r="DVR130" s="145"/>
      <c r="DVS130" s="145"/>
      <c r="DVT130" s="145"/>
      <c r="DVU130" s="145"/>
      <c r="DVV130" s="145"/>
      <c r="DVW130" s="145"/>
      <c r="DVX130" s="145"/>
      <c r="DVY130" s="145"/>
      <c r="DVZ130" s="145"/>
      <c r="DWA130" s="145"/>
      <c r="DWB130" s="145"/>
      <c r="DWC130" s="145"/>
      <c r="DWD130" s="145"/>
      <c r="DWE130" s="145"/>
      <c r="DWF130" s="145"/>
      <c r="DWG130" s="145"/>
      <c r="DWH130" s="145"/>
      <c r="DWI130" s="145"/>
      <c r="DWJ130" s="145"/>
      <c r="DWK130" s="145"/>
      <c r="DWL130" s="145"/>
      <c r="DWM130" s="145"/>
      <c r="DWN130" s="145"/>
      <c r="DWO130" s="145"/>
      <c r="DWP130" s="145"/>
      <c r="DWQ130" s="145"/>
      <c r="DWR130" s="145"/>
      <c r="DWS130" s="145"/>
      <c r="DWT130" s="145"/>
      <c r="DWU130" s="145"/>
      <c r="DWV130" s="145"/>
      <c r="DWW130" s="145"/>
      <c r="DWX130" s="145"/>
      <c r="DWY130" s="145"/>
      <c r="DWZ130" s="145"/>
      <c r="DXA130" s="145"/>
      <c r="DXB130" s="145"/>
      <c r="DXC130" s="145"/>
      <c r="DXD130" s="145"/>
      <c r="DXE130" s="145"/>
      <c r="DXF130" s="145"/>
      <c r="DXG130" s="145"/>
      <c r="DXH130" s="145"/>
      <c r="DXI130" s="145"/>
      <c r="DXJ130" s="145"/>
      <c r="DXK130" s="145"/>
      <c r="DXL130" s="145"/>
      <c r="DXM130" s="145"/>
      <c r="DXN130" s="145"/>
      <c r="DXO130" s="145"/>
      <c r="DXP130" s="145"/>
      <c r="DXQ130" s="145"/>
      <c r="DXR130" s="145"/>
      <c r="DXS130" s="145"/>
      <c r="DXT130" s="145"/>
      <c r="DXU130" s="145"/>
      <c r="DXV130" s="145"/>
      <c r="DXW130" s="145"/>
      <c r="DXX130" s="145"/>
      <c r="DXY130" s="145"/>
      <c r="DXZ130" s="145"/>
      <c r="DYA130" s="145"/>
      <c r="DYB130" s="145"/>
      <c r="DYC130" s="145"/>
      <c r="DYD130" s="145"/>
      <c r="DYE130" s="145"/>
      <c r="DYF130" s="145"/>
      <c r="DYG130" s="145"/>
      <c r="DYH130" s="145"/>
      <c r="DYI130" s="145"/>
      <c r="DYJ130" s="145"/>
      <c r="DYK130" s="145"/>
      <c r="DYL130" s="145"/>
      <c r="DYM130" s="145"/>
      <c r="DYN130" s="145"/>
      <c r="DYO130" s="145"/>
      <c r="DYP130" s="145"/>
      <c r="DYQ130" s="145"/>
      <c r="DYR130" s="145"/>
      <c r="DYS130" s="145"/>
      <c r="DYT130" s="145"/>
      <c r="DYU130" s="145"/>
      <c r="DYV130" s="145"/>
      <c r="DYW130" s="145"/>
      <c r="DYX130" s="145"/>
      <c r="DYY130" s="145"/>
      <c r="DYZ130" s="145"/>
      <c r="DZA130" s="145"/>
      <c r="DZB130" s="145"/>
      <c r="DZC130" s="145"/>
      <c r="DZD130" s="145"/>
      <c r="DZE130" s="145"/>
      <c r="DZF130" s="145"/>
      <c r="DZG130" s="145"/>
      <c r="DZH130" s="145"/>
      <c r="DZI130" s="145"/>
      <c r="DZJ130" s="145"/>
      <c r="DZK130" s="145"/>
      <c r="DZL130" s="145"/>
      <c r="DZM130" s="145"/>
      <c r="DZN130" s="145"/>
      <c r="DZO130" s="145"/>
      <c r="DZP130" s="145"/>
      <c r="DZQ130" s="145"/>
      <c r="DZR130" s="145"/>
      <c r="DZS130" s="145"/>
      <c r="DZT130" s="145"/>
      <c r="DZU130" s="145"/>
      <c r="DZV130" s="145"/>
      <c r="DZW130" s="145"/>
      <c r="DZX130" s="145"/>
      <c r="DZY130" s="145"/>
      <c r="DZZ130" s="145"/>
      <c r="EAA130" s="145"/>
      <c r="EAB130" s="145"/>
      <c r="EAC130" s="145"/>
      <c r="EAD130" s="145"/>
      <c r="EAE130" s="145"/>
      <c r="EAF130" s="145"/>
      <c r="EAG130" s="145"/>
      <c r="EAH130" s="145"/>
      <c r="EAI130" s="145"/>
      <c r="EAJ130" s="145"/>
      <c r="EAK130" s="145"/>
      <c r="EAL130" s="145"/>
      <c r="EAM130" s="145"/>
      <c r="EAN130" s="145"/>
      <c r="EAO130" s="145"/>
      <c r="EAP130" s="145"/>
      <c r="EAQ130" s="145"/>
      <c r="EAR130" s="145"/>
      <c r="EAS130" s="145"/>
      <c r="EAT130" s="145"/>
      <c r="EAU130" s="145"/>
      <c r="EAV130" s="145"/>
      <c r="EAW130" s="145"/>
      <c r="EAX130" s="145"/>
      <c r="EAY130" s="145"/>
      <c r="EAZ130" s="145"/>
      <c r="EBA130" s="145"/>
      <c r="EBB130" s="145"/>
      <c r="EBC130" s="145"/>
      <c r="EBD130" s="145"/>
      <c r="EBE130" s="145"/>
      <c r="EBF130" s="145"/>
      <c r="EBG130" s="145"/>
      <c r="EBH130" s="145"/>
      <c r="EBI130" s="145"/>
      <c r="EBJ130" s="145"/>
      <c r="EBK130" s="145"/>
      <c r="EBL130" s="145"/>
      <c r="EBM130" s="145"/>
      <c r="EBN130" s="145"/>
      <c r="EBO130" s="145"/>
      <c r="EBP130" s="145"/>
      <c r="EBQ130" s="145"/>
      <c r="EBR130" s="145"/>
      <c r="EBS130" s="145"/>
      <c r="EBT130" s="145"/>
      <c r="EBU130" s="145"/>
      <c r="EBV130" s="145"/>
      <c r="EBW130" s="145"/>
      <c r="EBX130" s="145"/>
      <c r="EBY130" s="145"/>
      <c r="EBZ130" s="145"/>
      <c r="ECA130" s="145"/>
      <c r="ECB130" s="145"/>
      <c r="ECC130" s="145"/>
      <c r="ECD130" s="145"/>
      <c r="ECE130" s="145"/>
      <c r="ECF130" s="145"/>
      <c r="ECG130" s="145"/>
      <c r="ECH130" s="145"/>
      <c r="ECI130" s="145"/>
      <c r="ECJ130" s="145"/>
      <c r="ECK130" s="145"/>
      <c r="ECL130" s="145"/>
      <c r="ECM130" s="145"/>
      <c r="ECN130" s="145"/>
      <c r="ECO130" s="145"/>
      <c r="ECP130" s="145"/>
      <c r="ECQ130" s="145"/>
      <c r="ECR130" s="145"/>
      <c r="ECS130" s="145"/>
      <c r="ECT130" s="145"/>
      <c r="ECU130" s="145"/>
      <c r="ECV130" s="145"/>
      <c r="ECW130" s="145"/>
      <c r="ECX130" s="145"/>
      <c r="ECY130" s="145"/>
      <c r="ECZ130" s="145"/>
      <c r="EDA130" s="145"/>
      <c r="EDB130" s="145"/>
      <c r="EDC130" s="145"/>
      <c r="EDD130" s="145"/>
      <c r="EDE130" s="145"/>
      <c r="EDF130" s="145"/>
      <c r="EDG130" s="145"/>
      <c r="EDH130" s="145"/>
      <c r="EDI130" s="145"/>
      <c r="EDJ130" s="145"/>
      <c r="EDK130" s="145"/>
      <c r="EDL130" s="145"/>
      <c r="EDM130" s="145"/>
      <c r="EDN130" s="145"/>
      <c r="EDO130" s="145"/>
      <c r="EDP130" s="145"/>
      <c r="EDQ130" s="145"/>
      <c r="EDR130" s="145"/>
      <c r="EDS130" s="145"/>
      <c r="EDT130" s="145"/>
      <c r="EDU130" s="145"/>
      <c r="EDV130" s="145"/>
      <c r="EDW130" s="145"/>
      <c r="EDX130" s="145"/>
      <c r="EDY130" s="145"/>
      <c r="EDZ130" s="145"/>
      <c r="EEA130" s="145"/>
      <c r="EEB130" s="145"/>
      <c r="EEC130" s="145"/>
      <c r="EED130" s="145"/>
      <c r="EEE130" s="145"/>
      <c r="EEF130" s="145"/>
      <c r="EEG130" s="145"/>
      <c r="EEH130" s="145"/>
      <c r="EEI130" s="145"/>
      <c r="EEJ130" s="145"/>
      <c r="EEK130" s="145"/>
      <c r="EEL130" s="145"/>
      <c r="EEM130" s="145"/>
      <c r="EEN130" s="145"/>
      <c r="EEO130" s="145"/>
      <c r="EEP130" s="145"/>
      <c r="EEQ130" s="145"/>
      <c r="EER130" s="145"/>
      <c r="EES130" s="145"/>
      <c r="EET130" s="145"/>
      <c r="EEU130" s="145"/>
      <c r="EEV130" s="145"/>
      <c r="EEW130" s="145"/>
      <c r="EEX130" s="145"/>
      <c r="EEY130" s="145"/>
      <c r="EEZ130" s="145"/>
      <c r="EFA130" s="145"/>
      <c r="EFB130" s="145"/>
      <c r="EFC130" s="145"/>
      <c r="EFD130" s="145"/>
      <c r="EFE130" s="145"/>
      <c r="EFF130" s="145"/>
      <c r="EFG130" s="145"/>
      <c r="EFH130" s="145"/>
      <c r="EFI130" s="145"/>
      <c r="EFJ130" s="145"/>
      <c r="EFK130" s="145"/>
      <c r="EFL130" s="145"/>
      <c r="EFM130" s="145"/>
      <c r="EFN130" s="145"/>
      <c r="EFO130" s="145"/>
      <c r="EFP130" s="145"/>
      <c r="EFQ130" s="145"/>
      <c r="EFR130" s="145"/>
      <c r="EFS130" s="145"/>
      <c r="EFT130" s="145"/>
      <c r="EFU130" s="145"/>
      <c r="EFV130" s="145"/>
      <c r="EFW130" s="145"/>
      <c r="EFX130" s="145"/>
      <c r="EFY130" s="145"/>
      <c r="EFZ130" s="145"/>
      <c r="EGA130" s="145"/>
      <c r="EGB130" s="145"/>
      <c r="EGC130" s="145"/>
      <c r="EGD130" s="145"/>
      <c r="EGE130" s="145"/>
      <c r="EGF130" s="145"/>
      <c r="EGG130" s="145"/>
      <c r="EGH130" s="145"/>
      <c r="EGI130" s="145"/>
      <c r="EGJ130" s="145"/>
      <c r="EGK130" s="145"/>
      <c r="EGL130" s="145"/>
      <c r="EGM130" s="145"/>
      <c r="EGN130" s="145"/>
      <c r="EGO130" s="145"/>
      <c r="EGP130" s="145"/>
      <c r="EGQ130" s="145"/>
      <c r="EGR130" s="145"/>
      <c r="EGS130" s="145"/>
      <c r="EGT130" s="145"/>
      <c r="EGU130" s="145"/>
      <c r="EGV130" s="145"/>
      <c r="EGW130" s="145"/>
      <c r="EGX130" s="145"/>
      <c r="EGY130" s="145"/>
      <c r="EGZ130" s="145"/>
      <c r="EHA130" s="145"/>
      <c r="EHB130" s="145"/>
      <c r="EHC130" s="145"/>
      <c r="EHD130" s="145"/>
      <c r="EHE130" s="145"/>
      <c r="EHF130" s="145"/>
      <c r="EHG130" s="145"/>
      <c r="EHH130" s="145"/>
      <c r="EHI130" s="145"/>
      <c r="EHJ130" s="145"/>
      <c r="EHK130" s="145"/>
      <c r="EHL130" s="145"/>
      <c r="EHM130" s="145"/>
      <c r="EHN130" s="145"/>
      <c r="EHO130" s="145"/>
      <c r="EHP130" s="145"/>
      <c r="EHQ130" s="145"/>
      <c r="EHR130" s="145"/>
      <c r="EHS130" s="145"/>
      <c r="EHT130" s="145"/>
      <c r="EHU130" s="145"/>
      <c r="EHV130" s="145"/>
      <c r="EHW130" s="145"/>
      <c r="EHX130" s="145"/>
      <c r="EHY130" s="145"/>
      <c r="EHZ130" s="145"/>
      <c r="EIA130" s="145"/>
      <c r="EIB130" s="145"/>
      <c r="EIC130" s="145"/>
      <c r="EID130" s="145"/>
      <c r="EIE130" s="145"/>
      <c r="EIF130" s="145"/>
      <c r="EIG130" s="145"/>
      <c r="EIH130" s="145"/>
      <c r="EII130" s="145"/>
      <c r="EIJ130" s="145"/>
      <c r="EIK130" s="145"/>
      <c r="EIL130" s="145"/>
      <c r="EIM130" s="145"/>
      <c r="EIN130" s="145"/>
      <c r="EIO130" s="145"/>
      <c r="EIP130" s="145"/>
      <c r="EIQ130" s="145"/>
      <c r="EIR130" s="145"/>
      <c r="EIS130" s="145"/>
      <c r="EIT130" s="145"/>
      <c r="EIU130" s="145"/>
      <c r="EIV130" s="145"/>
      <c r="EIW130" s="145"/>
      <c r="EIX130" s="145"/>
      <c r="EIY130" s="145"/>
      <c r="EIZ130" s="145"/>
      <c r="EJA130" s="145"/>
      <c r="EJB130" s="145"/>
      <c r="EJC130" s="145"/>
      <c r="EJD130" s="145"/>
      <c r="EJE130" s="145"/>
      <c r="EJF130" s="145"/>
      <c r="EJG130" s="145"/>
      <c r="EJH130" s="145"/>
      <c r="EJI130" s="145"/>
      <c r="EJJ130" s="145"/>
      <c r="EJK130" s="145"/>
      <c r="EJL130" s="145"/>
      <c r="EJM130" s="145"/>
      <c r="EJN130" s="145"/>
      <c r="EJO130" s="145"/>
      <c r="EJP130" s="145"/>
      <c r="EJQ130" s="145"/>
      <c r="EJR130" s="145"/>
      <c r="EJS130" s="145"/>
      <c r="EJT130" s="145"/>
      <c r="EJU130" s="145"/>
      <c r="EJV130" s="145"/>
      <c r="EJW130" s="145"/>
      <c r="EJX130" s="145"/>
      <c r="EJY130" s="145"/>
      <c r="EJZ130" s="145"/>
      <c r="EKA130" s="145"/>
      <c r="EKB130" s="145"/>
      <c r="EKC130" s="145"/>
      <c r="EKD130" s="145"/>
      <c r="EKE130" s="145"/>
      <c r="EKF130" s="145"/>
      <c r="EKG130" s="145"/>
      <c r="EKH130" s="145"/>
      <c r="EKI130" s="145"/>
      <c r="EKJ130" s="145"/>
      <c r="EKK130" s="145"/>
      <c r="EKL130" s="145"/>
      <c r="EKM130" s="145"/>
      <c r="EKN130" s="145"/>
      <c r="EKO130" s="145"/>
      <c r="EKP130" s="145"/>
      <c r="EKQ130" s="145"/>
      <c r="EKR130" s="145"/>
      <c r="EKS130" s="145"/>
      <c r="EKT130" s="145"/>
      <c r="EKU130" s="145"/>
      <c r="EKV130" s="145"/>
      <c r="EKW130" s="145"/>
      <c r="EKX130" s="145"/>
      <c r="EKY130" s="145"/>
      <c r="EKZ130" s="145"/>
      <c r="ELA130" s="145"/>
      <c r="ELB130" s="145"/>
      <c r="ELC130" s="145"/>
      <c r="ELD130" s="145"/>
      <c r="ELE130" s="145"/>
      <c r="ELF130" s="145"/>
      <c r="ELG130" s="145"/>
      <c r="ELH130" s="145"/>
      <c r="ELI130" s="145"/>
      <c r="ELJ130" s="145"/>
      <c r="ELK130" s="145"/>
      <c r="ELL130" s="145"/>
      <c r="ELM130" s="145"/>
      <c r="ELN130" s="145"/>
      <c r="ELO130" s="145"/>
      <c r="ELP130" s="145"/>
      <c r="ELQ130" s="145"/>
      <c r="ELR130" s="145"/>
      <c r="ELS130" s="145"/>
      <c r="ELT130" s="145"/>
      <c r="ELU130" s="145"/>
      <c r="ELV130" s="145"/>
      <c r="ELW130" s="145"/>
      <c r="ELX130" s="145"/>
      <c r="ELY130" s="145"/>
      <c r="ELZ130" s="145"/>
      <c r="EMA130" s="145"/>
      <c r="EMB130" s="145"/>
      <c r="EMC130" s="145"/>
      <c r="EMD130" s="145"/>
      <c r="EME130" s="145"/>
      <c r="EMF130" s="145"/>
      <c r="EMG130" s="145"/>
      <c r="EMH130" s="145"/>
      <c r="EMI130" s="145"/>
      <c r="EMJ130" s="145"/>
      <c r="EMK130" s="145"/>
      <c r="EML130" s="145"/>
      <c r="EMM130" s="145"/>
      <c r="EMN130" s="145"/>
      <c r="EMO130" s="145"/>
      <c r="EMP130" s="145"/>
      <c r="EMQ130" s="145"/>
      <c r="EMR130" s="145"/>
      <c r="EMS130" s="145"/>
      <c r="EMT130" s="145"/>
      <c r="EMU130" s="145"/>
      <c r="EMV130" s="145"/>
      <c r="EMW130" s="145"/>
      <c r="EMX130" s="145"/>
      <c r="EMY130" s="145"/>
      <c r="EMZ130" s="145"/>
      <c r="ENA130" s="145"/>
      <c r="ENB130" s="145"/>
      <c r="ENC130" s="145"/>
      <c r="END130" s="145"/>
      <c r="ENE130" s="145"/>
      <c r="ENF130" s="145"/>
      <c r="ENG130" s="145"/>
      <c r="ENH130" s="145"/>
      <c r="ENI130" s="145"/>
      <c r="ENJ130" s="145"/>
      <c r="ENK130" s="145"/>
      <c r="ENL130" s="145"/>
      <c r="ENM130" s="145"/>
      <c r="ENN130" s="145"/>
      <c r="ENO130" s="145"/>
      <c r="ENP130" s="145"/>
      <c r="ENQ130" s="145"/>
      <c r="ENR130" s="145"/>
      <c r="ENS130" s="145"/>
      <c r="ENT130" s="145"/>
      <c r="ENU130" s="145"/>
      <c r="ENV130" s="145"/>
      <c r="ENW130" s="145"/>
      <c r="ENX130" s="145"/>
      <c r="ENY130" s="145"/>
      <c r="ENZ130" s="145"/>
      <c r="EOA130" s="145"/>
      <c r="EOB130" s="145"/>
      <c r="EOC130" s="145"/>
      <c r="EOD130" s="145"/>
      <c r="EOE130" s="145"/>
      <c r="EOF130" s="145"/>
      <c r="EOG130" s="145"/>
      <c r="EOH130" s="145"/>
      <c r="EOI130" s="145"/>
      <c r="EOJ130" s="145"/>
      <c r="EOK130" s="145"/>
      <c r="EOL130" s="145"/>
      <c r="EOM130" s="145"/>
      <c r="EON130" s="145"/>
      <c r="EOO130" s="145"/>
      <c r="EOP130" s="145"/>
      <c r="EOQ130" s="145"/>
      <c r="EOR130" s="145"/>
      <c r="EOS130" s="145"/>
      <c r="EOT130" s="145"/>
      <c r="EOU130" s="145"/>
      <c r="EOV130" s="145"/>
      <c r="EOW130" s="145"/>
      <c r="EOX130" s="145"/>
      <c r="EOY130" s="145"/>
      <c r="EOZ130" s="145"/>
      <c r="EPA130" s="145"/>
      <c r="EPB130" s="145"/>
      <c r="EPC130" s="145"/>
      <c r="EPD130" s="145"/>
      <c r="EPE130" s="145"/>
      <c r="EPF130" s="145"/>
      <c r="EPG130" s="145"/>
      <c r="EPH130" s="145"/>
      <c r="EPI130" s="145"/>
      <c r="EPJ130" s="145"/>
      <c r="EPK130" s="145"/>
      <c r="EPL130" s="145"/>
      <c r="EPM130" s="145"/>
      <c r="EPN130" s="145"/>
      <c r="EPO130" s="145"/>
      <c r="EPP130" s="145"/>
      <c r="EPQ130" s="145"/>
      <c r="EPR130" s="145"/>
      <c r="EPS130" s="145"/>
      <c r="EPT130" s="145"/>
      <c r="EPU130" s="145"/>
      <c r="EPV130" s="145"/>
      <c r="EPW130" s="145"/>
      <c r="EPX130" s="145"/>
      <c r="EPY130" s="145"/>
      <c r="EPZ130" s="145"/>
      <c r="EQA130" s="145"/>
      <c r="EQB130" s="145"/>
      <c r="EQC130" s="145"/>
      <c r="EQD130" s="145"/>
      <c r="EQE130" s="145"/>
      <c r="EQF130" s="145"/>
      <c r="EQG130" s="145"/>
      <c r="EQH130" s="145"/>
      <c r="EQI130" s="145"/>
      <c r="EQJ130" s="145"/>
      <c r="EQK130" s="145"/>
      <c r="EQL130" s="145"/>
      <c r="EQM130" s="145"/>
      <c r="EQN130" s="145"/>
      <c r="EQO130" s="145"/>
      <c r="EQP130" s="145"/>
      <c r="EQQ130" s="145"/>
      <c r="EQR130" s="145"/>
      <c r="EQS130" s="145"/>
      <c r="EQT130" s="145"/>
      <c r="EQU130" s="145"/>
      <c r="EQV130" s="145"/>
      <c r="EQW130" s="145"/>
      <c r="EQX130" s="145"/>
      <c r="EQY130" s="145"/>
      <c r="EQZ130" s="145"/>
      <c r="ERA130" s="145"/>
      <c r="ERB130" s="145"/>
      <c r="ERC130" s="145"/>
      <c r="ERD130" s="145"/>
      <c r="ERE130" s="145"/>
      <c r="ERF130" s="145"/>
      <c r="ERG130" s="145"/>
      <c r="ERH130" s="145"/>
      <c r="ERI130" s="145"/>
      <c r="ERJ130" s="145"/>
      <c r="ERK130" s="145"/>
      <c r="ERL130" s="145"/>
      <c r="ERM130" s="145"/>
      <c r="ERN130" s="145"/>
      <c r="ERO130" s="145"/>
      <c r="ERP130" s="145"/>
      <c r="ERQ130" s="145"/>
      <c r="ERR130" s="145"/>
      <c r="ERS130" s="145"/>
      <c r="ERT130" s="145"/>
      <c r="ERU130" s="145"/>
      <c r="ERV130" s="145"/>
      <c r="ERW130" s="145"/>
      <c r="ERX130" s="145"/>
      <c r="ERY130" s="145"/>
      <c r="ERZ130" s="145"/>
      <c r="ESA130" s="145"/>
      <c r="ESB130" s="145"/>
      <c r="ESC130" s="145"/>
      <c r="ESD130" s="145"/>
      <c r="ESE130" s="145"/>
      <c r="ESF130" s="145"/>
      <c r="ESG130" s="145"/>
      <c r="ESH130" s="145"/>
      <c r="ESI130" s="145"/>
      <c r="ESJ130" s="145"/>
      <c r="ESK130" s="145"/>
      <c r="ESL130" s="145"/>
      <c r="ESM130" s="145"/>
      <c r="ESN130" s="145"/>
      <c r="ESO130" s="145"/>
      <c r="ESP130" s="145"/>
      <c r="ESQ130" s="145"/>
      <c r="ESR130" s="145"/>
      <c r="ESS130" s="145"/>
      <c r="EST130" s="145"/>
      <c r="ESU130" s="145"/>
      <c r="ESV130" s="145"/>
      <c r="ESW130" s="145"/>
      <c r="ESX130" s="145"/>
      <c r="ESY130" s="145"/>
      <c r="ESZ130" s="145"/>
      <c r="ETA130" s="145"/>
      <c r="ETB130" s="145"/>
      <c r="ETC130" s="145"/>
      <c r="ETD130" s="145"/>
      <c r="ETE130" s="145"/>
      <c r="ETF130" s="145"/>
      <c r="ETG130" s="145"/>
      <c r="ETH130" s="145"/>
      <c r="ETI130" s="145"/>
      <c r="ETJ130" s="145"/>
      <c r="ETK130" s="145"/>
      <c r="ETL130" s="145"/>
      <c r="ETM130" s="145"/>
      <c r="ETN130" s="145"/>
      <c r="ETO130" s="145"/>
      <c r="ETP130" s="145"/>
      <c r="ETQ130" s="145"/>
      <c r="ETR130" s="145"/>
      <c r="ETS130" s="145"/>
      <c r="ETT130" s="145"/>
      <c r="ETU130" s="145"/>
      <c r="ETV130" s="145"/>
      <c r="ETW130" s="145"/>
      <c r="ETX130" s="145"/>
      <c r="ETY130" s="145"/>
      <c r="ETZ130" s="145"/>
      <c r="EUA130" s="145"/>
      <c r="EUB130" s="145"/>
      <c r="EUC130" s="145"/>
      <c r="EUD130" s="145"/>
      <c r="EUE130" s="145"/>
      <c r="EUF130" s="145"/>
      <c r="EUG130" s="145"/>
      <c r="EUH130" s="145"/>
      <c r="EUI130" s="145"/>
      <c r="EUJ130" s="145"/>
      <c r="EUK130" s="145"/>
      <c r="EUL130" s="145"/>
      <c r="EUM130" s="145"/>
      <c r="EUN130" s="145"/>
      <c r="EUO130" s="145"/>
      <c r="EUP130" s="145"/>
      <c r="EUQ130" s="145"/>
      <c r="EUR130" s="145"/>
      <c r="EUS130" s="145"/>
      <c r="EUT130" s="145"/>
      <c r="EUU130" s="145"/>
      <c r="EUV130" s="145"/>
      <c r="EUW130" s="145"/>
      <c r="EUX130" s="145"/>
      <c r="EUY130" s="145"/>
      <c r="EUZ130" s="145"/>
      <c r="EVA130" s="145"/>
      <c r="EVB130" s="145"/>
      <c r="EVC130" s="145"/>
      <c r="EVD130" s="145"/>
      <c r="EVE130" s="145"/>
      <c r="EVF130" s="145"/>
      <c r="EVG130" s="145"/>
      <c r="EVH130" s="145"/>
      <c r="EVI130" s="145"/>
      <c r="EVJ130" s="145"/>
      <c r="EVK130" s="145"/>
      <c r="EVL130" s="145"/>
      <c r="EVM130" s="145"/>
      <c r="EVN130" s="145"/>
      <c r="EVO130" s="145"/>
      <c r="EVP130" s="145"/>
      <c r="EVQ130" s="145"/>
      <c r="EVR130" s="145"/>
      <c r="EVS130" s="145"/>
      <c r="EVT130" s="145"/>
      <c r="EVU130" s="145"/>
      <c r="EVV130" s="145"/>
      <c r="EVW130" s="145"/>
      <c r="EVX130" s="145"/>
      <c r="EVY130" s="145"/>
      <c r="EVZ130" s="145"/>
      <c r="EWA130" s="145"/>
      <c r="EWB130" s="145"/>
      <c r="EWC130" s="145"/>
      <c r="EWD130" s="145"/>
      <c r="EWE130" s="145"/>
      <c r="EWF130" s="145"/>
      <c r="EWG130" s="145"/>
      <c r="EWH130" s="145"/>
      <c r="EWI130" s="145"/>
      <c r="EWJ130" s="145"/>
      <c r="EWK130" s="145"/>
      <c r="EWL130" s="145"/>
      <c r="EWM130" s="145"/>
      <c r="EWN130" s="145"/>
      <c r="EWO130" s="145"/>
      <c r="EWP130" s="145"/>
      <c r="EWQ130" s="145"/>
      <c r="EWR130" s="145"/>
      <c r="EWS130" s="145"/>
      <c r="EWT130" s="145"/>
      <c r="EWU130" s="145"/>
      <c r="EWV130" s="145"/>
      <c r="EWW130" s="145"/>
      <c r="EWX130" s="145"/>
      <c r="EWY130" s="145"/>
      <c r="EWZ130" s="145"/>
      <c r="EXA130" s="145"/>
      <c r="EXB130" s="145"/>
      <c r="EXC130" s="145"/>
      <c r="EXD130" s="145"/>
      <c r="EXE130" s="145"/>
      <c r="EXF130" s="145"/>
      <c r="EXG130" s="145"/>
      <c r="EXH130" s="145"/>
      <c r="EXI130" s="145"/>
      <c r="EXJ130" s="145"/>
      <c r="EXK130" s="145"/>
      <c r="EXL130" s="145"/>
      <c r="EXM130" s="145"/>
      <c r="EXN130" s="145"/>
      <c r="EXO130" s="145"/>
      <c r="EXP130" s="145"/>
      <c r="EXQ130" s="145"/>
      <c r="EXR130" s="145"/>
      <c r="EXS130" s="145"/>
      <c r="EXT130" s="145"/>
      <c r="EXU130" s="145"/>
      <c r="EXV130" s="145"/>
      <c r="EXW130" s="145"/>
      <c r="EXX130" s="145"/>
      <c r="EXY130" s="145"/>
      <c r="EXZ130" s="145"/>
      <c r="EYA130" s="145"/>
      <c r="EYB130" s="145"/>
      <c r="EYC130" s="145"/>
      <c r="EYD130" s="145"/>
      <c r="EYE130" s="145"/>
      <c r="EYF130" s="145"/>
      <c r="EYG130" s="145"/>
      <c r="EYH130" s="145"/>
      <c r="EYI130" s="145"/>
      <c r="EYJ130" s="145"/>
      <c r="EYK130" s="145"/>
      <c r="EYL130" s="145"/>
      <c r="EYM130" s="145"/>
      <c r="EYN130" s="145"/>
      <c r="EYO130" s="145"/>
      <c r="EYP130" s="145"/>
      <c r="EYQ130" s="145"/>
      <c r="EYR130" s="145"/>
      <c r="EYS130" s="145"/>
      <c r="EYT130" s="145"/>
      <c r="EYU130" s="145"/>
      <c r="EYV130" s="145"/>
      <c r="EYW130" s="145"/>
      <c r="EYX130" s="145"/>
      <c r="EYY130" s="145"/>
      <c r="EYZ130" s="145"/>
      <c r="EZA130" s="145"/>
      <c r="EZB130" s="145"/>
      <c r="EZC130" s="145"/>
      <c r="EZD130" s="145"/>
      <c r="EZE130" s="145"/>
      <c r="EZF130" s="145"/>
      <c r="EZG130" s="145"/>
      <c r="EZH130" s="145"/>
      <c r="EZI130" s="145"/>
      <c r="EZJ130" s="145"/>
      <c r="EZK130" s="145"/>
      <c r="EZL130" s="145"/>
      <c r="EZM130" s="145"/>
      <c r="EZN130" s="145"/>
      <c r="EZO130" s="145"/>
      <c r="EZP130" s="145"/>
      <c r="EZQ130" s="145"/>
      <c r="EZR130" s="145"/>
      <c r="EZS130" s="145"/>
      <c r="EZT130" s="145"/>
      <c r="EZU130" s="145"/>
      <c r="EZV130" s="145"/>
      <c r="EZW130" s="145"/>
      <c r="EZX130" s="145"/>
      <c r="EZY130" s="145"/>
      <c r="EZZ130" s="145"/>
      <c r="FAA130" s="145"/>
      <c r="FAB130" s="145"/>
      <c r="FAC130" s="145"/>
      <c r="FAD130" s="145"/>
      <c r="FAE130" s="145"/>
      <c r="FAF130" s="145"/>
      <c r="FAG130" s="145"/>
      <c r="FAH130" s="145"/>
      <c r="FAI130" s="145"/>
      <c r="FAJ130" s="145"/>
      <c r="FAK130" s="145"/>
      <c r="FAL130" s="145"/>
      <c r="FAM130" s="145"/>
      <c r="FAN130" s="145"/>
      <c r="FAO130" s="145"/>
      <c r="FAP130" s="145"/>
      <c r="FAQ130" s="145"/>
      <c r="FAR130" s="145"/>
      <c r="FAS130" s="145"/>
      <c r="FAT130" s="145"/>
      <c r="FAU130" s="145"/>
      <c r="FAV130" s="145"/>
      <c r="FAW130" s="145"/>
      <c r="FAX130" s="145"/>
      <c r="FAY130" s="145"/>
      <c r="FAZ130" s="145"/>
      <c r="FBA130" s="145"/>
      <c r="FBB130" s="145"/>
      <c r="FBC130" s="145"/>
      <c r="FBD130" s="145"/>
      <c r="FBE130" s="145"/>
      <c r="FBF130" s="145"/>
      <c r="FBG130" s="145"/>
      <c r="FBH130" s="145"/>
      <c r="FBI130" s="145"/>
      <c r="FBJ130" s="145"/>
      <c r="FBK130" s="145"/>
      <c r="FBL130" s="145"/>
      <c r="FBM130" s="145"/>
      <c r="FBN130" s="145"/>
      <c r="FBO130" s="145"/>
      <c r="FBP130" s="145"/>
      <c r="FBQ130" s="145"/>
      <c r="FBR130" s="145"/>
      <c r="FBS130" s="145"/>
      <c r="FBT130" s="145"/>
      <c r="FBU130" s="145"/>
      <c r="FBV130" s="145"/>
      <c r="FBW130" s="145"/>
      <c r="FBX130" s="145"/>
      <c r="FBY130" s="145"/>
      <c r="FBZ130" s="145"/>
      <c r="FCA130" s="145"/>
      <c r="FCB130" s="145"/>
      <c r="FCC130" s="145"/>
      <c r="FCD130" s="145"/>
      <c r="FCE130" s="145"/>
      <c r="FCF130" s="145"/>
      <c r="FCG130" s="145"/>
      <c r="FCH130" s="145"/>
      <c r="FCI130" s="145"/>
      <c r="FCJ130" s="145"/>
      <c r="FCK130" s="145"/>
      <c r="FCL130" s="145"/>
      <c r="FCM130" s="145"/>
      <c r="FCN130" s="145"/>
      <c r="FCO130" s="145"/>
      <c r="FCP130" s="145"/>
      <c r="FCQ130" s="145"/>
      <c r="FCR130" s="145"/>
      <c r="FCS130" s="145"/>
      <c r="FCT130" s="145"/>
      <c r="FCU130" s="145"/>
      <c r="FCV130" s="145"/>
      <c r="FCW130" s="145"/>
      <c r="FCX130" s="145"/>
      <c r="FCY130" s="145"/>
      <c r="FCZ130" s="145"/>
      <c r="FDA130" s="145"/>
      <c r="FDB130" s="145"/>
      <c r="FDC130" s="145"/>
      <c r="FDD130" s="145"/>
      <c r="FDE130" s="145"/>
      <c r="FDF130" s="145"/>
      <c r="FDG130" s="145"/>
      <c r="FDH130" s="145"/>
      <c r="FDI130" s="145"/>
      <c r="FDJ130" s="145"/>
      <c r="FDK130" s="145"/>
      <c r="FDL130" s="145"/>
      <c r="FDM130" s="145"/>
      <c r="FDN130" s="145"/>
      <c r="FDO130" s="145"/>
      <c r="FDP130" s="145"/>
      <c r="FDQ130" s="145"/>
      <c r="FDR130" s="145"/>
      <c r="FDS130" s="145"/>
      <c r="FDT130" s="145"/>
      <c r="FDU130" s="145"/>
      <c r="FDV130" s="145"/>
      <c r="FDW130" s="145"/>
      <c r="FDX130" s="145"/>
      <c r="FDY130" s="145"/>
      <c r="FDZ130" s="145"/>
      <c r="FEA130" s="145"/>
      <c r="FEB130" s="145"/>
      <c r="FEC130" s="145"/>
      <c r="FED130" s="145"/>
      <c r="FEE130" s="145"/>
      <c r="FEF130" s="145"/>
      <c r="FEG130" s="145"/>
      <c r="FEH130" s="145"/>
      <c r="FEI130" s="145"/>
      <c r="FEJ130" s="145"/>
      <c r="FEK130" s="145"/>
      <c r="FEL130" s="145"/>
      <c r="FEM130" s="145"/>
      <c r="FEN130" s="145"/>
      <c r="FEO130" s="145"/>
      <c r="FEP130" s="145"/>
      <c r="FEQ130" s="145"/>
      <c r="FER130" s="145"/>
      <c r="FES130" s="145"/>
      <c r="FET130" s="145"/>
      <c r="FEU130" s="145"/>
      <c r="FEV130" s="145"/>
      <c r="FEW130" s="145"/>
      <c r="FEX130" s="145"/>
      <c r="FEY130" s="145"/>
      <c r="FEZ130" s="145"/>
      <c r="FFA130" s="145"/>
      <c r="FFB130" s="145"/>
      <c r="FFC130" s="145"/>
      <c r="FFD130" s="145"/>
      <c r="FFE130" s="145"/>
      <c r="FFF130" s="145"/>
      <c r="FFG130" s="145"/>
      <c r="FFH130" s="145"/>
      <c r="FFI130" s="145"/>
      <c r="FFJ130" s="145"/>
      <c r="FFK130" s="145"/>
      <c r="FFL130" s="145"/>
      <c r="FFM130" s="145"/>
      <c r="FFN130" s="145"/>
      <c r="FFO130" s="145"/>
      <c r="FFP130" s="145"/>
      <c r="FFQ130" s="145"/>
      <c r="FFR130" s="145"/>
      <c r="FFS130" s="145"/>
      <c r="FFT130" s="145"/>
      <c r="FFU130" s="145"/>
      <c r="FFV130" s="145"/>
      <c r="FFW130" s="145"/>
      <c r="FFX130" s="145"/>
      <c r="FFY130" s="145"/>
      <c r="FFZ130" s="145"/>
      <c r="FGA130" s="145"/>
      <c r="FGB130" s="145"/>
      <c r="FGC130" s="145"/>
      <c r="FGD130" s="145"/>
      <c r="FGE130" s="145"/>
      <c r="FGF130" s="145"/>
      <c r="FGG130" s="145"/>
      <c r="FGH130" s="145"/>
      <c r="FGI130" s="145"/>
      <c r="FGJ130" s="145"/>
      <c r="FGK130" s="145"/>
      <c r="FGL130" s="145"/>
      <c r="FGM130" s="145"/>
      <c r="FGN130" s="145"/>
      <c r="FGO130" s="145"/>
      <c r="FGP130" s="145"/>
      <c r="FGQ130" s="145"/>
      <c r="FGR130" s="145"/>
      <c r="FGS130" s="145"/>
      <c r="FGT130" s="145"/>
      <c r="FGU130" s="145"/>
      <c r="FGV130" s="145"/>
      <c r="FGW130" s="145"/>
      <c r="FGX130" s="145"/>
      <c r="FGY130" s="145"/>
      <c r="FGZ130" s="145"/>
      <c r="FHA130" s="145"/>
      <c r="FHB130" s="145"/>
      <c r="FHC130" s="145"/>
      <c r="FHD130" s="145"/>
      <c r="FHE130" s="145"/>
      <c r="FHF130" s="145"/>
      <c r="FHG130" s="145"/>
      <c r="FHH130" s="145"/>
      <c r="FHI130" s="145"/>
      <c r="FHJ130" s="145"/>
      <c r="FHK130" s="145"/>
      <c r="FHL130" s="145"/>
      <c r="FHM130" s="145"/>
      <c r="FHN130" s="145"/>
      <c r="FHO130" s="145"/>
      <c r="FHP130" s="145"/>
      <c r="FHQ130" s="145"/>
      <c r="FHR130" s="145"/>
      <c r="FHS130" s="145"/>
      <c r="FHT130" s="145"/>
      <c r="FHU130" s="145"/>
      <c r="FHV130" s="145"/>
      <c r="FHW130" s="145"/>
      <c r="FHX130" s="145"/>
      <c r="FHY130" s="145"/>
      <c r="FHZ130" s="145"/>
      <c r="FIA130" s="145"/>
      <c r="FIB130" s="145"/>
      <c r="FIC130" s="145"/>
      <c r="FID130" s="145"/>
      <c r="FIE130" s="145"/>
      <c r="FIF130" s="145"/>
      <c r="FIG130" s="145"/>
      <c r="FIH130" s="145"/>
      <c r="FII130" s="145"/>
      <c r="FIJ130" s="145"/>
      <c r="FIK130" s="145"/>
      <c r="FIL130" s="145"/>
      <c r="FIM130" s="145"/>
      <c r="FIN130" s="145"/>
      <c r="FIO130" s="145"/>
      <c r="FIP130" s="145"/>
      <c r="FIQ130" s="145"/>
      <c r="FIR130" s="145"/>
      <c r="FIS130" s="145"/>
      <c r="FIT130" s="145"/>
      <c r="FIU130" s="145"/>
      <c r="FIV130" s="145"/>
      <c r="FIW130" s="145"/>
      <c r="FIX130" s="145"/>
      <c r="FIY130" s="145"/>
      <c r="FIZ130" s="145"/>
      <c r="FJA130" s="145"/>
      <c r="FJB130" s="145"/>
      <c r="FJC130" s="145"/>
      <c r="FJD130" s="145"/>
      <c r="FJE130" s="145"/>
      <c r="FJF130" s="145"/>
      <c r="FJG130" s="145"/>
      <c r="FJH130" s="145"/>
      <c r="FJI130" s="145"/>
      <c r="FJJ130" s="145"/>
      <c r="FJK130" s="145"/>
      <c r="FJL130" s="145"/>
      <c r="FJM130" s="145"/>
      <c r="FJN130" s="145"/>
      <c r="FJO130" s="145"/>
      <c r="FJP130" s="145"/>
      <c r="FJQ130" s="145"/>
      <c r="FJR130" s="145"/>
      <c r="FJS130" s="145"/>
      <c r="FJT130" s="145"/>
      <c r="FJU130" s="145"/>
      <c r="FJV130" s="145"/>
      <c r="FJW130" s="145"/>
      <c r="FJX130" s="145"/>
      <c r="FJY130" s="145"/>
      <c r="FJZ130" s="145"/>
      <c r="FKA130" s="145"/>
      <c r="FKB130" s="145"/>
      <c r="FKC130" s="145"/>
      <c r="FKD130" s="145"/>
      <c r="FKE130" s="145"/>
      <c r="FKF130" s="145"/>
      <c r="FKG130" s="145"/>
      <c r="FKH130" s="145"/>
      <c r="FKI130" s="145"/>
      <c r="FKJ130" s="145"/>
      <c r="FKK130" s="145"/>
      <c r="FKL130" s="145"/>
      <c r="FKM130" s="145"/>
      <c r="FKN130" s="145"/>
      <c r="FKO130" s="145"/>
      <c r="FKP130" s="145"/>
      <c r="FKQ130" s="145"/>
      <c r="FKR130" s="145"/>
      <c r="FKS130" s="145"/>
      <c r="FKT130" s="145"/>
      <c r="FKU130" s="145"/>
      <c r="FKV130" s="145"/>
      <c r="FKW130" s="145"/>
      <c r="FKX130" s="145"/>
      <c r="FKY130" s="145"/>
      <c r="FKZ130" s="145"/>
      <c r="FLA130" s="145"/>
      <c r="FLB130" s="145"/>
      <c r="FLC130" s="145"/>
      <c r="FLD130" s="145"/>
      <c r="FLE130" s="145"/>
      <c r="FLF130" s="145"/>
      <c r="FLG130" s="145"/>
      <c r="FLH130" s="145"/>
      <c r="FLI130" s="145"/>
      <c r="FLJ130" s="145"/>
      <c r="FLK130" s="145"/>
      <c r="FLL130" s="145"/>
      <c r="FLM130" s="145"/>
      <c r="FLN130" s="145"/>
      <c r="FLO130" s="145"/>
      <c r="FLP130" s="145"/>
      <c r="FLQ130" s="145"/>
      <c r="FLR130" s="145"/>
      <c r="FLS130" s="145"/>
      <c r="FLT130" s="145"/>
      <c r="FLU130" s="145"/>
      <c r="FLV130" s="145"/>
      <c r="FLW130" s="145"/>
      <c r="FLX130" s="145"/>
      <c r="FLY130" s="145"/>
      <c r="FLZ130" s="145"/>
      <c r="FMA130" s="145"/>
      <c r="FMB130" s="145"/>
      <c r="FMC130" s="145"/>
      <c r="FMD130" s="145"/>
      <c r="FME130" s="145"/>
      <c r="FMF130" s="145"/>
      <c r="FMG130" s="145"/>
      <c r="FMH130" s="145"/>
      <c r="FMI130" s="145"/>
      <c r="FMJ130" s="145"/>
      <c r="FMK130" s="145"/>
      <c r="FML130" s="145"/>
      <c r="FMM130" s="145"/>
      <c r="FMN130" s="145"/>
      <c r="FMO130" s="145"/>
      <c r="FMP130" s="145"/>
      <c r="FMQ130" s="145"/>
      <c r="FMR130" s="145"/>
      <c r="FMS130" s="145"/>
      <c r="FMT130" s="145"/>
      <c r="FMU130" s="145"/>
      <c r="FMV130" s="145"/>
      <c r="FMW130" s="145"/>
      <c r="FMX130" s="145"/>
      <c r="FMY130" s="145"/>
      <c r="FMZ130" s="145"/>
      <c r="FNA130" s="145"/>
      <c r="FNB130" s="145"/>
      <c r="FNC130" s="145"/>
      <c r="FND130" s="145"/>
      <c r="FNE130" s="145"/>
      <c r="FNF130" s="145"/>
      <c r="FNG130" s="145"/>
      <c r="FNH130" s="145"/>
      <c r="FNI130" s="145"/>
      <c r="FNJ130" s="145"/>
      <c r="FNK130" s="145"/>
      <c r="FNL130" s="145"/>
      <c r="FNM130" s="145"/>
      <c r="FNN130" s="145"/>
      <c r="FNO130" s="145"/>
      <c r="FNP130" s="145"/>
      <c r="FNQ130" s="145"/>
      <c r="FNR130" s="145"/>
      <c r="FNS130" s="145"/>
      <c r="FNT130" s="145"/>
      <c r="FNU130" s="145"/>
      <c r="FNV130" s="145"/>
      <c r="FNW130" s="145"/>
      <c r="FNX130" s="145"/>
      <c r="FNY130" s="145"/>
      <c r="FNZ130" s="145"/>
      <c r="FOA130" s="145"/>
      <c r="FOB130" s="145"/>
      <c r="FOC130" s="145"/>
      <c r="FOD130" s="145"/>
      <c r="FOE130" s="145"/>
      <c r="FOF130" s="145"/>
      <c r="FOG130" s="145"/>
      <c r="FOH130" s="145"/>
      <c r="FOI130" s="145"/>
      <c r="FOJ130" s="145"/>
      <c r="FOK130" s="145"/>
      <c r="FOL130" s="145"/>
      <c r="FOM130" s="145"/>
      <c r="FON130" s="145"/>
      <c r="FOO130" s="145"/>
      <c r="FOP130" s="145"/>
      <c r="FOQ130" s="145"/>
      <c r="FOR130" s="145"/>
      <c r="FOS130" s="145"/>
      <c r="FOT130" s="145"/>
      <c r="FOU130" s="145"/>
      <c r="FOV130" s="145"/>
      <c r="FOW130" s="145"/>
      <c r="FOX130" s="145"/>
      <c r="FOY130" s="145"/>
      <c r="FOZ130" s="145"/>
      <c r="FPA130" s="145"/>
      <c r="FPB130" s="145"/>
      <c r="FPC130" s="145"/>
      <c r="FPD130" s="145"/>
      <c r="FPE130" s="145"/>
      <c r="FPF130" s="145"/>
      <c r="FPG130" s="145"/>
      <c r="FPH130" s="145"/>
      <c r="FPI130" s="145"/>
      <c r="FPJ130" s="145"/>
      <c r="FPK130" s="145"/>
      <c r="FPL130" s="145"/>
      <c r="FPM130" s="145"/>
      <c r="FPN130" s="145"/>
      <c r="FPO130" s="145"/>
      <c r="FPP130" s="145"/>
      <c r="FPQ130" s="145"/>
      <c r="FPR130" s="145"/>
      <c r="FPS130" s="145"/>
      <c r="FPT130" s="145"/>
      <c r="FPU130" s="145"/>
      <c r="FPV130" s="145"/>
      <c r="FPW130" s="145"/>
      <c r="FPX130" s="145"/>
      <c r="FPY130" s="145"/>
      <c r="FPZ130" s="145"/>
      <c r="FQA130" s="145"/>
      <c r="FQB130" s="145"/>
      <c r="FQC130" s="145"/>
      <c r="FQD130" s="145"/>
      <c r="FQE130" s="145"/>
      <c r="FQF130" s="145"/>
      <c r="FQG130" s="145"/>
      <c r="FQH130" s="145"/>
      <c r="FQI130" s="145"/>
      <c r="FQJ130" s="145"/>
      <c r="FQK130" s="145"/>
      <c r="FQL130" s="145"/>
      <c r="FQM130" s="145"/>
      <c r="FQN130" s="145"/>
      <c r="FQO130" s="145"/>
      <c r="FQP130" s="145"/>
      <c r="FQQ130" s="145"/>
      <c r="FQR130" s="145"/>
      <c r="FQS130" s="145"/>
      <c r="FQT130" s="145"/>
      <c r="FQU130" s="145"/>
      <c r="FQV130" s="145"/>
      <c r="FQW130" s="145"/>
      <c r="FQX130" s="145"/>
      <c r="FQY130" s="145"/>
      <c r="FQZ130" s="145"/>
      <c r="FRA130" s="145"/>
      <c r="FRB130" s="145"/>
      <c r="FRC130" s="145"/>
      <c r="FRD130" s="145"/>
      <c r="FRE130" s="145"/>
      <c r="FRF130" s="145"/>
      <c r="FRG130" s="145"/>
      <c r="FRH130" s="145"/>
      <c r="FRI130" s="145"/>
      <c r="FRJ130" s="145"/>
      <c r="FRK130" s="145"/>
      <c r="FRL130" s="145"/>
      <c r="FRM130" s="145"/>
      <c r="FRN130" s="145"/>
      <c r="FRO130" s="145"/>
      <c r="FRP130" s="145"/>
      <c r="FRQ130" s="145"/>
      <c r="FRR130" s="145"/>
      <c r="FRS130" s="145"/>
      <c r="FRT130" s="145"/>
      <c r="FRU130" s="145"/>
      <c r="FRV130" s="145"/>
      <c r="FRW130" s="145"/>
      <c r="FRX130" s="145"/>
      <c r="FRY130" s="145"/>
      <c r="FRZ130" s="145"/>
      <c r="FSA130" s="145"/>
      <c r="FSB130" s="145"/>
      <c r="FSC130" s="145"/>
      <c r="FSD130" s="145"/>
      <c r="FSE130" s="145"/>
      <c r="FSF130" s="145"/>
      <c r="FSG130" s="145"/>
      <c r="FSH130" s="145"/>
      <c r="FSI130" s="145"/>
      <c r="FSJ130" s="145"/>
      <c r="FSK130" s="145"/>
      <c r="FSL130" s="145"/>
      <c r="FSM130" s="145"/>
      <c r="FSN130" s="145"/>
      <c r="FSO130" s="145"/>
      <c r="FSP130" s="145"/>
      <c r="FSQ130" s="145"/>
      <c r="FSR130" s="145"/>
      <c r="FSS130" s="145"/>
      <c r="FST130" s="145"/>
      <c r="FSU130" s="145"/>
      <c r="FSV130" s="145"/>
      <c r="FSW130" s="145"/>
      <c r="FSX130" s="145"/>
      <c r="FSY130" s="145"/>
      <c r="FSZ130" s="145"/>
      <c r="FTA130" s="145"/>
      <c r="FTB130" s="145"/>
      <c r="FTC130" s="145"/>
      <c r="FTD130" s="145"/>
      <c r="FTE130" s="145"/>
      <c r="FTF130" s="145"/>
      <c r="FTG130" s="145"/>
      <c r="FTH130" s="145"/>
      <c r="FTI130" s="145"/>
      <c r="FTJ130" s="145"/>
      <c r="FTK130" s="145"/>
      <c r="FTL130" s="145"/>
      <c r="FTM130" s="145"/>
      <c r="FTN130" s="145"/>
      <c r="FTO130" s="145"/>
      <c r="FTP130" s="145"/>
      <c r="FTQ130" s="145"/>
      <c r="FTR130" s="145"/>
      <c r="FTS130" s="145"/>
      <c r="FTT130" s="145"/>
      <c r="FTU130" s="145"/>
      <c r="FTV130" s="145"/>
      <c r="FTW130" s="145"/>
      <c r="FTX130" s="145"/>
      <c r="FTY130" s="145"/>
      <c r="FTZ130" s="145"/>
      <c r="FUA130" s="145"/>
      <c r="FUB130" s="145"/>
      <c r="FUC130" s="145"/>
      <c r="FUD130" s="145"/>
      <c r="FUE130" s="145"/>
      <c r="FUF130" s="145"/>
      <c r="FUG130" s="145"/>
      <c r="FUH130" s="145"/>
      <c r="FUI130" s="145"/>
      <c r="FUJ130" s="145"/>
      <c r="FUK130" s="145"/>
      <c r="FUL130" s="145"/>
      <c r="FUM130" s="145"/>
      <c r="FUN130" s="145"/>
      <c r="FUO130" s="145"/>
      <c r="FUP130" s="145"/>
      <c r="FUQ130" s="145"/>
      <c r="FUR130" s="145"/>
      <c r="FUS130" s="145"/>
      <c r="FUT130" s="145"/>
      <c r="FUU130" s="145"/>
      <c r="FUV130" s="145"/>
      <c r="FUW130" s="145"/>
      <c r="FUX130" s="145"/>
      <c r="FUY130" s="145"/>
      <c r="FUZ130" s="145"/>
      <c r="FVA130" s="145"/>
      <c r="FVB130" s="145"/>
      <c r="FVC130" s="145"/>
      <c r="FVD130" s="145"/>
      <c r="FVE130" s="145"/>
      <c r="FVF130" s="145"/>
      <c r="FVG130" s="145"/>
      <c r="FVH130" s="145"/>
      <c r="FVI130" s="145"/>
      <c r="FVJ130" s="145"/>
      <c r="FVK130" s="145"/>
      <c r="FVL130" s="145"/>
      <c r="FVM130" s="145"/>
      <c r="FVN130" s="145"/>
      <c r="FVO130" s="145"/>
      <c r="FVP130" s="145"/>
      <c r="FVQ130" s="145"/>
      <c r="FVR130" s="145"/>
      <c r="FVS130" s="145"/>
      <c r="FVT130" s="145"/>
      <c r="FVU130" s="145"/>
      <c r="FVV130" s="145"/>
      <c r="FVW130" s="145"/>
      <c r="FVX130" s="145"/>
      <c r="FVY130" s="145"/>
      <c r="FVZ130" s="145"/>
      <c r="FWA130" s="145"/>
      <c r="FWB130" s="145"/>
      <c r="FWC130" s="145"/>
      <c r="FWD130" s="145"/>
      <c r="FWE130" s="145"/>
      <c r="FWF130" s="145"/>
      <c r="FWG130" s="145"/>
      <c r="FWH130" s="145"/>
      <c r="FWI130" s="145"/>
      <c r="FWJ130" s="145"/>
      <c r="FWK130" s="145"/>
      <c r="FWL130" s="145"/>
      <c r="FWM130" s="145"/>
      <c r="FWN130" s="145"/>
      <c r="FWO130" s="145"/>
      <c r="FWP130" s="145"/>
      <c r="FWQ130" s="145"/>
      <c r="FWR130" s="145"/>
      <c r="FWS130" s="145"/>
      <c r="FWT130" s="145"/>
      <c r="FWU130" s="145"/>
      <c r="FWV130" s="145"/>
      <c r="FWW130" s="145"/>
      <c r="FWX130" s="145"/>
      <c r="FWY130" s="145"/>
      <c r="FWZ130" s="145"/>
      <c r="FXA130" s="145"/>
      <c r="FXB130" s="145"/>
      <c r="FXC130" s="145"/>
      <c r="FXD130" s="145"/>
      <c r="FXE130" s="145"/>
      <c r="FXF130" s="145"/>
      <c r="FXG130" s="145"/>
      <c r="FXH130" s="145"/>
      <c r="FXI130" s="145"/>
      <c r="FXJ130" s="145"/>
      <c r="FXK130" s="145"/>
      <c r="FXL130" s="145"/>
      <c r="FXM130" s="145"/>
      <c r="FXN130" s="145"/>
      <c r="FXO130" s="145"/>
      <c r="FXP130" s="145"/>
      <c r="FXQ130" s="145"/>
      <c r="FXR130" s="145"/>
      <c r="FXS130" s="145"/>
      <c r="FXT130" s="145"/>
      <c r="FXU130" s="145"/>
      <c r="FXV130" s="145"/>
      <c r="FXW130" s="145"/>
      <c r="FXX130" s="145"/>
      <c r="FXY130" s="145"/>
      <c r="FXZ130" s="145"/>
      <c r="FYA130" s="145"/>
      <c r="FYB130" s="145"/>
      <c r="FYC130" s="145"/>
      <c r="FYD130" s="145"/>
      <c r="FYE130" s="145"/>
      <c r="FYF130" s="145"/>
      <c r="FYG130" s="145"/>
      <c r="FYH130" s="145"/>
      <c r="FYI130" s="145"/>
      <c r="FYJ130" s="145"/>
      <c r="FYK130" s="145"/>
      <c r="FYL130" s="145"/>
      <c r="FYM130" s="145"/>
      <c r="FYN130" s="145"/>
      <c r="FYO130" s="145"/>
      <c r="FYP130" s="145"/>
      <c r="FYQ130" s="145"/>
      <c r="FYR130" s="145"/>
      <c r="FYS130" s="145"/>
      <c r="FYT130" s="145"/>
      <c r="FYU130" s="145"/>
      <c r="FYV130" s="145"/>
      <c r="FYW130" s="145"/>
      <c r="FYX130" s="145"/>
      <c r="FYY130" s="145"/>
      <c r="FYZ130" s="145"/>
      <c r="FZA130" s="145"/>
      <c r="FZB130" s="145"/>
      <c r="FZC130" s="145"/>
      <c r="FZD130" s="145"/>
      <c r="FZE130" s="145"/>
      <c r="FZF130" s="145"/>
      <c r="FZG130" s="145"/>
      <c r="FZH130" s="145"/>
      <c r="FZI130" s="145"/>
      <c r="FZJ130" s="145"/>
      <c r="FZK130" s="145"/>
      <c r="FZL130" s="145"/>
      <c r="FZM130" s="145"/>
      <c r="FZN130" s="145"/>
      <c r="FZO130" s="145"/>
      <c r="FZP130" s="145"/>
      <c r="FZQ130" s="145"/>
      <c r="FZR130" s="145"/>
      <c r="FZS130" s="145"/>
      <c r="FZT130" s="145"/>
      <c r="FZU130" s="145"/>
      <c r="FZV130" s="145"/>
      <c r="FZW130" s="145"/>
      <c r="FZX130" s="145"/>
      <c r="FZY130" s="145"/>
      <c r="FZZ130" s="145"/>
      <c r="GAA130" s="145"/>
      <c r="GAB130" s="145"/>
      <c r="GAC130" s="145"/>
      <c r="GAD130" s="145"/>
      <c r="GAE130" s="145"/>
      <c r="GAF130" s="145"/>
      <c r="GAG130" s="145"/>
      <c r="GAH130" s="145"/>
      <c r="GAI130" s="145"/>
      <c r="GAJ130" s="145"/>
      <c r="GAK130" s="145"/>
      <c r="GAL130" s="145"/>
      <c r="GAM130" s="145"/>
      <c r="GAN130" s="145"/>
      <c r="GAO130" s="145"/>
      <c r="GAP130" s="145"/>
      <c r="GAQ130" s="145"/>
      <c r="GAR130" s="145"/>
      <c r="GAS130" s="145"/>
      <c r="GAT130" s="145"/>
      <c r="GAU130" s="145"/>
      <c r="GAV130" s="145"/>
      <c r="GAW130" s="145"/>
      <c r="GAX130" s="145"/>
      <c r="GAY130" s="145"/>
      <c r="GAZ130" s="145"/>
      <c r="GBA130" s="145"/>
      <c r="GBB130" s="145"/>
      <c r="GBC130" s="145"/>
      <c r="GBD130" s="145"/>
      <c r="GBE130" s="145"/>
      <c r="GBF130" s="145"/>
      <c r="GBG130" s="145"/>
      <c r="GBH130" s="145"/>
      <c r="GBI130" s="145"/>
      <c r="GBJ130" s="145"/>
      <c r="GBK130" s="145"/>
      <c r="GBL130" s="145"/>
      <c r="GBM130" s="145"/>
      <c r="GBN130" s="145"/>
      <c r="GBO130" s="145"/>
      <c r="GBP130" s="145"/>
      <c r="GBQ130" s="145"/>
      <c r="GBR130" s="145"/>
      <c r="GBS130" s="145"/>
      <c r="GBT130" s="145"/>
      <c r="GBU130" s="145"/>
      <c r="GBV130" s="145"/>
      <c r="GBW130" s="145"/>
      <c r="GBX130" s="145"/>
      <c r="GBY130" s="145"/>
      <c r="GBZ130" s="145"/>
      <c r="GCA130" s="145"/>
      <c r="GCB130" s="145"/>
      <c r="GCC130" s="145"/>
      <c r="GCD130" s="145"/>
      <c r="GCE130" s="145"/>
      <c r="GCF130" s="145"/>
      <c r="GCG130" s="145"/>
      <c r="GCH130" s="145"/>
      <c r="GCI130" s="145"/>
      <c r="GCJ130" s="145"/>
      <c r="GCK130" s="145"/>
      <c r="GCL130" s="145"/>
      <c r="GCM130" s="145"/>
      <c r="GCN130" s="145"/>
      <c r="GCO130" s="145"/>
      <c r="GCP130" s="145"/>
      <c r="GCQ130" s="145"/>
      <c r="GCR130" s="145"/>
      <c r="GCS130" s="145"/>
      <c r="GCT130" s="145"/>
      <c r="GCU130" s="145"/>
      <c r="GCV130" s="145"/>
      <c r="GCW130" s="145"/>
      <c r="GCX130" s="145"/>
      <c r="GCY130" s="145"/>
      <c r="GCZ130" s="145"/>
      <c r="GDA130" s="145"/>
      <c r="GDB130" s="145"/>
      <c r="GDC130" s="145"/>
      <c r="GDD130" s="145"/>
      <c r="GDE130" s="145"/>
      <c r="GDF130" s="145"/>
      <c r="GDG130" s="145"/>
      <c r="GDH130" s="145"/>
      <c r="GDI130" s="145"/>
      <c r="GDJ130" s="145"/>
      <c r="GDK130" s="145"/>
      <c r="GDL130" s="145"/>
      <c r="GDM130" s="145"/>
      <c r="GDN130" s="145"/>
      <c r="GDO130" s="145"/>
      <c r="GDP130" s="145"/>
      <c r="GDQ130" s="145"/>
      <c r="GDR130" s="145"/>
      <c r="GDS130" s="145"/>
      <c r="GDT130" s="145"/>
      <c r="GDU130" s="145"/>
      <c r="GDV130" s="145"/>
      <c r="GDW130" s="145"/>
      <c r="GDX130" s="145"/>
      <c r="GDY130" s="145"/>
      <c r="GDZ130" s="145"/>
      <c r="GEA130" s="145"/>
      <c r="GEB130" s="145"/>
      <c r="GEC130" s="145"/>
      <c r="GED130" s="145"/>
      <c r="GEE130" s="145"/>
      <c r="GEF130" s="145"/>
      <c r="GEG130" s="145"/>
      <c r="GEH130" s="145"/>
      <c r="GEI130" s="145"/>
      <c r="GEJ130" s="145"/>
      <c r="GEK130" s="145"/>
      <c r="GEL130" s="145"/>
      <c r="GEM130" s="145"/>
      <c r="GEN130" s="145"/>
      <c r="GEO130" s="145"/>
      <c r="GEP130" s="145"/>
      <c r="GEQ130" s="145"/>
      <c r="GER130" s="145"/>
      <c r="GES130" s="145"/>
      <c r="GET130" s="145"/>
      <c r="GEU130" s="145"/>
      <c r="GEV130" s="145"/>
      <c r="GEW130" s="145"/>
      <c r="GEX130" s="145"/>
      <c r="GEY130" s="145"/>
      <c r="GEZ130" s="145"/>
      <c r="GFA130" s="145"/>
      <c r="GFB130" s="145"/>
      <c r="GFC130" s="145"/>
      <c r="GFD130" s="145"/>
      <c r="GFE130" s="145"/>
      <c r="GFF130" s="145"/>
      <c r="GFG130" s="145"/>
      <c r="GFH130" s="145"/>
      <c r="GFI130" s="145"/>
      <c r="GFJ130" s="145"/>
      <c r="GFK130" s="145"/>
      <c r="GFL130" s="145"/>
      <c r="GFM130" s="145"/>
      <c r="GFN130" s="145"/>
      <c r="GFO130" s="145"/>
      <c r="GFP130" s="145"/>
      <c r="GFQ130" s="145"/>
      <c r="GFR130" s="145"/>
      <c r="GFS130" s="145"/>
      <c r="GFT130" s="145"/>
      <c r="GFU130" s="145"/>
      <c r="GFV130" s="145"/>
      <c r="GFW130" s="145"/>
      <c r="GFX130" s="145"/>
      <c r="GFY130" s="145"/>
      <c r="GFZ130" s="145"/>
      <c r="GGA130" s="145"/>
      <c r="GGB130" s="145"/>
      <c r="GGC130" s="145"/>
      <c r="GGD130" s="145"/>
      <c r="GGE130" s="145"/>
      <c r="GGF130" s="145"/>
      <c r="GGG130" s="145"/>
      <c r="GGH130" s="145"/>
      <c r="GGI130" s="145"/>
      <c r="GGJ130" s="145"/>
      <c r="GGK130" s="145"/>
      <c r="GGL130" s="145"/>
      <c r="GGM130" s="145"/>
      <c r="GGN130" s="145"/>
      <c r="GGO130" s="145"/>
      <c r="GGP130" s="145"/>
      <c r="GGQ130" s="145"/>
      <c r="GGR130" s="145"/>
      <c r="GGS130" s="145"/>
      <c r="GGT130" s="145"/>
      <c r="GGU130" s="145"/>
      <c r="GGV130" s="145"/>
      <c r="GGW130" s="145"/>
      <c r="GGX130" s="145"/>
      <c r="GGY130" s="145"/>
      <c r="GGZ130" s="145"/>
      <c r="GHA130" s="145"/>
      <c r="GHB130" s="145"/>
      <c r="GHC130" s="145"/>
      <c r="GHD130" s="145"/>
      <c r="GHE130" s="145"/>
      <c r="GHF130" s="145"/>
      <c r="GHG130" s="145"/>
      <c r="GHH130" s="145"/>
      <c r="GHI130" s="145"/>
      <c r="GHJ130" s="145"/>
      <c r="GHK130" s="145"/>
      <c r="GHL130" s="145"/>
      <c r="GHM130" s="145"/>
      <c r="GHN130" s="145"/>
      <c r="GHO130" s="145"/>
      <c r="GHP130" s="145"/>
      <c r="GHQ130" s="145"/>
      <c r="GHR130" s="145"/>
      <c r="GHS130" s="145"/>
      <c r="GHT130" s="145"/>
      <c r="GHU130" s="145"/>
      <c r="GHV130" s="145"/>
      <c r="GHW130" s="145"/>
      <c r="GHX130" s="145"/>
      <c r="GHY130" s="145"/>
      <c r="GHZ130" s="145"/>
      <c r="GIA130" s="145"/>
      <c r="GIB130" s="145"/>
      <c r="GIC130" s="145"/>
      <c r="GID130" s="145"/>
      <c r="GIE130" s="145"/>
      <c r="GIF130" s="145"/>
      <c r="GIG130" s="145"/>
      <c r="GIH130" s="145"/>
      <c r="GII130" s="145"/>
      <c r="GIJ130" s="145"/>
      <c r="GIK130" s="145"/>
      <c r="GIL130" s="145"/>
      <c r="GIM130" s="145"/>
      <c r="GIN130" s="145"/>
      <c r="GIO130" s="145"/>
      <c r="GIP130" s="145"/>
      <c r="GIQ130" s="145"/>
      <c r="GIR130" s="145"/>
      <c r="GIS130" s="145"/>
      <c r="GIT130" s="145"/>
      <c r="GIU130" s="145"/>
      <c r="GIV130" s="145"/>
      <c r="GIW130" s="145"/>
      <c r="GIX130" s="145"/>
      <c r="GIY130" s="145"/>
      <c r="GIZ130" s="145"/>
      <c r="GJA130" s="145"/>
      <c r="GJB130" s="145"/>
      <c r="GJC130" s="145"/>
      <c r="GJD130" s="145"/>
      <c r="GJE130" s="145"/>
      <c r="GJF130" s="145"/>
      <c r="GJG130" s="145"/>
      <c r="GJH130" s="145"/>
      <c r="GJI130" s="145"/>
      <c r="GJJ130" s="145"/>
      <c r="GJK130" s="145"/>
      <c r="GJL130" s="145"/>
      <c r="GJM130" s="145"/>
      <c r="GJN130" s="145"/>
      <c r="GJO130" s="145"/>
      <c r="GJP130" s="145"/>
      <c r="GJQ130" s="145"/>
      <c r="GJR130" s="145"/>
      <c r="GJS130" s="145"/>
      <c r="GJT130" s="145"/>
      <c r="GJU130" s="145"/>
      <c r="GJV130" s="145"/>
      <c r="GJW130" s="145"/>
      <c r="GJX130" s="145"/>
      <c r="GJY130" s="145"/>
      <c r="GJZ130" s="145"/>
      <c r="GKA130" s="145"/>
      <c r="GKB130" s="145"/>
      <c r="GKC130" s="145"/>
      <c r="GKD130" s="145"/>
      <c r="GKE130" s="145"/>
      <c r="GKF130" s="145"/>
      <c r="GKG130" s="145"/>
      <c r="GKH130" s="145"/>
      <c r="GKI130" s="145"/>
      <c r="GKJ130" s="145"/>
      <c r="GKK130" s="145"/>
      <c r="GKL130" s="145"/>
      <c r="GKM130" s="145"/>
      <c r="GKN130" s="145"/>
      <c r="GKO130" s="145"/>
      <c r="GKP130" s="145"/>
      <c r="GKQ130" s="145"/>
      <c r="GKR130" s="145"/>
      <c r="GKS130" s="145"/>
      <c r="GKT130" s="145"/>
      <c r="GKU130" s="145"/>
      <c r="GKV130" s="145"/>
      <c r="GKW130" s="145"/>
      <c r="GKX130" s="145"/>
      <c r="GKY130" s="145"/>
      <c r="GKZ130" s="145"/>
      <c r="GLA130" s="145"/>
      <c r="GLB130" s="145"/>
      <c r="GLC130" s="145"/>
      <c r="GLD130" s="145"/>
      <c r="GLE130" s="145"/>
      <c r="GLF130" s="145"/>
      <c r="GLG130" s="145"/>
      <c r="GLH130" s="145"/>
      <c r="GLI130" s="145"/>
      <c r="GLJ130" s="145"/>
      <c r="GLK130" s="145"/>
      <c r="GLL130" s="145"/>
      <c r="GLM130" s="145"/>
      <c r="GLN130" s="145"/>
      <c r="GLO130" s="145"/>
      <c r="GLP130" s="145"/>
      <c r="GLQ130" s="145"/>
      <c r="GLR130" s="145"/>
      <c r="GLS130" s="145"/>
      <c r="GLT130" s="145"/>
      <c r="GLU130" s="145"/>
      <c r="GLV130" s="145"/>
      <c r="GLW130" s="145"/>
      <c r="GLX130" s="145"/>
      <c r="GLY130" s="145"/>
      <c r="GLZ130" s="145"/>
      <c r="GMA130" s="145"/>
      <c r="GMB130" s="145"/>
      <c r="GMC130" s="145"/>
      <c r="GMD130" s="145"/>
      <c r="GME130" s="145"/>
      <c r="GMF130" s="145"/>
      <c r="GMG130" s="145"/>
      <c r="GMH130" s="145"/>
      <c r="GMI130" s="145"/>
      <c r="GMJ130" s="145"/>
      <c r="GMK130" s="145"/>
      <c r="GML130" s="145"/>
      <c r="GMM130" s="145"/>
      <c r="GMN130" s="145"/>
      <c r="GMO130" s="145"/>
      <c r="GMP130" s="145"/>
      <c r="GMQ130" s="145"/>
      <c r="GMR130" s="145"/>
      <c r="GMS130" s="145"/>
      <c r="GMT130" s="145"/>
      <c r="GMU130" s="145"/>
      <c r="GMV130" s="145"/>
      <c r="GMW130" s="145"/>
      <c r="GMX130" s="145"/>
      <c r="GMY130" s="145"/>
      <c r="GMZ130" s="145"/>
      <c r="GNA130" s="145"/>
      <c r="GNB130" s="145"/>
      <c r="GNC130" s="145"/>
      <c r="GND130" s="145"/>
      <c r="GNE130" s="145"/>
      <c r="GNF130" s="145"/>
      <c r="GNG130" s="145"/>
      <c r="GNH130" s="145"/>
      <c r="GNI130" s="145"/>
      <c r="GNJ130" s="145"/>
      <c r="GNK130" s="145"/>
      <c r="GNL130" s="145"/>
      <c r="GNM130" s="145"/>
      <c r="GNN130" s="145"/>
      <c r="GNO130" s="145"/>
      <c r="GNP130" s="145"/>
      <c r="GNQ130" s="145"/>
      <c r="GNR130" s="145"/>
      <c r="GNS130" s="145"/>
      <c r="GNT130" s="145"/>
      <c r="GNU130" s="145"/>
      <c r="GNV130" s="145"/>
      <c r="GNW130" s="145"/>
      <c r="GNX130" s="145"/>
      <c r="GNY130" s="145"/>
      <c r="GNZ130" s="145"/>
      <c r="GOA130" s="145"/>
      <c r="GOB130" s="145"/>
      <c r="GOC130" s="145"/>
      <c r="GOD130" s="145"/>
      <c r="GOE130" s="145"/>
      <c r="GOF130" s="145"/>
      <c r="GOG130" s="145"/>
      <c r="GOH130" s="145"/>
      <c r="GOI130" s="145"/>
      <c r="GOJ130" s="145"/>
      <c r="GOK130" s="145"/>
      <c r="GOL130" s="145"/>
      <c r="GOM130" s="145"/>
      <c r="GON130" s="145"/>
      <c r="GOO130" s="145"/>
      <c r="GOP130" s="145"/>
      <c r="GOQ130" s="145"/>
      <c r="GOR130" s="145"/>
      <c r="GOS130" s="145"/>
      <c r="GOT130" s="145"/>
      <c r="GOU130" s="145"/>
      <c r="GOV130" s="145"/>
      <c r="GOW130" s="145"/>
      <c r="GOX130" s="145"/>
      <c r="GOY130" s="145"/>
      <c r="GOZ130" s="145"/>
      <c r="GPA130" s="145"/>
      <c r="GPB130" s="145"/>
      <c r="GPC130" s="145"/>
      <c r="GPD130" s="145"/>
      <c r="GPE130" s="145"/>
      <c r="GPF130" s="145"/>
      <c r="GPG130" s="145"/>
      <c r="GPH130" s="145"/>
      <c r="GPI130" s="145"/>
      <c r="GPJ130" s="145"/>
      <c r="GPK130" s="145"/>
      <c r="GPL130" s="145"/>
      <c r="GPM130" s="145"/>
      <c r="GPN130" s="145"/>
      <c r="GPO130" s="145"/>
      <c r="GPP130" s="145"/>
      <c r="GPQ130" s="145"/>
      <c r="GPR130" s="145"/>
      <c r="GPS130" s="145"/>
      <c r="GPT130" s="145"/>
      <c r="GPU130" s="145"/>
      <c r="GPV130" s="145"/>
      <c r="GPW130" s="145"/>
      <c r="GPX130" s="145"/>
      <c r="GPY130" s="145"/>
      <c r="GPZ130" s="145"/>
      <c r="GQA130" s="145"/>
      <c r="GQB130" s="145"/>
      <c r="GQC130" s="145"/>
      <c r="GQD130" s="145"/>
      <c r="GQE130" s="145"/>
      <c r="GQF130" s="145"/>
      <c r="GQG130" s="145"/>
      <c r="GQH130" s="145"/>
      <c r="GQI130" s="145"/>
      <c r="GQJ130" s="145"/>
      <c r="GQK130" s="145"/>
      <c r="GQL130" s="145"/>
      <c r="GQM130" s="145"/>
      <c r="GQN130" s="145"/>
      <c r="GQO130" s="145"/>
      <c r="GQP130" s="145"/>
      <c r="GQQ130" s="145"/>
      <c r="GQR130" s="145"/>
      <c r="GQS130" s="145"/>
      <c r="GQT130" s="145"/>
      <c r="GQU130" s="145"/>
      <c r="GQV130" s="145"/>
      <c r="GQW130" s="145"/>
      <c r="GQX130" s="145"/>
      <c r="GQY130" s="145"/>
      <c r="GQZ130" s="145"/>
      <c r="GRA130" s="145"/>
      <c r="GRB130" s="145"/>
      <c r="GRC130" s="145"/>
      <c r="GRD130" s="145"/>
      <c r="GRE130" s="145"/>
      <c r="GRF130" s="145"/>
      <c r="GRG130" s="145"/>
      <c r="GRH130" s="145"/>
      <c r="GRI130" s="145"/>
      <c r="GRJ130" s="145"/>
      <c r="GRK130" s="145"/>
      <c r="GRL130" s="145"/>
      <c r="GRM130" s="145"/>
      <c r="GRN130" s="145"/>
      <c r="GRO130" s="145"/>
      <c r="GRP130" s="145"/>
      <c r="GRQ130" s="145"/>
      <c r="GRR130" s="145"/>
      <c r="GRS130" s="145"/>
      <c r="GRT130" s="145"/>
      <c r="GRU130" s="145"/>
      <c r="GRV130" s="145"/>
      <c r="GRW130" s="145"/>
      <c r="GRX130" s="145"/>
      <c r="GRY130" s="145"/>
      <c r="GRZ130" s="145"/>
      <c r="GSA130" s="145"/>
      <c r="GSB130" s="145"/>
      <c r="GSC130" s="145"/>
      <c r="GSD130" s="145"/>
      <c r="GSE130" s="145"/>
      <c r="GSF130" s="145"/>
      <c r="GSG130" s="145"/>
      <c r="GSH130" s="145"/>
      <c r="GSI130" s="145"/>
      <c r="GSJ130" s="145"/>
      <c r="GSK130" s="145"/>
      <c r="GSL130" s="145"/>
      <c r="GSM130" s="145"/>
      <c r="GSN130" s="145"/>
      <c r="GSO130" s="145"/>
      <c r="GSP130" s="145"/>
      <c r="GSQ130" s="145"/>
      <c r="GSR130" s="145"/>
      <c r="GSS130" s="145"/>
      <c r="GST130" s="145"/>
      <c r="GSU130" s="145"/>
      <c r="GSV130" s="145"/>
      <c r="GSW130" s="145"/>
      <c r="GSX130" s="145"/>
      <c r="GSY130" s="145"/>
      <c r="GSZ130" s="145"/>
      <c r="GTA130" s="145"/>
      <c r="GTB130" s="145"/>
      <c r="GTC130" s="145"/>
      <c r="GTD130" s="145"/>
      <c r="GTE130" s="145"/>
      <c r="GTF130" s="145"/>
      <c r="GTG130" s="145"/>
      <c r="GTH130" s="145"/>
      <c r="GTI130" s="145"/>
      <c r="GTJ130" s="145"/>
      <c r="GTK130" s="145"/>
      <c r="GTL130" s="145"/>
      <c r="GTM130" s="145"/>
      <c r="GTN130" s="145"/>
      <c r="GTO130" s="145"/>
      <c r="GTP130" s="145"/>
      <c r="GTQ130" s="145"/>
      <c r="GTR130" s="145"/>
      <c r="GTS130" s="145"/>
      <c r="GTT130" s="145"/>
      <c r="GTU130" s="145"/>
      <c r="GTV130" s="145"/>
      <c r="GTW130" s="145"/>
      <c r="GTX130" s="145"/>
      <c r="GTY130" s="145"/>
      <c r="GTZ130" s="145"/>
      <c r="GUA130" s="145"/>
      <c r="GUB130" s="145"/>
      <c r="GUC130" s="145"/>
      <c r="GUD130" s="145"/>
      <c r="GUE130" s="145"/>
      <c r="GUF130" s="145"/>
      <c r="GUG130" s="145"/>
      <c r="GUH130" s="145"/>
      <c r="GUI130" s="145"/>
      <c r="GUJ130" s="145"/>
      <c r="GUK130" s="145"/>
      <c r="GUL130" s="145"/>
      <c r="GUM130" s="145"/>
      <c r="GUN130" s="145"/>
      <c r="GUO130" s="145"/>
      <c r="GUP130" s="145"/>
      <c r="GUQ130" s="145"/>
      <c r="GUR130" s="145"/>
      <c r="GUS130" s="145"/>
      <c r="GUT130" s="145"/>
      <c r="GUU130" s="145"/>
      <c r="GUV130" s="145"/>
      <c r="GUW130" s="145"/>
      <c r="GUX130" s="145"/>
      <c r="GUY130" s="145"/>
      <c r="GUZ130" s="145"/>
      <c r="GVA130" s="145"/>
      <c r="GVB130" s="145"/>
      <c r="GVC130" s="145"/>
      <c r="GVD130" s="145"/>
      <c r="GVE130" s="145"/>
      <c r="GVF130" s="145"/>
      <c r="GVG130" s="145"/>
      <c r="GVH130" s="145"/>
      <c r="GVI130" s="145"/>
      <c r="GVJ130" s="145"/>
      <c r="GVK130" s="145"/>
      <c r="GVL130" s="145"/>
      <c r="GVM130" s="145"/>
      <c r="GVN130" s="145"/>
      <c r="GVO130" s="145"/>
      <c r="GVP130" s="145"/>
      <c r="GVQ130" s="145"/>
      <c r="GVR130" s="145"/>
      <c r="GVS130" s="145"/>
      <c r="GVT130" s="145"/>
      <c r="GVU130" s="145"/>
      <c r="GVV130" s="145"/>
      <c r="GVW130" s="145"/>
      <c r="GVX130" s="145"/>
      <c r="GVY130" s="145"/>
      <c r="GVZ130" s="145"/>
      <c r="GWA130" s="145"/>
      <c r="GWB130" s="145"/>
      <c r="GWC130" s="145"/>
      <c r="GWD130" s="145"/>
      <c r="GWE130" s="145"/>
      <c r="GWF130" s="145"/>
      <c r="GWG130" s="145"/>
      <c r="GWH130" s="145"/>
      <c r="GWI130" s="145"/>
      <c r="GWJ130" s="145"/>
      <c r="GWK130" s="145"/>
      <c r="GWL130" s="145"/>
      <c r="GWM130" s="145"/>
      <c r="GWN130" s="145"/>
      <c r="GWO130" s="145"/>
      <c r="GWP130" s="145"/>
      <c r="GWQ130" s="145"/>
      <c r="GWR130" s="145"/>
      <c r="GWS130" s="145"/>
      <c r="GWT130" s="145"/>
      <c r="GWU130" s="145"/>
      <c r="GWV130" s="145"/>
      <c r="GWW130" s="145"/>
      <c r="GWX130" s="145"/>
      <c r="GWY130" s="145"/>
      <c r="GWZ130" s="145"/>
      <c r="GXA130" s="145"/>
      <c r="GXB130" s="145"/>
      <c r="GXC130" s="145"/>
      <c r="GXD130" s="145"/>
      <c r="GXE130" s="145"/>
      <c r="GXF130" s="145"/>
      <c r="GXG130" s="145"/>
      <c r="GXH130" s="145"/>
      <c r="GXI130" s="145"/>
      <c r="GXJ130" s="145"/>
      <c r="GXK130" s="145"/>
      <c r="GXL130" s="145"/>
      <c r="GXM130" s="145"/>
      <c r="GXN130" s="145"/>
      <c r="GXO130" s="145"/>
      <c r="GXP130" s="145"/>
      <c r="GXQ130" s="145"/>
      <c r="GXR130" s="145"/>
      <c r="GXS130" s="145"/>
      <c r="GXT130" s="145"/>
      <c r="GXU130" s="145"/>
      <c r="GXV130" s="145"/>
      <c r="GXW130" s="145"/>
      <c r="GXX130" s="145"/>
      <c r="GXY130" s="145"/>
      <c r="GXZ130" s="145"/>
      <c r="GYA130" s="145"/>
      <c r="GYB130" s="145"/>
      <c r="GYC130" s="145"/>
      <c r="GYD130" s="145"/>
      <c r="GYE130" s="145"/>
      <c r="GYF130" s="145"/>
      <c r="GYG130" s="145"/>
      <c r="GYH130" s="145"/>
      <c r="GYI130" s="145"/>
      <c r="GYJ130" s="145"/>
      <c r="GYK130" s="145"/>
      <c r="GYL130" s="145"/>
      <c r="GYM130" s="145"/>
      <c r="GYN130" s="145"/>
      <c r="GYO130" s="145"/>
      <c r="GYP130" s="145"/>
      <c r="GYQ130" s="145"/>
      <c r="GYR130" s="145"/>
      <c r="GYS130" s="145"/>
      <c r="GYT130" s="145"/>
      <c r="GYU130" s="145"/>
      <c r="GYV130" s="145"/>
      <c r="GYW130" s="145"/>
      <c r="GYX130" s="145"/>
      <c r="GYY130" s="145"/>
      <c r="GYZ130" s="145"/>
      <c r="GZA130" s="145"/>
      <c r="GZB130" s="145"/>
      <c r="GZC130" s="145"/>
      <c r="GZD130" s="145"/>
      <c r="GZE130" s="145"/>
      <c r="GZF130" s="145"/>
      <c r="GZG130" s="145"/>
      <c r="GZH130" s="145"/>
      <c r="GZI130" s="145"/>
      <c r="GZJ130" s="145"/>
      <c r="GZK130" s="145"/>
      <c r="GZL130" s="145"/>
      <c r="GZM130" s="145"/>
      <c r="GZN130" s="145"/>
      <c r="GZO130" s="145"/>
      <c r="GZP130" s="145"/>
      <c r="GZQ130" s="145"/>
      <c r="GZR130" s="145"/>
      <c r="GZS130" s="145"/>
      <c r="GZT130" s="145"/>
      <c r="GZU130" s="145"/>
      <c r="GZV130" s="145"/>
      <c r="GZW130" s="145"/>
      <c r="GZX130" s="145"/>
      <c r="GZY130" s="145"/>
      <c r="GZZ130" s="145"/>
      <c r="HAA130" s="145"/>
      <c r="HAB130" s="145"/>
      <c r="HAC130" s="145"/>
      <c r="HAD130" s="145"/>
      <c r="HAE130" s="145"/>
      <c r="HAF130" s="145"/>
      <c r="HAG130" s="145"/>
      <c r="HAH130" s="145"/>
      <c r="HAI130" s="145"/>
      <c r="HAJ130" s="145"/>
      <c r="HAK130" s="145"/>
      <c r="HAL130" s="145"/>
      <c r="HAM130" s="145"/>
      <c r="HAN130" s="145"/>
      <c r="HAO130" s="145"/>
      <c r="HAP130" s="145"/>
      <c r="HAQ130" s="145"/>
      <c r="HAR130" s="145"/>
      <c r="HAS130" s="145"/>
      <c r="HAT130" s="145"/>
      <c r="HAU130" s="145"/>
      <c r="HAV130" s="145"/>
      <c r="HAW130" s="145"/>
      <c r="HAX130" s="145"/>
      <c r="HAY130" s="145"/>
      <c r="HAZ130" s="145"/>
      <c r="HBA130" s="145"/>
      <c r="HBB130" s="145"/>
      <c r="HBC130" s="145"/>
      <c r="HBD130" s="145"/>
      <c r="HBE130" s="145"/>
      <c r="HBF130" s="145"/>
      <c r="HBG130" s="145"/>
      <c r="HBH130" s="145"/>
      <c r="HBI130" s="145"/>
      <c r="HBJ130" s="145"/>
      <c r="HBK130" s="145"/>
      <c r="HBL130" s="145"/>
      <c r="HBM130" s="145"/>
      <c r="HBN130" s="145"/>
      <c r="HBO130" s="145"/>
      <c r="HBP130" s="145"/>
      <c r="HBQ130" s="145"/>
      <c r="HBR130" s="145"/>
      <c r="HBS130" s="145"/>
      <c r="HBT130" s="145"/>
      <c r="HBU130" s="145"/>
      <c r="HBV130" s="145"/>
      <c r="HBW130" s="145"/>
      <c r="HBX130" s="145"/>
      <c r="HBY130" s="145"/>
      <c r="HBZ130" s="145"/>
      <c r="HCA130" s="145"/>
      <c r="HCB130" s="145"/>
      <c r="HCC130" s="145"/>
      <c r="HCD130" s="145"/>
      <c r="HCE130" s="145"/>
      <c r="HCF130" s="145"/>
      <c r="HCG130" s="145"/>
      <c r="HCH130" s="145"/>
      <c r="HCI130" s="145"/>
      <c r="HCJ130" s="145"/>
      <c r="HCK130" s="145"/>
      <c r="HCL130" s="145"/>
      <c r="HCM130" s="145"/>
      <c r="HCN130" s="145"/>
      <c r="HCO130" s="145"/>
      <c r="HCP130" s="145"/>
      <c r="HCQ130" s="145"/>
      <c r="HCR130" s="145"/>
      <c r="HCS130" s="145"/>
      <c r="HCT130" s="145"/>
      <c r="HCU130" s="145"/>
      <c r="HCV130" s="145"/>
      <c r="HCW130" s="145"/>
      <c r="HCX130" s="145"/>
      <c r="HCY130" s="145"/>
      <c r="HCZ130" s="145"/>
      <c r="HDA130" s="145"/>
      <c r="HDB130" s="145"/>
      <c r="HDC130" s="145"/>
      <c r="HDD130" s="145"/>
      <c r="HDE130" s="145"/>
      <c r="HDF130" s="145"/>
      <c r="HDG130" s="145"/>
      <c r="HDH130" s="145"/>
      <c r="HDI130" s="145"/>
      <c r="HDJ130" s="145"/>
      <c r="HDK130" s="145"/>
      <c r="HDL130" s="145"/>
      <c r="HDM130" s="145"/>
      <c r="HDN130" s="145"/>
      <c r="HDO130" s="145"/>
      <c r="HDP130" s="145"/>
      <c r="HDQ130" s="145"/>
      <c r="HDR130" s="145"/>
      <c r="HDS130" s="145"/>
      <c r="HDT130" s="145"/>
      <c r="HDU130" s="145"/>
      <c r="HDV130" s="145"/>
      <c r="HDW130" s="145"/>
      <c r="HDX130" s="145"/>
      <c r="HDY130" s="145"/>
      <c r="HDZ130" s="145"/>
      <c r="HEA130" s="145"/>
      <c r="HEB130" s="145"/>
      <c r="HEC130" s="145"/>
      <c r="HED130" s="145"/>
      <c r="HEE130" s="145"/>
      <c r="HEF130" s="145"/>
      <c r="HEG130" s="145"/>
      <c r="HEH130" s="145"/>
      <c r="HEI130" s="145"/>
      <c r="HEJ130" s="145"/>
      <c r="HEK130" s="145"/>
      <c r="HEL130" s="145"/>
      <c r="HEM130" s="145"/>
      <c r="HEN130" s="145"/>
      <c r="HEO130" s="145"/>
      <c r="HEP130" s="145"/>
      <c r="HEQ130" s="145"/>
      <c r="HER130" s="145"/>
      <c r="HES130" s="145"/>
      <c r="HET130" s="145"/>
      <c r="HEU130" s="145"/>
      <c r="HEV130" s="145"/>
      <c r="HEW130" s="145"/>
      <c r="HEX130" s="145"/>
      <c r="HEY130" s="145"/>
      <c r="HEZ130" s="145"/>
      <c r="HFA130" s="145"/>
      <c r="HFB130" s="145"/>
      <c r="HFC130" s="145"/>
      <c r="HFD130" s="145"/>
      <c r="HFE130" s="145"/>
      <c r="HFF130" s="145"/>
      <c r="HFG130" s="145"/>
      <c r="HFH130" s="145"/>
      <c r="HFI130" s="145"/>
      <c r="HFJ130" s="145"/>
      <c r="HFK130" s="145"/>
      <c r="HFL130" s="145"/>
      <c r="HFM130" s="145"/>
      <c r="HFN130" s="145"/>
      <c r="HFO130" s="145"/>
      <c r="HFP130" s="145"/>
      <c r="HFQ130" s="145"/>
      <c r="HFR130" s="145"/>
      <c r="HFS130" s="145"/>
      <c r="HFT130" s="145"/>
      <c r="HFU130" s="145"/>
      <c r="HFV130" s="145"/>
      <c r="HFW130" s="145"/>
      <c r="HFX130" s="145"/>
      <c r="HFY130" s="145"/>
      <c r="HFZ130" s="145"/>
      <c r="HGA130" s="145"/>
      <c r="HGB130" s="145"/>
      <c r="HGC130" s="145"/>
      <c r="HGD130" s="145"/>
      <c r="HGE130" s="145"/>
      <c r="HGF130" s="145"/>
      <c r="HGG130" s="145"/>
      <c r="HGH130" s="145"/>
      <c r="HGI130" s="145"/>
      <c r="HGJ130" s="145"/>
      <c r="HGK130" s="145"/>
      <c r="HGL130" s="145"/>
      <c r="HGM130" s="145"/>
      <c r="HGN130" s="145"/>
      <c r="HGO130" s="145"/>
      <c r="HGP130" s="145"/>
      <c r="HGQ130" s="145"/>
      <c r="HGR130" s="145"/>
      <c r="HGS130" s="145"/>
      <c r="HGT130" s="145"/>
      <c r="HGU130" s="145"/>
      <c r="HGV130" s="145"/>
      <c r="HGW130" s="145"/>
      <c r="HGX130" s="145"/>
      <c r="HGY130" s="145"/>
      <c r="HGZ130" s="145"/>
      <c r="HHA130" s="145"/>
      <c r="HHB130" s="145"/>
      <c r="HHC130" s="145"/>
      <c r="HHD130" s="145"/>
      <c r="HHE130" s="145"/>
      <c r="HHF130" s="145"/>
      <c r="HHG130" s="145"/>
      <c r="HHH130" s="145"/>
      <c r="HHI130" s="145"/>
      <c r="HHJ130" s="145"/>
      <c r="HHK130" s="145"/>
      <c r="HHL130" s="145"/>
      <c r="HHM130" s="145"/>
      <c r="HHN130" s="145"/>
      <c r="HHO130" s="145"/>
      <c r="HHP130" s="145"/>
      <c r="HHQ130" s="145"/>
      <c r="HHR130" s="145"/>
      <c r="HHS130" s="145"/>
      <c r="HHT130" s="145"/>
      <c r="HHU130" s="145"/>
      <c r="HHV130" s="145"/>
      <c r="HHW130" s="145"/>
      <c r="HHX130" s="145"/>
      <c r="HHY130" s="145"/>
      <c r="HHZ130" s="145"/>
      <c r="HIA130" s="145"/>
      <c r="HIB130" s="145"/>
      <c r="HIC130" s="145"/>
      <c r="HID130" s="145"/>
      <c r="HIE130" s="145"/>
      <c r="HIF130" s="145"/>
      <c r="HIG130" s="145"/>
      <c r="HIH130" s="145"/>
      <c r="HII130" s="145"/>
      <c r="HIJ130" s="145"/>
      <c r="HIK130" s="145"/>
      <c r="HIL130" s="145"/>
      <c r="HIM130" s="145"/>
      <c r="HIN130" s="145"/>
      <c r="HIO130" s="145"/>
      <c r="HIP130" s="145"/>
      <c r="HIQ130" s="145"/>
      <c r="HIR130" s="145"/>
      <c r="HIS130" s="145"/>
      <c r="HIT130" s="145"/>
      <c r="HIU130" s="145"/>
      <c r="HIV130" s="145"/>
      <c r="HIW130" s="145"/>
      <c r="HIX130" s="145"/>
      <c r="HIY130" s="145"/>
      <c r="HIZ130" s="145"/>
      <c r="HJA130" s="145"/>
      <c r="HJB130" s="145"/>
      <c r="HJC130" s="145"/>
      <c r="HJD130" s="145"/>
      <c r="HJE130" s="145"/>
      <c r="HJF130" s="145"/>
      <c r="HJG130" s="145"/>
      <c r="HJH130" s="145"/>
      <c r="HJI130" s="145"/>
      <c r="HJJ130" s="145"/>
      <c r="HJK130" s="145"/>
      <c r="HJL130" s="145"/>
      <c r="HJM130" s="145"/>
      <c r="HJN130" s="145"/>
      <c r="HJO130" s="145"/>
      <c r="HJP130" s="145"/>
      <c r="HJQ130" s="145"/>
      <c r="HJR130" s="145"/>
      <c r="HJS130" s="145"/>
      <c r="HJT130" s="145"/>
      <c r="HJU130" s="145"/>
      <c r="HJV130" s="145"/>
      <c r="HJW130" s="145"/>
      <c r="HJX130" s="145"/>
      <c r="HJY130" s="145"/>
      <c r="HJZ130" s="145"/>
      <c r="HKA130" s="145"/>
      <c r="HKB130" s="145"/>
      <c r="HKC130" s="145"/>
      <c r="HKD130" s="145"/>
      <c r="HKE130" s="145"/>
      <c r="HKF130" s="145"/>
      <c r="HKG130" s="145"/>
      <c r="HKH130" s="145"/>
      <c r="HKI130" s="145"/>
      <c r="HKJ130" s="145"/>
      <c r="HKK130" s="145"/>
      <c r="HKL130" s="145"/>
      <c r="HKM130" s="145"/>
      <c r="HKN130" s="145"/>
      <c r="HKO130" s="145"/>
      <c r="HKP130" s="145"/>
      <c r="HKQ130" s="145"/>
      <c r="HKR130" s="145"/>
      <c r="HKS130" s="145"/>
      <c r="HKT130" s="145"/>
      <c r="HKU130" s="145"/>
      <c r="HKV130" s="145"/>
      <c r="HKW130" s="145"/>
      <c r="HKX130" s="145"/>
      <c r="HKY130" s="145"/>
      <c r="HKZ130" s="145"/>
      <c r="HLA130" s="145"/>
      <c r="HLB130" s="145"/>
      <c r="HLC130" s="145"/>
      <c r="HLD130" s="145"/>
      <c r="HLE130" s="145"/>
      <c r="HLF130" s="145"/>
      <c r="HLG130" s="145"/>
      <c r="HLH130" s="145"/>
      <c r="HLI130" s="145"/>
      <c r="HLJ130" s="145"/>
      <c r="HLK130" s="145"/>
      <c r="HLL130" s="145"/>
      <c r="HLM130" s="145"/>
      <c r="HLN130" s="145"/>
      <c r="HLO130" s="145"/>
      <c r="HLP130" s="145"/>
      <c r="HLQ130" s="145"/>
      <c r="HLR130" s="145"/>
      <c r="HLS130" s="145"/>
      <c r="HLT130" s="145"/>
      <c r="HLU130" s="145"/>
      <c r="HLV130" s="145"/>
      <c r="HLW130" s="145"/>
      <c r="HLX130" s="145"/>
      <c r="HLY130" s="145"/>
      <c r="HLZ130" s="145"/>
      <c r="HMA130" s="145"/>
      <c r="HMB130" s="145"/>
      <c r="HMC130" s="145"/>
      <c r="HMD130" s="145"/>
      <c r="HME130" s="145"/>
      <c r="HMF130" s="145"/>
      <c r="HMG130" s="145"/>
      <c r="HMH130" s="145"/>
      <c r="HMI130" s="145"/>
      <c r="HMJ130" s="145"/>
      <c r="HMK130" s="145"/>
      <c r="HML130" s="145"/>
      <c r="HMM130" s="145"/>
      <c r="HMN130" s="145"/>
      <c r="HMO130" s="145"/>
      <c r="HMP130" s="145"/>
      <c r="HMQ130" s="145"/>
      <c r="HMR130" s="145"/>
      <c r="HMS130" s="145"/>
      <c r="HMT130" s="145"/>
      <c r="HMU130" s="145"/>
      <c r="HMV130" s="145"/>
      <c r="HMW130" s="145"/>
      <c r="HMX130" s="145"/>
      <c r="HMY130" s="145"/>
      <c r="HMZ130" s="145"/>
      <c r="HNA130" s="145"/>
      <c r="HNB130" s="145"/>
      <c r="HNC130" s="145"/>
      <c r="HND130" s="145"/>
      <c r="HNE130" s="145"/>
      <c r="HNF130" s="145"/>
      <c r="HNG130" s="145"/>
      <c r="HNH130" s="145"/>
      <c r="HNI130" s="145"/>
      <c r="HNJ130" s="145"/>
      <c r="HNK130" s="145"/>
      <c r="HNL130" s="145"/>
      <c r="HNM130" s="145"/>
      <c r="HNN130" s="145"/>
      <c r="HNO130" s="145"/>
      <c r="HNP130" s="145"/>
      <c r="HNQ130" s="145"/>
      <c r="HNR130" s="145"/>
      <c r="HNS130" s="145"/>
      <c r="HNT130" s="145"/>
      <c r="HNU130" s="145"/>
      <c r="HNV130" s="145"/>
      <c r="HNW130" s="145"/>
      <c r="HNX130" s="145"/>
      <c r="HNY130" s="145"/>
      <c r="HNZ130" s="145"/>
      <c r="HOA130" s="145"/>
      <c r="HOB130" s="145"/>
      <c r="HOC130" s="145"/>
      <c r="HOD130" s="145"/>
      <c r="HOE130" s="145"/>
      <c r="HOF130" s="145"/>
      <c r="HOG130" s="145"/>
      <c r="HOH130" s="145"/>
      <c r="HOI130" s="145"/>
      <c r="HOJ130" s="145"/>
      <c r="HOK130" s="145"/>
      <c r="HOL130" s="145"/>
      <c r="HOM130" s="145"/>
      <c r="HON130" s="145"/>
      <c r="HOO130" s="145"/>
      <c r="HOP130" s="145"/>
      <c r="HOQ130" s="145"/>
      <c r="HOR130" s="145"/>
      <c r="HOS130" s="145"/>
      <c r="HOT130" s="145"/>
      <c r="HOU130" s="145"/>
      <c r="HOV130" s="145"/>
      <c r="HOW130" s="145"/>
      <c r="HOX130" s="145"/>
      <c r="HOY130" s="145"/>
      <c r="HOZ130" s="145"/>
      <c r="HPA130" s="145"/>
      <c r="HPB130" s="145"/>
      <c r="HPC130" s="145"/>
      <c r="HPD130" s="145"/>
      <c r="HPE130" s="145"/>
      <c r="HPF130" s="145"/>
      <c r="HPG130" s="145"/>
      <c r="HPH130" s="145"/>
      <c r="HPI130" s="145"/>
      <c r="HPJ130" s="145"/>
      <c r="HPK130" s="145"/>
      <c r="HPL130" s="145"/>
      <c r="HPM130" s="145"/>
      <c r="HPN130" s="145"/>
      <c r="HPO130" s="145"/>
      <c r="HPP130" s="145"/>
      <c r="HPQ130" s="145"/>
      <c r="HPR130" s="145"/>
      <c r="HPS130" s="145"/>
      <c r="HPT130" s="145"/>
      <c r="HPU130" s="145"/>
      <c r="HPV130" s="145"/>
      <c r="HPW130" s="145"/>
      <c r="HPX130" s="145"/>
      <c r="HPY130" s="145"/>
      <c r="HPZ130" s="145"/>
      <c r="HQA130" s="145"/>
      <c r="HQB130" s="145"/>
      <c r="HQC130" s="145"/>
      <c r="HQD130" s="145"/>
      <c r="HQE130" s="145"/>
      <c r="HQF130" s="145"/>
      <c r="HQG130" s="145"/>
      <c r="HQH130" s="145"/>
      <c r="HQI130" s="145"/>
      <c r="HQJ130" s="145"/>
      <c r="HQK130" s="145"/>
      <c r="HQL130" s="145"/>
      <c r="HQM130" s="145"/>
      <c r="HQN130" s="145"/>
      <c r="HQO130" s="145"/>
      <c r="HQP130" s="145"/>
      <c r="HQQ130" s="145"/>
      <c r="HQR130" s="145"/>
      <c r="HQS130" s="145"/>
      <c r="HQT130" s="145"/>
      <c r="HQU130" s="145"/>
      <c r="HQV130" s="145"/>
      <c r="HQW130" s="145"/>
      <c r="HQX130" s="145"/>
      <c r="HQY130" s="145"/>
      <c r="HQZ130" s="145"/>
      <c r="HRA130" s="145"/>
      <c r="HRB130" s="145"/>
      <c r="HRC130" s="145"/>
      <c r="HRD130" s="145"/>
      <c r="HRE130" s="145"/>
      <c r="HRF130" s="145"/>
      <c r="HRG130" s="145"/>
      <c r="HRH130" s="145"/>
      <c r="HRI130" s="145"/>
      <c r="HRJ130" s="145"/>
      <c r="HRK130" s="145"/>
      <c r="HRL130" s="145"/>
      <c r="HRM130" s="145"/>
      <c r="HRN130" s="145"/>
      <c r="HRO130" s="145"/>
      <c r="HRP130" s="145"/>
      <c r="HRQ130" s="145"/>
      <c r="HRR130" s="145"/>
      <c r="HRS130" s="145"/>
      <c r="HRT130" s="145"/>
      <c r="HRU130" s="145"/>
      <c r="HRV130" s="145"/>
      <c r="HRW130" s="145"/>
      <c r="HRX130" s="145"/>
      <c r="HRY130" s="145"/>
      <c r="HRZ130" s="145"/>
      <c r="HSA130" s="145"/>
      <c r="HSB130" s="145"/>
      <c r="HSC130" s="145"/>
      <c r="HSD130" s="145"/>
      <c r="HSE130" s="145"/>
      <c r="HSF130" s="145"/>
      <c r="HSG130" s="145"/>
      <c r="HSH130" s="145"/>
      <c r="HSI130" s="145"/>
      <c r="HSJ130" s="145"/>
      <c r="HSK130" s="145"/>
      <c r="HSL130" s="145"/>
      <c r="HSM130" s="145"/>
      <c r="HSN130" s="145"/>
      <c r="HSO130" s="145"/>
      <c r="HSP130" s="145"/>
      <c r="HSQ130" s="145"/>
      <c r="HSR130" s="145"/>
      <c r="HSS130" s="145"/>
      <c r="HST130" s="145"/>
      <c r="HSU130" s="145"/>
      <c r="HSV130" s="145"/>
      <c r="HSW130" s="145"/>
      <c r="HSX130" s="145"/>
      <c r="HSY130" s="145"/>
      <c r="HSZ130" s="145"/>
      <c r="HTA130" s="145"/>
      <c r="HTB130" s="145"/>
      <c r="HTC130" s="145"/>
      <c r="HTD130" s="145"/>
      <c r="HTE130" s="145"/>
      <c r="HTF130" s="145"/>
      <c r="HTG130" s="145"/>
      <c r="HTH130" s="145"/>
      <c r="HTI130" s="145"/>
      <c r="HTJ130" s="145"/>
      <c r="HTK130" s="145"/>
      <c r="HTL130" s="145"/>
      <c r="HTM130" s="145"/>
      <c r="HTN130" s="145"/>
      <c r="HTO130" s="145"/>
      <c r="HTP130" s="145"/>
      <c r="HTQ130" s="145"/>
      <c r="HTR130" s="145"/>
      <c r="HTS130" s="145"/>
      <c r="HTT130" s="145"/>
      <c r="HTU130" s="145"/>
      <c r="HTV130" s="145"/>
      <c r="HTW130" s="145"/>
      <c r="HTX130" s="145"/>
      <c r="HTY130" s="145"/>
      <c r="HTZ130" s="145"/>
      <c r="HUA130" s="145"/>
      <c r="HUB130" s="145"/>
      <c r="HUC130" s="145"/>
      <c r="HUD130" s="145"/>
      <c r="HUE130" s="145"/>
      <c r="HUF130" s="145"/>
      <c r="HUG130" s="145"/>
      <c r="HUH130" s="145"/>
      <c r="HUI130" s="145"/>
      <c r="HUJ130" s="145"/>
      <c r="HUK130" s="145"/>
      <c r="HUL130" s="145"/>
      <c r="HUM130" s="145"/>
      <c r="HUN130" s="145"/>
      <c r="HUO130" s="145"/>
      <c r="HUP130" s="145"/>
      <c r="HUQ130" s="145"/>
      <c r="HUR130" s="145"/>
      <c r="HUS130" s="145"/>
      <c r="HUT130" s="145"/>
      <c r="HUU130" s="145"/>
      <c r="HUV130" s="145"/>
      <c r="HUW130" s="145"/>
      <c r="HUX130" s="145"/>
      <c r="HUY130" s="145"/>
      <c r="HUZ130" s="145"/>
      <c r="HVA130" s="145"/>
      <c r="HVB130" s="145"/>
      <c r="HVC130" s="145"/>
      <c r="HVD130" s="145"/>
      <c r="HVE130" s="145"/>
      <c r="HVF130" s="145"/>
      <c r="HVG130" s="145"/>
      <c r="HVH130" s="145"/>
      <c r="HVI130" s="145"/>
      <c r="HVJ130" s="145"/>
      <c r="HVK130" s="145"/>
      <c r="HVL130" s="145"/>
      <c r="HVM130" s="145"/>
      <c r="HVN130" s="145"/>
      <c r="HVO130" s="145"/>
      <c r="HVP130" s="145"/>
      <c r="HVQ130" s="145"/>
      <c r="HVR130" s="145"/>
      <c r="HVS130" s="145"/>
      <c r="HVT130" s="145"/>
      <c r="HVU130" s="145"/>
      <c r="HVV130" s="145"/>
      <c r="HVW130" s="145"/>
      <c r="HVX130" s="145"/>
      <c r="HVY130" s="145"/>
      <c r="HVZ130" s="145"/>
      <c r="HWA130" s="145"/>
      <c r="HWB130" s="145"/>
      <c r="HWC130" s="145"/>
      <c r="HWD130" s="145"/>
      <c r="HWE130" s="145"/>
      <c r="HWF130" s="145"/>
      <c r="HWG130" s="145"/>
      <c r="HWH130" s="145"/>
      <c r="HWI130" s="145"/>
      <c r="HWJ130" s="145"/>
      <c r="HWK130" s="145"/>
      <c r="HWL130" s="145"/>
      <c r="HWM130" s="145"/>
      <c r="HWN130" s="145"/>
      <c r="HWO130" s="145"/>
      <c r="HWP130" s="145"/>
      <c r="HWQ130" s="145"/>
      <c r="HWR130" s="145"/>
      <c r="HWS130" s="145"/>
      <c r="HWT130" s="145"/>
      <c r="HWU130" s="145"/>
      <c r="HWV130" s="145"/>
      <c r="HWW130" s="145"/>
      <c r="HWX130" s="145"/>
      <c r="HWY130" s="145"/>
      <c r="HWZ130" s="145"/>
      <c r="HXA130" s="145"/>
      <c r="HXB130" s="145"/>
      <c r="HXC130" s="145"/>
      <c r="HXD130" s="145"/>
      <c r="HXE130" s="145"/>
      <c r="HXF130" s="145"/>
      <c r="HXG130" s="145"/>
      <c r="HXH130" s="145"/>
      <c r="HXI130" s="145"/>
      <c r="HXJ130" s="145"/>
      <c r="HXK130" s="145"/>
      <c r="HXL130" s="145"/>
      <c r="HXM130" s="145"/>
      <c r="HXN130" s="145"/>
      <c r="HXO130" s="145"/>
      <c r="HXP130" s="145"/>
      <c r="HXQ130" s="145"/>
      <c r="HXR130" s="145"/>
      <c r="HXS130" s="145"/>
      <c r="HXT130" s="145"/>
      <c r="HXU130" s="145"/>
      <c r="HXV130" s="145"/>
      <c r="HXW130" s="145"/>
      <c r="HXX130" s="145"/>
      <c r="HXY130" s="145"/>
      <c r="HXZ130" s="145"/>
      <c r="HYA130" s="145"/>
      <c r="HYB130" s="145"/>
      <c r="HYC130" s="145"/>
      <c r="HYD130" s="145"/>
      <c r="HYE130" s="145"/>
      <c r="HYF130" s="145"/>
      <c r="HYG130" s="145"/>
      <c r="HYH130" s="145"/>
      <c r="HYI130" s="145"/>
      <c r="HYJ130" s="145"/>
      <c r="HYK130" s="145"/>
      <c r="HYL130" s="145"/>
      <c r="HYM130" s="145"/>
      <c r="HYN130" s="145"/>
      <c r="HYO130" s="145"/>
      <c r="HYP130" s="145"/>
      <c r="HYQ130" s="145"/>
      <c r="HYR130" s="145"/>
      <c r="HYS130" s="145"/>
      <c r="HYT130" s="145"/>
      <c r="HYU130" s="145"/>
      <c r="HYV130" s="145"/>
      <c r="HYW130" s="145"/>
      <c r="HYX130" s="145"/>
      <c r="HYY130" s="145"/>
      <c r="HYZ130" s="145"/>
      <c r="HZA130" s="145"/>
      <c r="HZB130" s="145"/>
      <c r="HZC130" s="145"/>
      <c r="HZD130" s="145"/>
      <c r="HZE130" s="145"/>
      <c r="HZF130" s="145"/>
      <c r="HZG130" s="145"/>
      <c r="HZH130" s="145"/>
      <c r="HZI130" s="145"/>
      <c r="HZJ130" s="145"/>
      <c r="HZK130" s="145"/>
      <c r="HZL130" s="145"/>
      <c r="HZM130" s="145"/>
      <c r="HZN130" s="145"/>
      <c r="HZO130" s="145"/>
      <c r="HZP130" s="145"/>
      <c r="HZQ130" s="145"/>
      <c r="HZR130" s="145"/>
      <c r="HZS130" s="145"/>
      <c r="HZT130" s="145"/>
      <c r="HZU130" s="145"/>
      <c r="HZV130" s="145"/>
      <c r="HZW130" s="145"/>
      <c r="HZX130" s="145"/>
      <c r="HZY130" s="145"/>
      <c r="HZZ130" s="145"/>
      <c r="IAA130" s="145"/>
      <c r="IAB130" s="145"/>
      <c r="IAC130" s="145"/>
      <c r="IAD130" s="145"/>
      <c r="IAE130" s="145"/>
      <c r="IAF130" s="145"/>
      <c r="IAG130" s="145"/>
      <c r="IAH130" s="145"/>
      <c r="IAI130" s="145"/>
      <c r="IAJ130" s="145"/>
      <c r="IAK130" s="145"/>
      <c r="IAL130" s="145"/>
      <c r="IAM130" s="145"/>
      <c r="IAN130" s="145"/>
      <c r="IAO130" s="145"/>
      <c r="IAP130" s="145"/>
      <c r="IAQ130" s="145"/>
      <c r="IAR130" s="145"/>
      <c r="IAS130" s="145"/>
      <c r="IAT130" s="145"/>
      <c r="IAU130" s="145"/>
      <c r="IAV130" s="145"/>
      <c r="IAW130" s="145"/>
      <c r="IAX130" s="145"/>
      <c r="IAY130" s="145"/>
      <c r="IAZ130" s="145"/>
      <c r="IBA130" s="145"/>
      <c r="IBB130" s="145"/>
      <c r="IBC130" s="145"/>
      <c r="IBD130" s="145"/>
      <c r="IBE130" s="145"/>
      <c r="IBF130" s="145"/>
      <c r="IBG130" s="145"/>
      <c r="IBH130" s="145"/>
      <c r="IBI130" s="145"/>
      <c r="IBJ130" s="145"/>
      <c r="IBK130" s="145"/>
      <c r="IBL130" s="145"/>
      <c r="IBM130" s="145"/>
      <c r="IBN130" s="145"/>
      <c r="IBO130" s="145"/>
      <c r="IBP130" s="145"/>
      <c r="IBQ130" s="145"/>
      <c r="IBR130" s="145"/>
      <c r="IBS130" s="145"/>
      <c r="IBT130" s="145"/>
      <c r="IBU130" s="145"/>
      <c r="IBV130" s="145"/>
      <c r="IBW130" s="145"/>
      <c r="IBX130" s="145"/>
      <c r="IBY130" s="145"/>
      <c r="IBZ130" s="145"/>
      <c r="ICA130" s="145"/>
      <c r="ICB130" s="145"/>
      <c r="ICC130" s="145"/>
      <c r="ICD130" s="145"/>
      <c r="ICE130" s="145"/>
      <c r="ICF130" s="145"/>
      <c r="ICG130" s="145"/>
      <c r="ICH130" s="145"/>
      <c r="ICI130" s="145"/>
      <c r="ICJ130" s="145"/>
      <c r="ICK130" s="145"/>
      <c r="ICL130" s="145"/>
      <c r="ICM130" s="145"/>
      <c r="ICN130" s="145"/>
      <c r="ICO130" s="145"/>
      <c r="ICP130" s="145"/>
      <c r="ICQ130" s="145"/>
      <c r="ICR130" s="145"/>
      <c r="ICS130" s="145"/>
      <c r="ICT130" s="145"/>
      <c r="ICU130" s="145"/>
      <c r="ICV130" s="145"/>
      <c r="ICW130" s="145"/>
      <c r="ICX130" s="145"/>
      <c r="ICY130" s="145"/>
      <c r="ICZ130" s="145"/>
      <c r="IDA130" s="145"/>
      <c r="IDB130" s="145"/>
      <c r="IDC130" s="145"/>
      <c r="IDD130" s="145"/>
      <c r="IDE130" s="145"/>
      <c r="IDF130" s="145"/>
      <c r="IDG130" s="145"/>
      <c r="IDH130" s="145"/>
      <c r="IDI130" s="145"/>
      <c r="IDJ130" s="145"/>
      <c r="IDK130" s="145"/>
      <c r="IDL130" s="145"/>
      <c r="IDM130" s="145"/>
      <c r="IDN130" s="145"/>
      <c r="IDO130" s="145"/>
      <c r="IDP130" s="145"/>
      <c r="IDQ130" s="145"/>
      <c r="IDR130" s="145"/>
      <c r="IDS130" s="145"/>
      <c r="IDT130" s="145"/>
      <c r="IDU130" s="145"/>
      <c r="IDV130" s="145"/>
      <c r="IDW130" s="145"/>
      <c r="IDX130" s="145"/>
      <c r="IDY130" s="145"/>
      <c r="IDZ130" s="145"/>
      <c r="IEA130" s="145"/>
      <c r="IEB130" s="145"/>
      <c r="IEC130" s="145"/>
      <c r="IED130" s="145"/>
      <c r="IEE130" s="145"/>
      <c r="IEF130" s="145"/>
      <c r="IEG130" s="145"/>
      <c r="IEH130" s="145"/>
      <c r="IEI130" s="145"/>
      <c r="IEJ130" s="145"/>
      <c r="IEK130" s="145"/>
      <c r="IEL130" s="145"/>
      <c r="IEM130" s="145"/>
      <c r="IEN130" s="145"/>
      <c r="IEO130" s="145"/>
      <c r="IEP130" s="145"/>
      <c r="IEQ130" s="145"/>
      <c r="IER130" s="145"/>
      <c r="IES130" s="145"/>
      <c r="IET130" s="145"/>
      <c r="IEU130" s="145"/>
      <c r="IEV130" s="145"/>
      <c r="IEW130" s="145"/>
      <c r="IEX130" s="145"/>
      <c r="IEY130" s="145"/>
      <c r="IEZ130" s="145"/>
      <c r="IFA130" s="145"/>
      <c r="IFB130" s="145"/>
      <c r="IFC130" s="145"/>
      <c r="IFD130" s="145"/>
      <c r="IFE130" s="145"/>
      <c r="IFF130" s="145"/>
      <c r="IFG130" s="145"/>
      <c r="IFH130" s="145"/>
      <c r="IFI130" s="145"/>
      <c r="IFJ130" s="145"/>
      <c r="IFK130" s="145"/>
      <c r="IFL130" s="145"/>
      <c r="IFM130" s="145"/>
      <c r="IFN130" s="145"/>
      <c r="IFO130" s="145"/>
      <c r="IFP130" s="145"/>
      <c r="IFQ130" s="145"/>
      <c r="IFR130" s="145"/>
      <c r="IFS130" s="145"/>
      <c r="IFT130" s="145"/>
      <c r="IFU130" s="145"/>
      <c r="IFV130" s="145"/>
      <c r="IFW130" s="145"/>
      <c r="IFX130" s="145"/>
      <c r="IFY130" s="145"/>
      <c r="IFZ130" s="145"/>
      <c r="IGA130" s="145"/>
      <c r="IGB130" s="145"/>
      <c r="IGC130" s="145"/>
      <c r="IGD130" s="145"/>
      <c r="IGE130" s="145"/>
      <c r="IGF130" s="145"/>
      <c r="IGG130" s="145"/>
      <c r="IGH130" s="145"/>
      <c r="IGI130" s="145"/>
      <c r="IGJ130" s="145"/>
      <c r="IGK130" s="145"/>
      <c r="IGL130" s="145"/>
      <c r="IGM130" s="145"/>
      <c r="IGN130" s="145"/>
      <c r="IGO130" s="145"/>
      <c r="IGP130" s="145"/>
      <c r="IGQ130" s="145"/>
      <c r="IGR130" s="145"/>
      <c r="IGS130" s="145"/>
      <c r="IGT130" s="145"/>
      <c r="IGU130" s="145"/>
      <c r="IGV130" s="145"/>
      <c r="IGW130" s="145"/>
      <c r="IGX130" s="145"/>
      <c r="IGY130" s="145"/>
      <c r="IGZ130" s="145"/>
      <c r="IHA130" s="145"/>
      <c r="IHB130" s="145"/>
      <c r="IHC130" s="145"/>
      <c r="IHD130" s="145"/>
      <c r="IHE130" s="145"/>
      <c r="IHF130" s="145"/>
      <c r="IHG130" s="145"/>
      <c r="IHH130" s="145"/>
      <c r="IHI130" s="145"/>
      <c r="IHJ130" s="145"/>
      <c r="IHK130" s="145"/>
      <c r="IHL130" s="145"/>
      <c r="IHM130" s="145"/>
      <c r="IHN130" s="145"/>
      <c r="IHO130" s="145"/>
      <c r="IHP130" s="145"/>
      <c r="IHQ130" s="145"/>
      <c r="IHR130" s="145"/>
      <c r="IHS130" s="145"/>
      <c r="IHT130" s="145"/>
      <c r="IHU130" s="145"/>
      <c r="IHV130" s="145"/>
      <c r="IHW130" s="145"/>
      <c r="IHX130" s="145"/>
      <c r="IHY130" s="145"/>
      <c r="IHZ130" s="145"/>
      <c r="IIA130" s="145"/>
      <c r="IIB130" s="145"/>
      <c r="IIC130" s="145"/>
      <c r="IID130" s="145"/>
      <c r="IIE130" s="145"/>
      <c r="IIF130" s="145"/>
      <c r="IIG130" s="145"/>
      <c r="IIH130" s="145"/>
      <c r="III130" s="145"/>
      <c r="IIJ130" s="145"/>
      <c r="IIK130" s="145"/>
      <c r="IIL130" s="145"/>
      <c r="IIM130" s="145"/>
      <c r="IIN130" s="145"/>
      <c r="IIO130" s="145"/>
      <c r="IIP130" s="145"/>
      <c r="IIQ130" s="145"/>
      <c r="IIR130" s="145"/>
      <c r="IIS130" s="145"/>
      <c r="IIT130" s="145"/>
      <c r="IIU130" s="145"/>
      <c r="IIV130" s="145"/>
      <c r="IIW130" s="145"/>
      <c r="IIX130" s="145"/>
      <c r="IIY130" s="145"/>
      <c r="IIZ130" s="145"/>
      <c r="IJA130" s="145"/>
      <c r="IJB130" s="145"/>
      <c r="IJC130" s="145"/>
      <c r="IJD130" s="145"/>
      <c r="IJE130" s="145"/>
      <c r="IJF130" s="145"/>
      <c r="IJG130" s="145"/>
      <c r="IJH130" s="145"/>
      <c r="IJI130" s="145"/>
      <c r="IJJ130" s="145"/>
      <c r="IJK130" s="145"/>
      <c r="IJL130" s="145"/>
      <c r="IJM130" s="145"/>
      <c r="IJN130" s="145"/>
      <c r="IJO130" s="145"/>
      <c r="IJP130" s="145"/>
      <c r="IJQ130" s="145"/>
      <c r="IJR130" s="145"/>
      <c r="IJS130" s="145"/>
      <c r="IJT130" s="145"/>
      <c r="IJU130" s="145"/>
      <c r="IJV130" s="145"/>
      <c r="IJW130" s="145"/>
      <c r="IJX130" s="145"/>
      <c r="IJY130" s="145"/>
      <c r="IJZ130" s="145"/>
      <c r="IKA130" s="145"/>
      <c r="IKB130" s="145"/>
      <c r="IKC130" s="145"/>
      <c r="IKD130" s="145"/>
      <c r="IKE130" s="145"/>
      <c r="IKF130" s="145"/>
      <c r="IKG130" s="145"/>
      <c r="IKH130" s="145"/>
      <c r="IKI130" s="145"/>
      <c r="IKJ130" s="145"/>
      <c r="IKK130" s="145"/>
      <c r="IKL130" s="145"/>
      <c r="IKM130" s="145"/>
      <c r="IKN130" s="145"/>
      <c r="IKO130" s="145"/>
      <c r="IKP130" s="145"/>
      <c r="IKQ130" s="145"/>
      <c r="IKR130" s="145"/>
      <c r="IKS130" s="145"/>
      <c r="IKT130" s="145"/>
      <c r="IKU130" s="145"/>
      <c r="IKV130" s="145"/>
      <c r="IKW130" s="145"/>
      <c r="IKX130" s="145"/>
      <c r="IKY130" s="145"/>
      <c r="IKZ130" s="145"/>
      <c r="ILA130" s="145"/>
      <c r="ILB130" s="145"/>
      <c r="ILC130" s="145"/>
      <c r="ILD130" s="145"/>
      <c r="ILE130" s="145"/>
      <c r="ILF130" s="145"/>
      <c r="ILG130" s="145"/>
      <c r="ILH130" s="145"/>
      <c r="ILI130" s="145"/>
      <c r="ILJ130" s="145"/>
      <c r="ILK130" s="145"/>
      <c r="ILL130" s="145"/>
      <c r="ILM130" s="145"/>
      <c r="ILN130" s="145"/>
      <c r="ILO130" s="145"/>
      <c r="ILP130" s="145"/>
      <c r="ILQ130" s="145"/>
      <c r="ILR130" s="145"/>
      <c r="ILS130" s="145"/>
      <c r="ILT130" s="145"/>
      <c r="ILU130" s="145"/>
      <c r="ILV130" s="145"/>
      <c r="ILW130" s="145"/>
      <c r="ILX130" s="145"/>
      <c r="ILY130" s="145"/>
      <c r="ILZ130" s="145"/>
      <c r="IMA130" s="145"/>
      <c r="IMB130" s="145"/>
      <c r="IMC130" s="145"/>
      <c r="IMD130" s="145"/>
      <c r="IME130" s="145"/>
      <c r="IMF130" s="145"/>
      <c r="IMG130" s="145"/>
      <c r="IMH130" s="145"/>
      <c r="IMI130" s="145"/>
      <c r="IMJ130" s="145"/>
      <c r="IMK130" s="145"/>
      <c r="IML130" s="145"/>
      <c r="IMM130" s="145"/>
      <c r="IMN130" s="145"/>
      <c r="IMO130" s="145"/>
      <c r="IMP130" s="145"/>
      <c r="IMQ130" s="145"/>
      <c r="IMR130" s="145"/>
      <c r="IMS130" s="145"/>
      <c r="IMT130" s="145"/>
      <c r="IMU130" s="145"/>
      <c r="IMV130" s="145"/>
      <c r="IMW130" s="145"/>
      <c r="IMX130" s="145"/>
      <c r="IMY130" s="145"/>
      <c r="IMZ130" s="145"/>
      <c r="INA130" s="145"/>
      <c r="INB130" s="145"/>
      <c r="INC130" s="145"/>
      <c r="IND130" s="145"/>
      <c r="INE130" s="145"/>
      <c r="INF130" s="145"/>
      <c r="ING130" s="145"/>
      <c r="INH130" s="145"/>
      <c r="INI130" s="145"/>
      <c r="INJ130" s="145"/>
      <c r="INK130" s="145"/>
      <c r="INL130" s="145"/>
      <c r="INM130" s="145"/>
      <c r="INN130" s="145"/>
      <c r="INO130" s="145"/>
      <c r="INP130" s="145"/>
      <c r="INQ130" s="145"/>
      <c r="INR130" s="145"/>
      <c r="INS130" s="145"/>
      <c r="INT130" s="145"/>
      <c r="INU130" s="145"/>
      <c r="INV130" s="145"/>
      <c r="INW130" s="145"/>
      <c r="INX130" s="145"/>
      <c r="INY130" s="145"/>
      <c r="INZ130" s="145"/>
      <c r="IOA130" s="145"/>
      <c r="IOB130" s="145"/>
      <c r="IOC130" s="145"/>
      <c r="IOD130" s="145"/>
      <c r="IOE130" s="145"/>
      <c r="IOF130" s="145"/>
      <c r="IOG130" s="145"/>
      <c r="IOH130" s="145"/>
      <c r="IOI130" s="145"/>
      <c r="IOJ130" s="145"/>
      <c r="IOK130" s="145"/>
      <c r="IOL130" s="145"/>
      <c r="IOM130" s="145"/>
      <c r="ION130" s="145"/>
      <c r="IOO130" s="145"/>
      <c r="IOP130" s="145"/>
      <c r="IOQ130" s="145"/>
      <c r="IOR130" s="145"/>
      <c r="IOS130" s="145"/>
      <c r="IOT130" s="145"/>
      <c r="IOU130" s="145"/>
      <c r="IOV130" s="145"/>
      <c r="IOW130" s="145"/>
      <c r="IOX130" s="145"/>
      <c r="IOY130" s="145"/>
      <c r="IOZ130" s="145"/>
      <c r="IPA130" s="145"/>
      <c r="IPB130" s="145"/>
      <c r="IPC130" s="145"/>
      <c r="IPD130" s="145"/>
      <c r="IPE130" s="145"/>
      <c r="IPF130" s="145"/>
      <c r="IPG130" s="145"/>
      <c r="IPH130" s="145"/>
      <c r="IPI130" s="145"/>
      <c r="IPJ130" s="145"/>
      <c r="IPK130" s="145"/>
      <c r="IPL130" s="145"/>
      <c r="IPM130" s="145"/>
      <c r="IPN130" s="145"/>
      <c r="IPO130" s="145"/>
      <c r="IPP130" s="145"/>
      <c r="IPQ130" s="145"/>
      <c r="IPR130" s="145"/>
      <c r="IPS130" s="145"/>
      <c r="IPT130" s="145"/>
      <c r="IPU130" s="145"/>
      <c r="IPV130" s="145"/>
      <c r="IPW130" s="145"/>
      <c r="IPX130" s="145"/>
      <c r="IPY130" s="145"/>
      <c r="IPZ130" s="145"/>
      <c r="IQA130" s="145"/>
      <c r="IQB130" s="145"/>
      <c r="IQC130" s="145"/>
      <c r="IQD130" s="145"/>
      <c r="IQE130" s="145"/>
      <c r="IQF130" s="145"/>
      <c r="IQG130" s="145"/>
      <c r="IQH130" s="145"/>
      <c r="IQI130" s="145"/>
      <c r="IQJ130" s="145"/>
      <c r="IQK130" s="145"/>
      <c r="IQL130" s="145"/>
      <c r="IQM130" s="145"/>
      <c r="IQN130" s="145"/>
      <c r="IQO130" s="145"/>
      <c r="IQP130" s="145"/>
      <c r="IQQ130" s="145"/>
      <c r="IQR130" s="145"/>
      <c r="IQS130" s="145"/>
      <c r="IQT130" s="145"/>
      <c r="IQU130" s="145"/>
      <c r="IQV130" s="145"/>
      <c r="IQW130" s="145"/>
      <c r="IQX130" s="145"/>
      <c r="IQY130" s="145"/>
      <c r="IQZ130" s="145"/>
      <c r="IRA130" s="145"/>
      <c r="IRB130" s="145"/>
      <c r="IRC130" s="145"/>
      <c r="IRD130" s="145"/>
      <c r="IRE130" s="145"/>
      <c r="IRF130" s="145"/>
      <c r="IRG130" s="145"/>
      <c r="IRH130" s="145"/>
      <c r="IRI130" s="145"/>
      <c r="IRJ130" s="145"/>
      <c r="IRK130" s="145"/>
      <c r="IRL130" s="145"/>
      <c r="IRM130" s="145"/>
      <c r="IRN130" s="145"/>
      <c r="IRO130" s="145"/>
      <c r="IRP130" s="145"/>
      <c r="IRQ130" s="145"/>
      <c r="IRR130" s="145"/>
      <c r="IRS130" s="145"/>
      <c r="IRT130" s="145"/>
      <c r="IRU130" s="145"/>
      <c r="IRV130" s="145"/>
      <c r="IRW130" s="145"/>
      <c r="IRX130" s="145"/>
      <c r="IRY130" s="145"/>
      <c r="IRZ130" s="145"/>
      <c r="ISA130" s="145"/>
      <c r="ISB130" s="145"/>
      <c r="ISC130" s="145"/>
      <c r="ISD130" s="145"/>
      <c r="ISE130" s="145"/>
      <c r="ISF130" s="145"/>
      <c r="ISG130" s="145"/>
      <c r="ISH130" s="145"/>
      <c r="ISI130" s="145"/>
      <c r="ISJ130" s="145"/>
      <c r="ISK130" s="145"/>
      <c r="ISL130" s="145"/>
      <c r="ISM130" s="145"/>
      <c r="ISN130" s="145"/>
      <c r="ISO130" s="145"/>
      <c r="ISP130" s="145"/>
      <c r="ISQ130" s="145"/>
      <c r="ISR130" s="145"/>
      <c r="ISS130" s="145"/>
      <c r="IST130" s="145"/>
      <c r="ISU130" s="145"/>
      <c r="ISV130" s="145"/>
      <c r="ISW130" s="145"/>
      <c r="ISX130" s="145"/>
      <c r="ISY130" s="145"/>
      <c r="ISZ130" s="145"/>
      <c r="ITA130" s="145"/>
      <c r="ITB130" s="145"/>
      <c r="ITC130" s="145"/>
      <c r="ITD130" s="145"/>
      <c r="ITE130" s="145"/>
      <c r="ITF130" s="145"/>
      <c r="ITG130" s="145"/>
      <c r="ITH130" s="145"/>
      <c r="ITI130" s="145"/>
      <c r="ITJ130" s="145"/>
      <c r="ITK130" s="145"/>
      <c r="ITL130" s="145"/>
      <c r="ITM130" s="145"/>
      <c r="ITN130" s="145"/>
      <c r="ITO130" s="145"/>
      <c r="ITP130" s="145"/>
      <c r="ITQ130" s="145"/>
      <c r="ITR130" s="145"/>
      <c r="ITS130" s="145"/>
      <c r="ITT130" s="145"/>
      <c r="ITU130" s="145"/>
      <c r="ITV130" s="145"/>
      <c r="ITW130" s="145"/>
      <c r="ITX130" s="145"/>
      <c r="ITY130" s="145"/>
      <c r="ITZ130" s="145"/>
      <c r="IUA130" s="145"/>
      <c r="IUB130" s="145"/>
      <c r="IUC130" s="145"/>
      <c r="IUD130" s="145"/>
      <c r="IUE130" s="145"/>
      <c r="IUF130" s="145"/>
      <c r="IUG130" s="145"/>
      <c r="IUH130" s="145"/>
      <c r="IUI130" s="145"/>
      <c r="IUJ130" s="145"/>
      <c r="IUK130" s="145"/>
      <c r="IUL130" s="145"/>
      <c r="IUM130" s="145"/>
      <c r="IUN130" s="145"/>
      <c r="IUO130" s="145"/>
      <c r="IUP130" s="145"/>
      <c r="IUQ130" s="145"/>
      <c r="IUR130" s="145"/>
      <c r="IUS130" s="145"/>
      <c r="IUT130" s="145"/>
      <c r="IUU130" s="145"/>
      <c r="IUV130" s="145"/>
      <c r="IUW130" s="145"/>
      <c r="IUX130" s="145"/>
      <c r="IUY130" s="145"/>
      <c r="IUZ130" s="145"/>
      <c r="IVA130" s="145"/>
      <c r="IVB130" s="145"/>
      <c r="IVC130" s="145"/>
      <c r="IVD130" s="145"/>
      <c r="IVE130" s="145"/>
      <c r="IVF130" s="145"/>
      <c r="IVG130" s="145"/>
      <c r="IVH130" s="145"/>
      <c r="IVI130" s="145"/>
      <c r="IVJ130" s="145"/>
      <c r="IVK130" s="145"/>
      <c r="IVL130" s="145"/>
      <c r="IVM130" s="145"/>
      <c r="IVN130" s="145"/>
      <c r="IVO130" s="145"/>
      <c r="IVP130" s="145"/>
      <c r="IVQ130" s="145"/>
      <c r="IVR130" s="145"/>
      <c r="IVS130" s="145"/>
      <c r="IVT130" s="145"/>
      <c r="IVU130" s="145"/>
      <c r="IVV130" s="145"/>
      <c r="IVW130" s="145"/>
      <c r="IVX130" s="145"/>
      <c r="IVY130" s="145"/>
      <c r="IVZ130" s="145"/>
      <c r="IWA130" s="145"/>
      <c r="IWB130" s="145"/>
      <c r="IWC130" s="145"/>
      <c r="IWD130" s="145"/>
      <c r="IWE130" s="145"/>
      <c r="IWF130" s="145"/>
      <c r="IWG130" s="145"/>
      <c r="IWH130" s="145"/>
      <c r="IWI130" s="145"/>
      <c r="IWJ130" s="145"/>
      <c r="IWK130" s="145"/>
      <c r="IWL130" s="145"/>
      <c r="IWM130" s="145"/>
      <c r="IWN130" s="145"/>
      <c r="IWO130" s="145"/>
      <c r="IWP130" s="145"/>
      <c r="IWQ130" s="145"/>
      <c r="IWR130" s="145"/>
      <c r="IWS130" s="145"/>
      <c r="IWT130" s="145"/>
      <c r="IWU130" s="145"/>
      <c r="IWV130" s="145"/>
      <c r="IWW130" s="145"/>
      <c r="IWX130" s="145"/>
      <c r="IWY130" s="145"/>
      <c r="IWZ130" s="145"/>
      <c r="IXA130" s="145"/>
      <c r="IXB130" s="145"/>
      <c r="IXC130" s="145"/>
      <c r="IXD130" s="145"/>
      <c r="IXE130" s="145"/>
      <c r="IXF130" s="145"/>
      <c r="IXG130" s="145"/>
      <c r="IXH130" s="145"/>
      <c r="IXI130" s="145"/>
      <c r="IXJ130" s="145"/>
      <c r="IXK130" s="145"/>
      <c r="IXL130" s="145"/>
      <c r="IXM130" s="145"/>
      <c r="IXN130" s="145"/>
      <c r="IXO130" s="145"/>
      <c r="IXP130" s="145"/>
      <c r="IXQ130" s="145"/>
      <c r="IXR130" s="145"/>
      <c r="IXS130" s="145"/>
      <c r="IXT130" s="145"/>
      <c r="IXU130" s="145"/>
      <c r="IXV130" s="145"/>
      <c r="IXW130" s="145"/>
      <c r="IXX130" s="145"/>
      <c r="IXY130" s="145"/>
      <c r="IXZ130" s="145"/>
      <c r="IYA130" s="145"/>
      <c r="IYB130" s="145"/>
      <c r="IYC130" s="145"/>
      <c r="IYD130" s="145"/>
      <c r="IYE130" s="145"/>
      <c r="IYF130" s="145"/>
      <c r="IYG130" s="145"/>
      <c r="IYH130" s="145"/>
      <c r="IYI130" s="145"/>
      <c r="IYJ130" s="145"/>
      <c r="IYK130" s="145"/>
      <c r="IYL130" s="145"/>
      <c r="IYM130" s="145"/>
      <c r="IYN130" s="145"/>
      <c r="IYO130" s="145"/>
      <c r="IYP130" s="145"/>
      <c r="IYQ130" s="145"/>
      <c r="IYR130" s="145"/>
      <c r="IYS130" s="145"/>
      <c r="IYT130" s="145"/>
      <c r="IYU130" s="145"/>
      <c r="IYV130" s="145"/>
      <c r="IYW130" s="145"/>
      <c r="IYX130" s="145"/>
      <c r="IYY130" s="145"/>
      <c r="IYZ130" s="145"/>
      <c r="IZA130" s="145"/>
      <c r="IZB130" s="145"/>
      <c r="IZC130" s="145"/>
      <c r="IZD130" s="145"/>
      <c r="IZE130" s="145"/>
      <c r="IZF130" s="145"/>
      <c r="IZG130" s="145"/>
      <c r="IZH130" s="145"/>
      <c r="IZI130" s="145"/>
      <c r="IZJ130" s="145"/>
      <c r="IZK130" s="145"/>
      <c r="IZL130" s="145"/>
      <c r="IZM130" s="145"/>
      <c r="IZN130" s="145"/>
      <c r="IZO130" s="145"/>
      <c r="IZP130" s="145"/>
      <c r="IZQ130" s="145"/>
      <c r="IZR130" s="145"/>
      <c r="IZS130" s="145"/>
      <c r="IZT130" s="145"/>
      <c r="IZU130" s="145"/>
      <c r="IZV130" s="145"/>
      <c r="IZW130" s="145"/>
      <c r="IZX130" s="145"/>
      <c r="IZY130" s="145"/>
      <c r="IZZ130" s="145"/>
      <c r="JAA130" s="145"/>
      <c r="JAB130" s="145"/>
      <c r="JAC130" s="145"/>
      <c r="JAD130" s="145"/>
      <c r="JAE130" s="145"/>
      <c r="JAF130" s="145"/>
      <c r="JAG130" s="145"/>
      <c r="JAH130" s="145"/>
      <c r="JAI130" s="145"/>
      <c r="JAJ130" s="145"/>
      <c r="JAK130" s="145"/>
      <c r="JAL130" s="145"/>
      <c r="JAM130" s="145"/>
      <c r="JAN130" s="145"/>
      <c r="JAO130" s="145"/>
      <c r="JAP130" s="145"/>
      <c r="JAQ130" s="145"/>
      <c r="JAR130" s="145"/>
      <c r="JAS130" s="145"/>
      <c r="JAT130" s="145"/>
      <c r="JAU130" s="145"/>
      <c r="JAV130" s="145"/>
      <c r="JAW130" s="145"/>
      <c r="JAX130" s="145"/>
      <c r="JAY130" s="145"/>
      <c r="JAZ130" s="145"/>
      <c r="JBA130" s="145"/>
      <c r="JBB130" s="145"/>
      <c r="JBC130" s="145"/>
      <c r="JBD130" s="145"/>
      <c r="JBE130" s="145"/>
      <c r="JBF130" s="145"/>
      <c r="JBG130" s="145"/>
      <c r="JBH130" s="145"/>
      <c r="JBI130" s="145"/>
      <c r="JBJ130" s="145"/>
      <c r="JBK130" s="145"/>
      <c r="JBL130" s="145"/>
      <c r="JBM130" s="145"/>
      <c r="JBN130" s="145"/>
      <c r="JBO130" s="145"/>
      <c r="JBP130" s="145"/>
      <c r="JBQ130" s="145"/>
      <c r="JBR130" s="145"/>
      <c r="JBS130" s="145"/>
      <c r="JBT130" s="145"/>
      <c r="JBU130" s="145"/>
      <c r="JBV130" s="145"/>
      <c r="JBW130" s="145"/>
      <c r="JBX130" s="145"/>
      <c r="JBY130" s="145"/>
      <c r="JBZ130" s="145"/>
      <c r="JCA130" s="145"/>
      <c r="JCB130" s="145"/>
      <c r="JCC130" s="145"/>
      <c r="JCD130" s="145"/>
      <c r="JCE130" s="145"/>
      <c r="JCF130" s="145"/>
      <c r="JCG130" s="145"/>
      <c r="JCH130" s="145"/>
      <c r="JCI130" s="145"/>
      <c r="JCJ130" s="145"/>
      <c r="JCK130" s="145"/>
      <c r="JCL130" s="145"/>
      <c r="JCM130" s="145"/>
      <c r="JCN130" s="145"/>
      <c r="JCO130" s="145"/>
      <c r="JCP130" s="145"/>
      <c r="JCQ130" s="145"/>
      <c r="JCR130" s="145"/>
      <c r="JCS130" s="145"/>
      <c r="JCT130" s="145"/>
      <c r="JCU130" s="145"/>
      <c r="JCV130" s="145"/>
      <c r="JCW130" s="145"/>
      <c r="JCX130" s="145"/>
      <c r="JCY130" s="145"/>
      <c r="JCZ130" s="145"/>
      <c r="JDA130" s="145"/>
      <c r="JDB130" s="145"/>
      <c r="JDC130" s="145"/>
      <c r="JDD130" s="145"/>
      <c r="JDE130" s="145"/>
      <c r="JDF130" s="145"/>
      <c r="JDG130" s="145"/>
      <c r="JDH130" s="145"/>
      <c r="JDI130" s="145"/>
      <c r="JDJ130" s="145"/>
      <c r="JDK130" s="145"/>
      <c r="JDL130" s="145"/>
      <c r="JDM130" s="145"/>
      <c r="JDN130" s="145"/>
      <c r="JDO130" s="145"/>
      <c r="JDP130" s="145"/>
      <c r="JDQ130" s="145"/>
      <c r="JDR130" s="145"/>
      <c r="JDS130" s="145"/>
      <c r="JDT130" s="145"/>
      <c r="JDU130" s="145"/>
      <c r="JDV130" s="145"/>
      <c r="JDW130" s="145"/>
      <c r="JDX130" s="145"/>
      <c r="JDY130" s="145"/>
      <c r="JDZ130" s="145"/>
      <c r="JEA130" s="145"/>
      <c r="JEB130" s="145"/>
      <c r="JEC130" s="145"/>
      <c r="JED130" s="145"/>
      <c r="JEE130" s="145"/>
      <c r="JEF130" s="145"/>
      <c r="JEG130" s="145"/>
      <c r="JEH130" s="145"/>
      <c r="JEI130" s="145"/>
      <c r="JEJ130" s="145"/>
      <c r="JEK130" s="145"/>
      <c r="JEL130" s="145"/>
      <c r="JEM130" s="145"/>
      <c r="JEN130" s="145"/>
      <c r="JEO130" s="145"/>
      <c r="JEP130" s="145"/>
      <c r="JEQ130" s="145"/>
      <c r="JER130" s="145"/>
      <c r="JES130" s="145"/>
      <c r="JET130" s="145"/>
      <c r="JEU130" s="145"/>
      <c r="JEV130" s="145"/>
      <c r="JEW130" s="145"/>
      <c r="JEX130" s="145"/>
      <c r="JEY130" s="145"/>
      <c r="JEZ130" s="145"/>
      <c r="JFA130" s="145"/>
      <c r="JFB130" s="145"/>
      <c r="JFC130" s="145"/>
      <c r="JFD130" s="145"/>
      <c r="JFE130" s="145"/>
      <c r="JFF130" s="145"/>
      <c r="JFG130" s="145"/>
      <c r="JFH130" s="145"/>
      <c r="JFI130" s="145"/>
      <c r="JFJ130" s="145"/>
      <c r="JFK130" s="145"/>
      <c r="JFL130" s="145"/>
      <c r="JFM130" s="145"/>
      <c r="JFN130" s="145"/>
      <c r="JFO130" s="145"/>
      <c r="JFP130" s="145"/>
      <c r="JFQ130" s="145"/>
      <c r="JFR130" s="145"/>
      <c r="JFS130" s="145"/>
      <c r="JFT130" s="145"/>
      <c r="JFU130" s="145"/>
      <c r="JFV130" s="145"/>
      <c r="JFW130" s="145"/>
      <c r="JFX130" s="145"/>
      <c r="JFY130" s="145"/>
      <c r="JFZ130" s="145"/>
      <c r="JGA130" s="145"/>
      <c r="JGB130" s="145"/>
      <c r="JGC130" s="145"/>
      <c r="JGD130" s="145"/>
      <c r="JGE130" s="145"/>
      <c r="JGF130" s="145"/>
      <c r="JGG130" s="145"/>
      <c r="JGH130" s="145"/>
      <c r="JGI130" s="145"/>
      <c r="JGJ130" s="145"/>
      <c r="JGK130" s="145"/>
      <c r="JGL130" s="145"/>
      <c r="JGM130" s="145"/>
      <c r="JGN130" s="145"/>
      <c r="JGO130" s="145"/>
      <c r="JGP130" s="145"/>
      <c r="JGQ130" s="145"/>
      <c r="JGR130" s="145"/>
      <c r="JGS130" s="145"/>
      <c r="JGT130" s="145"/>
      <c r="JGU130" s="145"/>
      <c r="JGV130" s="145"/>
      <c r="JGW130" s="145"/>
      <c r="JGX130" s="145"/>
      <c r="JGY130" s="145"/>
      <c r="JGZ130" s="145"/>
      <c r="JHA130" s="145"/>
      <c r="JHB130" s="145"/>
      <c r="JHC130" s="145"/>
      <c r="JHD130" s="145"/>
      <c r="JHE130" s="145"/>
      <c r="JHF130" s="145"/>
      <c r="JHG130" s="145"/>
      <c r="JHH130" s="145"/>
      <c r="JHI130" s="145"/>
      <c r="JHJ130" s="145"/>
      <c r="JHK130" s="145"/>
      <c r="JHL130" s="145"/>
      <c r="JHM130" s="145"/>
      <c r="JHN130" s="145"/>
      <c r="JHO130" s="145"/>
      <c r="JHP130" s="145"/>
      <c r="JHQ130" s="145"/>
      <c r="JHR130" s="145"/>
      <c r="JHS130" s="145"/>
      <c r="JHT130" s="145"/>
      <c r="JHU130" s="145"/>
      <c r="JHV130" s="145"/>
      <c r="JHW130" s="145"/>
      <c r="JHX130" s="145"/>
      <c r="JHY130" s="145"/>
      <c r="JHZ130" s="145"/>
      <c r="JIA130" s="145"/>
      <c r="JIB130" s="145"/>
      <c r="JIC130" s="145"/>
      <c r="JID130" s="145"/>
      <c r="JIE130" s="145"/>
      <c r="JIF130" s="145"/>
      <c r="JIG130" s="145"/>
      <c r="JIH130" s="145"/>
      <c r="JII130" s="145"/>
      <c r="JIJ130" s="145"/>
      <c r="JIK130" s="145"/>
      <c r="JIL130" s="145"/>
      <c r="JIM130" s="145"/>
      <c r="JIN130" s="145"/>
      <c r="JIO130" s="145"/>
      <c r="JIP130" s="145"/>
      <c r="JIQ130" s="145"/>
      <c r="JIR130" s="145"/>
      <c r="JIS130" s="145"/>
      <c r="JIT130" s="145"/>
      <c r="JIU130" s="145"/>
      <c r="JIV130" s="145"/>
      <c r="JIW130" s="145"/>
      <c r="JIX130" s="145"/>
      <c r="JIY130" s="145"/>
      <c r="JIZ130" s="145"/>
      <c r="JJA130" s="145"/>
      <c r="JJB130" s="145"/>
      <c r="JJC130" s="145"/>
      <c r="JJD130" s="145"/>
      <c r="JJE130" s="145"/>
      <c r="JJF130" s="145"/>
      <c r="JJG130" s="145"/>
      <c r="JJH130" s="145"/>
      <c r="JJI130" s="145"/>
      <c r="JJJ130" s="145"/>
      <c r="JJK130" s="145"/>
      <c r="JJL130" s="145"/>
      <c r="JJM130" s="145"/>
      <c r="JJN130" s="145"/>
      <c r="JJO130" s="145"/>
      <c r="JJP130" s="145"/>
      <c r="JJQ130" s="145"/>
      <c r="JJR130" s="145"/>
      <c r="JJS130" s="145"/>
      <c r="JJT130" s="145"/>
      <c r="JJU130" s="145"/>
      <c r="JJV130" s="145"/>
      <c r="JJW130" s="145"/>
      <c r="JJX130" s="145"/>
      <c r="JJY130" s="145"/>
      <c r="JJZ130" s="145"/>
      <c r="JKA130" s="145"/>
      <c r="JKB130" s="145"/>
      <c r="JKC130" s="145"/>
      <c r="JKD130" s="145"/>
      <c r="JKE130" s="145"/>
      <c r="JKF130" s="145"/>
      <c r="JKG130" s="145"/>
      <c r="JKH130" s="145"/>
      <c r="JKI130" s="145"/>
      <c r="JKJ130" s="145"/>
      <c r="JKK130" s="145"/>
      <c r="JKL130" s="145"/>
      <c r="JKM130" s="145"/>
      <c r="JKN130" s="145"/>
      <c r="JKO130" s="145"/>
      <c r="JKP130" s="145"/>
      <c r="JKQ130" s="145"/>
      <c r="JKR130" s="145"/>
      <c r="JKS130" s="145"/>
      <c r="JKT130" s="145"/>
      <c r="JKU130" s="145"/>
      <c r="JKV130" s="145"/>
      <c r="JKW130" s="145"/>
      <c r="JKX130" s="145"/>
      <c r="JKY130" s="145"/>
      <c r="JKZ130" s="145"/>
      <c r="JLA130" s="145"/>
      <c r="JLB130" s="145"/>
      <c r="JLC130" s="145"/>
      <c r="JLD130" s="145"/>
      <c r="JLE130" s="145"/>
      <c r="JLF130" s="145"/>
      <c r="JLG130" s="145"/>
      <c r="JLH130" s="145"/>
      <c r="JLI130" s="145"/>
      <c r="JLJ130" s="145"/>
      <c r="JLK130" s="145"/>
      <c r="JLL130" s="145"/>
      <c r="JLM130" s="145"/>
      <c r="JLN130" s="145"/>
      <c r="JLO130" s="145"/>
      <c r="JLP130" s="145"/>
      <c r="JLQ130" s="145"/>
      <c r="JLR130" s="145"/>
      <c r="JLS130" s="145"/>
      <c r="JLT130" s="145"/>
      <c r="JLU130" s="145"/>
      <c r="JLV130" s="145"/>
      <c r="JLW130" s="145"/>
      <c r="JLX130" s="145"/>
      <c r="JLY130" s="145"/>
      <c r="JLZ130" s="145"/>
      <c r="JMA130" s="145"/>
      <c r="JMB130" s="145"/>
      <c r="JMC130" s="145"/>
      <c r="JMD130" s="145"/>
      <c r="JME130" s="145"/>
      <c r="JMF130" s="145"/>
      <c r="JMG130" s="145"/>
      <c r="JMH130" s="145"/>
      <c r="JMI130" s="145"/>
      <c r="JMJ130" s="145"/>
      <c r="JMK130" s="145"/>
      <c r="JML130" s="145"/>
      <c r="JMM130" s="145"/>
      <c r="JMN130" s="145"/>
      <c r="JMO130" s="145"/>
      <c r="JMP130" s="145"/>
      <c r="JMQ130" s="145"/>
      <c r="JMR130" s="145"/>
      <c r="JMS130" s="145"/>
      <c r="JMT130" s="145"/>
      <c r="JMU130" s="145"/>
      <c r="JMV130" s="145"/>
      <c r="JMW130" s="145"/>
      <c r="JMX130" s="145"/>
      <c r="JMY130" s="145"/>
      <c r="JMZ130" s="145"/>
      <c r="JNA130" s="145"/>
      <c r="JNB130" s="145"/>
      <c r="JNC130" s="145"/>
      <c r="JND130" s="145"/>
      <c r="JNE130" s="145"/>
      <c r="JNF130" s="145"/>
      <c r="JNG130" s="145"/>
      <c r="JNH130" s="145"/>
      <c r="JNI130" s="145"/>
      <c r="JNJ130" s="145"/>
      <c r="JNK130" s="145"/>
      <c r="JNL130" s="145"/>
      <c r="JNM130" s="145"/>
      <c r="JNN130" s="145"/>
      <c r="JNO130" s="145"/>
      <c r="JNP130" s="145"/>
      <c r="JNQ130" s="145"/>
      <c r="JNR130" s="145"/>
      <c r="JNS130" s="145"/>
      <c r="JNT130" s="145"/>
      <c r="JNU130" s="145"/>
      <c r="JNV130" s="145"/>
      <c r="JNW130" s="145"/>
      <c r="JNX130" s="145"/>
      <c r="JNY130" s="145"/>
      <c r="JNZ130" s="145"/>
      <c r="JOA130" s="145"/>
      <c r="JOB130" s="145"/>
      <c r="JOC130" s="145"/>
      <c r="JOD130" s="145"/>
      <c r="JOE130" s="145"/>
      <c r="JOF130" s="145"/>
      <c r="JOG130" s="145"/>
      <c r="JOH130" s="145"/>
      <c r="JOI130" s="145"/>
      <c r="JOJ130" s="145"/>
      <c r="JOK130" s="145"/>
      <c r="JOL130" s="145"/>
      <c r="JOM130" s="145"/>
      <c r="JON130" s="145"/>
      <c r="JOO130" s="145"/>
      <c r="JOP130" s="145"/>
      <c r="JOQ130" s="145"/>
      <c r="JOR130" s="145"/>
      <c r="JOS130" s="145"/>
      <c r="JOT130" s="145"/>
      <c r="JOU130" s="145"/>
      <c r="JOV130" s="145"/>
      <c r="JOW130" s="145"/>
      <c r="JOX130" s="145"/>
      <c r="JOY130" s="145"/>
      <c r="JOZ130" s="145"/>
      <c r="JPA130" s="145"/>
      <c r="JPB130" s="145"/>
      <c r="JPC130" s="145"/>
      <c r="JPD130" s="145"/>
      <c r="JPE130" s="145"/>
      <c r="JPF130" s="145"/>
      <c r="JPG130" s="145"/>
      <c r="JPH130" s="145"/>
      <c r="JPI130" s="145"/>
      <c r="JPJ130" s="145"/>
      <c r="JPK130" s="145"/>
      <c r="JPL130" s="145"/>
      <c r="JPM130" s="145"/>
      <c r="JPN130" s="145"/>
      <c r="JPO130" s="145"/>
      <c r="JPP130" s="145"/>
      <c r="JPQ130" s="145"/>
      <c r="JPR130" s="145"/>
      <c r="JPS130" s="145"/>
      <c r="JPT130" s="145"/>
      <c r="JPU130" s="145"/>
      <c r="JPV130" s="145"/>
      <c r="JPW130" s="145"/>
      <c r="JPX130" s="145"/>
      <c r="JPY130" s="145"/>
      <c r="JPZ130" s="145"/>
      <c r="JQA130" s="145"/>
      <c r="JQB130" s="145"/>
      <c r="JQC130" s="145"/>
      <c r="JQD130" s="145"/>
      <c r="JQE130" s="145"/>
      <c r="JQF130" s="145"/>
      <c r="JQG130" s="145"/>
      <c r="JQH130" s="145"/>
      <c r="JQI130" s="145"/>
      <c r="JQJ130" s="145"/>
      <c r="JQK130" s="145"/>
      <c r="JQL130" s="145"/>
      <c r="JQM130" s="145"/>
      <c r="JQN130" s="145"/>
      <c r="JQO130" s="145"/>
      <c r="JQP130" s="145"/>
      <c r="JQQ130" s="145"/>
      <c r="JQR130" s="145"/>
      <c r="JQS130" s="145"/>
      <c r="JQT130" s="145"/>
      <c r="JQU130" s="145"/>
      <c r="JQV130" s="145"/>
      <c r="JQW130" s="145"/>
      <c r="JQX130" s="145"/>
      <c r="JQY130" s="145"/>
      <c r="JQZ130" s="145"/>
      <c r="JRA130" s="145"/>
      <c r="JRB130" s="145"/>
      <c r="JRC130" s="145"/>
      <c r="JRD130" s="145"/>
      <c r="JRE130" s="145"/>
      <c r="JRF130" s="145"/>
      <c r="JRG130" s="145"/>
      <c r="JRH130" s="145"/>
      <c r="JRI130" s="145"/>
      <c r="JRJ130" s="145"/>
      <c r="JRK130" s="145"/>
      <c r="JRL130" s="145"/>
      <c r="JRM130" s="145"/>
      <c r="JRN130" s="145"/>
      <c r="JRO130" s="145"/>
      <c r="JRP130" s="145"/>
      <c r="JRQ130" s="145"/>
      <c r="JRR130" s="145"/>
      <c r="JRS130" s="145"/>
      <c r="JRT130" s="145"/>
      <c r="JRU130" s="145"/>
      <c r="JRV130" s="145"/>
      <c r="JRW130" s="145"/>
      <c r="JRX130" s="145"/>
      <c r="JRY130" s="145"/>
      <c r="JRZ130" s="145"/>
      <c r="JSA130" s="145"/>
      <c r="JSB130" s="145"/>
      <c r="JSC130" s="145"/>
      <c r="JSD130" s="145"/>
      <c r="JSE130" s="145"/>
      <c r="JSF130" s="145"/>
      <c r="JSG130" s="145"/>
      <c r="JSH130" s="145"/>
      <c r="JSI130" s="145"/>
      <c r="JSJ130" s="145"/>
      <c r="JSK130" s="145"/>
      <c r="JSL130" s="145"/>
      <c r="JSM130" s="145"/>
      <c r="JSN130" s="145"/>
      <c r="JSO130" s="145"/>
      <c r="JSP130" s="145"/>
      <c r="JSQ130" s="145"/>
      <c r="JSR130" s="145"/>
      <c r="JSS130" s="145"/>
      <c r="JST130" s="145"/>
      <c r="JSU130" s="145"/>
      <c r="JSV130" s="145"/>
      <c r="JSW130" s="145"/>
      <c r="JSX130" s="145"/>
      <c r="JSY130" s="145"/>
      <c r="JSZ130" s="145"/>
      <c r="JTA130" s="145"/>
      <c r="JTB130" s="145"/>
      <c r="JTC130" s="145"/>
      <c r="JTD130" s="145"/>
      <c r="JTE130" s="145"/>
      <c r="JTF130" s="145"/>
      <c r="JTG130" s="145"/>
      <c r="JTH130" s="145"/>
      <c r="JTI130" s="145"/>
      <c r="JTJ130" s="145"/>
      <c r="JTK130" s="145"/>
      <c r="JTL130" s="145"/>
      <c r="JTM130" s="145"/>
      <c r="JTN130" s="145"/>
      <c r="JTO130" s="145"/>
      <c r="JTP130" s="145"/>
      <c r="JTQ130" s="145"/>
      <c r="JTR130" s="145"/>
      <c r="JTS130" s="145"/>
      <c r="JTT130" s="145"/>
      <c r="JTU130" s="145"/>
      <c r="JTV130" s="145"/>
      <c r="JTW130" s="145"/>
      <c r="JTX130" s="145"/>
      <c r="JTY130" s="145"/>
      <c r="JTZ130" s="145"/>
      <c r="JUA130" s="145"/>
      <c r="JUB130" s="145"/>
      <c r="JUC130" s="145"/>
      <c r="JUD130" s="145"/>
      <c r="JUE130" s="145"/>
      <c r="JUF130" s="145"/>
      <c r="JUG130" s="145"/>
      <c r="JUH130" s="145"/>
      <c r="JUI130" s="145"/>
      <c r="JUJ130" s="145"/>
      <c r="JUK130" s="145"/>
      <c r="JUL130" s="145"/>
      <c r="JUM130" s="145"/>
      <c r="JUN130" s="145"/>
      <c r="JUO130" s="145"/>
      <c r="JUP130" s="145"/>
      <c r="JUQ130" s="145"/>
      <c r="JUR130" s="145"/>
      <c r="JUS130" s="145"/>
      <c r="JUT130" s="145"/>
      <c r="JUU130" s="145"/>
      <c r="JUV130" s="145"/>
      <c r="JUW130" s="145"/>
      <c r="JUX130" s="145"/>
      <c r="JUY130" s="145"/>
      <c r="JUZ130" s="145"/>
      <c r="JVA130" s="145"/>
      <c r="JVB130" s="145"/>
      <c r="JVC130" s="145"/>
      <c r="JVD130" s="145"/>
      <c r="JVE130" s="145"/>
      <c r="JVF130" s="145"/>
      <c r="JVG130" s="145"/>
      <c r="JVH130" s="145"/>
      <c r="JVI130" s="145"/>
      <c r="JVJ130" s="145"/>
      <c r="JVK130" s="145"/>
      <c r="JVL130" s="145"/>
      <c r="JVM130" s="145"/>
      <c r="JVN130" s="145"/>
      <c r="JVO130" s="145"/>
      <c r="JVP130" s="145"/>
      <c r="JVQ130" s="145"/>
      <c r="JVR130" s="145"/>
      <c r="JVS130" s="145"/>
      <c r="JVT130" s="145"/>
      <c r="JVU130" s="145"/>
      <c r="JVV130" s="145"/>
      <c r="JVW130" s="145"/>
      <c r="JVX130" s="145"/>
      <c r="JVY130" s="145"/>
      <c r="JVZ130" s="145"/>
      <c r="JWA130" s="145"/>
      <c r="JWB130" s="145"/>
      <c r="JWC130" s="145"/>
      <c r="JWD130" s="145"/>
      <c r="JWE130" s="145"/>
      <c r="JWF130" s="145"/>
      <c r="JWG130" s="145"/>
      <c r="JWH130" s="145"/>
      <c r="JWI130" s="145"/>
      <c r="JWJ130" s="145"/>
      <c r="JWK130" s="145"/>
      <c r="JWL130" s="145"/>
      <c r="JWM130" s="145"/>
      <c r="JWN130" s="145"/>
      <c r="JWO130" s="145"/>
      <c r="JWP130" s="145"/>
      <c r="JWQ130" s="145"/>
      <c r="JWR130" s="145"/>
      <c r="JWS130" s="145"/>
      <c r="JWT130" s="145"/>
      <c r="JWU130" s="145"/>
      <c r="JWV130" s="145"/>
      <c r="JWW130" s="145"/>
      <c r="JWX130" s="145"/>
      <c r="JWY130" s="145"/>
      <c r="JWZ130" s="145"/>
      <c r="JXA130" s="145"/>
      <c r="JXB130" s="145"/>
      <c r="JXC130" s="145"/>
      <c r="JXD130" s="145"/>
      <c r="JXE130" s="145"/>
      <c r="JXF130" s="145"/>
      <c r="JXG130" s="145"/>
      <c r="JXH130" s="145"/>
      <c r="JXI130" s="145"/>
      <c r="JXJ130" s="145"/>
      <c r="JXK130" s="145"/>
      <c r="JXL130" s="145"/>
      <c r="JXM130" s="145"/>
      <c r="JXN130" s="145"/>
      <c r="JXO130" s="145"/>
      <c r="JXP130" s="145"/>
      <c r="JXQ130" s="145"/>
      <c r="JXR130" s="145"/>
      <c r="JXS130" s="145"/>
      <c r="JXT130" s="145"/>
      <c r="JXU130" s="145"/>
      <c r="JXV130" s="145"/>
      <c r="JXW130" s="145"/>
      <c r="JXX130" s="145"/>
      <c r="JXY130" s="145"/>
      <c r="JXZ130" s="145"/>
      <c r="JYA130" s="145"/>
      <c r="JYB130" s="145"/>
      <c r="JYC130" s="145"/>
      <c r="JYD130" s="145"/>
      <c r="JYE130" s="145"/>
      <c r="JYF130" s="145"/>
      <c r="JYG130" s="145"/>
      <c r="JYH130" s="145"/>
      <c r="JYI130" s="145"/>
      <c r="JYJ130" s="145"/>
      <c r="JYK130" s="145"/>
      <c r="JYL130" s="145"/>
      <c r="JYM130" s="145"/>
      <c r="JYN130" s="145"/>
      <c r="JYO130" s="145"/>
      <c r="JYP130" s="145"/>
      <c r="JYQ130" s="145"/>
      <c r="JYR130" s="145"/>
      <c r="JYS130" s="145"/>
      <c r="JYT130" s="145"/>
      <c r="JYU130" s="145"/>
      <c r="JYV130" s="145"/>
      <c r="JYW130" s="145"/>
      <c r="JYX130" s="145"/>
      <c r="JYY130" s="145"/>
      <c r="JYZ130" s="145"/>
      <c r="JZA130" s="145"/>
      <c r="JZB130" s="145"/>
      <c r="JZC130" s="145"/>
      <c r="JZD130" s="145"/>
      <c r="JZE130" s="145"/>
      <c r="JZF130" s="145"/>
      <c r="JZG130" s="145"/>
      <c r="JZH130" s="145"/>
      <c r="JZI130" s="145"/>
      <c r="JZJ130" s="145"/>
      <c r="JZK130" s="145"/>
      <c r="JZL130" s="145"/>
      <c r="JZM130" s="145"/>
      <c r="JZN130" s="145"/>
      <c r="JZO130" s="145"/>
      <c r="JZP130" s="145"/>
      <c r="JZQ130" s="145"/>
      <c r="JZR130" s="145"/>
      <c r="JZS130" s="145"/>
      <c r="JZT130" s="145"/>
      <c r="JZU130" s="145"/>
      <c r="JZV130" s="145"/>
      <c r="JZW130" s="145"/>
      <c r="JZX130" s="145"/>
      <c r="JZY130" s="145"/>
      <c r="JZZ130" s="145"/>
      <c r="KAA130" s="145"/>
      <c r="KAB130" s="145"/>
      <c r="KAC130" s="145"/>
      <c r="KAD130" s="145"/>
      <c r="KAE130" s="145"/>
      <c r="KAF130" s="145"/>
      <c r="KAG130" s="145"/>
      <c r="KAH130" s="145"/>
      <c r="KAI130" s="145"/>
      <c r="KAJ130" s="145"/>
      <c r="KAK130" s="145"/>
      <c r="KAL130" s="145"/>
      <c r="KAM130" s="145"/>
      <c r="KAN130" s="145"/>
      <c r="KAO130" s="145"/>
      <c r="KAP130" s="145"/>
      <c r="KAQ130" s="145"/>
      <c r="KAR130" s="145"/>
      <c r="KAS130" s="145"/>
      <c r="KAT130" s="145"/>
      <c r="KAU130" s="145"/>
      <c r="KAV130" s="145"/>
      <c r="KAW130" s="145"/>
      <c r="KAX130" s="145"/>
      <c r="KAY130" s="145"/>
      <c r="KAZ130" s="145"/>
      <c r="KBA130" s="145"/>
      <c r="KBB130" s="145"/>
      <c r="KBC130" s="145"/>
      <c r="KBD130" s="145"/>
      <c r="KBE130" s="145"/>
      <c r="KBF130" s="145"/>
      <c r="KBG130" s="145"/>
      <c r="KBH130" s="145"/>
      <c r="KBI130" s="145"/>
      <c r="KBJ130" s="145"/>
      <c r="KBK130" s="145"/>
      <c r="KBL130" s="145"/>
      <c r="KBM130" s="145"/>
      <c r="KBN130" s="145"/>
      <c r="KBO130" s="145"/>
      <c r="KBP130" s="145"/>
      <c r="KBQ130" s="145"/>
      <c r="KBR130" s="145"/>
      <c r="KBS130" s="145"/>
      <c r="KBT130" s="145"/>
      <c r="KBU130" s="145"/>
      <c r="KBV130" s="145"/>
      <c r="KBW130" s="145"/>
      <c r="KBX130" s="145"/>
      <c r="KBY130" s="145"/>
      <c r="KBZ130" s="145"/>
      <c r="KCA130" s="145"/>
      <c r="KCB130" s="145"/>
      <c r="KCC130" s="145"/>
      <c r="KCD130" s="145"/>
      <c r="KCE130" s="145"/>
      <c r="KCF130" s="145"/>
      <c r="KCG130" s="145"/>
      <c r="KCH130" s="145"/>
      <c r="KCI130" s="145"/>
      <c r="KCJ130" s="145"/>
      <c r="KCK130" s="145"/>
      <c r="KCL130" s="145"/>
      <c r="KCM130" s="145"/>
      <c r="KCN130" s="145"/>
      <c r="KCO130" s="145"/>
      <c r="KCP130" s="145"/>
      <c r="KCQ130" s="145"/>
      <c r="KCR130" s="145"/>
      <c r="KCS130" s="145"/>
      <c r="KCT130" s="145"/>
      <c r="KCU130" s="145"/>
      <c r="KCV130" s="145"/>
      <c r="KCW130" s="145"/>
      <c r="KCX130" s="145"/>
      <c r="KCY130" s="145"/>
      <c r="KCZ130" s="145"/>
      <c r="KDA130" s="145"/>
      <c r="KDB130" s="145"/>
      <c r="KDC130" s="145"/>
      <c r="KDD130" s="145"/>
      <c r="KDE130" s="145"/>
      <c r="KDF130" s="145"/>
      <c r="KDG130" s="145"/>
      <c r="KDH130" s="145"/>
      <c r="KDI130" s="145"/>
      <c r="KDJ130" s="145"/>
      <c r="KDK130" s="145"/>
      <c r="KDL130" s="145"/>
      <c r="KDM130" s="145"/>
      <c r="KDN130" s="145"/>
      <c r="KDO130" s="145"/>
      <c r="KDP130" s="145"/>
      <c r="KDQ130" s="145"/>
      <c r="KDR130" s="145"/>
      <c r="KDS130" s="145"/>
      <c r="KDT130" s="145"/>
      <c r="KDU130" s="145"/>
      <c r="KDV130" s="145"/>
      <c r="KDW130" s="145"/>
      <c r="KDX130" s="145"/>
      <c r="KDY130" s="145"/>
      <c r="KDZ130" s="145"/>
      <c r="KEA130" s="145"/>
      <c r="KEB130" s="145"/>
      <c r="KEC130" s="145"/>
      <c r="KED130" s="145"/>
      <c r="KEE130" s="145"/>
      <c r="KEF130" s="145"/>
      <c r="KEG130" s="145"/>
      <c r="KEH130" s="145"/>
      <c r="KEI130" s="145"/>
      <c r="KEJ130" s="145"/>
      <c r="KEK130" s="145"/>
      <c r="KEL130" s="145"/>
      <c r="KEM130" s="145"/>
      <c r="KEN130" s="145"/>
      <c r="KEO130" s="145"/>
      <c r="KEP130" s="145"/>
      <c r="KEQ130" s="145"/>
      <c r="KER130" s="145"/>
      <c r="KES130" s="145"/>
      <c r="KET130" s="145"/>
      <c r="KEU130" s="145"/>
      <c r="KEV130" s="145"/>
      <c r="KEW130" s="145"/>
      <c r="KEX130" s="145"/>
      <c r="KEY130" s="145"/>
      <c r="KEZ130" s="145"/>
      <c r="KFA130" s="145"/>
      <c r="KFB130" s="145"/>
      <c r="KFC130" s="145"/>
      <c r="KFD130" s="145"/>
      <c r="KFE130" s="145"/>
      <c r="KFF130" s="145"/>
      <c r="KFG130" s="145"/>
      <c r="KFH130" s="145"/>
      <c r="KFI130" s="145"/>
      <c r="KFJ130" s="145"/>
      <c r="KFK130" s="145"/>
      <c r="KFL130" s="145"/>
      <c r="KFM130" s="145"/>
      <c r="KFN130" s="145"/>
      <c r="KFO130" s="145"/>
      <c r="KFP130" s="145"/>
      <c r="KFQ130" s="145"/>
      <c r="KFR130" s="145"/>
      <c r="KFS130" s="145"/>
      <c r="KFT130" s="145"/>
      <c r="KFU130" s="145"/>
      <c r="KFV130" s="145"/>
      <c r="KFW130" s="145"/>
      <c r="KFX130" s="145"/>
      <c r="KFY130" s="145"/>
      <c r="KFZ130" s="145"/>
      <c r="KGA130" s="145"/>
      <c r="KGB130" s="145"/>
      <c r="KGC130" s="145"/>
      <c r="KGD130" s="145"/>
      <c r="KGE130" s="145"/>
      <c r="KGF130" s="145"/>
      <c r="KGG130" s="145"/>
      <c r="KGH130" s="145"/>
      <c r="KGI130" s="145"/>
      <c r="KGJ130" s="145"/>
      <c r="KGK130" s="145"/>
      <c r="KGL130" s="145"/>
      <c r="KGM130" s="145"/>
      <c r="KGN130" s="145"/>
      <c r="KGO130" s="145"/>
      <c r="KGP130" s="145"/>
      <c r="KGQ130" s="145"/>
      <c r="KGR130" s="145"/>
      <c r="KGS130" s="145"/>
      <c r="KGT130" s="145"/>
      <c r="KGU130" s="145"/>
      <c r="KGV130" s="145"/>
      <c r="KGW130" s="145"/>
      <c r="KGX130" s="145"/>
      <c r="KGY130" s="145"/>
      <c r="KGZ130" s="145"/>
      <c r="KHA130" s="145"/>
      <c r="KHB130" s="145"/>
      <c r="KHC130" s="145"/>
      <c r="KHD130" s="145"/>
      <c r="KHE130" s="145"/>
      <c r="KHF130" s="145"/>
      <c r="KHG130" s="145"/>
      <c r="KHH130" s="145"/>
      <c r="KHI130" s="145"/>
      <c r="KHJ130" s="145"/>
      <c r="KHK130" s="145"/>
      <c r="KHL130" s="145"/>
      <c r="KHM130" s="145"/>
      <c r="KHN130" s="145"/>
      <c r="KHO130" s="145"/>
      <c r="KHP130" s="145"/>
      <c r="KHQ130" s="145"/>
      <c r="KHR130" s="145"/>
      <c r="KHS130" s="145"/>
      <c r="KHT130" s="145"/>
      <c r="KHU130" s="145"/>
      <c r="KHV130" s="145"/>
      <c r="KHW130" s="145"/>
      <c r="KHX130" s="145"/>
      <c r="KHY130" s="145"/>
      <c r="KHZ130" s="145"/>
      <c r="KIA130" s="145"/>
      <c r="KIB130" s="145"/>
      <c r="KIC130" s="145"/>
      <c r="KID130" s="145"/>
      <c r="KIE130" s="145"/>
      <c r="KIF130" s="145"/>
      <c r="KIG130" s="145"/>
      <c r="KIH130" s="145"/>
      <c r="KII130" s="145"/>
      <c r="KIJ130" s="145"/>
      <c r="KIK130" s="145"/>
      <c r="KIL130" s="145"/>
      <c r="KIM130" s="145"/>
      <c r="KIN130" s="145"/>
      <c r="KIO130" s="145"/>
      <c r="KIP130" s="145"/>
      <c r="KIQ130" s="145"/>
      <c r="KIR130" s="145"/>
      <c r="KIS130" s="145"/>
      <c r="KIT130" s="145"/>
      <c r="KIU130" s="145"/>
      <c r="KIV130" s="145"/>
      <c r="KIW130" s="145"/>
      <c r="KIX130" s="145"/>
      <c r="KIY130" s="145"/>
      <c r="KIZ130" s="145"/>
      <c r="KJA130" s="145"/>
      <c r="KJB130" s="145"/>
      <c r="KJC130" s="145"/>
      <c r="KJD130" s="145"/>
      <c r="KJE130" s="145"/>
      <c r="KJF130" s="145"/>
      <c r="KJG130" s="145"/>
      <c r="KJH130" s="145"/>
      <c r="KJI130" s="145"/>
      <c r="KJJ130" s="145"/>
      <c r="KJK130" s="145"/>
      <c r="KJL130" s="145"/>
      <c r="KJM130" s="145"/>
      <c r="KJN130" s="145"/>
      <c r="KJO130" s="145"/>
      <c r="KJP130" s="145"/>
      <c r="KJQ130" s="145"/>
      <c r="KJR130" s="145"/>
      <c r="KJS130" s="145"/>
      <c r="KJT130" s="145"/>
      <c r="KJU130" s="145"/>
      <c r="KJV130" s="145"/>
      <c r="KJW130" s="145"/>
      <c r="KJX130" s="145"/>
      <c r="KJY130" s="145"/>
      <c r="KJZ130" s="145"/>
      <c r="KKA130" s="145"/>
      <c r="KKB130" s="145"/>
      <c r="KKC130" s="145"/>
      <c r="KKD130" s="145"/>
      <c r="KKE130" s="145"/>
      <c r="KKF130" s="145"/>
      <c r="KKG130" s="145"/>
      <c r="KKH130" s="145"/>
      <c r="KKI130" s="145"/>
      <c r="KKJ130" s="145"/>
      <c r="KKK130" s="145"/>
      <c r="KKL130" s="145"/>
      <c r="KKM130" s="145"/>
      <c r="KKN130" s="145"/>
      <c r="KKO130" s="145"/>
      <c r="KKP130" s="145"/>
      <c r="KKQ130" s="145"/>
      <c r="KKR130" s="145"/>
      <c r="KKS130" s="145"/>
      <c r="KKT130" s="145"/>
      <c r="KKU130" s="145"/>
      <c r="KKV130" s="145"/>
      <c r="KKW130" s="145"/>
      <c r="KKX130" s="145"/>
      <c r="KKY130" s="145"/>
      <c r="KKZ130" s="145"/>
      <c r="KLA130" s="145"/>
      <c r="KLB130" s="145"/>
      <c r="KLC130" s="145"/>
      <c r="KLD130" s="145"/>
      <c r="KLE130" s="145"/>
      <c r="KLF130" s="145"/>
      <c r="KLG130" s="145"/>
      <c r="KLH130" s="145"/>
      <c r="KLI130" s="145"/>
      <c r="KLJ130" s="145"/>
      <c r="KLK130" s="145"/>
      <c r="KLL130" s="145"/>
      <c r="KLM130" s="145"/>
      <c r="KLN130" s="145"/>
      <c r="KLO130" s="145"/>
      <c r="KLP130" s="145"/>
      <c r="KLQ130" s="145"/>
      <c r="KLR130" s="145"/>
      <c r="KLS130" s="145"/>
      <c r="KLT130" s="145"/>
      <c r="KLU130" s="145"/>
      <c r="KLV130" s="145"/>
      <c r="KLW130" s="145"/>
      <c r="KLX130" s="145"/>
      <c r="KLY130" s="145"/>
      <c r="KLZ130" s="145"/>
      <c r="KMA130" s="145"/>
      <c r="KMB130" s="145"/>
      <c r="KMC130" s="145"/>
      <c r="KMD130" s="145"/>
      <c r="KME130" s="145"/>
      <c r="KMF130" s="145"/>
      <c r="KMG130" s="145"/>
      <c r="KMH130" s="145"/>
      <c r="KMI130" s="145"/>
      <c r="KMJ130" s="145"/>
      <c r="KMK130" s="145"/>
      <c r="KML130" s="145"/>
      <c r="KMM130" s="145"/>
      <c r="KMN130" s="145"/>
      <c r="KMO130" s="145"/>
      <c r="KMP130" s="145"/>
      <c r="KMQ130" s="145"/>
      <c r="KMR130" s="145"/>
      <c r="KMS130" s="145"/>
      <c r="KMT130" s="145"/>
      <c r="KMU130" s="145"/>
      <c r="KMV130" s="145"/>
      <c r="KMW130" s="145"/>
      <c r="KMX130" s="145"/>
      <c r="KMY130" s="145"/>
      <c r="KMZ130" s="145"/>
      <c r="KNA130" s="145"/>
      <c r="KNB130" s="145"/>
      <c r="KNC130" s="145"/>
      <c r="KND130" s="145"/>
      <c r="KNE130" s="145"/>
      <c r="KNF130" s="145"/>
      <c r="KNG130" s="145"/>
      <c r="KNH130" s="145"/>
      <c r="KNI130" s="145"/>
      <c r="KNJ130" s="145"/>
      <c r="KNK130" s="145"/>
      <c r="KNL130" s="145"/>
      <c r="KNM130" s="145"/>
      <c r="KNN130" s="145"/>
      <c r="KNO130" s="145"/>
      <c r="KNP130" s="145"/>
      <c r="KNQ130" s="145"/>
      <c r="KNR130" s="145"/>
      <c r="KNS130" s="145"/>
      <c r="KNT130" s="145"/>
      <c r="KNU130" s="145"/>
      <c r="KNV130" s="145"/>
      <c r="KNW130" s="145"/>
      <c r="KNX130" s="145"/>
      <c r="KNY130" s="145"/>
      <c r="KNZ130" s="145"/>
      <c r="KOA130" s="145"/>
      <c r="KOB130" s="145"/>
      <c r="KOC130" s="145"/>
      <c r="KOD130" s="145"/>
      <c r="KOE130" s="145"/>
      <c r="KOF130" s="145"/>
      <c r="KOG130" s="145"/>
      <c r="KOH130" s="145"/>
      <c r="KOI130" s="145"/>
      <c r="KOJ130" s="145"/>
      <c r="KOK130" s="145"/>
      <c r="KOL130" s="145"/>
      <c r="KOM130" s="145"/>
      <c r="KON130" s="145"/>
      <c r="KOO130" s="145"/>
      <c r="KOP130" s="145"/>
      <c r="KOQ130" s="145"/>
      <c r="KOR130" s="145"/>
      <c r="KOS130" s="145"/>
      <c r="KOT130" s="145"/>
      <c r="KOU130" s="145"/>
      <c r="KOV130" s="145"/>
      <c r="KOW130" s="145"/>
      <c r="KOX130" s="145"/>
      <c r="KOY130" s="145"/>
      <c r="KOZ130" s="145"/>
      <c r="KPA130" s="145"/>
      <c r="KPB130" s="145"/>
      <c r="KPC130" s="145"/>
      <c r="KPD130" s="145"/>
      <c r="KPE130" s="145"/>
      <c r="KPF130" s="145"/>
      <c r="KPG130" s="145"/>
      <c r="KPH130" s="145"/>
      <c r="KPI130" s="145"/>
      <c r="KPJ130" s="145"/>
      <c r="KPK130" s="145"/>
      <c r="KPL130" s="145"/>
      <c r="KPM130" s="145"/>
      <c r="KPN130" s="145"/>
      <c r="KPO130" s="145"/>
      <c r="KPP130" s="145"/>
      <c r="KPQ130" s="145"/>
      <c r="KPR130" s="145"/>
      <c r="KPS130" s="145"/>
      <c r="KPT130" s="145"/>
      <c r="KPU130" s="145"/>
      <c r="KPV130" s="145"/>
      <c r="KPW130" s="145"/>
      <c r="KPX130" s="145"/>
      <c r="KPY130" s="145"/>
      <c r="KPZ130" s="145"/>
      <c r="KQA130" s="145"/>
      <c r="KQB130" s="145"/>
      <c r="KQC130" s="145"/>
      <c r="KQD130" s="145"/>
      <c r="KQE130" s="145"/>
      <c r="KQF130" s="145"/>
      <c r="KQG130" s="145"/>
      <c r="KQH130" s="145"/>
      <c r="KQI130" s="145"/>
      <c r="KQJ130" s="145"/>
      <c r="KQK130" s="145"/>
      <c r="KQL130" s="145"/>
      <c r="KQM130" s="145"/>
      <c r="KQN130" s="145"/>
      <c r="KQO130" s="145"/>
      <c r="KQP130" s="145"/>
      <c r="KQQ130" s="145"/>
      <c r="KQR130" s="145"/>
      <c r="KQS130" s="145"/>
      <c r="KQT130" s="145"/>
      <c r="KQU130" s="145"/>
      <c r="KQV130" s="145"/>
      <c r="KQW130" s="145"/>
      <c r="KQX130" s="145"/>
      <c r="KQY130" s="145"/>
      <c r="KQZ130" s="145"/>
      <c r="KRA130" s="145"/>
      <c r="KRB130" s="145"/>
      <c r="KRC130" s="145"/>
      <c r="KRD130" s="145"/>
      <c r="KRE130" s="145"/>
      <c r="KRF130" s="145"/>
      <c r="KRG130" s="145"/>
      <c r="KRH130" s="145"/>
      <c r="KRI130" s="145"/>
      <c r="KRJ130" s="145"/>
      <c r="KRK130" s="145"/>
      <c r="KRL130" s="145"/>
      <c r="KRM130" s="145"/>
      <c r="KRN130" s="145"/>
      <c r="KRO130" s="145"/>
      <c r="KRP130" s="145"/>
      <c r="KRQ130" s="145"/>
      <c r="KRR130" s="145"/>
      <c r="KRS130" s="145"/>
      <c r="KRT130" s="145"/>
      <c r="KRU130" s="145"/>
      <c r="KRV130" s="145"/>
      <c r="KRW130" s="145"/>
      <c r="KRX130" s="145"/>
      <c r="KRY130" s="145"/>
      <c r="KRZ130" s="145"/>
      <c r="KSA130" s="145"/>
      <c r="KSB130" s="145"/>
      <c r="KSC130" s="145"/>
      <c r="KSD130" s="145"/>
      <c r="KSE130" s="145"/>
      <c r="KSF130" s="145"/>
      <c r="KSG130" s="145"/>
      <c r="KSH130" s="145"/>
      <c r="KSI130" s="145"/>
      <c r="KSJ130" s="145"/>
      <c r="KSK130" s="145"/>
      <c r="KSL130" s="145"/>
      <c r="KSM130" s="145"/>
      <c r="KSN130" s="145"/>
      <c r="KSO130" s="145"/>
      <c r="KSP130" s="145"/>
      <c r="KSQ130" s="145"/>
      <c r="KSR130" s="145"/>
      <c r="KSS130" s="145"/>
      <c r="KST130" s="145"/>
      <c r="KSU130" s="145"/>
      <c r="KSV130" s="145"/>
      <c r="KSW130" s="145"/>
      <c r="KSX130" s="145"/>
      <c r="KSY130" s="145"/>
      <c r="KSZ130" s="145"/>
      <c r="KTA130" s="145"/>
      <c r="KTB130" s="145"/>
      <c r="KTC130" s="145"/>
      <c r="KTD130" s="145"/>
      <c r="KTE130" s="145"/>
      <c r="KTF130" s="145"/>
      <c r="KTG130" s="145"/>
      <c r="KTH130" s="145"/>
      <c r="KTI130" s="145"/>
      <c r="KTJ130" s="145"/>
      <c r="KTK130" s="145"/>
      <c r="KTL130" s="145"/>
      <c r="KTM130" s="145"/>
      <c r="KTN130" s="145"/>
      <c r="KTO130" s="145"/>
      <c r="KTP130" s="145"/>
      <c r="KTQ130" s="145"/>
      <c r="KTR130" s="145"/>
      <c r="KTS130" s="145"/>
      <c r="KTT130" s="145"/>
      <c r="KTU130" s="145"/>
      <c r="KTV130" s="145"/>
      <c r="KTW130" s="145"/>
      <c r="KTX130" s="145"/>
      <c r="KTY130" s="145"/>
      <c r="KTZ130" s="145"/>
      <c r="KUA130" s="145"/>
      <c r="KUB130" s="145"/>
      <c r="KUC130" s="145"/>
      <c r="KUD130" s="145"/>
      <c r="KUE130" s="145"/>
      <c r="KUF130" s="145"/>
      <c r="KUG130" s="145"/>
      <c r="KUH130" s="145"/>
      <c r="KUI130" s="145"/>
      <c r="KUJ130" s="145"/>
      <c r="KUK130" s="145"/>
      <c r="KUL130" s="145"/>
      <c r="KUM130" s="145"/>
      <c r="KUN130" s="145"/>
      <c r="KUO130" s="145"/>
      <c r="KUP130" s="145"/>
      <c r="KUQ130" s="145"/>
      <c r="KUR130" s="145"/>
      <c r="KUS130" s="145"/>
      <c r="KUT130" s="145"/>
      <c r="KUU130" s="145"/>
      <c r="KUV130" s="145"/>
      <c r="KUW130" s="145"/>
      <c r="KUX130" s="145"/>
      <c r="KUY130" s="145"/>
      <c r="KUZ130" s="145"/>
      <c r="KVA130" s="145"/>
      <c r="KVB130" s="145"/>
      <c r="KVC130" s="145"/>
      <c r="KVD130" s="145"/>
      <c r="KVE130" s="145"/>
      <c r="KVF130" s="145"/>
      <c r="KVG130" s="145"/>
      <c r="KVH130" s="145"/>
      <c r="KVI130" s="145"/>
      <c r="KVJ130" s="145"/>
      <c r="KVK130" s="145"/>
      <c r="KVL130" s="145"/>
      <c r="KVM130" s="145"/>
      <c r="KVN130" s="145"/>
      <c r="KVO130" s="145"/>
      <c r="KVP130" s="145"/>
      <c r="KVQ130" s="145"/>
      <c r="KVR130" s="145"/>
      <c r="KVS130" s="145"/>
      <c r="KVT130" s="145"/>
      <c r="KVU130" s="145"/>
      <c r="KVV130" s="145"/>
      <c r="KVW130" s="145"/>
      <c r="KVX130" s="145"/>
      <c r="KVY130" s="145"/>
      <c r="KVZ130" s="145"/>
      <c r="KWA130" s="145"/>
      <c r="KWB130" s="145"/>
      <c r="KWC130" s="145"/>
      <c r="KWD130" s="145"/>
      <c r="KWE130" s="145"/>
      <c r="KWF130" s="145"/>
      <c r="KWG130" s="145"/>
      <c r="KWH130" s="145"/>
      <c r="KWI130" s="145"/>
      <c r="KWJ130" s="145"/>
      <c r="KWK130" s="145"/>
      <c r="KWL130" s="145"/>
      <c r="KWM130" s="145"/>
      <c r="KWN130" s="145"/>
      <c r="KWO130" s="145"/>
      <c r="KWP130" s="145"/>
      <c r="KWQ130" s="145"/>
      <c r="KWR130" s="145"/>
      <c r="KWS130" s="145"/>
      <c r="KWT130" s="145"/>
      <c r="KWU130" s="145"/>
      <c r="KWV130" s="145"/>
      <c r="KWW130" s="145"/>
      <c r="KWX130" s="145"/>
      <c r="KWY130" s="145"/>
      <c r="KWZ130" s="145"/>
      <c r="KXA130" s="145"/>
      <c r="KXB130" s="145"/>
      <c r="KXC130" s="145"/>
      <c r="KXD130" s="145"/>
      <c r="KXE130" s="145"/>
      <c r="KXF130" s="145"/>
      <c r="KXG130" s="145"/>
      <c r="KXH130" s="145"/>
      <c r="KXI130" s="145"/>
      <c r="KXJ130" s="145"/>
      <c r="KXK130" s="145"/>
      <c r="KXL130" s="145"/>
      <c r="KXM130" s="145"/>
      <c r="KXN130" s="145"/>
      <c r="KXO130" s="145"/>
      <c r="KXP130" s="145"/>
      <c r="KXQ130" s="145"/>
      <c r="KXR130" s="145"/>
      <c r="KXS130" s="145"/>
      <c r="KXT130" s="145"/>
      <c r="KXU130" s="145"/>
      <c r="KXV130" s="145"/>
      <c r="KXW130" s="145"/>
      <c r="KXX130" s="145"/>
      <c r="KXY130" s="145"/>
      <c r="KXZ130" s="145"/>
      <c r="KYA130" s="145"/>
      <c r="KYB130" s="145"/>
      <c r="KYC130" s="145"/>
      <c r="KYD130" s="145"/>
      <c r="KYE130" s="145"/>
      <c r="KYF130" s="145"/>
      <c r="KYG130" s="145"/>
      <c r="KYH130" s="145"/>
      <c r="KYI130" s="145"/>
      <c r="KYJ130" s="145"/>
      <c r="KYK130" s="145"/>
      <c r="KYL130" s="145"/>
      <c r="KYM130" s="145"/>
      <c r="KYN130" s="145"/>
      <c r="KYO130" s="145"/>
      <c r="KYP130" s="145"/>
      <c r="KYQ130" s="145"/>
      <c r="KYR130" s="145"/>
      <c r="KYS130" s="145"/>
      <c r="KYT130" s="145"/>
      <c r="KYU130" s="145"/>
      <c r="KYV130" s="145"/>
      <c r="KYW130" s="145"/>
      <c r="KYX130" s="145"/>
      <c r="KYY130" s="145"/>
      <c r="KYZ130" s="145"/>
      <c r="KZA130" s="145"/>
      <c r="KZB130" s="145"/>
      <c r="KZC130" s="145"/>
      <c r="KZD130" s="145"/>
      <c r="KZE130" s="145"/>
      <c r="KZF130" s="145"/>
      <c r="KZG130" s="145"/>
      <c r="KZH130" s="145"/>
      <c r="KZI130" s="145"/>
      <c r="KZJ130" s="145"/>
      <c r="KZK130" s="145"/>
      <c r="KZL130" s="145"/>
      <c r="KZM130" s="145"/>
      <c r="KZN130" s="145"/>
      <c r="KZO130" s="145"/>
      <c r="KZP130" s="145"/>
      <c r="KZQ130" s="145"/>
      <c r="KZR130" s="145"/>
      <c r="KZS130" s="145"/>
      <c r="KZT130" s="145"/>
      <c r="KZU130" s="145"/>
      <c r="KZV130" s="145"/>
      <c r="KZW130" s="145"/>
      <c r="KZX130" s="145"/>
      <c r="KZY130" s="145"/>
      <c r="KZZ130" s="145"/>
      <c r="LAA130" s="145"/>
      <c r="LAB130" s="145"/>
      <c r="LAC130" s="145"/>
      <c r="LAD130" s="145"/>
      <c r="LAE130" s="145"/>
      <c r="LAF130" s="145"/>
      <c r="LAG130" s="145"/>
      <c r="LAH130" s="145"/>
      <c r="LAI130" s="145"/>
      <c r="LAJ130" s="145"/>
      <c r="LAK130" s="145"/>
      <c r="LAL130" s="145"/>
      <c r="LAM130" s="145"/>
      <c r="LAN130" s="145"/>
      <c r="LAO130" s="145"/>
      <c r="LAP130" s="145"/>
      <c r="LAQ130" s="145"/>
      <c r="LAR130" s="145"/>
      <c r="LAS130" s="145"/>
      <c r="LAT130" s="145"/>
      <c r="LAU130" s="145"/>
      <c r="LAV130" s="145"/>
      <c r="LAW130" s="145"/>
      <c r="LAX130" s="145"/>
      <c r="LAY130" s="145"/>
      <c r="LAZ130" s="145"/>
      <c r="LBA130" s="145"/>
      <c r="LBB130" s="145"/>
      <c r="LBC130" s="145"/>
      <c r="LBD130" s="145"/>
      <c r="LBE130" s="145"/>
      <c r="LBF130" s="145"/>
      <c r="LBG130" s="145"/>
      <c r="LBH130" s="145"/>
      <c r="LBI130" s="145"/>
      <c r="LBJ130" s="145"/>
      <c r="LBK130" s="145"/>
      <c r="LBL130" s="145"/>
      <c r="LBM130" s="145"/>
      <c r="LBN130" s="145"/>
      <c r="LBO130" s="145"/>
      <c r="LBP130" s="145"/>
      <c r="LBQ130" s="145"/>
      <c r="LBR130" s="145"/>
      <c r="LBS130" s="145"/>
      <c r="LBT130" s="145"/>
      <c r="LBU130" s="145"/>
      <c r="LBV130" s="145"/>
      <c r="LBW130" s="145"/>
      <c r="LBX130" s="145"/>
      <c r="LBY130" s="145"/>
      <c r="LBZ130" s="145"/>
      <c r="LCA130" s="145"/>
      <c r="LCB130" s="145"/>
      <c r="LCC130" s="145"/>
      <c r="LCD130" s="145"/>
      <c r="LCE130" s="145"/>
      <c r="LCF130" s="145"/>
      <c r="LCG130" s="145"/>
      <c r="LCH130" s="145"/>
      <c r="LCI130" s="145"/>
      <c r="LCJ130" s="145"/>
      <c r="LCK130" s="145"/>
      <c r="LCL130" s="145"/>
      <c r="LCM130" s="145"/>
      <c r="LCN130" s="145"/>
      <c r="LCO130" s="145"/>
      <c r="LCP130" s="145"/>
      <c r="LCQ130" s="145"/>
      <c r="LCR130" s="145"/>
      <c r="LCS130" s="145"/>
      <c r="LCT130" s="145"/>
      <c r="LCU130" s="145"/>
      <c r="LCV130" s="145"/>
      <c r="LCW130" s="145"/>
      <c r="LCX130" s="145"/>
      <c r="LCY130" s="145"/>
      <c r="LCZ130" s="145"/>
      <c r="LDA130" s="145"/>
      <c r="LDB130" s="145"/>
      <c r="LDC130" s="145"/>
      <c r="LDD130" s="145"/>
      <c r="LDE130" s="145"/>
      <c r="LDF130" s="145"/>
      <c r="LDG130" s="145"/>
      <c r="LDH130" s="145"/>
      <c r="LDI130" s="145"/>
      <c r="LDJ130" s="145"/>
      <c r="LDK130" s="145"/>
      <c r="LDL130" s="145"/>
      <c r="LDM130" s="145"/>
      <c r="LDN130" s="145"/>
      <c r="LDO130" s="145"/>
      <c r="LDP130" s="145"/>
      <c r="LDQ130" s="145"/>
      <c r="LDR130" s="145"/>
      <c r="LDS130" s="145"/>
      <c r="LDT130" s="145"/>
      <c r="LDU130" s="145"/>
      <c r="LDV130" s="145"/>
      <c r="LDW130" s="145"/>
      <c r="LDX130" s="145"/>
      <c r="LDY130" s="145"/>
      <c r="LDZ130" s="145"/>
      <c r="LEA130" s="145"/>
      <c r="LEB130" s="145"/>
      <c r="LEC130" s="145"/>
      <c r="LED130" s="145"/>
      <c r="LEE130" s="145"/>
      <c r="LEF130" s="145"/>
      <c r="LEG130" s="145"/>
      <c r="LEH130" s="145"/>
      <c r="LEI130" s="145"/>
      <c r="LEJ130" s="145"/>
      <c r="LEK130" s="145"/>
      <c r="LEL130" s="145"/>
      <c r="LEM130" s="145"/>
      <c r="LEN130" s="145"/>
      <c r="LEO130" s="145"/>
      <c r="LEP130" s="145"/>
      <c r="LEQ130" s="145"/>
      <c r="LER130" s="145"/>
      <c r="LES130" s="145"/>
      <c r="LET130" s="145"/>
      <c r="LEU130" s="145"/>
      <c r="LEV130" s="145"/>
      <c r="LEW130" s="145"/>
      <c r="LEX130" s="145"/>
      <c r="LEY130" s="145"/>
      <c r="LEZ130" s="145"/>
      <c r="LFA130" s="145"/>
      <c r="LFB130" s="145"/>
      <c r="LFC130" s="145"/>
      <c r="LFD130" s="145"/>
      <c r="LFE130" s="145"/>
      <c r="LFF130" s="145"/>
      <c r="LFG130" s="145"/>
      <c r="LFH130" s="145"/>
      <c r="LFI130" s="145"/>
      <c r="LFJ130" s="145"/>
      <c r="LFK130" s="145"/>
      <c r="LFL130" s="145"/>
      <c r="LFM130" s="145"/>
      <c r="LFN130" s="145"/>
      <c r="LFO130" s="145"/>
      <c r="LFP130" s="145"/>
      <c r="LFQ130" s="145"/>
      <c r="LFR130" s="145"/>
      <c r="LFS130" s="145"/>
      <c r="LFT130" s="145"/>
      <c r="LFU130" s="145"/>
      <c r="LFV130" s="145"/>
      <c r="LFW130" s="145"/>
      <c r="LFX130" s="145"/>
      <c r="LFY130" s="145"/>
      <c r="LFZ130" s="145"/>
      <c r="LGA130" s="145"/>
      <c r="LGB130" s="145"/>
      <c r="LGC130" s="145"/>
      <c r="LGD130" s="145"/>
      <c r="LGE130" s="145"/>
      <c r="LGF130" s="145"/>
      <c r="LGG130" s="145"/>
      <c r="LGH130" s="145"/>
      <c r="LGI130" s="145"/>
      <c r="LGJ130" s="145"/>
      <c r="LGK130" s="145"/>
      <c r="LGL130" s="145"/>
      <c r="LGM130" s="145"/>
      <c r="LGN130" s="145"/>
      <c r="LGO130" s="145"/>
      <c r="LGP130" s="145"/>
      <c r="LGQ130" s="145"/>
      <c r="LGR130" s="145"/>
      <c r="LGS130" s="145"/>
      <c r="LGT130" s="145"/>
      <c r="LGU130" s="145"/>
      <c r="LGV130" s="145"/>
      <c r="LGW130" s="145"/>
      <c r="LGX130" s="145"/>
      <c r="LGY130" s="145"/>
      <c r="LGZ130" s="145"/>
      <c r="LHA130" s="145"/>
      <c r="LHB130" s="145"/>
      <c r="LHC130" s="145"/>
      <c r="LHD130" s="145"/>
      <c r="LHE130" s="145"/>
      <c r="LHF130" s="145"/>
      <c r="LHG130" s="145"/>
      <c r="LHH130" s="145"/>
      <c r="LHI130" s="145"/>
      <c r="LHJ130" s="145"/>
      <c r="LHK130" s="145"/>
      <c r="LHL130" s="145"/>
      <c r="LHM130" s="145"/>
      <c r="LHN130" s="145"/>
      <c r="LHO130" s="145"/>
      <c r="LHP130" s="145"/>
      <c r="LHQ130" s="145"/>
      <c r="LHR130" s="145"/>
      <c r="LHS130" s="145"/>
      <c r="LHT130" s="145"/>
      <c r="LHU130" s="145"/>
      <c r="LHV130" s="145"/>
      <c r="LHW130" s="145"/>
      <c r="LHX130" s="145"/>
      <c r="LHY130" s="145"/>
      <c r="LHZ130" s="145"/>
      <c r="LIA130" s="145"/>
      <c r="LIB130" s="145"/>
      <c r="LIC130" s="145"/>
      <c r="LID130" s="145"/>
      <c r="LIE130" s="145"/>
      <c r="LIF130" s="145"/>
      <c r="LIG130" s="145"/>
      <c r="LIH130" s="145"/>
      <c r="LII130" s="145"/>
      <c r="LIJ130" s="145"/>
      <c r="LIK130" s="145"/>
      <c r="LIL130" s="145"/>
      <c r="LIM130" s="145"/>
      <c r="LIN130" s="145"/>
      <c r="LIO130" s="145"/>
      <c r="LIP130" s="145"/>
      <c r="LIQ130" s="145"/>
      <c r="LIR130" s="145"/>
      <c r="LIS130" s="145"/>
      <c r="LIT130" s="145"/>
      <c r="LIU130" s="145"/>
      <c r="LIV130" s="145"/>
      <c r="LIW130" s="145"/>
      <c r="LIX130" s="145"/>
      <c r="LIY130" s="145"/>
      <c r="LIZ130" s="145"/>
      <c r="LJA130" s="145"/>
      <c r="LJB130" s="145"/>
      <c r="LJC130" s="145"/>
      <c r="LJD130" s="145"/>
      <c r="LJE130" s="145"/>
      <c r="LJF130" s="145"/>
      <c r="LJG130" s="145"/>
      <c r="LJH130" s="145"/>
      <c r="LJI130" s="145"/>
      <c r="LJJ130" s="145"/>
      <c r="LJK130" s="145"/>
      <c r="LJL130" s="145"/>
      <c r="LJM130" s="145"/>
      <c r="LJN130" s="145"/>
      <c r="LJO130" s="145"/>
      <c r="LJP130" s="145"/>
      <c r="LJQ130" s="145"/>
      <c r="LJR130" s="145"/>
      <c r="LJS130" s="145"/>
      <c r="LJT130" s="145"/>
      <c r="LJU130" s="145"/>
      <c r="LJV130" s="145"/>
      <c r="LJW130" s="145"/>
      <c r="LJX130" s="145"/>
      <c r="LJY130" s="145"/>
      <c r="LJZ130" s="145"/>
      <c r="LKA130" s="145"/>
      <c r="LKB130" s="145"/>
      <c r="LKC130" s="145"/>
      <c r="LKD130" s="145"/>
      <c r="LKE130" s="145"/>
      <c r="LKF130" s="145"/>
      <c r="LKG130" s="145"/>
      <c r="LKH130" s="145"/>
      <c r="LKI130" s="145"/>
      <c r="LKJ130" s="145"/>
      <c r="LKK130" s="145"/>
      <c r="LKL130" s="145"/>
      <c r="LKM130" s="145"/>
      <c r="LKN130" s="145"/>
      <c r="LKO130" s="145"/>
      <c r="LKP130" s="145"/>
      <c r="LKQ130" s="145"/>
      <c r="LKR130" s="145"/>
      <c r="LKS130" s="145"/>
      <c r="LKT130" s="145"/>
      <c r="LKU130" s="145"/>
      <c r="LKV130" s="145"/>
      <c r="LKW130" s="145"/>
      <c r="LKX130" s="145"/>
      <c r="LKY130" s="145"/>
      <c r="LKZ130" s="145"/>
      <c r="LLA130" s="145"/>
      <c r="LLB130" s="145"/>
      <c r="LLC130" s="145"/>
      <c r="LLD130" s="145"/>
      <c r="LLE130" s="145"/>
      <c r="LLF130" s="145"/>
      <c r="LLG130" s="145"/>
      <c r="LLH130" s="145"/>
      <c r="LLI130" s="145"/>
      <c r="LLJ130" s="145"/>
      <c r="LLK130" s="145"/>
      <c r="LLL130" s="145"/>
      <c r="LLM130" s="145"/>
      <c r="LLN130" s="145"/>
      <c r="LLO130" s="145"/>
      <c r="LLP130" s="145"/>
      <c r="LLQ130" s="145"/>
      <c r="LLR130" s="145"/>
      <c r="LLS130" s="145"/>
      <c r="LLT130" s="145"/>
      <c r="LLU130" s="145"/>
      <c r="LLV130" s="145"/>
      <c r="LLW130" s="145"/>
      <c r="LLX130" s="145"/>
      <c r="LLY130" s="145"/>
      <c r="LLZ130" s="145"/>
      <c r="LMA130" s="145"/>
      <c r="LMB130" s="145"/>
      <c r="LMC130" s="145"/>
      <c r="LMD130" s="145"/>
      <c r="LME130" s="145"/>
      <c r="LMF130" s="145"/>
      <c r="LMG130" s="145"/>
      <c r="LMH130" s="145"/>
      <c r="LMI130" s="145"/>
      <c r="LMJ130" s="145"/>
      <c r="LMK130" s="145"/>
      <c r="LML130" s="145"/>
      <c r="LMM130" s="145"/>
      <c r="LMN130" s="145"/>
      <c r="LMO130" s="145"/>
      <c r="LMP130" s="145"/>
      <c r="LMQ130" s="145"/>
      <c r="LMR130" s="145"/>
      <c r="LMS130" s="145"/>
      <c r="LMT130" s="145"/>
      <c r="LMU130" s="145"/>
      <c r="LMV130" s="145"/>
      <c r="LMW130" s="145"/>
      <c r="LMX130" s="145"/>
      <c r="LMY130" s="145"/>
      <c r="LMZ130" s="145"/>
      <c r="LNA130" s="145"/>
      <c r="LNB130" s="145"/>
      <c r="LNC130" s="145"/>
      <c r="LND130" s="145"/>
      <c r="LNE130" s="145"/>
      <c r="LNF130" s="145"/>
      <c r="LNG130" s="145"/>
      <c r="LNH130" s="145"/>
      <c r="LNI130" s="145"/>
      <c r="LNJ130" s="145"/>
      <c r="LNK130" s="145"/>
      <c r="LNL130" s="145"/>
      <c r="LNM130" s="145"/>
      <c r="LNN130" s="145"/>
      <c r="LNO130" s="145"/>
      <c r="LNP130" s="145"/>
      <c r="LNQ130" s="145"/>
      <c r="LNR130" s="145"/>
      <c r="LNS130" s="145"/>
      <c r="LNT130" s="145"/>
      <c r="LNU130" s="145"/>
      <c r="LNV130" s="145"/>
      <c r="LNW130" s="145"/>
      <c r="LNX130" s="145"/>
      <c r="LNY130" s="145"/>
      <c r="LNZ130" s="145"/>
      <c r="LOA130" s="145"/>
      <c r="LOB130" s="145"/>
      <c r="LOC130" s="145"/>
      <c r="LOD130" s="145"/>
      <c r="LOE130" s="145"/>
      <c r="LOF130" s="145"/>
      <c r="LOG130" s="145"/>
      <c r="LOH130" s="145"/>
      <c r="LOI130" s="145"/>
      <c r="LOJ130" s="145"/>
      <c r="LOK130" s="145"/>
      <c r="LOL130" s="145"/>
      <c r="LOM130" s="145"/>
      <c r="LON130" s="145"/>
      <c r="LOO130" s="145"/>
      <c r="LOP130" s="145"/>
      <c r="LOQ130" s="145"/>
      <c r="LOR130" s="145"/>
      <c r="LOS130" s="145"/>
      <c r="LOT130" s="145"/>
      <c r="LOU130" s="145"/>
      <c r="LOV130" s="145"/>
      <c r="LOW130" s="145"/>
      <c r="LOX130" s="145"/>
      <c r="LOY130" s="145"/>
      <c r="LOZ130" s="145"/>
      <c r="LPA130" s="145"/>
      <c r="LPB130" s="145"/>
      <c r="LPC130" s="145"/>
      <c r="LPD130" s="145"/>
      <c r="LPE130" s="145"/>
      <c r="LPF130" s="145"/>
      <c r="LPG130" s="145"/>
      <c r="LPH130" s="145"/>
      <c r="LPI130" s="145"/>
      <c r="LPJ130" s="145"/>
      <c r="LPK130" s="145"/>
      <c r="LPL130" s="145"/>
      <c r="LPM130" s="145"/>
      <c r="LPN130" s="145"/>
      <c r="LPO130" s="145"/>
      <c r="LPP130" s="145"/>
      <c r="LPQ130" s="145"/>
      <c r="LPR130" s="145"/>
      <c r="LPS130" s="145"/>
      <c r="LPT130" s="145"/>
      <c r="LPU130" s="145"/>
      <c r="LPV130" s="145"/>
      <c r="LPW130" s="145"/>
      <c r="LPX130" s="145"/>
      <c r="LPY130" s="145"/>
      <c r="LPZ130" s="145"/>
      <c r="LQA130" s="145"/>
      <c r="LQB130" s="145"/>
      <c r="LQC130" s="145"/>
      <c r="LQD130" s="145"/>
      <c r="LQE130" s="145"/>
      <c r="LQF130" s="145"/>
      <c r="LQG130" s="145"/>
      <c r="LQH130" s="145"/>
      <c r="LQI130" s="145"/>
      <c r="LQJ130" s="145"/>
      <c r="LQK130" s="145"/>
      <c r="LQL130" s="145"/>
      <c r="LQM130" s="145"/>
      <c r="LQN130" s="145"/>
      <c r="LQO130" s="145"/>
      <c r="LQP130" s="145"/>
      <c r="LQQ130" s="145"/>
      <c r="LQR130" s="145"/>
      <c r="LQS130" s="145"/>
      <c r="LQT130" s="145"/>
      <c r="LQU130" s="145"/>
      <c r="LQV130" s="145"/>
      <c r="LQW130" s="145"/>
      <c r="LQX130" s="145"/>
      <c r="LQY130" s="145"/>
      <c r="LQZ130" s="145"/>
      <c r="LRA130" s="145"/>
      <c r="LRB130" s="145"/>
      <c r="LRC130" s="145"/>
      <c r="LRD130" s="145"/>
      <c r="LRE130" s="145"/>
      <c r="LRF130" s="145"/>
      <c r="LRG130" s="145"/>
      <c r="LRH130" s="145"/>
      <c r="LRI130" s="145"/>
      <c r="LRJ130" s="145"/>
      <c r="LRK130" s="145"/>
      <c r="LRL130" s="145"/>
      <c r="LRM130" s="145"/>
      <c r="LRN130" s="145"/>
      <c r="LRO130" s="145"/>
      <c r="LRP130" s="145"/>
      <c r="LRQ130" s="145"/>
      <c r="LRR130" s="145"/>
      <c r="LRS130" s="145"/>
      <c r="LRT130" s="145"/>
      <c r="LRU130" s="145"/>
      <c r="LRV130" s="145"/>
      <c r="LRW130" s="145"/>
      <c r="LRX130" s="145"/>
      <c r="LRY130" s="145"/>
      <c r="LRZ130" s="145"/>
      <c r="LSA130" s="145"/>
      <c r="LSB130" s="145"/>
      <c r="LSC130" s="145"/>
      <c r="LSD130" s="145"/>
      <c r="LSE130" s="145"/>
      <c r="LSF130" s="145"/>
      <c r="LSG130" s="145"/>
      <c r="LSH130" s="145"/>
      <c r="LSI130" s="145"/>
      <c r="LSJ130" s="145"/>
      <c r="LSK130" s="145"/>
      <c r="LSL130" s="145"/>
      <c r="LSM130" s="145"/>
      <c r="LSN130" s="145"/>
      <c r="LSO130" s="145"/>
      <c r="LSP130" s="145"/>
      <c r="LSQ130" s="145"/>
      <c r="LSR130" s="145"/>
      <c r="LSS130" s="145"/>
      <c r="LST130" s="145"/>
      <c r="LSU130" s="145"/>
      <c r="LSV130" s="145"/>
      <c r="LSW130" s="145"/>
      <c r="LSX130" s="145"/>
      <c r="LSY130" s="145"/>
      <c r="LSZ130" s="145"/>
      <c r="LTA130" s="145"/>
      <c r="LTB130" s="145"/>
      <c r="LTC130" s="145"/>
      <c r="LTD130" s="145"/>
      <c r="LTE130" s="145"/>
      <c r="LTF130" s="145"/>
      <c r="LTG130" s="145"/>
      <c r="LTH130" s="145"/>
      <c r="LTI130" s="145"/>
      <c r="LTJ130" s="145"/>
      <c r="LTK130" s="145"/>
      <c r="LTL130" s="145"/>
      <c r="LTM130" s="145"/>
      <c r="LTN130" s="145"/>
      <c r="LTO130" s="145"/>
      <c r="LTP130" s="145"/>
      <c r="LTQ130" s="145"/>
      <c r="LTR130" s="145"/>
      <c r="LTS130" s="145"/>
      <c r="LTT130" s="145"/>
      <c r="LTU130" s="145"/>
      <c r="LTV130" s="145"/>
      <c r="LTW130" s="145"/>
      <c r="LTX130" s="145"/>
      <c r="LTY130" s="145"/>
      <c r="LTZ130" s="145"/>
      <c r="LUA130" s="145"/>
      <c r="LUB130" s="145"/>
      <c r="LUC130" s="145"/>
      <c r="LUD130" s="145"/>
      <c r="LUE130" s="145"/>
      <c r="LUF130" s="145"/>
      <c r="LUG130" s="145"/>
      <c r="LUH130" s="145"/>
      <c r="LUI130" s="145"/>
      <c r="LUJ130" s="145"/>
      <c r="LUK130" s="145"/>
      <c r="LUL130" s="145"/>
      <c r="LUM130" s="145"/>
      <c r="LUN130" s="145"/>
      <c r="LUO130" s="145"/>
      <c r="LUP130" s="145"/>
      <c r="LUQ130" s="145"/>
      <c r="LUR130" s="145"/>
      <c r="LUS130" s="145"/>
      <c r="LUT130" s="145"/>
      <c r="LUU130" s="145"/>
      <c r="LUV130" s="145"/>
      <c r="LUW130" s="145"/>
      <c r="LUX130" s="145"/>
      <c r="LUY130" s="145"/>
      <c r="LUZ130" s="145"/>
      <c r="LVA130" s="145"/>
      <c r="LVB130" s="145"/>
      <c r="LVC130" s="145"/>
      <c r="LVD130" s="145"/>
      <c r="LVE130" s="145"/>
      <c r="LVF130" s="145"/>
      <c r="LVG130" s="145"/>
      <c r="LVH130" s="145"/>
      <c r="LVI130" s="145"/>
      <c r="LVJ130" s="145"/>
      <c r="LVK130" s="145"/>
      <c r="LVL130" s="145"/>
      <c r="LVM130" s="145"/>
      <c r="LVN130" s="145"/>
      <c r="LVO130" s="145"/>
      <c r="LVP130" s="145"/>
      <c r="LVQ130" s="145"/>
      <c r="LVR130" s="145"/>
      <c r="LVS130" s="145"/>
      <c r="LVT130" s="145"/>
      <c r="LVU130" s="145"/>
      <c r="LVV130" s="145"/>
      <c r="LVW130" s="145"/>
      <c r="LVX130" s="145"/>
      <c r="LVY130" s="145"/>
      <c r="LVZ130" s="145"/>
      <c r="LWA130" s="145"/>
      <c r="LWB130" s="145"/>
      <c r="LWC130" s="145"/>
      <c r="LWD130" s="145"/>
      <c r="LWE130" s="145"/>
      <c r="LWF130" s="145"/>
      <c r="LWG130" s="145"/>
      <c r="LWH130" s="145"/>
      <c r="LWI130" s="145"/>
      <c r="LWJ130" s="145"/>
      <c r="LWK130" s="145"/>
      <c r="LWL130" s="145"/>
      <c r="LWM130" s="145"/>
      <c r="LWN130" s="145"/>
      <c r="LWO130" s="145"/>
      <c r="LWP130" s="145"/>
      <c r="LWQ130" s="145"/>
      <c r="LWR130" s="145"/>
      <c r="LWS130" s="145"/>
      <c r="LWT130" s="145"/>
      <c r="LWU130" s="145"/>
      <c r="LWV130" s="145"/>
      <c r="LWW130" s="145"/>
      <c r="LWX130" s="145"/>
      <c r="LWY130" s="145"/>
      <c r="LWZ130" s="145"/>
      <c r="LXA130" s="145"/>
      <c r="LXB130" s="145"/>
      <c r="LXC130" s="145"/>
      <c r="LXD130" s="145"/>
      <c r="LXE130" s="145"/>
      <c r="LXF130" s="145"/>
      <c r="LXG130" s="145"/>
      <c r="LXH130" s="145"/>
      <c r="LXI130" s="145"/>
      <c r="LXJ130" s="145"/>
      <c r="LXK130" s="145"/>
      <c r="LXL130" s="145"/>
      <c r="LXM130" s="145"/>
      <c r="LXN130" s="145"/>
      <c r="LXO130" s="145"/>
      <c r="LXP130" s="145"/>
      <c r="LXQ130" s="145"/>
      <c r="LXR130" s="145"/>
      <c r="LXS130" s="145"/>
      <c r="LXT130" s="145"/>
      <c r="LXU130" s="145"/>
      <c r="LXV130" s="145"/>
      <c r="LXW130" s="145"/>
      <c r="LXX130" s="145"/>
      <c r="LXY130" s="145"/>
      <c r="LXZ130" s="145"/>
      <c r="LYA130" s="145"/>
      <c r="LYB130" s="145"/>
      <c r="LYC130" s="145"/>
      <c r="LYD130" s="145"/>
      <c r="LYE130" s="145"/>
      <c r="LYF130" s="145"/>
      <c r="LYG130" s="145"/>
      <c r="LYH130" s="145"/>
      <c r="LYI130" s="145"/>
      <c r="LYJ130" s="145"/>
      <c r="LYK130" s="145"/>
      <c r="LYL130" s="145"/>
      <c r="LYM130" s="145"/>
      <c r="LYN130" s="145"/>
      <c r="LYO130" s="145"/>
      <c r="LYP130" s="145"/>
      <c r="LYQ130" s="145"/>
      <c r="LYR130" s="145"/>
      <c r="LYS130" s="145"/>
      <c r="LYT130" s="145"/>
      <c r="LYU130" s="145"/>
      <c r="LYV130" s="145"/>
      <c r="LYW130" s="145"/>
      <c r="LYX130" s="145"/>
      <c r="LYY130" s="145"/>
      <c r="LYZ130" s="145"/>
      <c r="LZA130" s="145"/>
      <c r="LZB130" s="145"/>
      <c r="LZC130" s="145"/>
      <c r="LZD130" s="145"/>
      <c r="LZE130" s="145"/>
      <c r="LZF130" s="145"/>
      <c r="LZG130" s="145"/>
      <c r="LZH130" s="145"/>
      <c r="LZI130" s="145"/>
      <c r="LZJ130" s="145"/>
      <c r="LZK130" s="145"/>
      <c r="LZL130" s="145"/>
      <c r="LZM130" s="145"/>
      <c r="LZN130" s="145"/>
      <c r="LZO130" s="145"/>
      <c r="LZP130" s="145"/>
      <c r="LZQ130" s="145"/>
      <c r="LZR130" s="145"/>
      <c r="LZS130" s="145"/>
      <c r="LZT130" s="145"/>
      <c r="LZU130" s="145"/>
      <c r="LZV130" s="145"/>
      <c r="LZW130" s="145"/>
      <c r="LZX130" s="145"/>
      <c r="LZY130" s="145"/>
      <c r="LZZ130" s="145"/>
      <c r="MAA130" s="145"/>
      <c r="MAB130" s="145"/>
      <c r="MAC130" s="145"/>
      <c r="MAD130" s="145"/>
      <c r="MAE130" s="145"/>
      <c r="MAF130" s="145"/>
      <c r="MAG130" s="145"/>
      <c r="MAH130" s="145"/>
      <c r="MAI130" s="145"/>
      <c r="MAJ130" s="145"/>
      <c r="MAK130" s="145"/>
      <c r="MAL130" s="145"/>
      <c r="MAM130" s="145"/>
      <c r="MAN130" s="145"/>
      <c r="MAO130" s="145"/>
      <c r="MAP130" s="145"/>
      <c r="MAQ130" s="145"/>
      <c r="MAR130" s="145"/>
      <c r="MAS130" s="145"/>
      <c r="MAT130" s="145"/>
      <c r="MAU130" s="145"/>
      <c r="MAV130" s="145"/>
      <c r="MAW130" s="145"/>
      <c r="MAX130" s="145"/>
      <c r="MAY130" s="145"/>
      <c r="MAZ130" s="145"/>
      <c r="MBA130" s="145"/>
      <c r="MBB130" s="145"/>
      <c r="MBC130" s="145"/>
      <c r="MBD130" s="145"/>
      <c r="MBE130" s="145"/>
      <c r="MBF130" s="145"/>
      <c r="MBG130" s="145"/>
      <c r="MBH130" s="145"/>
      <c r="MBI130" s="145"/>
      <c r="MBJ130" s="145"/>
      <c r="MBK130" s="145"/>
      <c r="MBL130" s="145"/>
      <c r="MBM130" s="145"/>
      <c r="MBN130" s="145"/>
      <c r="MBO130" s="145"/>
      <c r="MBP130" s="145"/>
      <c r="MBQ130" s="145"/>
      <c r="MBR130" s="145"/>
      <c r="MBS130" s="145"/>
      <c r="MBT130" s="145"/>
      <c r="MBU130" s="145"/>
      <c r="MBV130" s="145"/>
      <c r="MBW130" s="145"/>
      <c r="MBX130" s="145"/>
      <c r="MBY130" s="145"/>
      <c r="MBZ130" s="145"/>
      <c r="MCA130" s="145"/>
      <c r="MCB130" s="145"/>
      <c r="MCC130" s="145"/>
      <c r="MCD130" s="145"/>
      <c r="MCE130" s="145"/>
      <c r="MCF130" s="145"/>
      <c r="MCG130" s="145"/>
      <c r="MCH130" s="145"/>
      <c r="MCI130" s="145"/>
      <c r="MCJ130" s="145"/>
      <c r="MCK130" s="145"/>
      <c r="MCL130" s="145"/>
      <c r="MCM130" s="145"/>
      <c r="MCN130" s="145"/>
      <c r="MCO130" s="145"/>
      <c r="MCP130" s="145"/>
      <c r="MCQ130" s="145"/>
      <c r="MCR130" s="145"/>
      <c r="MCS130" s="145"/>
      <c r="MCT130" s="145"/>
      <c r="MCU130" s="145"/>
      <c r="MCV130" s="145"/>
      <c r="MCW130" s="145"/>
      <c r="MCX130" s="145"/>
      <c r="MCY130" s="145"/>
      <c r="MCZ130" s="145"/>
      <c r="MDA130" s="145"/>
      <c r="MDB130" s="145"/>
      <c r="MDC130" s="145"/>
      <c r="MDD130" s="145"/>
      <c r="MDE130" s="145"/>
      <c r="MDF130" s="145"/>
      <c r="MDG130" s="145"/>
      <c r="MDH130" s="145"/>
      <c r="MDI130" s="145"/>
      <c r="MDJ130" s="145"/>
      <c r="MDK130" s="145"/>
      <c r="MDL130" s="145"/>
      <c r="MDM130" s="145"/>
      <c r="MDN130" s="145"/>
      <c r="MDO130" s="145"/>
      <c r="MDP130" s="145"/>
      <c r="MDQ130" s="145"/>
      <c r="MDR130" s="145"/>
      <c r="MDS130" s="145"/>
      <c r="MDT130" s="145"/>
      <c r="MDU130" s="145"/>
      <c r="MDV130" s="145"/>
      <c r="MDW130" s="145"/>
      <c r="MDX130" s="145"/>
      <c r="MDY130" s="145"/>
      <c r="MDZ130" s="145"/>
      <c r="MEA130" s="145"/>
      <c r="MEB130" s="145"/>
      <c r="MEC130" s="145"/>
      <c r="MED130" s="145"/>
      <c r="MEE130" s="145"/>
      <c r="MEF130" s="145"/>
      <c r="MEG130" s="145"/>
      <c r="MEH130" s="145"/>
      <c r="MEI130" s="145"/>
      <c r="MEJ130" s="145"/>
      <c r="MEK130" s="145"/>
      <c r="MEL130" s="145"/>
      <c r="MEM130" s="145"/>
      <c r="MEN130" s="145"/>
      <c r="MEO130" s="145"/>
      <c r="MEP130" s="145"/>
      <c r="MEQ130" s="145"/>
      <c r="MER130" s="145"/>
      <c r="MES130" s="145"/>
      <c r="MET130" s="145"/>
      <c r="MEU130" s="145"/>
      <c r="MEV130" s="145"/>
      <c r="MEW130" s="145"/>
      <c r="MEX130" s="145"/>
      <c r="MEY130" s="145"/>
      <c r="MEZ130" s="145"/>
      <c r="MFA130" s="145"/>
      <c r="MFB130" s="145"/>
      <c r="MFC130" s="145"/>
      <c r="MFD130" s="145"/>
      <c r="MFE130" s="145"/>
      <c r="MFF130" s="145"/>
      <c r="MFG130" s="145"/>
      <c r="MFH130" s="145"/>
      <c r="MFI130" s="145"/>
      <c r="MFJ130" s="145"/>
      <c r="MFK130" s="145"/>
      <c r="MFL130" s="145"/>
      <c r="MFM130" s="145"/>
      <c r="MFN130" s="145"/>
      <c r="MFO130" s="145"/>
      <c r="MFP130" s="145"/>
      <c r="MFQ130" s="145"/>
      <c r="MFR130" s="145"/>
      <c r="MFS130" s="145"/>
      <c r="MFT130" s="145"/>
      <c r="MFU130" s="145"/>
      <c r="MFV130" s="145"/>
      <c r="MFW130" s="145"/>
      <c r="MFX130" s="145"/>
      <c r="MFY130" s="145"/>
      <c r="MFZ130" s="145"/>
      <c r="MGA130" s="145"/>
      <c r="MGB130" s="145"/>
      <c r="MGC130" s="145"/>
      <c r="MGD130" s="145"/>
      <c r="MGE130" s="145"/>
      <c r="MGF130" s="145"/>
      <c r="MGG130" s="145"/>
      <c r="MGH130" s="145"/>
      <c r="MGI130" s="145"/>
      <c r="MGJ130" s="145"/>
      <c r="MGK130" s="145"/>
      <c r="MGL130" s="145"/>
      <c r="MGM130" s="145"/>
      <c r="MGN130" s="145"/>
      <c r="MGO130" s="145"/>
      <c r="MGP130" s="145"/>
      <c r="MGQ130" s="145"/>
      <c r="MGR130" s="145"/>
      <c r="MGS130" s="145"/>
      <c r="MGT130" s="145"/>
      <c r="MGU130" s="145"/>
      <c r="MGV130" s="145"/>
      <c r="MGW130" s="145"/>
      <c r="MGX130" s="145"/>
      <c r="MGY130" s="145"/>
      <c r="MGZ130" s="145"/>
      <c r="MHA130" s="145"/>
      <c r="MHB130" s="145"/>
      <c r="MHC130" s="145"/>
      <c r="MHD130" s="145"/>
      <c r="MHE130" s="145"/>
      <c r="MHF130" s="145"/>
      <c r="MHG130" s="145"/>
      <c r="MHH130" s="145"/>
      <c r="MHI130" s="145"/>
      <c r="MHJ130" s="145"/>
      <c r="MHK130" s="145"/>
      <c r="MHL130" s="145"/>
      <c r="MHM130" s="145"/>
      <c r="MHN130" s="145"/>
      <c r="MHO130" s="145"/>
      <c r="MHP130" s="145"/>
      <c r="MHQ130" s="145"/>
      <c r="MHR130" s="145"/>
      <c r="MHS130" s="145"/>
      <c r="MHT130" s="145"/>
      <c r="MHU130" s="145"/>
      <c r="MHV130" s="145"/>
      <c r="MHW130" s="145"/>
      <c r="MHX130" s="145"/>
      <c r="MHY130" s="145"/>
      <c r="MHZ130" s="145"/>
      <c r="MIA130" s="145"/>
      <c r="MIB130" s="145"/>
      <c r="MIC130" s="145"/>
      <c r="MID130" s="145"/>
      <c r="MIE130" s="145"/>
      <c r="MIF130" s="145"/>
      <c r="MIG130" s="145"/>
      <c r="MIH130" s="145"/>
      <c r="MII130" s="145"/>
      <c r="MIJ130" s="145"/>
      <c r="MIK130" s="145"/>
      <c r="MIL130" s="145"/>
      <c r="MIM130" s="145"/>
      <c r="MIN130" s="145"/>
      <c r="MIO130" s="145"/>
      <c r="MIP130" s="145"/>
      <c r="MIQ130" s="145"/>
      <c r="MIR130" s="145"/>
      <c r="MIS130" s="145"/>
      <c r="MIT130" s="145"/>
      <c r="MIU130" s="145"/>
      <c r="MIV130" s="145"/>
      <c r="MIW130" s="145"/>
      <c r="MIX130" s="145"/>
      <c r="MIY130" s="145"/>
      <c r="MIZ130" s="145"/>
      <c r="MJA130" s="145"/>
      <c r="MJB130" s="145"/>
      <c r="MJC130" s="145"/>
      <c r="MJD130" s="145"/>
      <c r="MJE130" s="145"/>
      <c r="MJF130" s="145"/>
      <c r="MJG130" s="145"/>
      <c r="MJH130" s="145"/>
      <c r="MJI130" s="145"/>
      <c r="MJJ130" s="145"/>
      <c r="MJK130" s="145"/>
      <c r="MJL130" s="145"/>
      <c r="MJM130" s="145"/>
      <c r="MJN130" s="145"/>
      <c r="MJO130" s="145"/>
      <c r="MJP130" s="145"/>
      <c r="MJQ130" s="145"/>
      <c r="MJR130" s="145"/>
      <c r="MJS130" s="145"/>
      <c r="MJT130" s="145"/>
      <c r="MJU130" s="145"/>
      <c r="MJV130" s="145"/>
      <c r="MJW130" s="145"/>
      <c r="MJX130" s="145"/>
      <c r="MJY130" s="145"/>
      <c r="MJZ130" s="145"/>
      <c r="MKA130" s="145"/>
      <c r="MKB130" s="145"/>
      <c r="MKC130" s="145"/>
      <c r="MKD130" s="145"/>
      <c r="MKE130" s="145"/>
      <c r="MKF130" s="145"/>
      <c r="MKG130" s="145"/>
      <c r="MKH130" s="145"/>
      <c r="MKI130" s="145"/>
      <c r="MKJ130" s="145"/>
      <c r="MKK130" s="145"/>
      <c r="MKL130" s="145"/>
      <c r="MKM130" s="145"/>
      <c r="MKN130" s="145"/>
      <c r="MKO130" s="145"/>
      <c r="MKP130" s="145"/>
      <c r="MKQ130" s="145"/>
      <c r="MKR130" s="145"/>
      <c r="MKS130" s="145"/>
      <c r="MKT130" s="145"/>
      <c r="MKU130" s="145"/>
      <c r="MKV130" s="145"/>
      <c r="MKW130" s="145"/>
      <c r="MKX130" s="145"/>
      <c r="MKY130" s="145"/>
      <c r="MKZ130" s="145"/>
      <c r="MLA130" s="145"/>
      <c r="MLB130" s="145"/>
      <c r="MLC130" s="145"/>
      <c r="MLD130" s="145"/>
      <c r="MLE130" s="145"/>
      <c r="MLF130" s="145"/>
      <c r="MLG130" s="145"/>
      <c r="MLH130" s="145"/>
      <c r="MLI130" s="145"/>
      <c r="MLJ130" s="145"/>
      <c r="MLK130" s="145"/>
      <c r="MLL130" s="145"/>
      <c r="MLM130" s="145"/>
      <c r="MLN130" s="145"/>
      <c r="MLO130" s="145"/>
      <c r="MLP130" s="145"/>
      <c r="MLQ130" s="145"/>
      <c r="MLR130" s="145"/>
      <c r="MLS130" s="145"/>
      <c r="MLT130" s="145"/>
      <c r="MLU130" s="145"/>
      <c r="MLV130" s="145"/>
      <c r="MLW130" s="145"/>
      <c r="MLX130" s="145"/>
      <c r="MLY130" s="145"/>
      <c r="MLZ130" s="145"/>
      <c r="MMA130" s="145"/>
      <c r="MMB130" s="145"/>
      <c r="MMC130" s="145"/>
      <c r="MMD130" s="145"/>
      <c r="MME130" s="145"/>
      <c r="MMF130" s="145"/>
      <c r="MMG130" s="145"/>
      <c r="MMH130" s="145"/>
      <c r="MMI130" s="145"/>
      <c r="MMJ130" s="145"/>
      <c r="MMK130" s="145"/>
      <c r="MML130" s="145"/>
      <c r="MMM130" s="145"/>
      <c r="MMN130" s="145"/>
      <c r="MMO130" s="145"/>
      <c r="MMP130" s="145"/>
      <c r="MMQ130" s="145"/>
      <c r="MMR130" s="145"/>
      <c r="MMS130" s="145"/>
      <c r="MMT130" s="145"/>
      <c r="MMU130" s="145"/>
      <c r="MMV130" s="145"/>
      <c r="MMW130" s="145"/>
      <c r="MMX130" s="145"/>
      <c r="MMY130" s="145"/>
      <c r="MMZ130" s="145"/>
      <c r="MNA130" s="145"/>
      <c r="MNB130" s="145"/>
      <c r="MNC130" s="145"/>
      <c r="MND130" s="145"/>
      <c r="MNE130" s="145"/>
      <c r="MNF130" s="145"/>
      <c r="MNG130" s="145"/>
      <c r="MNH130" s="145"/>
      <c r="MNI130" s="145"/>
      <c r="MNJ130" s="145"/>
      <c r="MNK130" s="145"/>
      <c r="MNL130" s="145"/>
      <c r="MNM130" s="145"/>
      <c r="MNN130" s="145"/>
      <c r="MNO130" s="145"/>
      <c r="MNP130" s="145"/>
      <c r="MNQ130" s="145"/>
      <c r="MNR130" s="145"/>
      <c r="MNS130" s="145"/>
      <c r="MNT130" s="145"/>
      <c r="MNU130" s="145"/>
      <c r="MNV130" s="145"/>
      <c r="MNW130" s="145"/>
      <c r="MNX130" s="145"/>
      <c r="MNY130" s="145"/>
      <c r="MNZ130" s="145"/>
      <c r="MOA130" s="145"/>
      <c r="MOB130" s="145"/>
      <c r="MOC130" s="145"/>
      <c r="MOD130" s="145"/>
      <c r="MOE130" s="145"/>
      <c r="MOF130" s="145"/>
      <c r="MOG130" s="145"/>
      <c r="MOH130" s="145"/>
      <c r="MOI130" s="145"/>
      <c r="MOJ130" s="145"/>
      <c r="MOK130" s="145"/>
      <c r="MOL130" s="145"/>
      <c r="MOM130" s="145"/>
      <c r="MON130" s="145"/>
      <c r="MOO130" s="145"/>
      <c r="MOP130" s="145"/>
      <c r="MOQ130" s="145"/>
      <c r="MOR130" s="145"/>
      <c r="MOS130" s="145"/>
      <c r="MOT130" s="145"/>
      <c r="MOU130" s="145"/>
      <c r="MOV130" s="145"/>
      <c r="MOW130" s="145"/>
      <c r="MOX130" s="145"/>
      <c r="MOY130" s="145"/>
      <c r="MOZ130" s="145"/>
      <c r="MPA130" s="145"/>
      <c r="MPB130" s="145"/>
      <c r="MPC130" s="145"/>
      <c r="MPD130" s="145"/>
      <c r="MPE130" s="145"/>
      <c r="MPF130" s="145"/>
      <c r="MPG130" s="145"/>
      <c r="MPH130" s="145"/>
      <c r="MPI130" s="145"/>
      <c r="MPJ130" s="145"/>
      <c r="MPK130" s="145"/>
      <c r="MPL130" s="145"/>
      <c r="MPM130" s="145"/>
      <c r="MPN130" s="145"/>
      <c r="MPO130" s="145"/>
      <c r="MPP130" s="145"/>
      <c r="MPQ130" s="145"/>
      <c r="MPR130" s="145"/>
      <c r="MPS130" s="145"/>
      <c r="MPT130" s="145"/>
      <c r="MPU130" s="145"/>
      <c r="MPV130" s="145"/>
      <c r="MPW130" s="145"/>
      <c r="MPX130" s="145"/>
      <c r="MPY130" s="145"/>
      <c r="MPZ130" s="145"/>
      <c r="MQA130" s="145"/>
      <c r="MQB130" s="145"/>
      <c r="MQC130" s="145"/>
      <c r="MQD130" s="145"/>
      <c r="MQE130" s="145"/>
      <c r="MQF130" s="145"/>
      <c r="MQG130" s="145"/>
      <c r="MQH130" s="145"/>
      <c r="MQI130" s="145"/>
      <c r="MQJ130" s="145"/>
      <c r="MQK130" s="145"/>
      <c r="MQL130" s="145"/>
      <c r="MQM130" s="145"/>
      <c r="MQN130" s="145"/>
      <c r="MQO130" s="145"/>
      <c r="MQP130" s="145"/>
      <c r="MQQ130" s="145"/>
      <c r="MQR130" s="145"/>
      <c r="MQS130" s="145"/>
      <c r="MQT130" s="145"/>
      <c r="MQU130" s="145"/>
      <c r="MQV130" s="145"/>
      <c r="MQW130" s="145"/>
      <c r="MQX130" s="145"/>
      <c r="MQY130" s="145"/>
      <c r="MQZ130" s="145"/>
      <c r="MRA130" s="145"/>
      <c r="MRB130" s="145"/>
      <c r="MRC130" s="145"/>
      <c r="MRD130" s="145"/>
      <c r="MRE130" s="145"/>
      <c r="MRF130" s="145"/>
      <c r="MRG130" s="145"/>
      <c r="MRH130" s="145"/>
      <c r="MRI130" s="145"/>
      <c r="MRJ130" s="145"/>
      <c r="MRK130" s="145"/>
      <c r="MRL130" s="145"/>
      <c r="MRM130" s="145"/>
      <c r="MRN130" s="145"/>
      <c r="MRO130" s="145"/>
      <c r="MRP130" s="145"/>
      <c r="MRQ130" s="145"/>
      <c r="MRR130" s="145"/>
      <c r="MRS130" s="145"/>
      <c r="MRT130" s="145"/>
      <c r="MRU130" s="145"/>
      <c r="MRV130" s="145"/>
      <c r="MRW130" s="145"/>
      <c r="MRX130" s="145"/>
      <c r="MRY130" s="145"/>
      <c r="MRZ130" s="145"/>
      <c r="MSA130" s="145"/>
      <c r="MSB130" s="145"/>
      <c r="MSC130" s="145"/>
      <c r="MSD130" s="145"/>
      <c r="MSE130" s="145"/>
      <c r="MSF130" s="145"/>
      <c r="MSG130" s="145"/>
      <c r="MSH130" s="145"/>
      <c r="MSI130" s="145"/>
      <c r="MSJ130" s="145"/>
      <c r="MSK130" s="145"/>
      <c r="MSL130" s="145"/>
      <c r="MSM130" s="145"/>
      <c r="MSN130" s="145"/>
      <c r="MSO130" s="145"/>
      <c r="MSP130" s="145"/>
      <c r="MSQ130" s="145"/>
      <c r="MSR130" s="145"/>
      <c r="MSS130" s="145"/>
      <c r="MST130" s="145"/>
      <c r="MSU130" s="145"/>
      <c r="MSV130" s="145"/>
      <c r="MSW130" s="145"/>
      <c r="MSX130" s="145"/>
      <c r="MSY130" s="145"/>
      <c r="MSZ130" s="145"/>
      <c r="MTA130" s="145"/>
      <c r="MTB130" s="145"/>
      <c r="MTC130" s="145"/>
      <c r="MTD130" s="145"/>
      <c r="MTE130" s="145"/>
      <c r="MTF130" s="145"/>
      <c r="MTG130" s="145"/>
      <c r="MTH130" s="145"/>
      <c r="MTI130" s="145"/>
      <c r="MTJ130" s="145"/>
      <c r="MTK130" s="145"/>
      <c r="MTL130" s="145"/>
      <c r="MTM130" s="145"/>
      <c r="MTN130" s="145"/>
      <c r="MTO130" s="145"/>
      <c r="MTP130" s="145"/>
      <c r="MTQ130" s="145"/>
      <c r="MTR130" s="145"/>
      <c r="MTS130" s="145"/>
      <c r="MTT130" s="145"/>
      <c r="MTU130" s="145"/>
      <c r="MTV130" s="145"/>
      <c r="MTW130" s="145"/>
      <c r="MTX130" s="145"/>
      <c r="MTY130" s="145"/>
      <c r="MTZ130" s="145"/>
      <c r="MUA130" s="145"/>
      <c r="MUB130" s="145"/>
      <c r="MUC130" s="145"/>
      <c r="MUD130" s="145"/>
      <c r="MUE130" s="145"/>
      <c r="MUF130" s="145"/>
      <c r="MUG130" s="145"/>
      <c r="MUH130" s="145"/>
      <c r="MUI130" s="145"/>
      <c r="MUJ130" s="145"/>
      <c r="MUK130" s="145"/>
      <c r="MUL130" s="145"/>
      <c r="MUM130" s="145"/>
      <c r="MUN130" s="145"/>
      <c r="MUO130" s="145"/>
      <c r="MUP130" s="145"/>
      <c r="MUQ130" s="145"/>
      <c r="MUR130" s="145"/>
      <c r="MUS130" s="145"/>
      <c r="MUT130" s="145"/>
      <c r="MUU130" s="145"/>
      <c r="MUV130" s="145"/>
      <c r="MUW130" s="145"/>
      <c r="MUX130" s="145"/>
      <c r="MUY130" s="145"/>
      <c r="MUZ130" s="145"/>
      <c r="MVA130" s="145"/>
      <c r="MVB130" s="145"/>
      <c r="MVC130" s="145"/>
      <c r="MVD130" s="145"/>
      <c r="MVE130" s="145"/>
      <c r="MVF130" s="145"/>
      <c r="MVG130" s="145"/>
      <c r="MVH130" s="145"/>
      <c r="MVI130" s="145"/>
      <c r="MVJ130" s="145"/>
      <c r="MVK130" s="145"/>
      <c r="MVL130" s="145"/>
      <c r="MVM130" s="145"/>
      <c r="MVN130" s="145"/>
      <c r="MVO130" s="145"/>
      <c r="MVP130" s="145"/>
      <c r="MVQ130" s="145"/>
      <c r="MVR130" s="145"/>
      <c r="MVS130" s="145"/>
      <c r="MVT130" s="145"/>
      <c r="MVU130" s="145"/>
      <c r="MVV130" s="145"/>
      <c r="MVW130" s="145"/>
      <c r="MVX130" s="145"/>
      <c r="MVY130" s="145"/>
      <c r="MVZ130" s="145"/>
      <c r="MWA130" s="145"/>
      <c r="MWB130" s="145"/>
      <c r="MWC130" s="145"/>
      <c r="MWD130" s="145"/>
      <c r="MWE130" s="145"/>
      <c r="MWF130" s="145"/>
      <c r="MWG130" s="145"/>
      <c r="MWH130" s="145"/>
      <c r="MWI130" s="145"/>
      <c r="MWJ130" s="145"/>
      <c r="MWK130" s="145"/>
      <c r="MWL130" s="145"/>
      <c r="MWM130" s="145"/>
      <c r="MWN130" s="145"/>
      <c r="MWO130" s="145"/>
      <c r="MWP130" s="145"/>
      <c r="MWQ130" s="145"/>
      <c r="MWR130" s="145"/>
      <c r="MWS130" s="145"/>
      <c r="MWT130" s="145"/>
      <c r="MWU130" s="145"/>
      <c r="MWV130" s="145"/>
      <c r="MWW130" s="145"/>
      <c r="MWX130" s="145"/>
      <c r="MWY130" s="145"/>
      <c r="MWZ130" s="145"/>
      <c r="MXA130" s="145"/>
      <c r="MXB130" s="145"/>
      <c r="MXC130" s="145"/>
      <c r="MXD130" s="145"/>
      <c r="MXE130" s="145"/>
      <c r="MXF130" s="145"/>
      <c r="MXG130" s="145"/>
      <c r="MXH130" s="145"/>
      <c r="MXI130" s="145"/>
      <c r="MXJ130" s="145"/>
      <c r="MXK130" s="145"/>
      <c r="MXL130" s="145"/>
      <c r="MXM130" s="145"/>
      <c r="MXN130" s="145"/>
      <c r="MXO130" s="145"/>
      <c r="MXP130" s="145"/>
      <c r="MXQ130" s="145"/>
      <c r="MXR130" s="145"/>
      <c r="MXS130" s="145"/>
      <c r="MXT130" s="145"/>
      <c r="MXU130" s="145"/>
      <c r="MXV130" s="145"/>
      <c r="MXW130" s="145"/>
      <c r="MXX130" s="145"/>
      <c r="MXY130" s="145"/>
      <c r="MXZ130" s="145"/>
      <c r="MYA130" s="145"/>
      <c r="MYB130" s="145"/>
      <c r="MYC130" s="145"/>
      <c r="MYD130" s="145"/>
      <c r="MYE130" s="145"/>
      <c r="MYF130" s="145"/>
      <c r="MYG130" s="145"/>
      <c r="MYH130" s="145"/>
      <c r="MYI130" s="145"/>
      <c r="MYJ130" s="145"/>
      <c r="MYK130" s="145"/>
      <c r="MYL130" s="145"/>
      <c r="MYM130" s="145"/>
      <c r="MYN130" s="145"/>
      <c r="MYO130" s="145"/>
      <c r="MYP130" s="145"/>
      <c r="MYQ130" s="145"/>
      <c r="MYR130" s="145"/>
      <c r="MYS130" s="145"/>
      <c r="MYT130" s="145"/>
      <c r="MYU130" s="145"/>
      <c r="MYV130" s="145"/>
      <c r="MYW130" s="145"/>
      <c r="MYX130" s="145"/>
      <c r="MYY130" s="145"/>
      <c r="MYZ130" s="145"/>
      <c r="MZA130" s="145"/>
      <c r="MZB130" s="145"/>
      <c r="MZC130" s="145"/>
      <c r="MZD130" s="145"/>
      <c r="MZE130" s="145"/>
      <c r="MZF130" s="145"/>
      <c r="MZG130" s="145"/>
      <c r="MZH130" s="145"/>
      <c r="MZI130" s="145"/>
      <c r="MZJ130" s="145"/>
      <c r="MZK130" s="145"/>
      <c r="MZL130" s="145"/>
      <c r="MZM130" s="145"/>
      <c r="MZN130" s="145"/>
      <c r="MZO130" s="145"/>
      <c r="MZP130" s="145"/>
      <c r="MZQ130" s="145"/>
      <c r="MZR130" s="145"/>
      <c r="MZS130" s="145"/>
      <c r="MZT130" s="145"/>
      <c r="MZU130" s="145"/>
      <c r="MZV130" s="145"/>
      <c r="MZW130" s="145"/>
      <c r="MZX130" s="145"/>
      <c r="MZY130" s="145"/>
      <c r="MZZ130" s="145"/>
      <c r="NAA130" s="145"/>
      <c r="NAB130" s="145"/>
      <c r="NAC130" s="145"/>
      <c r="NAD130" s="145"/>
      <c r="NAE130" s="145"/>
      <c r="NAF130" s="145"/>
      <c r="NAG130" s="145"/>
      <c r="NAH130" s="145"/>
      <c r="NAI130" s="145"/>
      <c r="NAJ130" s="145"/>
      <c r="NAK130" s="145"/>
      <c r="NAL130" s="145"/>
      <c r="NAM130" s="145"/>
      <c r="NAN130" s="145"/>
      <c r="NAO130" s="145"/>
      <c r="NAP130" s="145"/>
      <c r="NAQ130" s="145"/>
      <c r="NAR130" s="145"/>
      <c r="NAS130" s="145"/>
      <c r="NAT130" s="145"/>
      <c r="NAU130" s="145"/>
      <c r="NAV130" s="145"/>
      <c r="NAW130" s="145"/>
      <c r="NAX130" s="145"/>
      <c r="NAY130" s="145"/>
      <c r="NAZ130" s="145"/>
      <c r="NBA130" s="145"/>
      <c r="NBB130" s="145"/>
      <c r="NBC130" s="145"/>
      <c r="NBD130" s="145"/>
      <c r="NBE130" s="145"/>
      <c r="NBF130" s="145"/>
      <c r="NBG130" s="145"/>
      <c r="NBH130" s="145"/>
      <c r="NBI130" s="145"/>
      <c r="NBJ130" s="145"/>
      <c r="NBK130" s="145"/>
      <c r="NBL130" s="145"/>
      <c r="NBM130" s="145"/>
      <c r="NBN130" s="145"/>
      <c r="NBO130" s="145"/>
      <c r="NBP130" s="145"/>
      <c r="NBQ130" s="145"/>
      <c r="NBR130" s="145"/>
      <c r="NBS130" s="145"/>
      <c r="NBT130" s="145"/>
      <c r="NBU130" s="145"/>
      <c r="NBV130" s="145"/>
      <c r="NBW130" s="145"/>
      <c r="NBX130" s="145"/>
      <c r="NBY130" s="145"/>
      <c r="NBZ130" s="145"/>
      <c r="NCA130" s="145"/>
      <c r="NCB130" s="145"/>
      <c r="NCC130" s="145"/>
      <c r="NCD130" s="145"/>
      <c r="NCE130" s="145"/>
      <c r="NCF130" s="145"/>
      <c r="NCG130" s="145"/>
      <c r="NCH130" s="145"/>
      <c r="NCI130" s="145"/>
      <c r="NCJ130" s="145"/>
      <c r="NCK130" s="145"/>
      <c r="NCL130" s="145"/>
      <c r="NCM130" s="145"/>
      <c r="NCN130" s="145"/>
      <c r="NCO130" s="145"/>
      <c r="NCP130" s="145"/>
      <c r="NCQ130" s="145"/>
      <c r="NCR130" s="145"/>
      <c r="NCS130" s="145"/>
      <c r="NCT130" s="145"/>
      <c r="NCU130" s="145"/>
      <c r="NCV130" s="145"/>
      <c r="NCW130" s="145"/>
      <c r="NCX130" s="145"/>
      <c r="NCY130" s="145"/>
      <c r="NCZ130" s="145"/>
      <c r="NDA130" s="145"/>
      <c r="NDB130" s="145"/>
      <c r="NDC130" s="145"/>
      <c r="NDD130" s="145"/>
      <c r="NDE130" s="145"/>
      <c r="NDF130" s="145"/>
      <c r="NDG130" s="145"/>
      <c r="NDH130" s="145"/>
      <c r="NDI130" s="145"/>
      <c r="NDJ130" s="145"/>
      <c r="NDK130" s="145"/>
      <c r="NDL130" s="145"/>
      <c r="NDM130" s="145"/>
      <c r="NDN130" s="145"/>
      <c r="NDO130" s="145"/>
      <c r="NDP130" s="145"/>
      <c r="NDQ130" s="145"/>
      <c r="NDR130" s="145"/>
      <c r="NDS130" s="145"/>
      <c r="NDT130" s="145"/>
      <c r="NDU130" s="145"/>
      <c r="NDV130" s="145"/>
      <c r="NDW130" s="145"/>
      <c r="NDX130" s="145"/>
      <c r="NDY130" s="145"/>
      <c r="NDZ130" s="145"/>
      <c r="NEA130" s="145"/>
      <c r="NEB130" s="145"/>
      <c r="NEC130" s="145"/>
      <c r="NED130" s="145"/>
      <c r="NEE130" s="145"/>
      <c r="NEF130" s="145"/>
      <c r="NEG130" s="145"/>
      <c r="NEH130" s="145"/>
      <c r="NEI130" s="145"/>
      <c r="NEJ130" s="145"/>
      <c r="NEK130" s="145"/>
      <c r="NEL130" s="145"/>
      <c r="NEM130" s="145"/>
      <c r="NEN130" s="145"/>
      <c r="NEO130" s="145"/>
      <c r="NEP130" s="145"/>
      <c r="NEQ130" s="145"/>
      <c r="NER130" s="145"/>
      <c r="NES130" s="145"/>
      <c r="NET130" s="145"/>
      <c r="NEU130" s="145"/>
      <c r="NEV130" s="145"/>
      <c r="NEW130" s="145"/>
      <c r="NEX130" s="145"/>
      <c r="NEY130" s="145"/>
      <c r="NEZ130" s="145"/>
      <c r="NFA130" s="145"/>
      <c r="NFB130" s="145"/>
      <c r="NFC130" s="145"/>
      <c r="NFD130" s="145"/>
      <c r="NFE130" s="145"/>
      <c r="NFF130" s="145"/>
      <c r="NFG130" s="145"/>
      <c r="NFH130" s="145"/>
      <c r="NFI130" s="145"/>
      <c r="NFJ130" s="145"/>
      <c r="NFK130" s="145"/>
      <c r="NFL130" s="145"/>
      <c r="NFM130" s="145"/>
      <c r="NFN130" s="145"/>
      <c r="NFO130" s="145"/>
      <c r="NFP130" s="145"/>
      <c r="NFQ130" s="145"/>
      <c r="NFR130" s="145"/>
      <c r="NFS130" s="145"/>
      <c r="NFT130" s="145"/>
      <c r="NFU130" s="145"/>
      <c r="NFV130" s="145"/>
      <c r="NFW130" s="145"/>
      <c r="NFX130" s="145"/>
      <c r="NFY130" s="145"/>
      <c r="NFZ130" s="145"/>
      <c r="NGA130" s="145"/>
      <c r="NGB130" s="145"/>
      <c r="NGC130" s="145"/>
      <c r="NGD130" s="145"/>
      <c r="NGE130" s="145"/>
      <c r="NGF130" s="145"/>
      <c r="NGG130" s="145"/>
      <c r="NGH130" s="145"/>
      <c r="NGI130" s="145"/>
      <c r="NGJ130" s="145"/>
      <c r="NGK130" s="145"/>
      <c r="NGL130" s="145"/>
      <c r="NGM130" s="145"/>
      <c r="NGN130" s="145"/>
      <c r="NGO130" s="145"/>
      <c r="NGP130" s="145"/>
      <c r="NGQ130" s="145"/>
      <c r="NGR130" s="145"/>
      <c r="NGS130" s="145"/>
      <c r="NGT130" s="145"/>
      <c r="NGU130" s="145"/>
      <c r="NGV130" s="145"/>
      <c r="NGW130" s="145"/>
      <c r="NGX130" s="145"/>
      <c r="NGY130" s="145"/>
      <c r="NGZ130" s="145"/>
      <c r="NHA130" s="145"/>
      <c r="NHB130" s="145"/>
      <c r="NHC130" s="145"/>
      <c r="NHD130" s="145"/>
      <c r="NHE130" s="145"/>
      <c r="NHF130" s="145"/>
      <c r="NHG130" s="145"/>
      <c r="NHH130" s="145"/>
      <c r="NHI130" s="145"/>
      <c r="NHJ130" s="145"/>
      <c r="NHK130" s="145"/>
      <c r="NHL130" s="145"/>
      <c r="NHM130" s="145"/>
      <c r="NHN130" s="145"/>
      <c r="NHO130" s="145"/>
      <c r="NHP130" s="145"/>
      <c r="NHQ130" s="145"/>
      <c r="NHR130" s="145"/>
      <c r="NHS130" s="145"/>
      <c r="NHT130" s="145"/>
      <c r="NHU130" s="145"/>
      <c r="NHV130" s="145"/>
      <c r="NHW130" s="145"/>
      <c r="NHX130" s="145"/>
      <c r="NHY130" s="145"/>
      <c r="NHZ130" s="145"/>
      <c r="NIA130" s="145"/>
      <c r="NIB130" s="145"/>
      <c r="NIC130" s="145"/>
      <c r="NID130" s="145"/>
      <c r="NIE130" s="145"/>
      <c r="NIF130" s="145"/>
      <c r="NIG130" s="145"/>
      <c r="NIH130" s="145"/>
      <c r="NII130" s="145"/>
      <c r="NIJ130" s="145"/>
      <c r="NIK130" s="145"/>
      <c r="NIL130" s="145"/>
      <c r="NIM130" s="145"/>
      <c r="NIN130" s="145"/>
      <c r="NIO130" s="145"/>
      <c r="NIP130" s="145"/>
      <c r="NIQ130" s="145"/>
      <c r="NIR130" s="145"/>
      <c r="NIS130" s="145"/>
      <c r="NIT130" s="145"/>
      <c r="NIU130" s="145"/>
      <c r="NIV130" s="145"/>
      <c r="NIW130" s="145"/>
      <c r="NIX130" s="145"/>
      <c r="NIY130" s="145"/>
      <c r="NIZ130" s="145"/>
      <c r="NJA130" s="145"/>
      <c r="NJB130" s="145"/>
      <c r="NJC130" s="145"/>
      <c r="NJD130" s="145"/>
      <c r="NJE130" s="145"/>
      <c r="NJF130" s="145"/>
      <c r="NJG130" s="145"/>
      <c r="NJH130" s="145"/>
      <c r="NJI130" s="145"/>
      <c r="NJJ130" s="145"/>
      <c r="NJK130" s="145"/>
      <c r="NJL130" s="145"/>
      <c r="NJM130" s="145"/>
      <c r="NJN130" s="145"/>
      <c r="NJO130" s="145"/>
      <c r="NJP130" s="145"/>
      <c r="NJQ130" s="145"/>
      <c r="NJR130" s="145"/>
      <c r="NJS130" s="145"/>
      <c r="NJT130" s="145"/>
      <c r="NJU130" s="145"/>
      <c r="NJV130" s="145"/>
      <c r="NJW130" s="145"/>
      <c r="NJX130" s="145"/>
      <c r="NJY130" s="145"/>
      <c r="NJZ130" s="145"/>
      <c r="NKA130" s="145"/>
      <c r="NKB130" s="145"/>
      <c r="NKC130" s="145"/>
      <c r="NKD130" s="145"/>
      <c r="NKE130" s="145"/>
      <c r="NKF130" s="145"/>
      <c r="NKG130" s="145"/>
      <c r="NKH130" s="145"/>
      <c r="NKI130" s="145"/>
      <c r="NKJ130" s="145"/>
      <c r="NKK130" s="145"/>
      <c r="NKL130" s="145"/>
      <c r="NKM130" s="145"/>
      <c r="NKN130" s="145"/>
      <c r="NKO130" s="145"/>
      <c r="NKP130" s="145"/>
      <c r="NKQ130" s="145"/>
      <c r="NKR130" s="145"/>
      <c r="NKS130" s="145"/>
      <c r="NKT130" s="145"/>
      <c r="NKU130" s="145"/>
      <c r="NKV130" s="145"/>
      <c r="NKW130" s="145"/>
      <c r="NKX130" s="145"/>
      <c r="NKY130" s="145"/>
      <c r="NKZ130" s="145"/>
      <c r="NLA130" s="145"/>
      <c r="NLB130" s="145"/>
      <c r="NLC130" s="145"/>
      <c r="NLD130" s="145"/>
      <c r="NLE130" s="145"/>
      <c r="NLF130" s="145"/>
      <c r="NLG130" s="145"/>
      <c r="NLH130" s="145"/>
      <c r="NLI130" s="145"/>
      <c r="NLJ130" s="145"/>
      <c r="NLK130" s="145"/>
      <c r="NLL130" s="145"/>
      <c r="NLM130" s="145"/>
      <c r="NLN130" s="145"/>
      <c r="NLO130" s="145"/>
      <c r="NLP130" s="145"/>
      <c r="NLQ130" s="145"/>
      <c r="NLR130" s="145"/>
      <c r="NLS130" s="145"/>
      <c r="NLT130" s="145"/>
      <c r="NLU130" s="145"/>
      <c r="NLV130" s="145"/>
      <c r="NLW130" s="145"/>
      <c r="NLX130" s="145"/>
      <c r="NLY130" s="145"/>
      <c r="NLZ130" s="145"/>
      <c r="NMA130" s="145"/>
      <c r="NMB130" s="145"/>
      <c r="NMC130" s="145"/>
      <c r="NMD130" s="145"/>
      <c r="NME130" s="145"/>
      <c r="NMF130" s="145"/>
      <c r="NMG130" s="145"/>
      <c r="NMH130" s="145"/>
      <c r="NMI130" s="145"/>
      <c r="NMJ130" s="145"/>
      <c r="NMK130" s="145"/>
      <c r="NML130" s="145"/>
      <c r="NMM130" s="145"/>
      <c r="NMN130" s="145"/>
      <c r="NMO130" s="145"/>
      <c r="NMP130" s="145"/>
      <c r="NMQ130" s="145"/>
      <c r="NMR130" s="145"/>
      <c r="NMS130" s="145"/>
      <c r="NMT130" s="145"/>
      <c r="NMU130" s="145"/>
      <c r="NMV130" s="145"/>
      <c r="NMW130" s="145"/>
      <c r="NMX130" s="145"/>
      <c r="NMY130" s="145"/>
      <c r="NMZ130" s="145"/>
      <c r="NNA130" s="145"/>
      <c r="NNB130" s="145"/>
      <c r="NNC130" s="145"/>
      <c r="NND130" s="145"/>
      <c r="NNE130" s="145"/>
      <c r="NNF130" s="145"/>
      <c r="NNG130" s="145"/>
      <c r="NNH130" s="145"/>
      <c r="NNI130" s="145"/>
      <c r="NNJ130" s="145"/>
      <c r="NNK130" s="145"/>
      <c r="NNL130" s="145"/>
      <c r="NNM130" s="145"/>
      <c r="NNN130" s="145"/>
      <c r="NNO130" s="145"/>
      <c r="NNP130" s="145"/>
      <c r="NNQ130" s="145"/>
      <c r="NNR130" s="145"/>
      <c r="NNS130" s="145"/>
      <c r="NNT130" s="145"/>
      <c r="NNU130" s="145"/>
      <c r="NNV130" s="145"/>
      <c r="NNW130" s="145"/>
      <c r="NNX130" s="145"/>
      <c r="NNY130" s="145"/>
      <c r="NNZ130" s="145"/>
      <c r="NOA130" s="145"/>
      <c r="NOB130" s="145"/>
      <c r="NOC130" s="145"/>
      <c r="NOD130" s="145"/>
      <c r="NOE130" s="145"/>
      <c r="NOF130" s="145"/>
      <c r="NOG130" s="145"/>
      <c r="NOH130" s="145"/>
      <c r="NOI130" s="145"/>
      <c r="NOJ130" s="145"/>
      <c r="NOK130" s="145"/>
      <c r="NOL130" s="145"/>
      <c r="NOM130" s="145"/>
      <c r="NON130" s="145"/>
      <c r="NOO130" s="145"/>
      <c r="NOP130" s="145"/>
      <c r="NOQ130" s="145"/>
      <c r="NOR130" s="145"/>
      <c r="NOS130" s="145"/>
      <c r="NOT130" s="145"/>
      <c r="NOU130" s="145"/>
      <c r="NOV130" s="145"/>
      <c r="NOW130" s="145"/>
      <c r="NOX130" s="145"/>
      <c r="NOY130" s="145"/>
      <c r="NOZ130" s="145"/>
      <c r="NPA130" s="145"/>
      <c r="NPB130" s="145"/>
      <c r="NPC130" s="145"/>
      <c r="NPD130" s="145"/>
      <c r="NPE130" s="145"/>
      <c r="NPF130" s="145"/>
      <c r="NPG130" s="145"/>
      <c r="NPH130" s="145"/>
      <c r="NPI130" s="145"/>
      <c r="NPJ130" s="145"/>
      <c r="NPK130" s="145"/>
      <c r="NPL130" s="145"/>
      <c r="NPM130" s="145"/>
      <c r="NPN130" s="145"/>
      <c r="NPO130" s="145"/>
      <c r="NPP130" s="145"/>
      <c r="NPQ130" s="145"/>
      <c r="NPR130" s="145"/>
      <c r="NPS130" s="145"/>
      <c r="NPT130" s="145"/>
      <c r="NPU130" s="145"/>
      <c r="NPV130" s="145"/>
      <c r="NPW130" s="145"/>
      <c r="NPX130" s="145"/>
      <c r="NPY130" s="145"/>
      <c r="NPZ130" s="145"/>
      <c r="NQA130" s="145"/>
      <c r="NQB130" s="145"/>
      <c r="NQC130" s="145"/>
      <c r="NQD130" s="145"/>
      <c r="NQE130" s="145"/>
      <c r="NQF130" s="145"/>
      <c r="NQG130" s="145"/>
      <c r="NQH130" s="145"/>
      <c r="NQI130" s="145"/>
      <c r="NQJ130" s="145"/>
      <c r="NQK130" s="145"/>
      <c r="NQL130" s="145"/>
      <c r="NQM130" s="145"/>
      <c r="NQN130" s="145"/>
      <c r="NQO130" s="145"/>
      <c r="NQP130" s="145"/>
      <c r="NQQ130" s="145"/>
      <c r="NQR130" s="145"/>
      <c r="NQS130" s="145"/>
      <c r="NQT130" s="145"/>
      <c r="NQU130" s="145"/>
      <c r="NQV130" s="145"/>
      <c r="NQW130" s="145"/>
      <c r="NQX130" s="145"/>
      <c r="NQY130" s="145"/>
      <c r="NQZ130" s="145"/>
      <c r="NRA130" s="145"/>
      <c r="NRB130" s="145"/>
      <c r="NRC130" s="145"/>
      <c r="NRD130" s="145"/>
      <c r="NRE130" s="145"/>
      <c r="NRF130" s="145"/>
      <c r="NRG130" s="145"/>
      <c r="NRH130" s="145"/>
      <c r="NRI130" s="145"/>
      <c r="NRJ130" s="145"/>
      <c r="NRK130" s="145"/>
      <c r="NRL130" s="145"/>
      <c r="NRM130" s="145"/>
      <c r="NRN130" s="145"/>
      <c r="NRO130" s="145"/>
      <c r="NRP130" s="145"/>
      <c r="NRQ130" s="145"/>
      <c r="NRR130" s="145"/>
      <c r="NRS130" s="145"/>
      <c r="NRT130" s="145"/>
      <c r="NRU130" s="145"/>
      <c r="NRV130" s="145"/>
      <c r="NRW130" s="145"/>
      <c r="NRX130" s="145"/>
      <c r="NRY130" s="145"/>
      <c r="NRZ130" s="145"/>
      <c r="NSA130" s="145"/>
      <c r="NSB130" s="145"/>
      <c r="NSC130" s="145"/>
      <c r="NSD130" s="145"/>
      <c r="NSE130" s="145"/>
      <c r="NSF130" s="145"/>
      <c r="NSG130" s="145"/>
      <c r="NSH130" s="145"/>
      <c r="NSI130" s="145"/>
      <c r="NSJ130" s="145"/>
      <c r="NSK130" s="145"/>
      <c r="NSL130" s="145"/>
      <c r="NSM130" s="145"/>
      <c r="NSN130" s="145"/>
      <c r="NSO130" s="145"/>
      <c r="NSP130" s="145"/>
      <c r="NSQ130" s="145"/>
      <c r="NSR130" s="145"/>
      <c r="NSS130" s="145"/>
      <c r="NST130" s="145"/>
      <c r="NSU130" s="145"/>
      <c r="NSV130" s="145"/>
      <c r="NSW130" s="145"/>
      <c r="NSX130" s="145"/>
      <c r="NSY130" s="145"/>
      <c r="NSZ130" s="145"/>
      <c r="NTA130" s="145"/>
      <c r="NTB130" s="145"/>
      <c r="NTC130" s="145"/>
      <c r="NTD130" s="145"/>
      <c r="NTE130" s="145"/>
      <c r="NTF130" s="145"/>
      <c r="NTG130" s="145"/>
      <c r="NTH130" s="145"/>
      <c r="NTI130" s="145"/>
      <c r="NTJ130" s="145"/>
      <c r="NTK130" s="145"/>
      <c r="NTL130" s="145"/>
      <c r="NTM130" s="145"/>
      <c r="NTN130" s="145"/>
      <c r="NTO130" s="145"/>
      <c r="NTP130" s="145"/>
      <c r="NTQ130" s="145"/>
      <c r="NTR130" s="145"/>
      <c r="NTS130" s="145"/>
      <c r="NTT130" s="145"/>
      <c r="NTU130" s="145"/>
      <c r="NTV130" s="145"/>
      <c r="NTW130" s="145"/>
      <c r="NTX130" s="145"/>
      <c r="NTY130" s="145"/>
      <c r="NTZ130" s="145"/>
      <c r="NUA130" s="145"/>
      <c r="NUB130" s="145"/>
      <c r="NUC130" s="145"/>
      <c r="NUD130" s="145"/>
      <c r="NUE130" s="145"/>
      <c r="NUF130" s="145"/>
      <c r="NUG130" s="145"/>
      <c r="NUH130" s="145"/>
      <c r="NUI130" s="145"/>
      <c r="NUJ130" s="145"/>
      <c r="NUK130" s="145"/>
      <c r="NUL130" s="145"/>
      <c r="NUM130" s="145"/>
      <c r="NUN130" s="145"/>
      <c r="NUO130" s="145"/>
      <c r="NUP130" s="145"/>
      <c r="NUQ130" s="145"/>
      <c r="NUR130" s="145"/>
      <c r="NUS130" s="145"/>
      <c r="NUT130" s="145"/>
      <c r="NUU130" s="145"/>
      <c r="NUV130" s="145"/>
      <c r="NUW130" s="145"/>
      <c r="NUX130" s="145"/>
      <c r="NUY130" s="145"/>
      <c r="NUZ130" s="145"/>
      <c r="NVA130" s="145"/>
      <c r="NVB130" s="145"/>
      <c r="NVC130" s="145"/>
      <c r="NVD130" s="145"/>
      <c r="NVE130" s="145"/>
      <c r="NVF130" s="145"/>
      <c r="NVG130" s="145"/>
      <c r="NVH130" s="145"/>
      <c r="NVI130" s="145"/>
      <c r="NVJ130" s="145"/>
      <c r="NVK130" s="145"/>
      <c r="NVL130" s="145"/>
      <c r="NVM130" s="145"/>
      <c r="NVN130" s="145"/>
      <c r="NVO130" s="145"/>
      <c r="NVP130" s="145"/>
      <c r="NVQ130" s="145"/>
      <c r="NVR130" s="145"/>
      <c r="NVS130" s="145"/>
      <c r="NVT130" s="145"/>
      <c r="NVU130" s="145"/>
      <c r="NVV130" s="145"/>
      <c r="NVW130" s="145"/>
      <c r="NVX130" s="145"/>
      <c r="NVY130" s="145"/>
      <c r="NVZ130" s="145"/>
      <c r="NWA130" s="145"/>
      <c r="NWB130" s="145"/>
      <c r="NWC130" s="145"/>
      <c r="NWD130" s="145"/>
      <c r="NWE130" s="145"/>
      <c r="NWF130" s="145"/>
      <c r="NWG130" s="145"/>
      <c r="NWH130" s="145"/>
      <c r="NWI130" s="145"/>
      <c r="NWJ130" s="145"/>
      <c r="NWK130" s="145"/>
      <c r="NWL130" s="145"/>
      <c r="NWM130" s="145"/>
      <c r="NWN130" s="145"/>
      <c r="NWO130" s="145"/>
      <c r="NWP130" s="145"/>
      <c r="NWQ130" s="145"/>
      <c r="NWR130" s="145"/>
      <c r="NWS130" s="145"/>
      <c r="NWT130" s="145"/>
      <c r="NWU130" s="145"/>
      <c r="NWV130" s="145"/>
      <c r="NWW130" s="145"/>
      <c r="NWX130" s="145"/>
      <c r="NWY130" s="145"/>
      <c r="NWZ130" s="145"/>
      <c r="NXA130" s="145"/>
      <c r="NXB130" s="145"/>
      <c r="NXC130" s="145"/>
      <c r="NXD130" s="145"/>
      <c r="NXE130" s="145"/>
      <c r="NXF130" s="145"/>
      <c r="NXG130" s="145"/>
      <c r="NXH130" s="145"/>
      <c r="NXI130" s="145"/>
      <c r="NXJ130" s="145"/>
      <c r="NXK130" s="145"/>
      <c r="NXL130" s="145"/>
      <c r="NXM130" s="145"/>
      <c r="NXN130" s="145"/>
      <c r="NXO130" s="145"/>
      <c r="NXP130" s="145"/>
      <c r="NXQ130" s="145"/>
      <c r="NXR130" s="145"/>
      <c r="NXS130" s="145"/>
      <c r="NXT130" s="145"/>
      <c r="NXU130" s="145"/>
      <c r="NXV130" s="145"/>
      <c r="NXW130" s="145"/>
      <c r="NXX130" s="145"/>
      <c r="NXY130" s="145"/>
      <c r="NXZ130" s="145"/>
      <c r="NYA130" s="145"/>
      <c r="NYB130" s="145"/>
      <c r="NYC130" s="145"/>
      <c r="NYD130" s="145"/>
      <c r="NYE130" s="145"/>
      <c r="NYF130" s="145"/>
      <c r="NYG130" s="145"/>
      <c r="NYH130" s="145"/>
      <c r="NYI130" s="145"/>
      <c r="NYJ130" s="145"/>
      <c r="NYK130" s="145"/>
      <c r="NYL130" s="145"/>
      <c r="NYM130" s="145"/>
      <c r="NYN130" s="145"/>
      <c r="NYO130" s="145"/>
      <c r="NYP130" s="145"/>
      <c r="NYQ130" s="145"/>
      <c r="NYR130" s="145"/>
      <c r="NYS130" s="145"/>
      <c r="NYT130" s="145"/>
      <c r="NYU130" s="145"/>
      <c r="NYV130" s="145"/>
      <c r="NYW130" s="145"/>
      <c r="NYX130" s="145"/>
      <c r="NYY130" s="145"/>
      <c r="NYZ130" s="145"/>
      <c r="NZA130" s="145"/>
      <c r="NZB130" s="145"/>
      <c r="NZC130" s="145"/>
      <c r="NZD130" s="145"/>
      <c r="NZE130" s="145"/>
      <c r="NZF130" s="145"/>
      <c r="NZG130" s="145"/>
      <c r="NZH130" s="145"/>
      <c r="NZI130" s="145"/>
      <c r="NZJ130" s="145"/>
      <c r="NZK130" s="145"/>
      <c r="NZL130" s="145"/>
      <c r="NZM130" s="145"/>
      <c r="NZN130" s="145"/>
      <c r="NZO130" s="145"/>
      <c r="NZP130" s="145"/>
      <c r="NZQ130" s="145"/>
      <c r="NZR130" s="145"/>
      <c r="NZS130" s="145"/>
      <c r="NZT130" s="145"/>
      <c r="NZU130" s="145"/>
      <c r="NZV130" s="145"/>
      <c r="NZW130" s="145"/>
      <c r="NZX130" s="145"/>
      <c r="NZY130" s="145"/>
      <c r="NZZ130" s="145"/>
      <c r="OAA130" s="145"/>
      <c r="OAB130" s="145"/>
      <c r="OAC130" s="145"/>
      <c r="OAD130" s="145"/>
      <c r="OAE130" s="145"/>
      <c r="OAF130" s="145"/>
      <c r="OAG130" s="145"/>
      <c r="OAH130" s="145"/>
      <c r="OAI130" s="145"/>
      <c r="OAJ130" s="145"/>
      <c r="OAK130" s="145"/>
      <c r="OAL130" s="145"/>
      <c r="OAM130" s="145"/>
      <c r="OAN130" s="145"/>
      <c r="OAO130" s="145"/>
      <c r="OAP130" s="145"/>
      <c r="OAQ130" s="145"/>
      <c r="OAR130" s="145"/>
      <c r="OAS130" s="145"/>
      <c r="OAT130" s="145"/>
      <c r="OAU130" s="145"/>
      <c r="OAV130" s="145"/>
      <c r="OAW130" s="145"/>
      <c r="OAX130" s="145"/>
      <c r="OAY130" s="145"/>
      <c r="OAZ130" s="145"/>
      <c r="OBA130" s="145"/>
      <c r="OBB130" s="145"/>
      <c r="OBC130" s="145"/>
      <c r="OBD130" s="145"/>
      <c r="OBE130" s="145"/>
      <c r="OBF130" s="145"/>
      <c r="OBG130" s="145"/>
      <c r="OBH130" s="145"/>
      <c r="OBI130" s="145"/>
      <c r="OBJ130" s="145"/>
      <c r="OBK130" s="145"/>
      <c r="OBL130" s="145"/>
      <c r="OBM130" s="145"/>
      <c r="OBN130" s="145"/>
      <c r="OBO130" s="145"/>
      <c r="OBP130" s="145"/>
      <c r="OBQ130" s="145"/>
      <c r="OBR130" s="145"/>
      <c r="OBS130" s="145"/>
      <c r="OBT130" s="145"/>
      <c r="OBU130" s="145"/>
      <c r="OBV130" s="145"/>
      <c r="OBW130" s="145"/>
      <c r="OBX130" s="145"/>
      <c r="OBY130" s="145"/>
      <c r="OBZ130" s="145"/>
      <c r="OCA130" s="145"/>
      <c r="OCB130" s="145"/>
      <c r="OCC130" s="145"/>
      <c r="OCD130" s="145"/>
      <c r="OCE130" s="145"/>
      <c r="OCF130" s="145"/>
      <c r="OCG130" s="145"/>
      <c r="OCH130" s="145"/>
      <c r="OCI130" s="145"/>
      <c r="OCJ130" s="145"/>
      <c r="OCK130" s="145"/>
      <c r="OCL130" s="145"/>
      <c r="OCM130" s="145"/>
      <c r="OCN130" s="145"/>
      <c r="OCO130" s="145"/>
      <c r="OCP130" s="145"/>
      <c r="OCQ130" s="145"/>
      <c r="OCR130" s="145"/>
      <c r="OCS130" s="145"/>
      <c r="OCT130" s="145"/>
      <c r="OCU130" s="145"/>
      <c r="OCV130" s="145"/>
      <c r="OCW130" s="145"/>
      <c r="OCX130" s="145"/>
      <c r="OCY130" s="145"/>
      <c r="OCZ130" s="145"/>
      <c r="ODA130" s="145"/>
      <c r="ODB130" s="145"/>
      <c r="ODC130" s="145"/>
      <c r="ODD130" s="145"/>
      <c r="ODE130" s="145"/>
      <c r="ODF130" s="145"/>
      <c r="ODG130" s="145"/>
      <c r="ODH130" s="145"/>
      <c r="ODI130" s="145"/>
      <c r="ODJ130" s="145"/>
      <c r="ODK130" s="145"/>
      <c r="ODL130" s="145"/>
      <c r="ODM130" s="145"/>
      <c r="ODN130" s="145"/>
      <c r="ODO130" s="145"/>
      <c r="ODP130" s="145"/>
      <c r="ODQ130" s="145"/>
      <c r="ODR130" s="145"/>
      <c r="ODS130" s="145"/>
      <c r="ODT130" s="145"/>
      <c r="ODU130" s="145"/>
      <c r="ODV130" s="145"/>
      <c r="ODW130" s="145"/>
      <c r="ODX130" s="145"/>
      <c r="ODY130" s="145"/>
      <c r="ODZ130" s="145"/>
      <c r="OEA130" s="145"/>
      <c r="OEB130" s="145"/>
      <c r="OEC130" s="145"/>
      <c r="OED130" s="145"/>
      <c r="OEE130" s="145"/>
      <c r="OEF130" s="145"/>
      <c r="OEG130" s="145"/>
      <c r="OEH130" s="145"/>
      <c r="OEI130" s="145"/>
      <c r="OEJ130" s="145"/>
      <c r="OEK130" s="145"/>
      <c r="OEL130" s="145"/>
      <c r="OEM130" s="145"/>
      <c r="OEN130" s="145"/>
      <c r="OEO130" s="145"/>
      <c r="OEP130" s="145"/>
      <c r="OEQ130" s="145"/>
      <c r="OER130" s="145"/>
      <c r="OES130" s="145"/>
      <c r="OET130" s="145"/>
      <c r="OEU130" s="145"/>
      <c r="OEV130" s="145"/>
      <c r="OEW130" s="145"/>
      <c r="OEX130" s="145"/>
      <c r="OEY130" s="145"/>
      <c r="OEZ130" s="145"/>
      <c r="OFA130" s="145"/>
      <c r="OFB130" s="145"/>
      <c r="OFC130" s="145"/>
      <c r="OFD130" s="145"/>
      <c r="OFE130" s="145"/>
      <c r="OFF130" s="145"/>
      <c r="OFG130" s="145"/>
      <c r="OFH130" s="145"/>
      <c r="OFI130" s="145"/>
      <c r="OFJ130" s="145"/>
      <c r="OFK130" s="145"/>
      <c r="OFL130" s="145"/>
      <c r="OFM130" s="145"/>
      <c r="OFN130" s="145"/>
      <c r="OFO130" s="145"/>
      <c r="OFP130" s="145"/>
      <c r="OFQ130" s="145"/>
      <c r="OFR130" s="145"/>
      <c r="OFS130" s="145"/>
      <c r="OFT130" s="145"/>
      <c r="OFU130" s="145"/>
      <c r="OFV130" s="145"/>
      <c r="OFW130" s="145"/>
      <c r="OFX130" s="145"/>
      <c r="OFY130" s="145"/>
      <c r="OFZ130" s="145"/>
      <c r="OGA130" s="145"/>
      <c r="OGB130" s="145"/>
      <c r="OGC130" s="145"/>
      <c r="OGD130" s="145"/>
      <c r="OGE130" s="145"/>
      <c r="OGF130" s="145"/>
      <c r="OGG130" s="145"/>
      <c r="OGH130" s="145"/>
      <c r="OGI130" s="145"/>
      <c r="OGJ130" s="145"/>
      <c r="OGK130" s="145"/>
      <c r="OGL130" s="145"/>
      <c r="OGM130" s="145"/>
      <c r="OGN130" s="145"/>
      <c r="OGO130" s="145"/>
      <c r="OGP130" s="145"/>
      <c r="OGQ130" s="145"/>
      <c r="OGR130" s="145"/>
      <c r="OGS130" s="145"/>
      <c r="OGT130" s="145"/>
      <c r="OGU130" s="145"/>
      <c r="OGV130" s="145"/>
      <c r="OGW130" s="145"/>
      <c r="OGX130" s="145"/>
      <c r="OGY130" s="145"/>
      <c r="OGZ130" s="145"/>
      <c r="OHA130" s="145"/>
      <c r="OHB130" s="145"/>
      <c r="OHC130" s="145"/>
      <c r="OHD130" s="145"/>
      <c r="OHE130" s="145"/>
      <c r="OHF130" s="145"/>
      <c r="OHG130" s="145"/>
      <c r="OHH130" s="145"/>
      <c r="OHI130" s="145"/>
      <c r="OHJ130" s="145"/>
      <c r="OHK130" s="145"/>
      <c r="OHL130" s="145"/>
      <c r="OHM130" s="145"/>
      <c r="OHN130" s="145"/>
      <c r="OHO130" s="145"/>
      <c r="OHP130" s="145"/>
      <c r="OHQ130" s="145"/>
      <c r="OHR130" s="145"/>
      <c r="OHS130" s="145"/>
      <c r="OHT130" s="145"/>
      <c r="OHU130" s="145"/>
      <c r="OHV130" s="145"/>
      <c r="OHW130" s="145"/>
      <c r="OHX130" s="145"/>
      <c r="OHY130" s="145"/>
      <c r="OHZ130" s="145"/>
      <c r="OIA130" s="145"/>
      <c r="OIB130" s="145"/>
      <c r="OIC130" s="145"/>
      <c r="OID130" s="145"/>
      <c r="OIE130" s="145"/>
      <c r="OIF130" s="145"/>
      <c r="OIG130" s="145"/>
      <c r="OIH130" s="145"/>
      <c r="OII130" s="145"/>
      <c r="OIJ130" s="145"/>
      <c r="OIK130" s="145"/>
      <c r="OIL130" s="145"/>
      <c r="OIM130" s="145"/>
      <c r="OIN130" s="145"/>
      <c r="OIO130" s="145"/>
      <c r="OIP130" s="145"/>
      <c r="OIQ130" s="145"/>
      <c r="OIR130" s="145"/>
      <c r="OIS130" s="145"/>
      <c r="OIT130" s="145"/>
      <c r="OIU130" s="145"/>
      <c r="OIV130" s="145"/>
      <c r="OIW130" s="145"/>
      <c r="OIX130" s="145"/>
      <c r="OIY130" s="145"/>
      <c r="OIZ130" s="145"/>
      <c r="OJA130" s="145"/>
      <c r="OJB130" s="145"/>
      <c r="OJC130" s="145"/>
      <c r="OJD130" s="145"/>
      <c r="OJE130" s="145"/>
      <c r="OJF130" s="145"/>
      <c r="OJG130" s="145"/>
      <c r="OJH130" s="145"/>
      <c r="OJI130" s="145"/>
      <c r="OJJ130" s="145"/>
      <c r="OJK130" s="145"/>
      <c r="OJL130" s="145"/>
      <c r="OJM130" s="145"/>
      <c r="OJN130" s="145"/>
      <c r="OJO130" s="145"/>
      <c r="OJP130" s="145"/>
      <c r="OJQ130" s="145"/>
      <c r="OJR130" s="145"/>
      <c r="OJS130" s="145"/>
      <c r="OJT130" s="145"/>
      <c r="OJU130" s="145"/>
      <c r="OJV130" s="145"/>
      <c r="OJW130" s="145"/>
      <c r="OJX130" s="145"/>
      <c r="OJY130" s="145"/>
      <c r="OJZ130" s="145"/>
      <c r="OKA130" s="145"/>
      <c r="OKB130" s="145"/>
      <c r="OKC130" s="145"/>
      <c r="OKD130" s="145"/>
      <c r="OKE130" s="145"/>
      <c r="OKF130" s="145"/>
      <c r="OKG130" s="145"/>
      <c r="OKH130" s="145"/>
      <c r="OKI130" s="145"/>
      <c r="OKJ130" s="145"/>
      <c r="OKK130" s="145"/>
      <c r="OKL130" s="145"/>
      <c r="OKM130" s="145"/>
      <c r="OKN130" s="145"/>
      <c r="OKO130" s="145"/>
      <c r="OKP130" s="145"/>
      <c r="OKQ130" s="145"/>
      <c r="OKR130" s="145"/>
      <c r="OKS130" s="145"/>
      <c r="OKT130" s="145"/>
      <c r="OKU130" s="145"/>
      <c r="OKV130" s="145"/>
      <c r="OKW130" s="145"/>
      <c r="OKX130" s="145"/>
      <c r="OKY130" s="145"/>
      <c r="OKZ130" s="145"/>
      <c r="OLA130" s="145"/>
      <c r="OLB130" s="145"/>
      <c r="OLC130" s="145"/>
      <c r="OLD130" s="145"/>
      <c r="OLE130" s="145"/>
      <c r="OLF130" s="145"/>
      <c r="OLG130" s="145"/>
      <c r="OLH130" s="145"/>
      <c r="OLI130" s="145"/>
      <c r="OLJ130" s="145"/>
      <c r="OLK130" s="145"/>
      <c r="OLL130" s="145"/>
      <c r="OLM130" s="145"/>
      <c r="OLN130" s="145"/>
      <c r="OLO130" s="145"/>
      <c r="OLP130" s="145"/>
      <c r="OLQ130" s="145"/>
      <c r="OLR130" s="145"/>
      <c r="OLS130" s="145"/>
      <c r="OLT130" s="145"/>
      <c r="OLU130" s="145"/>
      <c r="OLV130" s="145"/>
      <c r="OLW130" s="145"/>
      <c r="OLX130" s="145"/>
      <c r="OLY130" s="145"/>
      <c r="OLZ130" s="145"/>
      <c r="OMA130" s="145"/>
      <c r="OMB130" s="145"/>
      <c r="OMC130" s="145"/>
      <c r="OMD130" s="145"/>
      <c r="OME130" s="145"/>
      <c r="OMF130" s="145"/>
      <c r="OMG130" s="145"/>
      <c r="OMH130" s="145"/>
      <c r="OMI130" s="145"/>
      <c r="OMJ130" s="145"/>
      <c r="OMK130" s="145"/>
      <c r="OML130" s="145"/>
      <c r="OMM130" s="145"/>
      <c r="OMN130" s="145"/>
      <c r="OMO130" s="145"/>
      <c r="OMP130" s="145"/>
      <c r="OMQ130" s="145"/>
      <c r="OMR130" s="145"/>
      <c r="OMS130" s="145"/>
      <c r="OMT130" s="145"/>
      <c r="OMU130" s="145"/>
      <c r="OMV130" s="145"/>
      <c r="OMW130" s="145"/>
      <c r="OMX130" s="145"/>
      <c r="OMY130" s="145"/>
      <c r="OMZ130" s="145"/>
      <c r="ONA130" s="145"/>
      <c r="ONB130" s="145"/>
      <c r="ONC130" s="145"/>
      <c r="OND130" s="145"/>
      <c r="ONE130" s="145"/>
      <c r="ONF130" s="145"/>
      <c r="ONG130" s="145"/>
      <c r="ONH130" s="145"/>
      <c r="ONI130" s="145"/>
      <c r="ONJ130" s="145"/>
      <c r="ONK130" s="145"/>
      <c r="ONL130" s="145"/>
      <c r="ONM130" s="145"/>
      <c r="ONN130" s="145"/>
      <c r="ONO130" s="145"/>
      <c r="ONP130" s="145"/>
      <c r="ONQ130" s="145"/>
      <c r="ONR130" s="145"/>
      <c r="ONS130" s="145"/>
      <c r="ONT130" s="145"/>
      <c r="ONU130" s="145"/>
      <c r="ONV130" s="145"/>
      <c r="ONW130" s="145"/>
      <c r="ONX130" s="145"/>
      <c r="ONY130" s="145"/>
      <c r="ONZ130" s="145"/>
      <c r="OOA130" s="145"/>
      <c r="OOB130" s="145"/>
      <c r="OOC130" s="145"/>
      <c r="OOD130" s="145"/>
      <c r="OOE130" s="145"/>
      <c r="OOF130" s="145"/>
      <c r="OOG130" s="145"/>
      <c r="OOH130" s="145"/>
      <c r="OOI130" s="145"/>
      <c r="OOJ130" s="145"/>
      <c r="OOK130" s="145"/>
      <c r="OOL130" s="145"/>
      <c r="OOM130" s="145"/>
      <c r="OON130" s="145"/>
      <c r="OOO130" s="145"/>
      <c r="OOP130" s="145"/>
      <c r="OOQ130" s="145"/>
      <c r="OOR130" s="145"/>
      <c r="OOS130" s="145"/>
      <c r="OOT130" s="145"/>
      <c r="OOU130" s="145"/>
      <c r="OOV130" s="145"/>
      <c r="OOW130" s="145"/>
      <c r="OOX130" s="145"/>
      <c r="OOY130" s="145"/>
      <c r="OOZ130" s="145"/>
      <c r="OPA130" s="145"/>
      <c r="OPB130" s="145"/>
      <c r="OPC130" s="145"/>
      <c r="OPD130" s="145"/>
      <c r="OPE130" s="145"/>
      <c r="OPF130" s="145"/>
      <c r="OPG130" s="145"/>
      <c r="OPH130" s="145"/>
      <c r="OPI130" s="145"/>
      <c r="OPJ130" s="145"/>
      <c r="OPK130" s="145"/>
      <c r="OPL130" s="145"/>
      <c r="OPM130" s="145"/>
      <c r="OPN130" s="145"/>
      <c r="OPO130" s="145"/>
      <c r="OPP130" s="145"/>
      <c r="OPQ130" s="145"/>
      <c r="OPR130" s="145"/>
      <c r="OPS130" s="145"/>
      <c r="OPT130" s="145"/>
      <c r="OPU130" s="145"/>
      <c r="OPV130" s="145"/>
      <c r="OPW130" s="145"/>
      <c r="OPX130" s="145"/>
      <c r="OPY130" s="145"/>
      <c r="OPZ130" s="145"/>
      <c r="OQA130" s="145"/>
      <c r="OQB130" s="145"/>
      <c r="OQC130" s="145"/>
      <c r="OQD130" s="145"/>
      <c r="OQE130" s="145"/>
      <c r="OQF130" s="145"/>
      <c r="OQG130" s="145"/>
      <c r="OQH130" s="145"/>
      <c r="OQI130" s="145"/>
      <c r="OQJ130" s="145"/>
      <c r="OQK130" s="145"/>
      <c r="OQL130" s="145"/>
      <c r="OQM130" s="145"/>
      <c r="OQN130" s="145"/>
      <c r="OQO130" s="145"/>
      <c r="OQP130" s="145"/>
      <c r="OQQ130" s="145"/>
      <c r="OQR130" s="145"/>
      <c r="OQS130" s="145"/>
      <c r="OQT130" s="145"/>
      <c r="OQU130" s="145"/>
      <c r="OQV130" s="145"/>
      <c r="OQW130" s="145"/>
      <c r="OQX130" s="145"/>
      <c r="OQY130" s="145"/>
      <c r="OQZ130" s="145"/>
      <c r="ORA130" s="145"/>
      <c r="ORB130" s="145"/>
      <c r="ORC130" s="145"/>
      <c r="ORD130" s="145"/>
      <c r="ORE130" s="145"/>
      <c r="ORF130" s="145"/>
      <c r="ORG130" s="145"/>
      <c r="ORH130" s="145"/>
      <c r="ORI130" s="145"/>
      <c r="ORJ130" s="145"/>
      <c r="ORK130" s="145"/>
      <c r="ORL130" s="145"/>
      <c r="ORM130" s="145"/>
      <c r="ORN130" s="145"/>
      <c r="ORO130" s="145"/>
      <c r="ORP130" s="145"/>
      <c r="ORQ130" s="145"/>
      <c r="ORR130" s="145"/>
      <c r="ORS130" s="145"/>
      <c r="ORT130" s="145"/>
      <c r="ORU130" s="145"/>
      <c r="ORV130" s="145"/>
      <c r="ORW130" s="145"/>
      <c r="ORX130" s="145"/>
      <c r="ORY130" s="145"/>
      <c r="ORZ130" s="145"/>
      <c r="OSA130" s="145"/>
      <c r="OSB130" s="145"/>
      <c r="OSC130" s="145"/>
      <c r="OSD130" s="145"/>
      <c r="OSE130" s="145"/>
      <c r="OSF130" s="145"/>
      <c r="OSG130" s="145"/>
      <c r="OSH130" s="145"/>
      <c r="OSI130" s="145"/>
      <c r="OSJ130" s="145"/>
      <c r="OSK130" s="145"/>
      <c r="OSL130" s="145"/>
      <c r="OSM130" s="145"/>
      <c r="OSN130" s="145"/>
      <c r="OSO130" s="145"/>
      <c r="OSP130" s="145"/>
      <c r="OSQ130" s="145"/>
      <c r="OSR130" s="145"/>
      <c r="OSS130" s="145"/>
      <c r="OST130" s="145"/>
      <c r="OSU130" s="145"/>
      <c r="OSV130" s="145"/>
      <c r="OSW130" s="145"/>
      <c r="OSX130" s="145"/>
      <c r="OSY130" s="145"/>
      <c r="OSZ130" s="145"/>
      <c r="OTA130" s="145"/>
      <c r="OTB130" s="145"/>
      <c r="OTC130" s="145"/>
      <c r="OTD130" s="145"/>
      <c r="OTE130" s="145"/>
      <c r="OTF130" s="145"/>
      <c r="OTG130" s="145"/>
      <c r="OTH130" s="145"/>
      <c r="OTI130" s="145"/>
      <c r="OTJ130" s="145"/>
      <c r="OTK130" s="145"/>
      <c r="OTL130" s="145"/>
      <c r="OTM130" s="145"/>
      <c r="OTN130" s="145"/>
      <c r="OTO130" s="145"/>
      <c r="OTP130" s="145"/>
      <c r="OTQ130" s="145"/>
      <c r="OTR130" s="145"/>
      <c r="OTS130" s="145"/>
      <c r="OTT130" s="145"/>
      <c r="OTU130" s="145"/>
      <c r="OTV130" s="145"/>
      <c r="OTW130" s="145"/>
      <c r="OTX130" s="145"/>
      <c r="OTY130" s="145"/>
      <c r="OTZ130" s="145"/>
      <c r="OUA130" s="145"/>
      <c r="OUB130" s="145"/>
      <c r="OUC130" s="145"/>
      <c r="OUD130" s="145"/>
      <c r="OUE130" s="145"/>
      <c r="OUF130" s="145"/>
      <c r="OUG130" s="145"/>
      <c r="OUH130" s="145"/>
      <c r="OUI130" s="145"/>
      <c r="OUJ130" s="145"/>
      <c r="OUK130" s="145"/>
      <c r="OUL130" s="145"/>
      <c r="OUM130" s="145"/>
      <c r="OUN130" s="145"/>
      <c r="OUO130" s="145"/>
      <c r="OUP130" s="145"/>
      <c r="OUQ130" s="145"/>
      <c r="OUR130" s="145"/>
      <c r="OUS130" s="145"/>
      <c r="OUT130" s="145"/>
      <c r="OUU130" s="145"/>
      <c r="OUV130" s="145"/>
      <c r="OUW130" s="145"/>
      <c r="OUX130" s="145"/>
      <c r="OUY130" s="145"/>
      <c r="OUZ130" s="145"/>
      <c r="OVA130" s="145"/>
      <c r="OVB130" s="145"/>
      <c r="OVC130" s="145"/>
      <c r="OVD130" s="145"/>
      <c r="OVE130" s="145"/>
      <c r="OVF130" s="145"/>
      <c r="OVG130" s="145"/>
      <c r="OVH130" s="145"/>
      <c r="OVI130" s="145"/>
      <c r="OVJ130" s="145"/>
      <c r="OVK130" s="145"/>
      <c r="OVL130" s="145"/>
      <c r="OVM130" s="145"/>
      <c r="OVN130" s="145"/>
      <c r="OVO130" s="145"/>
      <c r="OVP130" s="145"/>
      <c r="OVQ130" s="145"/>
      <c r="OVR130" s="145"/>
      <c r="OVS130" s="145"/>
      <c r="OVT130" s="145"/>
      <c r="OVU130" s="145"/>
      <c r="OVV130" s="145"/>
      <c r="OVW130" s="145"/>
      <c r="OVX130" s="145"/>
      <c r="OVY130" s="145"/>
      <c r="OVZ130" s="145"/>
      <c r="OWA130" s="145"/>
      <c r="OWB130" s="145"/>
      <c r="OWC130" s="145"/>
      <c r="OWD130" s="145"/>
      <c r="OWE130" s="145"/>
      <c r="OWF130" s="145"/>
      <c r="OWG130" s="145"/>
      <c r="OWH130" s="145"/>
      <c r="OWI130" s="145"/>
      <c r="OWJ130" s="145"/>
      <c r="OWK130" s="145"/>
      <c r="OWL130" s="145"/>
      <c r="OWM130" s="145"/>
      <c r="OWN130" s="145"/>
      <c r="OWO130" s="145"/>
      <c r="OWP130" s="145"/>
      <c r="OWQ130" s="145"/>
      <c r="OWR130" s="145"/>
      <c r="OWS130" s="145"/>
      <c r="OWT130" s="145"/>
      <c r="OWU130" s="145"/>
      <c r="OWV130" s="145"/>
      <c r="OWW130" s="145"/>
      <c r="OWX130" s="145"/>
      <c r="OWY130" s="145"/>
      <c r="OWZ130" s="145"/>
      <c r="OXA130" s="145"/>
      <c r="OXB130" s="145"/>
      <c r="OXC130" s="145"/>
      <c r="OXD130" s="145"/>
      <c r="OXE130" s="145"/>
      <c r="OXF130" s="145"/>
      <c r="OXG130" s="145"/>
      <c r="OXH130" s="145"/>
      <c r="OXI130" s="145"/>
      <c r="OXJ130" s="145"/>
      <c r="OXK130" s="145"/>
      <c r="OXL130" s="145"/>
      <c r="OXM130" s="145"/>
      <c r="OXN130" s="145"/>
      <c r="OXO130" s="145"/>
      <c r="OXP130" s="145"/>
      <c r="OXQ130" s="145"/>
      <c r="OXR130" s="145"/>
      <c r="OXS130" s="145"/>
      <c r="OXT130" s="145"/>
      <c r="OXU130" s="145"/>
      <c r="OXV130" s="145"/>
      <c r="OXW130" s="145"/>
      <c r="OXX130" s="145"/>
      <c r="OXY130" s="145"/>
      <c r="OXZ130" s="145"/>
      <c r="OYA130" s="145"/>
      <c r="OYB130" s="145"/>
      <c r="OYC130" s="145"/>
      <c r="OYD130" s="145"/>
      <c r="OYE130" s="145"/>
      <c r="OYF130" s="145"/>
      <c r="OYG130" s="145"/>
      <c r="OYH130" s="145"/>
      <c r="OYI130" s="145"/>
      <c r="OYJ130" s="145"/>
      <c r="OYK130" s="145"/>
      <c r="OYL130" s="145"/>
      <c r="OYM130" s="145"/>
      <c r="OYN130" s="145"/>
      <c r="OYO130" s="145"/>
      <c r="OYP130" s="145"/>
      <c r="OYQ130" s="145"/>
      <c r="OYR130" s="145"/>
      <c r="OYS130" s="145"/>
      <c r="OYT130" s="145"/>
      <c r="OYU130" s="145"/>
      <c r="OYV130" s="145"/>
      <c r="OYW130" s="145"/>
      <c r="OYX130" s="145"/>
      <c r="OYY130" s="145"/>
      <c r="OYZ130" s="145"/>
      <c r="OZA130" s="145"/>
      <c r="OZB130" s="145"/>
      <c r="OZC130" s="145"/>
      <c r="OZD130" s="145"/>
      <c r="OZE130" s="145"/>
      <c r="OZF130" s="145"/>
      <c r="OZG130" s="145"/>
      <c r="OZH130" s="145"/>
      <c r="OZI130" s="145"/>
      <c r="OZJ130" s="145"/>
      <c r="OZK130" s="145"/>
      <c r="OZL130" s="145"/>
      <c r="OZM130" s="145"/>
      <c r="OZN130" s="145"/>
      <c r="OZO130" s="145"/>
      <c r="OZP130" s="145"/>
      <c r="OZQ130" s="145"/>
      <c r="OZR130" s="145"/>
      <c r="OZS130" s="145"/>
      <c r="OZT130" s="145"/>
      <c r="OZU130" s="145"/>
      <c r="OZV130" s="145"/>
      <c r="OZW130" s="145"/>
      <c r="OZX130" s="145"/>
      <c r="OZY130" s="145"/>
      <c r="OZZ130" s="145"/>
      <c r="PAA130" s="145"/>
      <c r="PAB130" s="145"/>
      <c r="PAC130" s="145"/>
      <c r="PAD130" s="145"/>
      <c r="PAE130" s="145"/>
      <c r="PAF130" s="145"/>
      <c r="PAG130" s="145"/>
      <c r="PAH130" s="145"/>
      <c r="PAI130" s="145"/>
      <c r="PAJ130" s="145"/>
      <c r="PAK130" s="145"/>
      <c r="PAL130" s="145"/>
      <c r="PAM130" s="145"/>
      <c r="PAN130" s="145"/>
      <c r="PAO130" s="145"/>
      <c r="PAP130" s="145"/>
      <c r="PAQ130" s="145"/>
      <c r="PAR130" s="145"/>
      <c r="PAS130" s="145"/>
      <c r="PAT130" s="145"/>
      <c r="PAU130" s="145"/>
      <c r="PAV130" s="145"/>
      <c r="PAW130" s="145"/>
      <c r="PAX130" s="145"/>
      <c r="PAY130" s="145"/>
      <c r="PAZ130" s="145"/>
      <c r="PBA130" s="145"/>
      <c r="PBB130" s="145"/>
      <c r="PBC130" s="145"/>
      <c r="PBD130" s="145"/>
      <c r="PBE130" s="145"/>
      <c r="PBF130" s="145"/>
      <c r="PBG130" s="145"/>
      <c r="PBH130" s="145"/>
      <c r="PBI130" s="145"/>
      <c r="PBJ130" s="145"/>
      <c r="PBK130" s="145"/>
      <c r="PBL130" s="145"/>
      <c r="PBM130" s="145"/>
      <c r="PBN130" s="145"/>
      <c r="PBO130" s="145"/>
      <c r="PBP130" s="145"/>
      <c r="PBQ130" s="145"/>
      <c r="PBR130" s="145"/>
      <c r="PBS130" s="145"/>
      <c r="PBT130" s="145"/>
      <c r="PBU130" s="145"/>
      <c r="PBV130" s="145"/>
      <c r="PBW130" s="145"/>
      <c r="PBX130" s="145"/>
      <c r="PBY130" s="145"/>
      <c r="PBZ130" s="145"/>
      <c r="PCA130" s="145"/>
      <c r="PCB130" s="145"/>
      <c r="PCC130" s="145"/>
      <c r="PCD130" s="145"/>
      <c r="PCE130" s="145"/>
      <c r="PCF130" s="145"/>
      <c r="PCG130" s="145"/>
      <c r="PCH130" s="145"/>
      <c r="PCI130" s="145"/>
      <c r="PCJ130" s="145"/>
      <c r="PCK130" s="145"/>
      <c r="PCL130" s="145"/>
      <c r="PCM130" s="145"/>
      <c r="PCN130" s="145"/>
      <c r="PCO130" s="145"/>
      <c r="PCP130" s="145"/>
      <c r="PCQ130" s="145"/>
      <c r="PCR130" s="145"/>
      <c r="PCS130" s="145"/>
      <c r="PCT130" s="145"/>
      <c r="PCU130" s="145"/>
      <c r="PCV130" s="145"/>
      <c r="PCW130" s="145"/>
      <c r="PCX130" s="145"/>
      <c r="PCY130" s="145"/>
      <c r="PCZ130" s="145"/>
      <c r="PDA130" s="145"/>
      <c r="PDB130" s="145"/>
      <c r="PDC130" s="145"/>
      <c r="PDD130" s="145"/>
      <c r="PDE130" s="145"/>
      <c r="PDF130" s="145"/>
      <c r="PDG130" s="145"/>
      <c r="PDH130" s="145"/>
      <c r="PDI130" s="145"/>
      <c r="PDJ130" s="145"/>
      <c r="PDK130" s="145"/>
      <c r="PDL130" s="145"/>
      <c r="PDM130" s="145"/>
      <c r="PDN130" s="145"/>
      <c r="PDO130" s="145"/>
      <c r="PDP130" s="145"/>
      <c r="PDQ130" s="145"/>
      <c r="PDR130" s="145"/>
      <c r="PDS130" s="145"/>
      <c r="PDT130" s="145"/>
      <c r="PDU130" s="145"/>
      <c r="PDV130" s="145"/>
      <c r="PDW130" s="145"/>
      <c r="PDX130" s="145"/>
      <c r="PDY130" s="145"/>
      <c r="PDZ130" s="145"/>
      <c r="PEA130" s="145"/>
      <c r="PEB130" s="145"/>
      <c r="PEC130" s="145"/>
      <c r="PED130" s="145"/>
      <c r="PEE130" s="145"/>
      <c r="PEF130" s="145"/>
      <c r="PEG130" s="145"/>
      <c r="PEH130" s="145"/>
      <c r="PEI130" s="145"/>
      <c r="PEJ130" s="145"/>
      <c r="PEK130" s="145"/>
      <c r="PEL130" s="145"/>
      <c r="PEM130" s="145"/>
      <c r="PEN130" s="145"/>
      <c r="PEO130" s="145"/>
      <c r="PEP130" s="145"/>
      <c r="PEQ130" s="145"/>
      <c r="PER130" s="145"/>
      <c r="PES130" s="145"/>
      <c r="PET130" s="145"/>
      <c r="PEU130" s="145"/>
      <c r="PEV130" s="145"/>
      <c r="PEW130" s="145"/>
      <c r="PEX130" s="145"/>
      <c r="PEY130" s="145"/>
      <c r="PEZ130" s="145"/>
      <c r="PFA130" s="145"/>
      <c r="PFB130" s="145"/>
      <c r="PFC130" s="145"/>
      <c r="PFD130" s="145"/>
      <c r="PFE130" s="145"/>
      <c r="PFF130" s="145"/>
      <c r="PFG130" s="145"/>
      <c r="PFH130" s="145"/>
      <c r="PFI130" s="145"/>
      <c r="PFJ130" s="145"/>
      <c r="PFK130" s="145"/>
      <c r="PFL130" s="145"/>
      <c r="PFM130" s="145"/>
      <c r="PFN130" s="145"/>
      <c r="PFO130" s="145"/>
      <c r="PFP130" s="145"/>
      <c r="PFQ130" s="145"/>
      <c r="PFR130" s="145"/>
      <c r="PFS130" s="145"/>
      <c r="PFT130" s="145"/>
      <c r="PFU130" s="145"/>
      <c r="PFV130" s="145"/>
      <c r="PFW130" s="145"/>
      <c r="PFX130" s="145"/>
      <c r="PFY130" s="145"/>
      <c r="PFZ130" s="145"/>
      <c r="PGA130" s="145"/>
      <c r="PGB130" s="145"/>
      <c r="PGC130" s="145"/>
      <c r="PGD130" s="145"/>
      <c r="PGE130" s="145"/>
      <c r="PGF130" s="145"/>
      <c r="PGG130" s="145"/>
      <c r="PGH130" s="145"/>
      <c r="PGI130" s="145"/>
      <c r="PGJ130" s="145"/>
      <c r="PGK130" s="145"/>
      <c r="PGL130" s="145"/>
      <c r="PGM130" s="145"/>
      <c r="PGN130" s="145"/>
      <c r="PGO130" s="145"/>
      <c r="PGP130" s="145"/>
      <c r="PGQ130" s="145"/>
      <c r="PGR130" s="145"/>
      <c r="PGS130" s="145"/>
      <c r="PGT130" s="145"/>
      <c r="PGU130" s="145"/>
      <c r="PGV130" s="145"/>
      <c r="PGW130" s="145"/>
      <c r="PGX130" s="145"/>
      <c r="PGY130" s="145"/>
      <c r="PGZ130" s="145"/>
      <c r="PHA130" s="145"/>
      <c r="PHB130" s="145"/>
      <c r="PHC130" s="145"/>
      <c r="PHD130" s="145"/>
      <c r="PHE130" s="145"/>
      <c r="PHF130" s="145"/>
      <c r="PHG130" s="145"/>
      <c r="PHH130" s="145"/>
      <c r="PHI130" s="145"/>
      <c r="PHJ130" s="145"/>
      <c r="PHK130" s="145"/>
      <c r="PHL130" s="145"/>
      <c r="PHM130" s="145"/>
      <c r="PHN130" s="145"/>
      <c r="PHO130" s="145"/>
      <c r="PHP130" s="145"/>
      <c r="PHQ130" s="145"/>
      <c r="PHR130" s="145"/>
      <c r="PHS130" s="145"/>
      <c r="PHT130" s="145"/>
      <c r="PHU130" s="145"/>
      <c r="PHV130" s="145"/>
      <c r="PHW130" s="145"/>
      <c r="PHX130" s="145"/>
      <c r="PHY130" s="145"/>
      <c r="PHZ130" s="145"/>
      <c r="PIA130" s="145"/>
      <c r="PIB130" s="145"/>
      <c r="PIC130" s="145"/>
      <c r="PID130" s="145"/>
      <c r="PIE130" s="145"/>
      <c r="PIF130" s="145"/>
      <c r="PIG130" s="145"/>
      <c r="PIH130" s="145"/>
      <c r="PII130" s="145"/>
      <c r="PIJ130" s="145"/>
      <c r="PIK130" s="145"/>
      <c r="PIL130" s="145"/>
      <c r="PIM130" s="145"/>
      <c r="PIN130" s="145"/>
      <c r="PIO130" s="145"/>
      <c r="PIP130" s="145"/>
      <c r="PIQ130" s="145"/>
      <c r="PIR130" s="145"/>
      <c r="PIS130" s="145"/>
      <c r="PIT130" s="145"/>
      <c r="PIU130" s="145"/>
      <c r="PIV130" s="145"/>
      <c r="PIW130" s="145"/>
      <c r="PIX130" s="145"/>
      <c r="PIY130" s="145"/>
      <c r="PIZ130" s="145"/>
      <c r="PJA130" s="145"/>
      <c r="PJB130" s="145"/>
      <c r="PJC130" s="145"/>
      <c r="PJD130" s="145"/>
      <c r="PJE130" s="145"/>
      <c r="PJF130" s="145"/>
      <c r="PJG130" s="145"/>
      <c r="PJH130" s="145"/>
      <c r="PJI130" s="145"/>
      <c r="PJJ130" s="145"/>
      <c r="PJK130" s="145"/>
      <c r="PJL130" s="145"/>
      <c r="PJM130" s="145"/>
      <c r="PJN130" s="145"/>
      <c r="PJO130" s="145"/>
      <c r="PJP130" s="145"/>
      <c r="PJQ130" s="145"/>
      <c r="PJR130" s="145"/>
      <c r="PJS130" s="145"/>
      <c r="PJT130" s="145"/>
      <c r="PJU130" s="145"/>
      <c r="PJV130" s="145"/>
      <c r="PJW130" s="145"/>
      <c r="PJX130" s="145"/>
      <c r="PJY130" s="145"/>
      <c r="PJZ130" s="145"/>
      <c r="PKA130" s="145"/>
      <c r="PKB130" s="145"/>
      <c r="PKC130" s="145"/>
      <c r="PKD130" s="145"/>
      <c r="PKE130" s="145"/>
      <c r="PKF130" s="145"/>
      <c r="PKG130" s="145"/>
      <c r="PKH130" s="145"/>
      <c r="PKI130" s="145"/>
      <c r="PKJ130" s="145"/>
      <c r="PKK130" s="145"/>
      <c r="PKL130" s="145"/>
      <c r="PKM130" s="145"/>
      <c r="PKN130" s="145"/>
      <c r="PKO130" s="145"/>
      <c r="PKP130" s="145"/>
      <c r="PKQ130" s="145"/>
      <c r="PKR130" s="145"/>
      <c r="PKS130" s="145"/>
      <c r="PKT130" s="145"/>
      <c r="PKU130" s="145"/>
      <c r="PKV130" s="145"/>
      <c r="PKW130" s="145"/>
      <c r="PKX130" s="145"/>
      <c r="PKY130" s="145"/>
      <c r="PKZ130" s="145"/>
      <c r="PLA130" s="145"/>
      <c r="PLB130" s="145"/>
      <c r="PLC130" s="145"/>
      <c r="PLD130" s="145"/>
      <c r="PLE130" s="145"/>
      <c r="PLF130" s="145"/>
      <c r="PLG130" s="145"/>
      <c r="PLH130" s="145"/>
      <c r="PLI130" s="145"/>
      <c r="PLJ130" s="145"/>
      <c r="PLK130" s="145"/>
      <c r="PLL130" s="145"/>
      <c r="PLM130" s="145"/>
      <c r="PLN130" s="145"/>
      <c r="PLO130" s="145"/>
      <c r="PLP130" s="145"/>
      <c r="PLQ130" s="145"/>
      <c r="PLR130" s="145"/>
      <c r="PLS130" s="145"/>
      <c r="PLT130" s="145"/>
      <c r="PLU130" s="145"/>
      <c r="PLV130" s="145"/>
      <c r="PLW130" s="145"/>
      <c r="PLX130" s="145"/>
      <c r="PLY130" s="145"/>
      <c r="PLZ130" s="145"/>
      <c r="PMA130" s="145"/>
      <c r="PMB130" s="145"/>
      <c r="PMC130" s="145"/>
      <c r="PMD130" s="145"/>
      <c r="PME130" s="145"/>
      <c r="PMF130" s="145"/>
      <c r="PMG130" s="145"/>
      <c r="PMH130" s="145"/>
      <c r="PMI130" s="145"/>
      <c r="PMJ130" s="145"/>
      <c r="PMK130" s="145"/>
      <c r="PML130" s="145"/>
      <c r="PMM130" s="145"/>
      <c r="PMN130" s="145"/>
      <c r="PMO130" s="145"/>
      <c r="PMP130" s="145"/>
      <c r="PMQ130" s="145"/>
      <c r="PMR130" s="145"/>
      <c r="PMS130" s="145"/>
      <c r="PMT130" s="145"/>
      <c r="PMU130" s="145"/>
      <c r="PMV130" s="145"/>
      <c r="PMW130" s="145"/>
      <c r="PMX130" s="145"/>
      <c r="PMY130" s="145"/>
      <c r="PMZ130" s="145"/>
      <c r="PNA130" s="145"/>
      <c r="PNB130" s="145"/>
      <c r="PNC130" s="145"/>
      <c r="PND130" s="145"/>
      <c r="PNE130" s="145"/>
      <c r="PNF130" s="145"/>
      <c r="PNG130" s="145"/>
      <c r="PNH130" s="145"/>
      <c r="PNI130" s="145"/>
      <c r="PNJ130" s="145"/>
      <c r="PNK130" s="145"/>
      <c r="PNL130" s="145"/>
      <c r="PNM130" s="145"/>
      <c r="PNN130" s="145"/>
      <c r="PNO130" s="145"/>
      <c r="PNP130" s="145"/>
      <c r="PNQ130" s="145"/>
      <c r="PNR130" s="145"/>
      <c r="PNS130" s="145"/>
      <c r="PNT130" s="145"/>
      <c r="PNU130" s="145"/>
      <c r="PNV130" s="145"/>
      <c r="PNW130" s="145"/>
      <c r="PNX130" s="145"/>
      <c r="PNY130" s="145"/>
      <c r="PNZ130" s="145"/>
      <c r="POA130" s="145"/>
      <c r="POB130" s="145"/>
      <c r="POC130" s="145"/>
      <c r="POD130" s="145"/>
      <c r="POE130" s="145"/>
      <c r="POF130" s="145"/>
      <c r="POG130" s="145"/>
      <c r="POH130" s="145"/>
      <c r="POI130" s="145"/>
      <c r="POJ130" s="145"/>
      <c r="POK130" s="145"/>
      <c r="POL130" s="145"/>
      <c r="POM130" s="145"/>
      <c r="PON130" s="145"/>
      <c r="POO130" s="145"/>
      <c r="POP130" s="145"/>
      <c r="POQ130" s="145"/>
      <c r="POR130" s="145"/>
      <c r="POS130" s="145"/>
      <c r="POT130" s="145"/>
      <c r="POU130" s="145"/>
      <c r="POV130" s="145"/>
      <c r="POW130" s="145"/>
      <c r="POX130" s="145"/>
      <c r="POY130" s="145"/>
      <c r="POZ130" s="145"/>
      <c r="PPA130" s="145"/>
      <c r="PPB130" s="145"/>
      <c r="PPC130" s="145"/>
      <c r="PPD130" s="145"/>
      <c r="PPE130" s="145"/>
      <c r="PPF130" s="145"/>
      <c r="PPG130" s="145"/>
      <c r="PPH130" s="145"/>
      <c r="PPI130" s="145"/>
      <c r="PPJ130" s="145"/>
      <c r="PPK130" s="145"/>
      <c r="PPL130" s="145"/>
      <c r="PPM130" s="145"/>
      <c r="PPN130" s="145"/>
      <c r="PPO130" s="145"/>
      <c r="PPP130" s="145"/>
      <c r="PPQ130" s="145"/>
      <c r="PPR130" s="145"/>
      <c r="PPS130" s="145"/>
      <c r="PPT130" s="145"/>
      <c r="PPU130" s="145"/>
      <c r="PPV130" s="145"/>
      <c r="PPW130" s="145"/>
      <c r="PPX130" s="145"/>
      <c r="PPY130" s="145"/>
      <c r="PPZ130" s="145"/>
      <c r="PQA130" s="145"/>
      <c r="PQB130" s="145"/>
      <c r="PQC130" s="145"/>
      <c r="PQD130" s="145"/>
      <c r="PQE130" s="145"/>
      <c r="PQF130" s="145"/>
      <c r="PQG130" s="145"/>
      <c r="PQH130" s="145"/>
      <c r="PQI130" s="145"/>
      <c r="PQJ130" s="145"/>
      <c r="PQK130" s="145"/>
      <c r="PQL130" s="145"/>
      <c r="PQM130" s="145"/>
      <c r="PQN130" s="145"/>
      <c r="PQO130" s="145"/>
      <c r="PQP130" s="145"/>
      <c r="PQQ130" s="145"/>
      <c r="PQR130" s="145"/>
      <c r="PQS130" s="145"/>
      <c r="PQT130" s="145"/>
      <c r="PQU130" s="145"/>
      <c r="PQV130" s="145"/>
      <c r="PQW130" s="145"/>
      <c r="PQX130" s="145"/>
      <c r="PQY130" s="145"/>
      <c r="PQZ130" s="145"/>
      <c r="PRA130" s="145"/>
      <c r="PRB130" s="145"/>
      <c r="PRC130" s="145"/>
      <c r="PRD130" s="145"/>
      <c r="PRE130" s="145"/>
      <c r="PRF130" s="145"/>
      <c r="PRG130" s="145"/>
      <c r="PRH130" s="145"/>
      <c r="PRI130" s="145"/>
      <c r="PRJ130" s="145"/>
      <c r="PRK130" s="145"/>
      <c r="PRL130" s="145"/>
      <c r="PRM130" s="145"/>
      <c r="PRN130" s="145"/>
      <c r="PRO130" s="145"/>
      <c r="PRP130" s="145"/>
      <c r="PRQ130" s="145"/>
      <c r="PRR130" s="145"/>
      <c r="PRS130" s="145"/>
      <c r="PRT130" s="145"/>
      <c r="PRU130" s="145"/>
      <c r="PRV130" s="145"/>
      <c r="PRW130" s="145"/>
      <c r="PRX130" s="145"/>
      <c r="PRY130" s="145"/>
      <c r="PRZ130" s="145"/>
      <c r="PSA130" s="145"/>
      <c r="PSB130" s="145"/>
      <c r="PSC130" s="145"/>
      <c r="PSD130" s="145"/>
      <c r="PSE130" s="145"/>
      <c r="PSF130" s="145"/>
      <c r="PSG130" s="145"/>
      <c r="PSH130" s="145"/>
      <c r="PSI130" s="145"/>
      <c r="PSJ130" s="145"/>
      <c r="PSK130" s="145"/>
      <c r="PSL130" s="145"/>
      <c r="PSM130" s="145"/>
      <c r="PSN130" s="145"/>
      <c r="PSO130" s="145"/>
      <c r="PSP130" s="145"/>
      <c r="PSQ130" s="145"/>
      <c r="PSR130" s="145"/>
      <c r="PSS130" s="145"/>
      <c r="PST130" s="145"/>
      <c r="PSU130" s="145"/>
      <c r="PSV130" s="145"/>
      <c r="PSW130" s="145"/>
      <c r="PSX130" s="145"/>
      <c r="PSY130" s="145"/>
      <c r="PSZ130" s="145"/>
      <c r="PTA130" s="145"/>
      <c r="PTB130" s="145"/>
      <c r="PTC130" s="145"/>
      <c r="PTD130" s="145"/>
      <c r="PTE130" s="145"/>
      <c r="PTF130" s="145"/>
      <c r="PTG130" s="145"/>
      <c r="PTH130" s="145"/>
      <c r="PTI130" s="145"/>
      <c r="PTJ130" s="145"/>
      <c r="PTK130" s="145"/>
      <c r="PTL130" s="145"/>
      <c r="PTM130" s="145"/>
      <c r="PTN130" s="145"/>
      <c r="PTO130" s="145"/>
      <c r="PTP130" s="145"/>
      <c r="PTQ130" s="145"/>
      <c r="PTR130" s="145"/>
      <c r="PTS130" s="145"/>
      <c r="PTT130" s="145"/>
      <c r="PTU130" s="145"/>
      <c r="PTV130" s="145"/>
      <c r="PTW130" s="145"/>
      <c r="PTX130" s="145"/>
      <c r="PTY130" s="145"/>
      <c r="PTZ130" s="145"/>
      <c r="PUA130" s="145"/>
      <c r="PUB130" s="145"/>
      <c r="PUC130" s="145"/>
      <c r="PUD130" s="145"/>
      <c r="PUE130" s="145"/>
      <c r="PUF130" s="145"/>
      <c r="PUG130" s="145"/>
      <c r="PUH130" s="145"/>
      <c r="PUI130" s="145"/>
      <c r="PUJ130" s="145"/>
      <c r="PUK130" s="145"/>
      <c r="PUL130" s="145"/>
      <c r="PUM130" s="145"/>
      <c r="PUN130" s="145"/>
      <c r="PUO130" s="145"/>
      <c r="PUP130" s="145"/>
      <c r="PUQ130" s="145"/>
      <c r="PUR130" s="145"/>
      <c r="PUS130" s="145"/>
      <c r="PUT130" s="145"/>
      <c r="PUU130" s="145"/>
      <c r="PUV130" s="145"/>
      <c r="PUW130" s="145"/>
      <c r="PUX130" s="145"/>
      <c r="PUY130" s="145"/>
      <c r="PUZ130" s="145"/>
      <c r="PVA130" s="145"/>
      <c r="PVB130" s="145"/>
      <c r="PVC130" s="145"/>
      <c r="PVD130" s="145"/>
      <c r="PVE130" s="145"/>
      <c r="PVF130" s="145"/>
      <c r="PVG130" s="145"/>
      <c r="PVH130" s="145"/>
      <c r="PVI130" s="145"/>
      <c r="PVJ130" s="145"/>
      <c r="PVK130" s="145"/>
      <c r="PVL130" s="145"/>
      <c r="PVM130" s="145"/>
      <c r="PVN130" s="145"/>
      <c r="PVO130" s="145"/>
      <c r="PVP130" s="145"/>
      <c r="PVQ130" s="145"/>
      <c r="PVR130" s="145"/>
      <c r="PVS130" s="145"/>
      <c r="PVT130" s="145"/>
      <c r="PVU130" s="145"/>
      <c r="PVV130" s="145"/>
      <c r="PVW130" s="145"/>
      <c r="PVX130" s="145"/>
      <c r="PVY130" s="145"/>
      <c r="PVZ130" s="145"/>
      <c r="PWA130" s="145"/>
      <c r="PWB130" s="145"/>
      <c r="PWC130" s="145"/>
      <c r="PWD130" s="145"/>
      <c r="PWE130" s="145"/>
      <c r="PWF130" s="145"/>
      <c r="PWG130" s="145"/>
      <c r="PWH130" s="145"/>
      <c r="PWI130" s="145"/>
      <c r="PWJ130" s="145"/>
      <c r="PWK130" s="145"/>
      <c r="PWL130" s="145"/>
      <c r="PWM130" s="145"/>
      <c r="PWN130" s="145"/>
      <c r="PWO130" s="145"/>
      <c r="PWP130" s="145"/>
      <c r="PWQ130" s="145"/>
      <c r="PWR130" s="145"/>
      <c r="PWS130" s="145"/>
      <c r="PWT130" s="145"/>
      <c r="PWU130" s="145"/>
      <c r="PWV130" s="145"/>
      <c r="PWW130" s="145"/>
      <c r="PWX130" s="145"/>
      <c r="PWY130" s="145"/>
      <c r="PWZ130" s="145"/>
      <c r="PXA130" s="145"/>
      <c r="PXB130" s="145"/>
      <c r="PXC130" s="145"/>
      <c r="PXD130" s="145"/>
      <c r="PXE130" s="145"/>
      <c r="PXF130" s="145"/>
      <c r="PXG130" s="145"/>
      <c r="PXH130" s="145"/>
      <c r="PXI130" s="145"/>
      <c r="PXJ130" s="145"/>
      <c r="PXK130" s="145"/>
      <c r="PXL130" s="145"/>
      <c r="PXM130" s="145"/>
      <c r="PXN130" s="145"/>
      <c r="PXO130" s="145"/>
      <c r="PXP130" s="145"/>
      <c r="PXQ130" s="145"/>
      <c r="PXR130" s="145"/>
      <c r="PXS130" s="145"/>
      <c r="PXT130" s="145"/>
      <c r="PXU130" s="145"/>
      <c r="PXV130" s="145"/>
      <c r="PXW130" s="145"/>
      <c r="PXX130" s="145"/>
      <c r="PXY130" s="145"/>
      <c r="PXZ130" s="145"/>
      <c r="PYA130" s="145"/>
      <c r="PYB130" s="145"/>
      <c r="PYC130" s="145"/>
      <c r="PYD130" s="145"/>
      <c r="PYE130" s="145"/>
      <c r="PYF130" s="145"/>
      <c r="PYG130" s="145"/>
      <c r="PYH130" s="145"/>
      <c r="PYI130" s="145"/>
      <c r="PYJ130" s="145"/>
      <c r="PYK130" s="145"/>
      <c r="PYL130" s="145"/>
      <c r="PYM130" s="145"/>
      <c r="PYN130" s="145"/>
      <c r="PYO130" s="145"/>
      <c r="PYP130" s="145"/>
      <c r="PYQ130" s="145"/>
      <c r="PYR130" s="145"/>
      <c r="PYS130" s="145"/>
      <c r="PYT130" s="145"/>
      <c r="PYU130" s="145"/>
      <c r="PYV130" s="145"/>
      <c r="PYW130" s="145"/>
      <c r="PYX130" s="145"/>
      <c r="PYY130" s="145"/>
      <c r="PYZ130" s="145"/>
      <c r="PZA130" s="145"/>
      <c r="PZB130" s="145"/>
      <c r="PZC130" s="145"/>
      <c r="PZD130" s="145"/>
      <c r="PZE130" s="145"/>
      <c r="PZF130" s="145"/>
      <c r="PZG130" s="145"/>
      <c r="PZH130" s="145"/>
      <c r="PZI130" s="145"/>
      <c r="PZJ130" s="145"/>
      <c r="PZK130" s="145"/>
      <c r="PZL130" s="145"/>
      <c r="PZM130" s="145"/>
      <c r="PZN130" s="145"/>
      <c r="PZO130" s="145"/>
      <c r="PZP130" s="145"/>
      <c r="PZQ130" s="145"/>
      <c r="PZR130" s="145"/>
      <c r="PZS130" s="145"/>
      <c r="PZT130" s="145"/>
      <c r="PZU130" s="145"/>
      <c r="PZV130" s="145"/>
      <c r="PZW130" s="145"/>
      <c r="PZX130" s="145"/>
      <c r="PZY130" s="145"/>
      <c r="PZZ130" s="145"/>
      <c r="QAA130" s="145"/>
      <c r="QAB130" s="145"/>
      <c r="QAC130" s="145"/>
      <c r="QAD130" s="145"/>
      <c r="QAE130" s="145"/>
      <c r="QAF130" s="145"/>
      <c r="QAG130" s="145"/>
      <c r="QAH130" s="145"/>
      <c r="QAI130" s="145"/>
      <c r="QAJ130" s="145"/>
      <c r="QAK130" s="145"/>
      <c r="QAL130" s="145"/>
      <c r="QAM130" s="145"/>
      <c r="QAN130" s="145"/>
      <c r="QAO130" s="145"/>
      <c r="QAP130" s="145"/>
      <c r="QAQ130" s="145"/>
      <c r="QAR130" s="145"/>
      <c r="QAS130" s="145"/>
      <c r="QAT130" s="145"/>
      <c r="QAU130" s="145"/>
      <c r="QAV130" s="145"/>
      <c r="QAW130" s="145"/>
      <c r="QAX130" s="145"/>
      <c r="QAY130" s="145"/>
      <c r="QAZ130" s="145"/>
      <c r="QBA130" s="145"/>
      <c r="QBB130" s="145"/>
      <c r="QBC130" s="145"/>
      <c r="QBD130" s="145"/>
      <c r="QBE130" s="145"/>
      <c r="QBF130" s="145"/>
      <c r="QBG130" s="145"/>
      <c r="QBH130" s="145"/>
      <c r="QBI130" s="145"/>
      <c r="QBJ130" s="145"/>
      <c r="QBK130" s="145"/>
      <c r="QBL130" s="145"/>
      <c r="QBM130" s="145"/>
      <c r="QBN130" s="145"/>
      <c r="QBO130" s="145"/>
      <c r="QBP130" s="145"/>
      <c r="QBQ130" s="145"/>
      <c r="QBR130" s="145"/>
      <c r="QBS130" s="145"/>
      <c r="QBT130" s="145"/>
      <c r="QBU130" s="145"/>
      <c r="QBV130" s="145"/>
      <c r="QBW130" s="145"/>
      <c r="QBX130" s="145"/>
      <c r="QBY130" s="145"/>
      <c r="QBZ130" s="145"/>
      <c r="QCA130" s="145"/>
      <c r="QCB130" s="145"/>
      <c r="QCC130" s="145"/>
      <c r="QCD130" s="145"/>
      <c r="QCE130" s="145"/>
      <c r="QCF130" s="145"/>
      <c r="QCG130" s="145"/>
      <c r="QCH130" s="145"/>
      <c r="QCI130" s="145"/>
      <c r="QCJ130" s="145"/>
      <c r="QCK130" s="145"/>
      <c r="QCL130" s="145"/>
      <c r="QCM130" s="145"/>
      <c r="QCN130" s="145"/>
      <c r="QCO130" s="145"/>
      <c r="QCP130" s="145"/>
      <c r="QCQ130" s="145"/>
      <c r="QCR130" s="145"/>
      <c r="QCS130" s="145"/>
      <c r="QCT130" s="145"/>
      <c r="QCU130" s="145"/>
      <c r="QCV130" s="145"/>
      <c r="QCW130" s="145"/>
      <c r="QCX130" s="145"/>
      <c r="QCY130" s="145"/>
      <c r="QCZ130" s="145"/>
      <c r="QDA130" s="145"/>
      <c r="QDB130" s="145"/>
      <c r="QDC130" s="145"/>
      <c r="QDD130" s="145"/>
      <c r="QDE130" s="145"/>
      <c r="QDF130" s="145"/>
      <c r="QDG130" s="145"/>
      <c r="QDH130" s="145"/>
      <c r="QDI130" s="145"/>
      <c r="QDJ130" s="145"/>
      <c r="QDK130" s="145"/>
      <c r="QDL130" s="145"/>
      <c r="QDM130" s="145"/>
      <c r="QDN130" s="145"/>
      <c r="QDO130" s="145"/>
      <c r="QDP130" s="145"/>
      <c r="QDQ130" s="145"/>
      <c r="QDR130" s="145"/>
      <c r="QDS130" s="145"/>
      <c r="QDT130" s="145"/>
      <c r="QDU130" s="145"/>
      <c r="QDV130" s="145"/>
      <c r="QDW130" s="145"/>
      <c r="QDX130" s="145"/>
      <c r="QDY130" s="145"/>
      <c r="QDZ130" s="145"/>
      <c r="QEA130" s="145"/>
      <c r="QEB130" s="145"/>
      <c r="QEC130" s="145"/>
      <c r="QED130" s="145"/>
      <c r="QEE130" s="145"/>
      <c r="QEF130" s="145"/>
      <c r="QEG130" s="145"/>
      <c r="QEH130" s="145"/>
      <c r="QEI130" s="145"/>
      <c r="QEJ130" s="145"/>
      <c r="QEK130" s="145"/>
      <c r="QEL130" s="145"/>
      <c r="QEM130" s="145"/>
      <c r="QEN130" s="145"/>
      <c r="QEO130" s="145"/>
      <c r="QEP130" s="145"/>
      <c r="QEQ130" s="145"/>
      <c r="QER130" s="145"/>
      <c r="QES130" s="145"/>
      <c r="QET130" s="145"/>
      <c r="QEU130" s="145"/>
      <c r="QEV130" s="145"/>
      <c r="QEW130" s="145"/>
      <c r="QEX130" s="145"/>
      <c r="QEY130" s="145"/>
      <c r="QEZ130" s="145"/>
      <c r="QFA130" s="145"/>
      <c r="QFB130" s="145"/>
      <c r="QFC130" s="145"/>
      <c r="QFD130" s="145"/>
      <c r="QFE130" s="145"/>
      <c r="QFF130" s="145"/>
      <c r="QFG130" s="145"/>
      <c r="QFH130" s="145"/>
      <c r="QFI130" s="145"/>
      <c r="QFJ130" s="145"/>
      <c r="QFK130" s="145"/>
      <c r="QFL130" s="145"/>
      <c r="QFM130" s="145"/>
      <c r="QFN130" s="145"/>
      <c r="QFO130" s="145"/>
      <c r="QFP130" s="145"/>
      <c r="QFQ130" s="145"/>
      <c r="QFR130" s="145"/>
      <c r="QFS130" s="145"/>
      <c r="QFT130" s="145"/>
      <c r="QFU130" s="145"/>
      <c r="QFV130" s="145"/>
      <c r="QFW130" s="145"/>
      <c r="QFX130" s="145"/>
      <c r="QFY130" s="145"/>
      <c r="QFZ130" s="145"/>
      <c r="QGA130" s="145"/>
      <c r="QGB130" s="145"/>
      <c r="QGC130" s="145"/>
      <c r="QGD130" s="145"/>
      <c r="QGE130" s="145"/>
      <c r="QGF130" s="145"/>
      <c r="QGG130" s="145"/>
      <c r="QGH130" s="145"/>
      <c r="QGI130" s="145"/>
      <c r="QGJ130" s="145"/>
      <c r="QGK130" s="145"/>
      <c r="QGL130" s="145"/>
      <c r="QGM130" s="145"/>
      <c r="QGN130" s="145"/>
      <c r="QGO130" s="145"/>
      <c r="QGP130" s="145"/>
      <c r="QGQ130" s="145"/>
      <c r="QGR130" s="145"/>
      <c r="QGS130" s="145"/>
      <c r="QGT130" s="145"/>
      <c r="QGU130" s="145"/>
      <c r="QGV130" s="145"/>
      <c r="QGW130" s="145"/>
      <c r="QGX130" s="145"/>
      <c r="QGY130" s="145"/>
      <c r="QGZ130" s="145"/>
      <c r="QHA130" s="145"/>
      <c r="QHB130" s="145"/>
      <c r="QHC130" s="145"/>
      <c r="QHD130" s="145"/>
      <c r="QHE130" s="145"/>
      <c r="QHF130" s="145"/>
      <c r="QHG130" s="145"/>
      <c r="QHH130" s="145"/>
      <c r="QHI130" s="145"/>
      <c r="QHJ130" s="145"/>
      <c r="QHK130" s="145"/>
      <c r="QHL130" s="145"/>
      <c r="QHM130" s="145"/>
      <c r="QHN130" s="145"/>
      <c r="QHO130" s="145"/>
      <c r="QHP130" s="145"/>
      <c r="QHQ130" s="145"/>
      <c r="QHR130" s="145"/>
      <c r="QHS130" s="145"/>
      <c r="QHT130" s="145"/>
      <c r="QHU130" s="145"/>
      <c r="QHV130" s="145"/>
      <c r="QHW130" s="145"/>
      <c r="QHX130" s="145"/>
      <c r="QHY130" s="145"/>
      <c r="QHZ130" s="145"/>
      <c r="QIA130" s="145"/>
      <c r="QIB130" s="145"/>
      <c r="QIC130" s="145"/>
      <c r="QID130" s="145"/>
      <c r="QIE130" s="145"/>
      <c r="QIF130" s="145"/>
      <c r="QIG130" s="145"/>
      <c r="QIH130" s="145"/>
      <c r="QII130" s="145"/>
      <c r="QIJ130" s="145"/>
      <c r="QIK130" s="145"/>
      <c r="QIL130" s="145"/>
      <c r="QIM130" s="145"/>
      <c r="QIN130" s="145"/>
      <c r="QIO130" s="145"/>
      <c r="QIP130" s="145"/>
      <c r="QIQ130" s="145"/>
      <c r="QIR130" s="145"/>
      <c r="QIS130" s="145"/>
      <c r="QIT130" s="145"/>
      <c r="QIU130" s="145"/>
      <c r="QIV130" s="145"/>
      <c r="QIW130" s="145"/>
      <c r="QIX130" s="145"/>
      <c r="QIY130" s="145"/>
      <c r="QIZ130" s="145"/>
      <c r="QJA130" s="145"/>
      <c r="QJB130" s="145"/>
      <c r="QJC130" s="145"/>
      <c r="QJD130" s="145"/>
      <c r="QJE130" s="145"/>
      <c r="QJF130" s="145"/>
      <c r="QJG130" s="145"/>
      <c r="QJH130" s="145"/>
      <c r="QJI130" s="145"/>
      <c r="QJJ130" s="145"/>
      <c r="QJK130" s="145"/>
      <c r="QJL130" s="145"/>
      <c r="QJM130" s="145"/>
      <c r="QJN130" s="145"/>
      <c r="QJO130" s="145"/>
      <c r="QJP130" s="145"/>
      <c r="QJQ130" s="145"/>
      <c r="QJR130" s="145"/>
      <c r="QJS130" s="145"/>
      <c r="QJT130" s="145"/>
      <c r="QJU130" s="145"/>
      <c r="QJV130" s="145"/>
      <c r="QJW130" s="145"/>
      <c r="QJX130" s="145"/>
      <c r="QJY130" s="145"/>
      <c r="QJZ130" s="145"/>
      <c r="QKA130" s="145"/>
      <c r="QKB130" s="145"/>
      <c r="QKC130" s="145"/>
      <c r="QKD130" s="145"/>
      <c r="QKE130" s="145"/>
      <c r="QKF130" s="145"/>
      <c r="QKG130" s="145"/>
      <c r="QKH130" s="145"/>
      <c r="QKI130" s="145"/>
      <c r="QKJ130" s="145"/>
      <c r="QKK130" s="145"/>
      <c r="QKL130" s="145"/>
      <c r="QKM130" s="145"/>
      <c r="QKN130" s="145"/>
      <c r="QKO130" s="145"/>
      <c r="QKP130" s="145"/>
      <c r="QKQ130" s="145"/>
      <c r="QKR130" s="145"/>
      <c r="QKS130" s="145"/>
      <c r="QKT130" s="145"/>
      <c r="QKU130" s="145"/>
      <c r="QKV130" s="145"/>
      <c r="QKW130" s="145"/>
      <c r="QKX130" s="145"/>
      <c r="QKY130" s="145"/>
      <c r="QKZ130" s="145"/>
      <c r="QLA130" s="145"/>
      <c r="QLB130" s="145"/>
      <c r="QLC130" s="145"/>
      <c r="QLD130" s="145"/>
      <c r="QLE130" s="145"/>
      <c r="QLF130" s="145"/>
      <c r="QLG130" s="145"/>
      <c r="QLH130" s="145"/>
      <c r="QLI130" s="145"/>
      <c r="QLJ130" s="145"/>
      <c r="QLK130" s="145"/>
      <c r="QLL130" s="145"/>
      <c r="QLM130" s="145"/>
      <c r="QLN130" s="145"/>
      <c r="QLO130" s="145"/>
      <c r="QLP130" s="145"/>
      <c r="QLQ130" s="145"/>
      <c r="QLR130" s="145"/>
      <c r="QLS130" s="145"/>
      <c r="QLT130" s="145"/>
      <c r="QLU130" s="145"/>
      <c r="QLV130" s="145"/>
      <c r="QLW130" s="145"/>
      <c r="QLX130" s="145"/>
      <c r="QLY130" s="145"/>
      <c r="QLZ130" s="145"/>
      <c r="QMA130" s="145"/>
      <c r="QMB130" s="145"/>
      <c r="QMC130" s="145"/>
      <c r="QMD130" s="145"/>
      <c r="QME130" s="145"/>
      <c r="QMF130" s="145"/>
      <c r="QMG130" s="145"/>
      <c r="QMH130" s="145"/>
      <c r="QMI130" s="145"/>
      <c r="QMJ130" s="145"/>
      <c r="QMK130" s="145"/>
      <c r="QML130" s="145"/>
      <c r="QMM130" s="145"/>
      <c r="QMN130" s="145"/>
      <c r="QMO130" s="145"/>
      <c r="QMP130" s="145"/>
      <c r="QMQ130" s="145"/>
      <c r="QMR130" s="145"/>
      <c r="QMS130" s="145"/>
      <c r="QMT130" s="145"/>
      <c r="QMU130" s="145"/>
      <c r="QMV130" s="145"/>
      <c r="QMW130" s="145"/>
      <c r="QMX130" s="145"/>
      <c r="QMY130" s="145"/>
      <c r="QMZ130" s="145"/>
      <c r="QNA130" s="145"/>
      <c r="QNB130" s="145"/>
      <c r="QNC130" s="145"/>
      <c r="QND130" s="145"/>
      <c r="QNE130" s="145"/>
      <c r="QNF130" s="145"/>
      <c r="QNG130" s="145"/>
      <c r="QNH130" s="145"/>
      <c r="QNI130" s="145"/>
      <c r="QNJ130" s="145"/>
      <c r="QNK130" s="145"/>
      <c r="QNL130" s="145"/>
      <c r="QNM130" s="145"/>
      <c r="QNN130" s="145"/>
      <c r="QNO130" s="145"/>
      <c r="QNP130" s="145"/>
      <c r="QNQ130" s="145"/>
      <c r="QNR130" s="145"/>
      <c r="QNS130" s="145"/>
      <c r="QNT130" s="145"/>
      <c r="QNU130" s="145"/>
      <c r="QNV130" s="145"/>
      <c r="QNW130" s="145"/>
      <c r="QNX130" s="145"/>
      <c r="QNY130" s="145"/>
      <c r="QNZ130" s="145"/>
      <c r="QOA130" s="145"/>
      <c r="QOB130" s="145"/>
      <c r="QOC130" s="145"/>
      <c r="QOD130" s="145"/>
      <c r="QOE130" s="145"/>
      <c r="QOF130" s="145"/>
      <c r="QOG130" s="145"/>
      <c r="QOH130" s="145"/>
      <c r="QOI130" s="145"/>
      <c r="QOJ130" s="145"/>
      <c r="QOK130" s="145"/>
      <c r="QOL130" s="145"/>
      <c r="QOM130" s="145"/>
      <c r="QON130" s="145"/>
      <c r="QOO130" s="145"/>
      <c r="QOP130" s="145"/>
      <c r="QOQ130" s="145"/>
      <c r="QOR130" s="145"/>
      <c r="QOS130" s="145"/>
      <c r="QOT130" s="145"/>
      <c r="QOU130" s="145"/>
      <c r="QOV130" s="145"/>
      <c r="QOW130" s="145"/>
      <c r="QOX130" s="145"/>
      <c r="QOY130" s="145"/>
      <c r="QOZ130" s="145"/>
      <c r="QPA130" s="145"/>
      <c r="QPB130" s="145"/>
      <c r="QPC130" s="145"/>
      <c r="QPD130" s="145"/>
      <c r="QPE130" s="145"/>
      <c r="QPF130" s="145"/>
      <c r="QPG130" s="145"/>
      <c r="QPH130" s="145"/>
      <c r="QPI130" s="145"/>
      <c r="QPJ130" s="145"/>
      <c r="QPK130" s="145"/>
      <c r="QPL130" s="145"/>
      <c r="QPM130" s="145"/>
      <c r="QPN130" s="145"/>
      <c r="QPO130" s="145"/>
      <c r="QPP130" s="145"/>
      <c r="QPQ130" s="145"/>
      <c r="QPR130" s="145"/>
      <c r="QPS130" s="145"/>
      <c r="QPT130" s="145"/>
      <c r="QPU130" s="145"/>
      <c r="QPV130" s="145"/>
      <c r="QPW130" s="145"/>
      <c r="QPX130" s="145"/>
      <c r="QPY130" s="145"/>
      <c r="QPZ130" s="145"/>
      <c r="QQA130" s="145"/>
      <c r="QQB130" s="145"/>
      <c r="QQC130" s="145"/>
      <c r="QQD130" s="145"/>
      <c r="QQE130" s="145"/>
      <c r="QQF130" s="145"/>
      <c r="QQG130" s="145"/>
      <c r="QQH130" s="145"/>
      <c r="QQI130" s="145"/>
      <c r="QQJ130" s="145"/>
      <c r="QQK130" s="145"/>
      <c r="QQL130" s="145"/>
      <c r="QQM130" s="145"/>
      <c r="QQN130" s="145"/>
      <c r="QQO130" s="145"/>
      <c r="QQP130" s="145"/>
      <c r="QQQ130" s="145"/>
      <c r="QQR130" s="145"/>
      <c r="QQS130" s="145"/>
      <c r="QQT130" s="145"/>
      <c r="QQU130" s="145"/>
      <c r="QQV130" s="145"/>
      <c r="QQW130" s="145"/>
      <c r="QQX130" s="145"/>
      <c r="QQY130" s="145"/>
      <c r="QQZ130" s="145"/>
      <c r="QRA130" s="145"/>
      <c r="QRB130" s="145"/>
      <c r="QRC130" s="145"/>
      <c r="QRD130" s="145"/>
      <c r="QRE130" s="145"/>
      <c r="QRF130" s="145"/>
      <c r="QRG130" s="145"/>
      <c r="QRH130" s="145"/>
      <c r="QRI130" s="145"/>
      <c r="QRJ130" s="145"/>
      <c r="QRK130" s="145"/>
      <c r="QRL130" s="145"/>
      <c r="QRM130" s="145"/>
      <c r="QRN130" s="145"/>
      <c r="QRO130" s="145"/>
      <c r="QRP130" s="145"/>
      <c r="QRQ130" s="145"/>
      <c r="QRR130" s="145"/>
      <c r="QRS130" s="145"/>
      <c r="QRT130" s="145"/>
      <c r="QRU130" s="145"/>
      <c r="QRV130" s="145"/>
      <c r="QRW130" s="145"/>
      <c r="QRX130" s="145"/>
      <c r="QRY130" s="145"/>
      <c r="QRZ130" s="145"/>
      <c r="QSA130" s="145"/>
      <c r="QSB130" s="145"/>
      <c r="QSC130" s="145"/>
      <c r="QSD130" s="145"/>
      <c r="QSE130" s="145"/>
      <c r="QSF130" s="145"/>
      <c r="QSG130" s="145"/>
      <c r="QSH130" s="145"/>
      <c r="QSI130" s="145"/>
      <c r="QSJ130" s="145"/>
      <c r="QSK130" s="145"/>
      <c r="QSL130" s="145"/>
      <c r="QSM130" s="145"/>
      <c r="QSN130" s="145"/>
      <c r="QSO130" s="145"/>
      <c r="QSP130" s="145"/>
      <c r="QSQ130" s="145"/>
      <c r="QSR130" s="145"/>
      <c r="QSS130" s="145"/>
      <c r="QST130" s="145"/>
      <c r="QSU130" s="145"/>
      <c r="QSV130" s="145"/>
      <c r="QSW130" s="145"/>
      <c r="QSX130" s="145"/>
      <c r="QSY130" s="145"/>
      <c r="QSZ130" s="145"/>
      <c r="QTA130" s="145"/>
      <c r="QTB130" s="145"/>
      <c r="QTC130" s="145"/>
      <c r="QTD130" s="145"/>
      <c r="QTE130" s="145"/>
      <c r="QTF130" s="145"/>
      <c r="QTG130" s="145"/>
      <c r="QTH130" s="145"/>
      <c r="QTI130" s="145"/>
      <c r="QTJ130" s="145"/>
      <c r="QTK130" s="145"/>
      <c r="QTL130" s="145"/>
      <c r="QTM130" s="145"/>
      <c r="QTN130" s="145"/>
      <c r="QTO130" s="145"/>
      <c r="QTP130" s="145"/>
      <c r="QTQ130" s="145"/>
      <c r="QTR130" s="145"/>
      <c r="QTS130" s="145"/>
      <c r="QTT130" s="145"/>
      <c r="QTU130" s="145"/>
      <c r="QTV130" s="145"/>
      <c r="QTW130" s="145"/>
      <c r="QTX130" s="145"/>
      <c r="QTY130" s="145"/>
      <c r="QTZ130" s="145"/>
      <c r="QUA130" s="145"/>
      <c r="QUB130" s="145"/>
      <c r="QUC130" s="145"/>
      <c r="QUD130" s="145"/>
      <c r="QUE130" s="145"/>
      <c r="QUF130" s="145"/>
      <c r="QUG130" s="145"/>
      <c r="QUH130" s="145"/>
      <c r="QUI130" s="145"/>
      <c r="QUJ130" s="145"/>
      <c r="QUK130" s="145"/>
      <c r="QUL130" s="145"/>
      <c r="QUM130" s="145"/>
      <c r="QUN130" s="145"/>
      <c r="QUO130" s="145"/>
      <c r="QUP130" s="145"/>
      <c r="QUQ130" s="145"/>
      <c r="QUR130" s="145"/>
      <c r="QUS130" s="145"/>
      <c r="QUT130" s="145"/>
      <c r="QUU130" s="145"/>
      <c r="QUV130" s="145"/>
      <c r="QUW130" s="145"/>
      <c r="QUX130" s="145"/>
      <c r="QUY130" s="145"/>
      <c r="QUZ130" s="145"/>
      <c r="QVA130" s="145"/>
      <c r="QVB130" s="145"/>
      <c r="QVC130" s="145"/>
      <c r="QVD130" s="145"/>
      <c r="QVE130" s="145"/>
      <c r="QVF130" s="145"/>
      <c r="QVG130" s="145"/>
      <c r="QVH130" s="145"/>
      <c r="QVI130" s="145"/>
      <c r="QVJ130" s="145"/>
      <c r="QVK130" s="145"/>
      <c r="QVL130" s="145"/>
      <c r="QVM130" s="145"/>
      <c r="QVN130" s="145"/>
      <c r="QVO130" s="145"/>
      <c r="QVP130" s="145"/>
      <c r="QVQ130" s="145"/>
      <c r="QVR130" s="145"/>
      <c r="QVS130" s="145"/>
      <c r="QVT130" s="145"/>
      <c r="QVU130" s="145"/>
      <c r="QVV130" s="145"/>
      <c r="QVW130" s="145"/>
      <c r="QVX130" s="145"/>
      <c r="QVY130" s="145"/>
      <c r="QVZ130" s="145"/>
      <c r="QWA130" s="145"/>
      <c r="QWB130" s="145"/>
      <c r="QWC130" s="145"/>
      <c r="QWD130" s="145"/>
      <c r="QWE130" s="145"/>
      <c r="QWF130" s="145"/>
      <c r="QWG130" s="145"/>
      <c r="QWH130" s="145"/>
      <c r="QWI130" s="145"/>
      <c r="QWJ130" s="145"/>
      <c r="QWK130" s="145"/>
      <c r="QWL130" s="145"/>
      <c r="QWM130" s="145"/>
      <c r="QWN130" s="145"/>
      <c r="QWO130" s="145"/>
      <c r="QWP130" s="145"/>
      <c r="QWQ130" s="145"/>
      <c r="QWR130" s="145"/>
      <c r="QWS130" s="145"/>
      <c r="QWT130" s="145"/>
      <c r="QWU130" s="145"/>
      <c r="QWV130" s="145"/>
      <c r="QWW130" s="145"/>
      <c r="QWX130" s="145"/>
      <c r="QWY130" s="145"/>
      <c r="QWZ130" s="145"/>
      <c r="QXA130" s="145"/>
      <c r="QXB130" s="145"/>
      <c r="QXC130" s="145"/>
      <c r="QXD130" s="145"/>
      <c r="QXE130" s="145"/>
      <c r="QXF130" s="145"/>
      <c r="QXG130" s="145"/>
      <c r="QXH130" s="145"/>
      <c r="QXI130" s="145"/>
      <c r="QXJ130" s="145"/>
      <c r="QXK130" s="145"/>
      <c r="QXL130" s="145"/>
      <c r="QXM130" s="145"/>
      <c r="QXN130" s="145"/>
      <c r="QXO130" s="145"/>
      <c r="QXP130" s="145"/>
      <c r="QXQ130" s="145"/>
      <c r="QXR130" s="145"/>
      <c r="QXS130" s="145"/>
      <c r="QXT130" s="145"/>
      <c r="QXU130" s="145"/>
      <c r="QXV130" s="145"/>
      <c r="QXW130" s="145"/>
      <c r="QXX130" s="145"/>
      <c r="QXY130" s="145"/>
      <c r="QXZ130" s="145"/>
      <c r="QYA130" s="145"/>
      <c r="QYB130" s="145"/>
      <c r="QYC130" s="145"/>
      <c r="QYD130" s="145"/>
      <c r="QYE130" s="145"/>
      <c r="QYF130" s="145"/>
      <c r="QYG130" s="145"/>
      <c r="QYH130" s="145"/>
      <c r="QYI130" s="145"/>
      <c r="QYJ130" s="145"/>
      <c r="QYK130" s="145"/>
      <c r="QYL130" s="145"/>
      <c r="QYM130" s="145"/>
      <c r="QYN130" s="145"/>
      <c r="QYO130" s="145"/>
      <c r="QYP130" s="145"/>
      <c r="QYQ130" s="145"/>
      <c r="QYR130" s="145"/>
      <c r="QYS130" s="145"/>
      <c r="QYT130" s="145"/>
      <c r="QYU130" s="145"/>
      <c r="QYV130" s="145"/>
      <c r="QYW130" s="145"/>
      <c r="QYX130" s="145"/>
      <c r="QYY130" s="145"/>
      <c r="QYZ130" s="145"/>
      <c r="QZA130" s="145"/>
      <c r="QZB130" s="145"/>
      <c r="QZC130" s="145"/>
      <c r="QZD130" s="145"/>
      <c r="QZE130" s="145"/>
      <c r="QZF130" s="145"/>
      <c r="QZG130" s="145"/>
      <c r="QZH130" s="145"/>
      <c r="QZI130" s="145"/>
      <c r="QZJ130" s="145"/>
      <c r="QZK130" s="145"/>
      <c r="QZL130" s="145"/>
      <c r="QZM130" s="145"/>
      <c r="QZN130" s="145"/>
      <c r="QZO130" s="145"/>
      <c r="QZP130" s="145"/>
      <c r="QZQ130" s="145"/>
      <c r="QZR130" s="145"/>
      <c r="QZS130" s="145"/>
      <c r="QZT130" s="145"/>
      <c r="QZU130" s="145"/>
      <c r="QZV130" s="145"/>
      <c r="QZW130" s="145"/>
      <c r="QZX130" s="145"/>
      <c r="QZY130" s="145"/>
      <c r="QZZ130" s="145"/>
      <c r="RAA130" s="145"/>
      <c r="RAB130" s="145"/>
      <c r="RAC130" s="145"/>
      <c r="RAD130" s="145"/>
      <c r="RAE130" s="145"/>
      <c r="RAF130" s="145"/>
      <c r="RAG130" s="145"/>
      <c r="RAH130" s="145"/>
      <c r="RAI130" s="145"/>
      <c r="RAJ130" s="145"/>
      <c r="RAK130" s="145"/>
      <c r="RAL130" s="145"/>
      <c r="RAM130" s="145"/>
      <c r="RAN130" s="145"/>
      <c r="RAO130" s="145"/>
      <c r="RAP130" s="145"/>
      <c r="RAQ130" s="145"/>
      <c r="RAR130" s="145"/>
      <c r="RAS130" s="145"/>
      <c r="RAT130" s="145"/>
      <c r="RAU130" s="145"/>
      <c r="RAV130" s="145"/>
      <c r="RAW130" s="145"/>
      <c r="RAX130" s="145"/>
      <c r="RAY130" s="145"/>
      <c r="RAZ130" s="145"/>
      <c r="RBA130" s="145"/>
      <c r="RBB130" s="145"/>
      <c r="RBC130" s="145"/>
      <c r="RBD130" s="145"/>
      <c r="RBE130" s="145"/>
      <c r="RBF130" s="145"/>
      <c r="RBG130" s="145"/>
      <c r="RBH130" s="145"/>
      <c r="RBI130" s="145"/>
      <c r="RBJ130" s="145"/>
      <c r="RBK130" s="145"/>
      <c r="RBL130" s="145"/>
      <c r="RBM130" s="145"/>
      <c r="RBN130" s="145"/>
      <c r="RBO130" s="145"/>
      <c r="RBP130" s="145"/>
      <c r="RBQ130" s="145"/>
      <c r="RBR130" s="145"/>
      <c r="RBS130" s="145"/>
      <c r="RBT130" s="145"/>
      <c r="RBU130" s="145"/>
      <c r="RBV130" s="145"/>
      <c r="RBW130" s="145"/>
      <c r="RBX130" s="145"/>
      <c r="RBY130" s="145"/>
      <c r="RBZ130" s="145"/>
      <c r="RCA130" s="145"/>
      <c r="RCB130" s="145"/>
      <c r="RCC130" s="145"/>
      <c r="RCD130" s="145"/>
      <c r="RCE130" s="145"/>
      <c r="RCF130" s="145"/>
      <c r="RCG130" s="145"/>
      <c r="RCH130" s="145"/>
      <c r="RCI130" s="145"/>
      <c r="RCJ130" s="145"/>
      <c r="RCK130" s="145"/>
      <c r="RCL130" s="145"/>
      <c r="RCM130" s="145"/>
      <c r="RCN130" s="145"/>
      <c r="RCO130" s="145"/>
      <c r="RCP130" s="145"/>
      <c r="RCQ130" s="145"/>
      <c r="RCR130" s="145"/>
      <c r="RCS130" s="145"/>
      <c r="RCT130" s="145"/>
      <c r="RCU130" s="145"/>
      <c r="RCV130" s="145"/>
      <c r="RCW130" s="145"/>
      <c r="RCX130" s="145"/>
      <c r="RCY130" s="145"/>
      <c r="RCZ130" s="145"/>
      <c r="RDA130" s="145"/>
      <c r="RDB130" s="145"/>
      <c r="RDC130" s="145"/>
      <c r="RDD130" s="145"/>
      <c r="RDE130" s="145"/>
      <c r="RDF130" s="145"/>
      <c r="RDG130" s="145"/>
      <c r="RDH130" s="145"/>
      <c r="RDI130" s="145"/>
      <c r="RDJ130" s="145"/>
      <c r="RDK130" s="145"/>
      <c r="RDL130" s="145"/>
      <c r="RDM130" s="145"/>
      <c r="RDN130" s="145"/>
      <c r="RDO130" s="145"/>
      <c r="RDP130" s="145"/>
      <c r="RDQ130" s="145"/>
      <c r="RDR130" s="145"/>
      <c r="RDS130" s="145"/>
      <c r="RDT130" s="145"/>
      <c r="RDU130" s="145"/>
      <c r="RDV130" s="145"/>
      <c r="RDW130" s="145"/>
      <c r="RDX130" s="145"/>
      <c r="RDY130" s="145"/>
      <c r="RDZ130" s="145"/>
      <c r="REA130" s="145"/>
      <c r="REB130" s="145"/>
      <c r="REC130" s="145"/>
      <c r="RED130" s="145"/>
      <c r="REE130" s="145"/>
      <c r="REF130" s="145"/>
      <c r="REG130" s="145"/>
      <c r="REH130" s="145"/>
      <c r="REI130" s="145"/>
      <c r="REJ130" s="145"/>
      <c r="REK130" s="145"/>
      <c r="REL130" s="145"/>
      <c r="REM130" s="145"/>
      <c r="REN130" s="145"/>
      <c r="REO130" s="145"/>
      <c r="REP130" s="145"/>
      <c r="REQ130" s="145"/>
      <c r="RER130" s="145"/>
      <c r="RES130" s="145"/>
      <c r="RET130" s="145"/>
      <c r="REU130" s="145"/>
      <c r="REV130" s="145"/>
      <c r="REW130" s="145"/>
      <c r="REX130" s="145"/>
      <c r="REY130" s="145"/>
      <c r="REZ130" s="145"/>
      <c r="RFA130" s="145"/>
      <c r="RFB130" s="145"/>
      <c r="RFC130" s="145"/>
      <c r="RFD130" s="145"/>
      <c r="RFE130" s="145"/>
      <c r="RFF130" s="145"/>
      <c r="RFG130" s="145"/>
      <c r="RFH130" s="145"/>
      <c r="RFI130" s="145"/>
      <c r="RFJ130" s="145"/>
      <c r="RFK130" s="145"/>
      <c r="RFL130" s="145"/>
      <c r="RFM130" s="145"/>
      <c r="RFN130" s="145"/>
      <c r="RFO130" s="145"/>
      <c r="RFP130" s="145"/>
      <c r="RFQ130" s="145"/>
      <c r="RFR130" s="145"/>
      <c r="RFS130" s="145"/>
      <c r="RFT130" s="145"/>
      <c r="RFU130" s="145"/>
      <c r="RFV130" s="145"/>
      <c r="RFW130" s="145"/>
      <c r="RFX130" s="145"/>
      <c r="RFY130" s="145"/>
      <c r="RFZ130" s="145"/>
      <c r="RGA130" s="145"/>
      <c r="RGB130" s="145"/>
      <c r="RGC130" s="145"/>
      <c r="RGD130" s="145"/>
      <c r="RGE130" s="145"/>
      <c r="RGF130" s="145"/>
      <c r="RGG130" s="145"/>
      <c r="RGH130" s="145"/>
      <c r="RGI130" s="145"/>
      <c r="RGJ130" s="145"/>
      <c r="RGK130" s="145"/>
      <c r="RGL130" s="145"/>
      <c r="RGM130" s="145"/>
      <c r="RGN130" s="145"/>
      <c r="RGO130" s="145"/>
      <c r="RGP130" s="145"/>
      <c r="RGQ130" s="145"/>
      <c r="RGR130" s="145"/>
      <c r="RGS130" s="145"/>
      <c r="RGT130" s="145"/>
      <c r="RGU130" s="145"/>
      <c r="RGV130" s="145"/>
      <c r="RGW130" s="145"/>
      <c r="RGX130" s="145"/>
      <c r="RGY130" s="145"/>
      <c r="RGZ130" s="145"/>
      <c r="RHA130" s="145"/>
      <c r="RHB130" s="145"/>
      <c r="RHC130" s="145"/>
      <c r="RHD130" s="145"/>
      <c r="RHE130" s="145"/>
      <c r="RHF130" s="145"/>
      <c r="RHG130" s="145"/>
      <c r="RHH130" s="145"/>
      <c r="RHI130" s="145"/>
      <c r="RHJ130" s="145"/>
      <c r="RHK130" s="145"/>
      <c r="RHL130" s="145"/>
      <c r="RHM130" s="145"/>
      <c r="RHN130" s="145"/>
      <c r="RHO130" s="145"/>
      <c r="RHP130" s="145"/>
      <c r="RHQ130" s="145"/>
      <c r="RHR130" s="145"/>
      <c r="RHS130" s="145"/>
      <c r="RHT130" s="145"/>
      <c r="RHU130" s="145"/>
      <c r="RHV130" s="145"/>
      <c r="RHW130" s="145"/>
      <c r="RHX130" s="145"/>
      <c r="RHY130" s="145"/>
      <c r="RHZ130" s="145"/>
      <c r="RIA130" s="145"/>
      <c r="RIB130" s="145"/>
      <c r="RIC130" s="145"/>
      <c r="RID130" s="145"/>
      <c r="RIE130" s="145"/>
      <c r="RIF130" s="145"/>
      <c r="RIG130" s="145"/>
      <c r="RIH130" s="145"/>
      <c r="RII130" s="145"/>
      <c r="RIJ130" s="145"/>
      <c r="RIK130" s="145"/>
      <c r="RIL130" s="145"/>
      <c r="RIM130" s="145"/>
      <c r="RIN130" s="145"/>
      <c r="RIO130" s="145"/>
      <c r="RIP130" s="145"/>
      <c r="RIQ130" s="145"/>
      <c r="RIR130" s="145"/>
      <c r="RIS130" s="145"/>
      <c r="RIT130" s="145"/>
      <c r="RIU130" s="145"/>
      <c r="RIV130" s="145"/>
      <c r="RIW130" s="145"/>
      <c r="RIX130" s="145"/>
      <c r="RIY130" s="145"/>
      <c r="RIZ130" s="145"/>
      <c r="RJA130" s="145"/>
      <c r="RJB130" s="145"/>
      <c r="RJC130" s="145"/>
      <c r="RJD130" s="145"/>
      <c r="RJE130" s="145"/>
      <c r="RJF130" s="145"/>
      <c r="RJG130" s="145"/>
      <c r="RJH130" s="145"/>
      <c r="RJI130" s="145"/>
      <c r="RJJ130" s="145"/>
      <c r="RJK130" s="145"/>
      <c r="RJL130" s="145"/>
      <c r="RJM130" s="145"/>
      <c r="RJN130" s="145"/>
      <c r="RJO130" s="145"/>
      <c r="RJP130" s="145"/>
      <c r="RJQ130" s="145"/>
      <c r="RJR130" s="145"/>
      <c r="RJS130" s="145"/>
      <c r="RJT130" s="145"/>
      <c r="RJU130" s="145"/>
      <c r="RJV130" s="145"/>
      <c r="RJW130" s="145"/>
      <c r="RJX130" s="145"/>
      <c r="RJY130" s="145"/>
      <c r="RJZ130" s="145"/>
      <c r="RKA130" s="145"/>
      <c r="RKB130" s="145"/>
      <c r="RKC130" s="145"/>
      <c r="RKD130" s="145"/>
      <c r="RKE130" s="145"/>
      <c r="RKF130" s="145"/>
      <c r="RKG130" s="145"/>
      <c r="RKH130" s="145"/>
      <c r="RKI130" s="145"/>
      <c r="RKJ130" s="145"/>
      <c r="RKK130" s="145"/>
      <c r="RKL130" s="145"/>
      <c r="RKM130" s="145"/>
      <c r="RKN130" s="145"/>
      <c r="RKO130" s="145"/>
      <c r="RKP130" s="145"/>
      <c r="RKQ130" s="145"/>
      <c r="RKR130" s="145"/>
      <c r="RKS130" s="145"/>
      <c r="RKT130" s="145"/>
      <c r="RKU130" s="145"/>
      <c r="RKV130" s="145"/>
      <c r="RKW130" s="145"/>
      <c r="RKX130" s="145"/>
      <c r="RKY130" s="145"/>
      <c r="RKZ130" s="145"/>
      <c r="RLA130" s="145"/>
      <c r="RLB130" s="145"/>
      <c r="RLC130" s="145"/>
      <c r="RLD130" s="145"/>
      <c r="RLE130" s="145"/>
      <c r="RLF130" s="145"/>
      <c r="RLG130" s="145"/>
      <c r="RLH130" s="145"/>
      <c r="RLI130" s="145"/>
      <c r="RLJ130" s="145"/>
      <c r="RLK130" s="145"/>
      <c r="RLL130" s="145"/>
      <c r="RLM130" s="145"/>
      <c r="RLN130" s="145"/>
      <c r="RLO130" s="145"/>
      <c r="RLP130" s="145"/>
      <c r="RLQ130" s="145"/>
      <c r="RLR130" s="145"/>
      <c r="RLS130" s="145"/>
      <c r="RLT130" s="145"/>
      <c r="RLU130" s="145"/>
      <c r="RLV130" s="145"/>
      <c r="RLW130" s="145"/>
      <c r="RLX130" s="145"/>
      <c r="RLY130" s="145"/>
      <c r="RLZ130" s="145"/>
      <c r="RMA130" s="145"/>
      <c r="RMB130" s="145"/>
      <c r="RMC130" s="145"/>
      <c r="RMD130" s="145"/>
      <c r="RME130" s="145"/>
      <c r="RMF130" s="145"/>
      <c r="RMG130" s="145"/>
      <c r="RMH130" s="145"/>
      <c r="RMI130" s="145"/>
      <c r="RMJ130" s="145"/>
      <c r="RMK130" s="145"/>
      <c r="RML130" s="145"/>
      <c r="RMM130" s="145"/>
      <c r="RMN130" s="145"/>
      <c r="RMO130" s="145"/>
      <c r="RMP130" s="145"/>
      <c r="RMQ130" s="145"/>
      <c r="RMR130" s="145"/>
      <c r="RMS130" s="145"/>
      <c r="RMT130" s="145"/>
      <c r="RMU130" s="145"/>
      <c r="RMV130" s="145"/>
      <c r="RMW130" s="145"/>
      <c r="RMX130" s="145"/>
      <c r="RMY130" s="145"/>
      <c r="RMZ130" s="145"/>
      <c r="RNA130" s="145"/>
      <c r="RNB130" s="145"/>
      <c r="RNC130" s="145"/>
      <c r="RND130" s="145"/>
      <c r="RNE130" s="145"/>
      <c r="RNF130" s="145"/>
      <c r="RNG130" s="145"/>
      <c r="RNH130" s="145"/>
      <c r="RNI130" s="145"/>
      <c r="RNJ130" s="145"/>
      <c r="RNK130" s="145"/>
      <c r="RNL130" s="145"/>
      <c r="RNM130" s="145"/>
      <c r="RNN130" s="145"/>
      <c r="RNO130" s="145"/>
      <c r="RNP130" s="145"/>
      <c r="RNQ130" s="145"/>
      <c r="RNR130" s="145"/>
      <c r="RNS130" s="145"/>
      <c r="RNT130" s="145"/>
      <c r="RNU130" s="145"/>
      <c r="RNV130" s="145"/>
      <c r="RNW130" s="145"/>
      <c r="RNX130" s="145"/>
      <c r="RNY130" s="145"/>
      <c r="RNZ130" s="145"/>
      <c r="ROA130" s="145"/>
      <c r="ROB130" s="145"/>
      <c r="ROC130" s="145"/>
      <c r="ROD130" s="145"/>
      <c r="ROE130" s="145"/>
      <c r="ROF130" s="145"/>
      <c r="ROG130" s="145"/>
      <c r="ROH130" s="145"/>
      <c r="ROI130" s="145"/>
      <c r="ROJ130" s="145"/>
      <c r="ROK130" s="145"/>
      <c r="ROL130" s="145"/>
      <c r="ROM130" s="145"/>
      <c r="RON130" s="145"/>
      <c r="ROO130" s="145"/>
      <c r="ROP130" s="145"/>
      <c r="ROQ130" s="145"/>
      <c r="ROR130" s="145"/>
      <c r="ROS130" s="145"/>
      <c r="ROT130" s="145"/>
      <c r="ROU130" s="145"/>
      <c r="ROV130" s="145"/>
      <c r="ROW130" s="145"/>
      <c r="ROX130" s="145"/>
      <c r="ROY130" s="145"/>
      <c r="ROZ130" s="145"/>
      <c r="RPA130" s="145"/>
      <c r="RPB130" s="145"/>
      <c r="RPC130" s="145"/>
      <c r="RPD130" s="145"/>
      <c r="RPE130" s="145"/>
      <c r="RPF130" s="145"/>
      <c r="RPG130" s="145"/>
      <c r="RPH130" s="145"/>
      <c r="RPI130" s="145"/>
      <c r="RPJ130" s="145"/>
      <c r="RPK130" s="145"/>
      <c r="RPL130" s="145"/>
      <c r="RPM130" s="145"/>
      <c r="RPN130" s="145"/>
      <c r="RPO130" s="145"/>
      <c r="RPP130" s="145"/>
      <c r="RPQ130" s="145"/>
      <c r="RPR130" s="145"/>
      <c r="RPS130" s="145"/>
      <c r="RPT130" s="145"/>
      <c r="RPU130" s="145"/>
      <c r="RPV130" s="145"/>
      <c r="RPW130" s="145"/>
      <c r="RPX130" s="145"/>
      <c r="RPY130" s="145"/>
      <c r="RPZ130" s="145"/>
      <c r="RQA130" s="145"/>
      <c r="RQB130" s="145"/>
      <c r="RQC130" s="145"/>
      <c r="RQD130" s="145"/>
      <c r="RQE130" s="145"/>
      <c r="RQF130" s="145"/>
      <c r="RQG130" s="145"/>
      <c r="RQH130" s="145"/>
      <c r="RQI130" s="145"/>
      <c r="RQJ130" s="145"/>
      <c r="RQK130" s="145"/>
      <c r="RQL130" s="145"/>
      <c r="RQM130" s="145"/>
      <c r="RQN130" s="145"/>
      <c r="RQO130" s="145"/>
      <c r="RQP130" s="145"/>
      <c r="RQQ130" s="145"/>
      <c r="RQR130" s="145"/>
      <c r="RQS130" s="145"/>
      <c r="RQT130" s="145"/>
      <c r="RQU130" s="145"/>
      <c r="RQV130" s="145"/>
      <c r="RQW130" s="145"/>
      <c r="RQX130" s="145"/>
      <c r="RQY130" s="145"/>
      <c r="RQZ130" s="145"/>
      <c r="RRA130" s="145"/>
      <c r="RRB130" s="145"/>
      <c r="RRC130" s="145"/>
      <c r="RRD130" s="145"/>
      <c r="RRE130" s="145"/>
      <c r="RRF130" s="145"/>
      <c r="RRG130" s="145"/>
      <c r="RRH130" s="145"/>
      <c r="RRI130" s="145"/>
      <c r="RRJ130" s="145"/>
      <c r="RRK130" s="145"/>
      <c r="RRL130" s="145"/>
      <c r="RRM130" s="145"/>
      <c r="RRN130" s="145"/>
      <c r="RRO130" s="145"/>
      <c r="RRP130" s="145"/>
      <c r="RRQ130" s="145"/>
      <c r="RRR130" s="145"/>
      <c r="RRS130" s="145"/>
      <c r="RRT130" s="145"/>
      <c r="RRU130" s="145"/>
      <c r="RRV130" s="145"/>
      <c r="RRW130" s="145"/>
      <c r="RRX130" s="145"/>
      <c r="RRY130" s="145"/>
      <c r="RRZ130" s="145"/>
      <c r="RSA130" s="145"/>
      <c r="RSB130" s="145"/>
      <c r="RSC130" s="145"/>
      <c r="RSD130" s="145"/>
      <c r="RSE130" s="145"/>
      <c r="RSF130" s="145"/>
      <c r="RSG130" s="145"/>
      <c r="RSH130" s="145"/>
      <c r="RSI130" s="145"/>
      <c r="RSJ130" s="145"/>
      <c r="RSK130" s="145"/>
      <c r="RSL130" s="145"/>
      <c r="RSM130" s="145"/>
      <c r="RSN130" s="145"/>
      <c r="RSO130" s="145"/>
      <c r="RSP130" s="145"/>
      <c r="RSQ130" s="145"/>
      <c r="RSR130" s="145"/>
      <c r="RSS130" s="145"/>
      <c r="RST130" s="145"/>
      <c r="RSU130" s="145"/>
      <c r="RSV130" s="145"/>
      <c r="RSW130" s="145"/>
      <c r="RSX130" s="145"/>
      <c r="RSY130" s="145"/>
      <c r="RSZ130" s="145"/>
      <c r="RTA130" s="145"/>
      <c r="RTB130" s="145"/>
      <c r="RTC130" s="145"/>
      <c r="RTD130" s="145"/>
      <c r="RTE130" s="145"/>
      <c r="RTF130" s="145"/>
      <c r="RTG130" s="145"/>
      <c r="RTH130" s="145"/>
      <c r="RTI130" s="145"/>
      <c r="RTJ130" s="145"/>
      <c r="RTK130" s="145"/>
      <c r="RTL130" s="145"/>
      <c r="RTM130" s="145"/>
      <c r="RTN130" s="145"/>
      <c r="RTO130" s="145"/>
      <c r="RTP130" s="145"/>
      <c r="RTQ130" s="145"/>
      <c r="RTR130" s="145"/>
      <c r="RTS130" s="145"/>
      <c r="RTT130" s="145"/>
      <c r="RTU130" s="145"/>
      <c r="RTV130" s="145"/>
      <c r="RTW130" s="145"/>
      <c r="RTX130" s="145"/>
      <c r="RTY130" s="145"/>
      <c r="RTZ130" s="145"/>
      <c r="RUA130" s="145"/>
      <c r="RUB130" s="145"/>
      <c r="RUC130" s="145"/>
      <c r="RUD130" s="145"/>
      <c r="RUE130" s="145"/>
      <c r="RUF130" s="145"/>
      <c r="RUG130" s="145"/>
      <c r="RUH130" s="145"/>
      <c r="RUI130" s="145"/>
      <c r="RUJ130" s="145"/>
      <c r="RUK130" s="145"/>
      <c r="RUL130" s="145"/>
      <c r="RUM130" s="145"/>
      <c r="RUN130" s="145"/>
      <c r="RUO130" s="145"/>
      <c r="RUP130" s="145"/>
      <c r="RUQ130" s="145"/>
      <c r="RUR130" s="145"/>
      <c r="RUS130" s="145"/>
      <c r="RUT130" s="145"/>
      <c r="RUU130" s="145"/>
      <c r="RUV130" s="145"/>
      <c r="RUW130" s="145"/>
      <c r="RUX130" s="145"/>
      <c r="RUY130" s="145"/>
      <c r="RUZ130" s="145"/>
      <c r="RVA130" s="145"/>
      <c r="RVB130" s="145"/>
      <c r="RVC130" s="145"/>
      <c r="RVD130" s="145"/>
      <c r="RVE130" s="145"/>
      <c r="RVF130" s="145"/>
      <c r="RVG130" s="145"/>
      <c r="RVH130" s="145"/>
      <c r="RVI130" s="145"/>
      <c r="RVJ130" s="145"/>
      <c r="RVK130" s="145"/>
      <c r="RVL130" s="145"/>
      <c r="RVM130" s="145"/>
      <c r="RVN130" s="145"/>
      <c r="RVO130" s="145"/>
      <c r="RVP130" s="145"/>
      <c r="RVQ130" s="145"/>
      <c r="RVR130" s="145"/>
      <c r="RVS130" s="145"/>
      <c r="RVT130" s="145"/>
      <c r="RVU130" s="145"/>
      <c r="RVV130" s="145"/>
      <c r="RVW130" s="145"/>
      <c r="RVX130" s="145"/>
      <c r="RVY130" s="145"/>
      <c r="RVZ130" s="145"/>
      <c r="RWA130" s="145"/>
      <c r="RWB130" s="145"/>
      <c r="RWC130" s="145"/>
      <c r="RWD130" s="145"/>
      <c r="RWE130" s="145"/>
      <c r="RWF130" s="145"/>
      <c r="RWG130" s="145"/>
      <c r="RWH130" s="145"/>
      <c r="RWI130" s="145"/>
      <c r="RWJ130" s="145"/>
      <c r="RWK130" s="145"/>
      <c r="RWL130" s="145"/>
      <c r="RWM130" s="145"/>
      <c r="RWN130" s="145"/>
      <c r="RWO130" s="145"/>
      <c r="RWP130" s="145"/>
      <c r="RWQ130" s="145"/>
      <c r="RWR130" s="145"/>
      <c r="RWS130" s="145"/>
      <c r="RWT130" s="145"/>
      <c r="RWU130" s="145"/>
      <c r="RWV130" s="145"/>
      <c r="RWW130" s="145"/>
      <c r="RWX130" s="145"/>
      <c r="RWY130" s="145"/>
      <c r="RWZ130" s="145"/>
      <c r="RXA130" s="145"/>
      <c r="RXB130" s="145"/>
      <c r="RXC130" s="145"/>
      <c r="RXD130" s="145"/>
      <c r="RXE130" s="145"/>
      <c r="RXF130" s="145"/>
      <c r="RXG130" s="145"/>
      <c r="RXH130" s="145"/>
      <c r="RXI130" s="145"/>
      <c r="RXJ130" s="145"/>
      <c r="RXK130" s="145"/>
      <c r="RXL130" s="145"/>
      <c r="RXM130" s="145"/>
      <c r="RXN130" s="145"/>
      <c r="RXO130" s="145"/>
      <c r="RXP130" s="145"/>
      <c r="RXQ130" s="145"/>
      <c r="RXR130" s="145"/>
      <c r="RXS130" s="145"/>
      <c r="RXT130" s="145"/>
      <c r="RXU130" s="145"/>
      <c r="RXV130" s="145"/>
      <c r="RXW130" s="145"/>
      <c r="RXX130" s="145"/>
      <c r="RXY130" s="145"/>
      <c r="RXZ130" s="145"/>
      <c r="RYA130" s="145"/>
      <c r="RYB130" s="145"/>
      <c r="RYC130" s="145"/>
      <c r="RYD130" s="145"/>
      <c r="RYE130" s="145"/>
      <c r="RYF130" s="145"/>
      <c r="RYG130" s="145"/>
      <c r="RYH130" s="145"/>
      <c r="RYI130" s="145"/>
      <c r="RYJ130" s="145"/>
      <c r="RYK130" s="145"/>
      <c r="RYL130" s="145"/>
      <c r="RYM130" s="145"/>
      <c r="RYN130" s="145"/>
      <c r="RYO130" s="145"/>
      <c r="RYP130" s="145"/>
      <c r="RYQ130" s="145"/>
      <c r="RYR130" s="145"/>
      <c r="RYS130" s="145"/>
      <c r="RYT130" s="145"/>
      <c r="RYU130" s="145"/>
      <c r="RYV130" s="145"/>
      <c r="RYW130" s="145"/>
      <c r="RYX130" s="145"/>
      <c r="RYY130" s="145"/>
      <c r="RYZ130" s="145"/>
      <c r="RZA130" s="145"/>
      <c r="RZB130" s="145"/>
      <c r="RZC130" s="145"/>
      <c r="RZD130" s="145"/>
      <c r="RZE130" s="145"/>
      <c r="RZF130" s="145"/>
      <c r="RZG130" s="145"/>
      <c r="RZH130" s="145"/>
      <c r="RZI130" s="145"/>
      <c r="RZJ130" s="145"/>
      <c r="RZK130" s="145"/>
      <c r="RZL130" s="145"/>
      <c r="RZM130" s="145"/>
      <c r="RZN130" s="145"/>
      <c r="RZO130" s="145"/>
      <c r="RZP130" s="145"/>
      <c r="RZQ130" s="145"/>
      <c r="RZR130" s="145"/>
      <c r="RZS130" s="145"/>
      <c r="RZT130" s="145"/>
      <c r="RZU130" s="145"/>
      <c r="RZV130" s="145"/>
      <c r="RZW130" s="145"/>
      <c r="RZX130" s="145"/>
      <c r="RZY130" s="145"/>
      <c r="RZZ130" s="145"/>
      <c r="SAA130" s="145"/>
      <c r="SAB130" s="145"/>
      <c r="SAC130" s="145"/>
      <c r="SAD130" s="145"/>
      <c r="SAE130" s="145"/>
      <c r="SAF130" s="145"/>
      <c r="SAG130" s="145"/>
      <c r="SAH130" s="145"/>
      <c r="SAI130" s="145"/>
      <c r="SAJ130" s="145"/>
      <c r="SAK130" s="145"/>
      <c r="SAL130" s="145"/>
      <c r="SAM130" s="145"/>
      <c r="SAN130" s="145"/>
      <c r="SAO130" s="145"/>
      <c r="SAP130" s="145"/>
      <c r="SAQ130" s="145"/>
      <c r="SAR130" s="145"/>
      <c r="SAS130" s="145"/>
      <c r="SAT130" s="145"/>
      <c r="SAU130" s="145"/>
      <c r="SAV130" s="145"/>
      <c r="SAW130" s="145"/>
      <c r="SAX130" s="145"/>
      <c r="SAY130" s="145"/>
      <c r="SAZ130" s="145"/>
      <c r="SBA130" s="145"/>
      <c r="SBB130" s="145"/>
      <c r="SBC130" s="145"/>
      <c r="SBD130" s="145"/>
      <c r="SBE130" s="145"/>
      <c r="SBF130" s="145"/>
      <c r="SBG130" s="145"/>
      <c r="SBH130" s="145"/>
      <c r="SBI130" s="145"/>
      <c r="SBJ130" s="145"/>
      <c r="SBK130" s="145"/>
      <c r="SBL130" s="145"/>
      <c r="SBM130" s="145"/>
      <c r="SBN130" s="145"/>
      <c r="SBO130" s="145"/>
      <c r="SBP130" s="145"/>
      <c r="SBQ130" s="145"/>
      <c r="SBR130" s="145"/>
      <c r="SBS130" s="145"/>
      <c r="SBT130" s="145"/>
      <c r="SBU130" s="145"/>
      <c r="SBV130" s="145"/>
      <c r="SBW130" s="145"/>
      <c r="SBX130" s="145"/>
      <c r="SBY130" s="145"/>
      <c r="SBZ130" s="145"/>
      <c r="SCA130" s="145"/>
      <c r="SCB130" s="145"/>
      <c r="SCC130" s="145"/>
      <c r="SCD130" s="145"/>
      <c r="SCE130" s="145"/>
      <c r="SCF130" s="145"/>
      <c r="SCG130" s="145"/>
      <c r="SCH130" s="145"/>
      <c r="SCI130" s="145"/>
      <c r="SCJ130" s="145"/>
      <c r="SCK130" s="145"/>
      <c r="SCL130" s="145"/>
      <c r="SCM130" s="145"/>
      <c r="SCN130" s="145"/>
      <c r="SCO130" s="145"/>
      <c r="SCP130" s="145"/>
      <c r="SCQ130" s="145"/>
      <c r="SCR130" s="145"/>
      <c r="SCS130" s="145"/>
      <c r="SCT130" s="145"/>
      <c r="SCU130" s="145"/>
      <c r="SCV130" s="145"/>
      <c r="SCW130" s="145"/>
      <c r="SCX130" s="145"/>
      <c r="SCY130" s="145"/>
      <c r="SCZ130" s="145"/>
      <c r="SDA130" s="145"/>
      <c r="SDB130" s="145"/>
      <c r="SDC130" s="145"/>
      <c r="SDD130" s="145"/>
      <c r="SDE130" s="145"/>
      <c r="SDF130" s="145"/>
      <c r="SDG130" s="145"/>
      <c r="SDH130" s="145"/>
      <c r="SDI130" s="145"/>
      <c r="SDJ130" s="145"/>
      <c r="SDK130" s="145"/>
      <c r="SDL130" s="145"/>
      <c r="SDM130" s="145"/>
      <c r="SDN130" s="145"/>
      <c r="SDO130" s="145"/>
      <c r="SDP130" s="145"/>
      <c r="SDQ130" s="145"/>
      <c r="SDR130" s="145"/>
      <c r="SDS130" s="145"/>
      <c r="SDT130" s="145"/>
      <c r="SDU130" s="145"/>
      <c r="SDV130" s="145"/>
      <c r="SDW130" s="145"/>
      <c r="SDX130" s="145"/>
      <c r="SDY130" s="145"/>
      <c r="SDZ130" s="145"/>
      <c r="SEA130" s="145"/>
      <c r="SEB130" s="145"/>
      <c r="SEC130" s="145"/>
      <c r="SED130" s="145"/>
      <c r="SEE130" s="145"/>
      <c r="SEF130" s="145"/>
      <c r="SEG130" s="145"/>
      <c r="SEH130" s="145"/>
      <c r="SEI130" s="145"/>
      <c r="SEJ130" s="145"/>
      <c r="SEK130" s="145"/>
      <c r="SEL130" s="145"/>
      <c r="SEM130" s="145"/>
      <c r="SEN130" s="145"/>
      <c r="SEO130" s="145"/>
      <c r="SEP130" s="145"/>
      <c r="SEQ130" s="145"/>
      <c r="SER130" s="145"/>
      <c r="SES130" s="145"/>
      <c r="SET130" s="145"/>
      <c r="SEU130" s="145"/>
      <c r="SEV130" s="145"/>
      <c r="SEW130" s="145"/>
      <c r="SEX130" s="145"/>
      <c r="SEY130" s="145"/>
      <c r="SEZ130" s="145"/>
      <c r="SFA130" s="145"/>
      <c r="SFB130" s="145"/>
      <c r="SFC130" s="145"/>
      <c r="SFD130" s="145"/>
      <c r="SFE130" s="145"/>
      <c r="SFF130" s="145"/>
      <c r="SFG130" s="145"/>
      <c r="SFH130" s="145"/>
      <c r="SFI130" s="145"/>
      <c r="SFJ130" s="145"/>
      <c r="SFK130" s="145"/>
      <c r="SFL130" s="145"/>
      <c r="SFM130" s="145"/>
      <c r="SFN130" s="145"/>
      <c r="SFO130" s="145"/>
      <c r="SFP130" s="145"/>
      <c r="SFQ130" s="145"/>
      <c r="SFR130" s="145"/>
      <c r="SFS130" s="145"/>
      <c r="SFT130" s="145"/>
      <c r="SFU130" s="145"/>
      <c r="SFV130" s="145"/>
      <c r="SFW130" s="145"/>
      <c r="SFX130" s="145"/>
      <c r="SFY130" s="145"/>
      <c r="SFZ130" s="145"/>
      <c r="SGA130" s="145"/>
      <c r="SGB130" s="145"/>
      <c r="SGC130" s="145"/>
      <c r="SGD130" s="145"/>
      <c r="SGE130" s="145"/>
      <c r="SGF130" s="145"/>
      <c r="SGG130" s="145"/>
      <c r="SGH130" s="145"/>
      <c r="SGI130" s="145"/>
      <c r="SGJ130" s="145"/>
      <c r="SGK130" s="145"/>
      <c r="SGL130" s="145"/>
      <c r="SGM130" s="145"/>
      <c r="SGN130" s="145"/>
      <c r="SGO130" s="145"/>
      <c r="SGP130" s="145"/>
      <c r="SGQ130" s="145"/>
      <c r="SGR130" s="145"/>
      <c r="SGS130" s="145"/>
      <c r="SGT130" s="145"/>
      <c r="SGU130" s="145"/>
      <c r="SGV130" s="145"/>
      <c r="SGW130" s="145"/>
      <c r="SGX130" s="145"/>
      <c r="SGY130" s="145"/>
      <c r="SGZ130" s="145"/>
      <c r="SHA130" s="145"/>
      <c r="SHB130" s="145"/>
      <c r="SHC130" s="145"/>
      <c r="SHD130" s="145"/>
      <c r="SHE130" s="145"/>
      <c r="SHF130" s="145"/>
      <c r="SHG130" s="145"/>
      <c r="SHH130" s="145"/>
      <c r="SHI130" s="145"/>
      <c r="SHJ130" s="145"/>
      <c r="SHK130" s="145"/>
      <c r="SHL130" s="145"/>
      <c r="SHM130" s="145"/>
      <c r="SHN130" s="145"/>
      <c r="SHO130" s="145"/>
      <c r="SHP130" s="145"/>
      <c r="SHQ130" s="145"/>
      <c r="SHR130" s="145"/>
      <c r="SHS130" s="145"/>
      <c r="SHT130" s="145"/>
      <c r="SHU130" s="145"/>
      <c r="SHV130" s="145"/>
      <c r="SHW130" s="145"/>
      <c r="SHX130" s="145"/>
      <c r="SHY130" s="145"/>
      <c r="SHZ130" s="145"/>
      <c r="SIA130" s="145"/>
      <c r="SIB130" s="145"/>
      <c r="SIC130" s="145"/>
      <c r="SID130" s="145"/>
      <c r="SIE130" s="145"/>
      <c r="SIF130" s="145"/>
      <c r="SIG130" s="145"/>
      <c r="SIH130" s="145"/>
      <c r="SII130" s="145"/>
      <c r="SIJ130" s="145"/>
      <c r="SIK130" s="145"/>
      <c r="SIL130" s="145"/>
      <c r="SIM130" s="145"/>
      <c r="SIN130" s="145"/>
      <c r="SIO130" s="145"/>
      <c r="SIP130" s="145"/>
      <c r="SIQ130" s="145"/>
      <c r="SIR130" s="145"/>
      <c r="SIS130" s="145"/>
      <c r="SIT130" s="145"/>
      <c r="SIU130" s="145"/>
      <c r="SIV130" s="145"/>
      <c r="SIW130" s="145"/>
      <c r="SIX130" s="145"/>
      <c r="SIY130" s="145"/>
      <c r="SIZ130" s="145"/>
      <c r="SJA130" s="145"/>
      <c r="SJB130" s="145"/>
      <c r="SJC130" s="145"/>
      <c r="SJD130" s="145"/>
      <c r="SJE130" s="145"/>
      <c r="SJF130" s="145"/>
      <c r="SJG130" s="145"/>
      <c r="SJH130" s="145"/>
      <c r="SJI130" s="145"/>
      <c r="SJJ130" s="145"/>
      <c r="SJK130" s="145"/>
      <c r="SJL130" s="145"/>
      <c r="SJM130" s="145"/>
      <c r="SJN130" s="145"/>
      <c r="SJO130" s="145"/>
      <c r="SJP130" s="145"/>
      <c r="SJQ130" s="145"/>
      <c r="SJR130" s="145"/>
      <c r="SJS130" s="145"/>
      <c r="SJT130" s="145"/>
      <c r="SJU130" s="145"/>
      <c r="SJV130" s="145"/>
      <c r="SJW130" s="145"/>
      <c r="SJX130" s="145"/>
      <c r="SJY130" s="145"/>
      <c r="SJZ130" s="145"/>
      <c r="SKA130" s="145"/>
      <c r="SKB130" s="145"/>
      <c r="SKC130" s="145"/>
      <c r="SKD130" s="145"/>
      <c r="SKE130" s="145"/>
      <c r="SKF130" s="145"/>
      <c r="SKG130" s="145"/>
      <c r="SKH130" s="145"/>
      <c r="SKI130" s="145"/>
      <c r="SKJ130" s="145"/>
      <c r="SKK130" s="145"/>
      <c r="SKL130" s="145"/>
      <c r="SKM130" s="145"/>
      <c r="SKN130" s="145"/>
      <c r="SKO130" s="145"/>
      <c r="SKP130" s="145"/>
      <c r="SKQ130" s="145"/>
      <c r="SKR130" s="145"/>
      <c r="SKS130" s="145"/>
      <c r="SKT130" s="145"/>
      <c r="SKU130" s="145"/>
      <c r="SKV130" s="145"/>
      <c r="SKW130" s="145"/>
      <c r="SKX130" s="145"/>
      <c r="SKY130" s="145"/>
      <c r="SKZ130" s="145"/>
      <c r="SLA130" s="145"/>
      <c r="SLB130" s="145"/>
      <c r="SLC130" s="145"/>
      <c r="SLD130" s="145"/>
      <c r="SLE130" s="145"/>
      <c r="SLF130" s="145"/>
      <c r="SLG130" s="145"/>
      <c r="SLH130" s="145"/>
      <c r="SLI130" s="145"/>
      <c r="SLJ130" s="145"/>
      <c r="SLK130" s="145"/>
      <c r="SLL130" s="145"/>
      <c r="SLM130" s="145"/>
      <c r="SLN130" s="145"/>
      <c r="SLO130" s="145"/>
      <c r="SLP130" s="145"/>
      <c r="SLQ130" s="145"/>
      <c r="SLR130" s="145"/>
      <c r="SLS130" s="145"/>
      <c r="SLT130" s="145"/>
      <c r="SLU130" s="145"/>
      <c r="SLV130" s="145"/>
      <c r="SLW130" s="145"/>
      <c r="SLX130" s="145"/>
      <c r="SLY130" s="145"/>
      <c r="SLZ130" s="145"/>
      <c r="SMA130" s="145"/>
      <c r="SMB130" s="145"/>
      <c r="SMC130" s="145"/>
      <c r="SMD130" s="145"/>
      <c r="SME130" s="145"/>
      <c r="SMF130" s="145"/>
      <c r="SMG130" s="145"/>
      <c r="SMH130" s="145"/>
      <c r="SMI130" s="145"/>
      <c r="SMJ130" s="145"/>
      <c r="SMK130" s="145"/>
      <c r="SML130" s="145"/>
      <c r="SMM130" s="145"/>
      <c r="SMN130" s="145"/>
      <c r="SMO130" s="145"/>
      <c r="SMP130" s="145"/>
      <c r="SMQ130" s="145"/>
      <c r="SMR130" s="145"/>
      <c r="SMS130" s="145"/>
      <c r="SMT130" s="145"/>
      <c r="SMU130" s="145"/>
      <c r="SMV130" s="145"/>
      <c r="SMW130" s="145"/>
      <c r="SMX130" s="145"/>
      <c r="SMY130" s="145"/>
      <c r="SMZ130" s="145"/>
      <c r="SNA130" s="145"/>
      <c r="SNB130" s="145"/>
      <c r="SNC130" s="145"/>
      <c r="SND130" s="145"/>
      <c r="SNE130" s="145"/>
      <c r="SNF130" s="145"/>
      <c r="SNG130" s="145"/>
      <c r="SNH130" s="145"/>
      <c r="SNI130" s="145"/>
      <c r="SNJ130" s="145"/>
      <c r="SNK130" s="145"/>
      <c r="SNL130" s="145"/>
      <c r="SNM130" s="145"/>
      <c r="SNN130" s="145"/>
      <c r="SNO130" s="145"/>
      <c r="SNP130" s="145"/>
      <c r="SNQ130" s="145"/>
      <c r="SNR130" s="145"/>
      <c r="SNS130" s="145"/>
      <c r="SNT130" s="145"/>
      <c r="SNU130" s="145"/>
      <c r="SNV130" s="145"/>
      <c r="SNW130" s="145"/>
      <c r="SNX130" s="145"/>
      <c r="SNY130" s="145"/>
      <c r="SNZ130" s="145"/>
      <c r="SOA130" s="145"/>
      <c r="SOB130" s="145"/>
      <c r="SOC130" s="145"/>
      <c r="SOD130" s="145"/>
      <c r="SOE130" s="145"/>
      <c r="SOF130" s="145"/>
      <c r="SOG130" s="145"/>
      <c r="SOH130" s="145"/>
      <c r="SOI130" s="145"/>
      <c r="SOJ130" s="145"/>
      <c r="SOK130" s="145"/>
      <c r="SOL130" s="145"/>
      <c r="SOM130" s="145"/>
      <c r="SON130" s="145"/>
      <c r="SOO130" s="145"/>
      <c r="SOP130" s="145"/>
      <c r="SOQ130" s="145"/>
      <c r="SOR130" s="145"/>
      <c r="SOS130" s="145"/>
      <c r="SOT130" s="145"/>
      <c r="SOU130" s="145"/>
      <c r="SOV130" s="145"/>
      <c r="SOW130" s="145"/>
      <c r="SOX130" s="145"/>
      <c r="SOY130" s="145"/>
      <c r="SOZ130" s="145"/>
      <c r="SPA130" s="145"/>
      <c r="SPB130" s="145"/>
      <c r="SPC130" s="145"/>
      <c r="SPD130" s="145"/>
      <c r="SPE130" s="145"/>
      <c r="SPF130" s="145"/>
      <c r="SPG130" s="145"/>
      <c r="SPH130" s="145"/>
      <c r="SPI130" s="145"/>
      <c r="SPJ130" s="145"/>
      <c r="SPK130" s="145"/>
      <c r="SPL130" s="145"/>
      <c r="SPM130" s="145"/>
      <c r="SPN130" s="145"/>
      <c r="SPO130" s="145"/>
      <c r="SPP130" s="145"/>
      <c r="SPQ130" s="145"/>
      <c r="SPR130" s="145"/>
      <c r="SPS130" s="145"/>
      <c r="SPT130" s="145"/>
      <c r="SPU130" s="145"/>
      <c r="SPV130" s="145"/>
      <c r="SPW130" s="145"/>
      <c r="SPX130" s="145"/>
      <c r="SPY130" s="145"/>
      <c r="SPZ130" s="145"/>
      <c r="SQA130" s="145"/>
      <c r="SQB130" s="145"/>
      <c r="SQC130" s="145"/>
      <c r="SQD130" s="145"/>
      <c r="SQE130" s="145"/>
      <c r="SQF130" s="145"/>
      <c r="SQG130" s="145"/>
      <c r="SQH130" s="145"/>
      <c r="SQI130" s="145"/>
      <c r="SQJ130" s="145"/>
      <c r="SQK130" s="145"/>
      <c r="SQL130" s="145"/>
      <c r="SQM130" s="145"/>
      <c r="SQN130" s="145"/>
      <c r="SQO130" s="145"/>
      <c r="SQP130" s="145"/>
      <c r="SQQ130" s="145"/>
      <c r="SQR130" s="145"/>
      <c r="SQS130" s="145"/>
      <c r="SQT130" s="145"/>
      <c r="SQU130" s="145"/>
      <c r="SQV130" s="145"/>
      <c r="SQW130" s="145"/>
      <c r="SQX130" s="145"/>
      <c r="SQY130" s="145"/>
      <c r="SQZ130" s="145"/>
      <c r="SRA130" s="145"/>
      <c r="SRB130" s="145"/>
      <c r="SRC130" s="145"/>
      <c r="SRD130" s="145"/>
      <c r="SRE130" s="145"/>
      <c r="SRF130" s="145"/>
      <c r="SRG130" s="145"/>
      <c r="SRH130" s="145"/>
      <c r="SRI130" s="145"/>
      <c r="SRJ130" s="145"/>
      <c r="SRK130" s="145"/>
      <c r="SRL130" s="145"/>
      <c r="SRM130" s="145"/>
      <c r="SRN130" s="145"/>
      <c r="SRO130" s="145"/>
      <c r="SRP130" s="145"/>
      <c r="SRQ130" s="145"/>
      <c r="SRR130" s="145"/>
      <c r="SRS130" s="145"/>
      <c r="SRT130" s="145"/>
      <c r="SRU130" s="145"/>
      <c r="SRV130" s="145"/>
      <c r="SRW130" s="145"/>
      <c r="SRX130" s="145"/>
      <c r="SRY130" s="145"/>
      <c r="SRZ130" s="145"/>
      <c r="SSA130" s="145"/>
      <c r="SSB130" s="145"/>
      <c r="SSC130" s="145"/>
      <c r="SSD130" s="145"/>
      <c r="SSE130" s="145"/>
      <c r="SSF130" s="145"/>
      <c r="SSG130" s="145"/>
      <c r="SSH130" s="145"/>
      <c r="SSI130" s="145"/>
      <c r="SSJ130" s="145"/>
      <c r="SSK130" s="145"/>
      <c r="SSL130" s="145"/>
      <c r="SSM130" s="145"/>
      <c r="SSN130" s="145"/>
      <c r="SSO130" s="145"/>
      <c r="SSP130" s="145"/>
      <c r="SSQ130" s="145"/>
      <c r="SSR130" s="145"/>
      <c r="SSS130" s="145"/>
      <c r="SST130" s="145"/>
      <c r="SSU130" s="145"/>
      <c r="SSV130" s="145"/>
      <c r="SSW130" s="145"/>
      <c r="SSX130" s="145"/>
      <c r="SSY130" s="145"/>
      <c r="SSZ130" s="145"/>
      <c r="STA130" s="145"/>
      <c r="STB130" s="145"/>
      <c r="STC130" s="145"/>
      <c r="STD130" s="145"/>
      <c r="STE130" s="145"/>
      <c r="STF130" s="145"/>
      <c r="STG130" s="145"/>
      <c r="STH130" s="145"/>
      <c r="STI130" s="145"/>
      <c r="STJ130" s="145"/>
      <c r="STK130" s="145"/>
      <c r="STL130" s="145"/>
      <c r="STM130" s="145"/>
      <c r="STN130" s="145"/>
      <c r="STO130" s="145"/>
      <c r="STP130" s="145"/>
      <c r="STQ130" s="145"/>
      <c r="STR130" s="145"/>
      <c r="STS130" s="145"/>
      <c r="STT130" s="145"/>
      <c r="STU130" s="145"/>
      <c r="STV130" s="145"/>
      <c r="STW130" s="145"/>
      <c r="STX130" s="145"/>
      <c r="STY130" s="145"/>
      <c r="STZ130" s="145"/>
      <c r="SUA130" s="145"/>
      <c r="SUB130" s="145"/>
      <c r="SUC130" s="145"/>
      <c r="SUD130" s="145"/>
      <c r="SUE130" s="145"/>
      <c r="SUF130" s="145"/>
      <c r="SUG130" s="145"/>
      <c r="SUH130" s="145"/>
      <c r="SUI130" s="145"/>
      <c r="SUJ130" s="145"/>
      <c r="SUK130" s="145"/>
      <c r="SUL130" s="145"/>
      <c r="SUM130" s="145"/>
      <c r="SUN130" s="145"/>
      <c r="SUO130" s="145"/>
      <c r="SUP130" s="145"/>
      <c r="SUQ130" s="145"/>
      <c r="SUR130" s="145"/>
      <c r="SUS130" s="145"/>
      <c r="SUT130" s="145"/>
      <c r="SUU130" s="145"/>
      <c r="SUV130" s="145"/>
      <c r="SUW130" s="145"/>
      <c r="SUX130" s="145"/>
      <c r="SUY130" s="145"/>
      <c r="SUZ130" s="145"/>
      <c r="SVA130" s="145"/>
      <c r="SVB130" s="145"/>
      <c r="SVC130" s="145"/>
      <c r="SVD130" s="145"/>
      <c r="SVE130" s="145"/>
      <c r="SVF130" s="145"/>
      <c r="SVG130" s="145"/>
      <c r="SVH130" s="145"/>
      <c r="SVI130" s="145"/>
      <c r="SVJ130" s="145"/>
      <c r="SVK130" s="145"/>
      <c r="SVL130" s="145"/>
      <c r="SVM130" s="145"/>
      <c r="SVN130" s="145"/>
      <c r="SVO130" s="145"/>
      <c r="SVP130" s="145"/>
      <c r="SVQ130" s="145"/>
      <c r="SVR130" s="145"/>
      <c r="SVS130" s="145"/>
      <c r="SVT130" s="145"/>
      <c r="SVU130" s="145"/>
      <c r="SVV130" s="145"/>
      <c r="SVW130" s="145"/>
      <c r="SVX130" s="145"/>
      <c r="SVY130" s="145"/>
      <c r="SVZ130" s="145"/>
      <c r="SWA130" s="145"/>
      <c r="SWB130" s="145"/>
      <c r="SWC130" s="145"/>
      <c r="SWD130" s="145"/>
      <c r="SWE130" s="145"/>
      <c r="SWF130" s="145"/>
      <c r="SWG130" s="145"/>
      <c r="SWH130" s="145"/>
      <c r="SWI130" s="145"/>
      <c r="SWJ130" s="145"/>
      <c r="SWK130" s="145"/>
      <c r="SWL130" s="145"/>
      <c r="SWM130" s="145"/>
      <c r="SWN130" s="145"/>
      <c r="SWO130" s="145"/>
      <c r="SWP130" s="145"/>
      <c r="SWQ130" s="145"/>
      <c r="SWR130" s="145"/>
      <c r="SWS130" s="145"/>
      <c r="SWT130" s="145"/>
      <c r="SWU130" s="145"/>
      <c r="SWV130" s="145"/>
      <c r="SWW130" s="145"/>
      <c r="SWX130" s="145"/>
      <c r="SWY130" s="145"/>
      <c r="SWZ130" s="145"/>
      <c r="SXA130" s="145"/>
      <c r="SXB130" s="145"/>
      <c r="SXC130" s="145"/>
      <c r="SXD130" s="145"/>
      <c r="SXE130" s="145"/>
      <c r="SXF130" s="145"/>
      <c r="SXG130" s="145"/>
      <c r="SXH130" s="145"/>
      <c r="SXI130" s="145"/>
      <c r="SXJ130" s="145"/>
      <c r="SXK130" s="145"/>
      <c r="SXL130" s="145"/>
      <c r="SXM130" s="145"/>
      <c r="SXN130" s="145"/>
      <c r="SXO130" s="145"/>
      <c r="SXP130" s="145"/>
      <c r="SXQ130" s="145"/>
      <c r="SXR130" s="145"/>
      <c r="SXS130" s="145"/>
      <c r="SXT130" s="145"/>
      <c r="SXU130" s="145"/>
      <c r="SXV130" s="145"/>
      <c r="SXW130" s="145"/>
      <c r="SXX130" s="145"/>
      <c r="SXY130" s="145"/>
      <c r="SXZ130" s="145"/>
      <c r="SYA130" s="145"/>
      <c r="SYB130" s="145"/>
      <c r="SYC130" s="145"/>
      <c r="SYD130" s="145"/>
      <c r="SYE130" s="145"/>
      <c r="SYF130" s="145"/>
      <c r="SYG130" s="145"/>
      <c r="SYH130" s="145"/>
      <c r="SYI130" s="145"/>
      <c r="SYJ130" s="145"/>
      <c r="SYK130" s="145"/>
      <c r="SYL130" s="145"/>
      <c r="SYM130" s="145"/>
      <c r="SYN130" s="145"/>
      <c r="SYO130" s="145"/>
      <c r="SYP130" s="145"/>
      <c r="SYQ130" s="145"/>
      <c r="SYR130" s="145"/>
      <c r="SYS130" s="145"/>
      <c r="SYT130" s="145"/>
      <c r="SYU130" s="145"/>
      <c r="SYV130" s="145"/>
      <c r="SYW130" s="145"/>
      <c r="SYX130" s="145"/>
      <c r="SYY130" s="145"/>
      <c r="SYZ130" s="145"/>
      <c r="SZA130" s="145"/>
      <c r="SZB130" s="145"/>
      <c r="SZC130" s="145"/>
      <c r="SZD130" s="145"/>
      <c r="SZE130" s="145"/>
      <c r="SZF130" s="145"/>
      <c r="SZG130" s="145"/>
      <c r="SZH130" s="145"/>
      <c r="SZI130" s="145"/>
      <c r="SZJ130" s="145"/>
      <c r="SZK130" s="145"/>
      <c r="SZL130" s="145"/>
      <c r="SZM130" s="145"/>
      <c r="SZN130" s="145"/>
      <c r="SZO130" s="145"/>
      <c r="SZP130" s="145"/>
      <c r="SZQ130" s="145"/>
      <c r="SZR130" s="145"/>
      <c r="SZS130" s="145"/>
      <c r="SZT130" s="145"/>
      <c r="SZU130" s="145"/>
      <c r="SZV130" s="145"/>
      <c r="SZW130" s="145"/>
      <c r="SZX130" s="145"/>
      <c r="SZY130" s="145"/>
      <c r="SZZ130" s="145"/>
      <c r="TAA130" s="145"/>
      <c r="TAB130" s="145"/>
      <c r="TAC130" s="145"/>
      <c r="TAD130" s="145"/>
      <c r="TAE130" s="145"/>
      <c r="TAF130" s="145"/>
      <c r="TAG130" s="145"/>
      <c r="TAH130" s="145"/>
      <c r="TAI130" s="145"/>
      <c r="TAJ130" s="145"/>
      <c r="TAK130" s="145"/>
      <c r="TAL130" s="145"/>
      <c r="TAM130" s="145"/>
      <c r="TAN130" s="145"/>
      <c r="TAO130" s="145"/>
      <c r="TAP130" s="145"/>
      <c r="TAQ130" s="145"/>
      <c r="TAR130" s="145"/>
      <c r="TAS130" s="145"/>
      <c r="TAT130" s="145"/>
      <c r="TAU130" s="145"/>
      <c r="TAV130" s="145"/>
      <c r="TAW130" s="145"/>
      <c r="TAX130" s="145"/>
      <c r="TAY130" s="145"/>
      <c r="TAZ130" s="145"/>
      <c r="TBA130" s="145"/>
      <c r="TBB130" s="145"/>
      <c r="TBC130" s="145"/>
      <c r="TBD130" s="145"/>
      <c r="TBE130" s="145"/>
      <c r="TBF130" s="145"/>
      <c r="TBG130" s="145"/>
      <c r="TBH130" s="145"/>
      <c r="TBI130" s="145"/>
      <c r="TBJ130" s="145"/>
      <c r="TBK130" s="145"/>
      <c r="TBL130" s="145"/>
      <c r="TBM130" s="145"/>
      <c r="TBN130" s="145"/>
      <c r="TBO130" s="145"/>
      <c r="TBP130" s="145"/>
      <c r="TBQ130" s="145"/>
      <c r="TBR130" s="145"/>
      <c r="TBS130" s="145"/>
      <c r="TBT130" s="145"/>
      <c r="TBU130" s="145"/>
      <c r="TBV130" s="145"/>
      <c r="TBW130" s="145"/>
      <c r="TBX130" s="145"/>
      <c r="TBY130" s="145"/>
      <c r="TBZ130" s="145"/>
      <c r="TCA130" s="145"/>
      <c r="TCB130" s="145"/>
      <c r="TCC130" s="145"/>
      <c r="TCD130" s="145"/>
      <c r="TCE130" s="145"/>
      <c r="TCF130" s="145"/>
      <c r="TCG130" s="145"/>
      <c r="TCH130" s="145"/>
      <c r="TCI130" s="145"/>
      <c r="TCJ130" s="145"/>
      <c r="TCK130" s="145"/>
      <c r="TCL130" s="145"/>
      <c r="TCM130" s="145"/>
      <c r="TCN130" s="145"/>
      <c r="TCO130" s="145"/>
      <c r="TCP130" s="145"/>
      <c r="TCQ130" s="145"/>
      <c r="TCR130" s="145"/>
      <c r="TCS130" s="145"/>
      <c r="TCT130" s="145"/>
      <c r="TCU130" s="145"/>
      <c r="TCV130" s="145"/>
      <c r="TCW130" s="145"/>
      <c r="TCX130" s="145"/>
      <c r="TCY130" s="145"/>
      <c r="TCZ130" s="145"/>
      <c r="TDA130" s="145"/>
      <c r="TDB130" s="145"/>
      <c r="TDC130" s="145"/>
      <c r="TDD130" s="145"/>
      <c r="TDE130" s="145"/>
      <c r="TDF130" s="145"/>
      <c r="TDG130" s="145"/>
      <c r="TDH130" s="145"/>
      <c r="TDI130" s="145"/>
      <c r="TDJ130" s="145"/>
      <c r="TDK130" s="145"/>
      <c r="TDL130" s="145"/>
      <c r="TDM130" s="145"/>
      <c r="TDN130" s="145"/>
      <c r="TDO130" s="145"/>
      <c r="TDP130" s="145"/>
      <c r="TDQ130" s="145"/>
      <c r="TDR130" s="145"/>
      <c r="TDS130" s="145"/>
      <c r="TDT130" s="145"/>
      <c r="TDU130" s="145"/>
      <c r="TDV130" s="145"/>
      <c r="TDW130" s="145"/>
      <c r="TDX130" s="145"/>
      <c r="TDY130" s="145"/>
      <c r="TDZ130" s="145"/>
      <c r="TEA130" s="145"/>
      <c r="TEB130" s="145"/>
      <c r="TEC130" s="145"/>
      <c r="TED130" s="145"/>
      <c r="TEE130" s="145"/>
      <c r="TEF130" s="145"/>
      <c r="TEG130" s="145"/>
      <c r="TEH130" s="145"/>
      <c r="TEI130" s="145"/>
      <c r="TEJ130" s="145"/>
      <c r="TEK130" s="145"/>
      <c r="TEL130" s="145"/>
      <c r="TEM130" s="145"/>
      <c r="TEN130" s="145"/>
      <c r="TEO130" s="145"/>
      <c r="TEP130" s="145"/>
      <c r="TEQ130" s="145"/>
      <c r="TER130" s="145"/>
      <c r="TES130" s="145"/>
      <c r="TET130" s="145"/>
      <c r="TEU130" s="145"/>
      <c r="TEV130" s="145"/>
      <c r="TEW130" s="145"/>
      <c r="TEX130" s="145"/>
      <c r="TEY130" s="145"/>
      <c r="TEZ130" s="145"/>
      <c r="TFA130" s="145"/>
      <c r="TFB130" s="145"/>
      <c r="TFC130" s="145"/>
      <c r="TFD130" s="145"/>
      <c r="TFE130" s="145"/>
      <c r="TFF130" s="145"/>
      <c r="TFG130" s="145"/>
      <c r="TFH130" s="145"/>
      <c r="TFI130" s="145"/>
      <c r="TFJ130" s="145"/>
      <c r="TFK130" s="145"/>
      <c r="TFL130" s="145"/>
      <c r="TFM130" s="145"/>
      <c r="TFN130" s="145"/>
      <c r="TFO130" s="145"/>
      <c r="TFP130" s="145"/>
      <c r="TFQ130" s="145"/>
      <c r="TFR130" s="145"/>
      <c r="TFS130" s="145"/>
      <c r="TFT130" s="145"/>
      <c r="TFU130" s="145"/>
      <c r="TFV130" s="145"/>
      <c r="TFW130" s="145"/>
      <c r="TFX130" s="145"/>
      <c r="TFY130" s="145"/>
      <c r="TFZ130" s="145"/>
      <c r="TGA130" s="145"/>
      <c r="TGB130" s="145"/>
      <c r="TGC130" s="145"/>
      <c r="TGD130" s="145"/>
      <c r="TGE130" s="145"/>
      <c r="TGF130" s="145"/>
      <c r="TGG130" s="145"/>
      <c r="TGH130" s="145"/>
      <c r="TGI130" s="145"/>
      <c r="TGJ130" s="145"/>
      <c r="TGK130" s="145"/>
      <c r="TGL130" s="145"/>
      <c r="TGM130" s="145"/>
      <c r="TGN130" s="145"/>
      <c r="TGO130" s="145"/>
      <c r="TGP130" s="145"/>
      <c r="TGQ130" s="145"/>
      <c r="TGR130" s="145"/>
      <c r="TGS130" s="145"/>
      <c r="TGT130" s="145"/>
      <c r="TGU130" s="145"/>
      <c r="TGV130" s="145"/>
      <c r="TGW130" s="145"/>
      <c r="TGX130" s="145"/>
      <c r="TGY130" s="145"/>
      <c r="TGZ130" s="145"/>
      <c r="THA130" s="145"/>
      <c r="THB130" s="145"/>
      <c r="THC130" s="145"/>
      <c r="THD130" s="145"/>
      <c r="THE130" s="145"/>
      <c r="THF130" s="145"/>
      <c r="THG130" s="145"/>
      <c r="THH130" s="145"/>
      <c r="THI130" s="145"/>
      <c r="THJ130" s="145"/>
      <c r="THK130" s="145"/>
      <c r="THL130" s="145"/>
      <c r="THM130" s="145"/>
      <c r="THN130" s="145"/>
      <c r="THO130" s="145"/>
      <c r="THP130" s="145"/>
      <c r="THQ130" s="145"/>
      <c r="THR130" s="145"/>
      <c r="THS130" s="145"/>
      <c r="THT130" s="145"/>
      <c r="THU130" s="145"/>
      <c r="THV130" s="145"/>
      <c r="THW130" s="145"/>
      <c r="THX130" s="145"/>
      <c r="THY130" s="145"/>
      <c r="THZ130" s="145"/>
      <c r="TIA130" s="145"/>
      <c r="TIB130" s="145"/>
      <c r="TIC130" s="145"/>
      <c r="TID130" s="145"/>
      <c r="TIE130" s="145"/>
      <c r="TIF130" s="145"/>
      <c r="TIG130" s="145"/>
      <c r="TIH130" s="145"/>
      <c r="TII130" s="145"/>
      <c r="TIJ130" s="145"/>
      <c r="TIK130" s="145"/>
      <c r="TIL130" s="145"/>
      <c r="TIM130" s="145"/>
      <c r="TIN130" s="145"/>
      <c r="TIO130" s="145"/>
      <c r="TIP130" s="145"/>
      <c r="TIQ130" s="145"/>
      <c r="TIR130" s="145"/>
      <c r="TIS130" s="145"/>
      <c r="TIT130" s="145"/>
      <c r="TIU130" s="145"/>
      <c r="TIV130" s="145"/>
      <c r="TIW130" s="145"/>
      <c r="TIX130" s="145"/>
      <c r="TIY130" s="145"/>
      <c r="TIZ130" s="145"/>
      <c r="TJA130" s="145"/>
      <c r="TJB130" s="145"/>
      <c r="TJC130" s="145"/>
      <c r="TJD130" s="145"/>
      <c r="TJE130" s="145"/>
      <c r="TJF130" s="145"/>
      <c r="TJG130" s="145"/>
      <c r="TJH130" s="145"/>
      <c r="TJI130" s="145"/>
      <c r="TJJ130" s="145"/>
      <c r="TJK130" s="145"/>
      <c r="TJL130" s="145"/>
      <c r="TJM130" s="145"/>
      <c r="TJN130" s="145"/>
      <c r="TJO130" s="145"/>
      <c r="TJP130" s="145"/>
      <c r="TJQ130" s="145"/>
      <c r="TJR130" s="145"/>
      <c r="TJS130" s="145"/>
      <c r="TJT130" s="145"/>
      <c r="TJU130" s="145"/>
      <c r="TJV130" s="145"/>
      <c r="TJW130" s="145"/>
      <c r="TJX130" s="145"/>
      <c r="TJY130" s="145"/>
      <c r="TJZ130" s="145"/>
      <c r="TKA130" s="145"/>
      <c r="TKB130" s="145"/>
      <c r="TKC130" s="145"/>
      <c r="TKD130" s="145"/>
      <c r="TKE130" s="145"/>
      <c r="TKF130" s="145"/>
      <c r="TKG130" s="145"/>
      <c r="TKH130" s="145"/>
      <c r="TKI130" s="145"/>
      <c r="TKJ130" s="145"/>
      <c r="TKK130" s="145"/>
      <c r="TKL130" s="145"/>
      <c r="TKM130" s="145"/>
      <c r="TKN130" s="145"/>
      <c r="TKO130" s="145"/>
      <c r="TKP130" s="145"/>
      <c r="TKQ130" s="145"/>
      <c r="TKR130" s="145"/>
      <c r="TKS130" s="145"/>
      <c r="TKT130" s="145"/>
      <c r="TKU130" s="145"/>
      <c r="TKV130" s="145"/>
      <c r="TKW130" s="145"/>
      <c r="TKX130" s="145"/>
      <c r="TKY130" s="145"/>
      <c r="TKZ130" s="145"/>
      <c r="TLA130" s="145"/>
      <c r="TLB130" s="145"/>
      <c r="TLC130" s="145"/>
      <c r="TLD130" s="145"/>
      <c r="TLE130" s="145"/>
      <c r="TLF130" s="145"/>
      <c r="TLG130" s="145"/>
      <c r="TLH130" s="145"/>
      <c r="TLI130" s="145"/>
      <c r="TLJ130" s="145"/>
      <c r="TLK130" s="145"/>
      <c r="TLL130" s="145"/>
      <c r="TLM130" s="145"/>
      <c r="TLN130" s="145"/>
      <c r="TLO130" s="145"/>
      <c r="TLP130" s="145"/>
      <c r="TLQ130" s="145"/>
      <c r="TLR130" s="145"/>
      <c r="TLS130" s="145"/>
      <c r="TLT130" s="145"/>
      <c r="TLU130" s="145"/>
      <c r="TLV130" s="145"/>
      <c r="TLW130" s="145"/>
      <c r="TLX130" s="145"/>
      <c r="TLY130" s="145"/>
      <c r="TLZ130" s="145"/>
      <c r="TMA130" s="145"/>
      <c r="TMB130" s="145"/>
      <c r="TMC130" s="145"/>
      <c r="TMD130" s="145"/>
      <c r="TME130" s="145"/>
      <c r="TMF130" s="145"/>
      <c r="TMG130" s="145"/>
      <c r="TMH130" s="145"/>
      <c r="TMI130" s="145"/>
      <c r="TMJ130" s="145"/>
      <c r="TMK130" s="145"/>
      <c r="TML130" s="145"/>
      <c r="TMM130" s="145"/>
      <c r="TMN130" s="145"/>
      <c r="TMO130" s="145"/>
      <c r="TMP130" s="145"/>
      <c r="TMQ130" s="145"/>
      <c r="TMR130" s="145"/>
      <c r="TMS130" s="145"/>
      <c r="TMT130" s="145"/>
      <c r="TMU130" s="145"/>
      <c r="TMV130" s="145"/>
      <c r="TMW130" s="145"/>
      <c r="TMX130" s="145"/>
      <c r="TMY130" s="145"/>
      <c r="TMZ130" s="145"/>
      <c r="TNA130" s="145"/>
      <c r="TNB130" s="145"/>
      <c r="TNC130" s="145"/>
      <c r="TND130" s="145"/>
      <c r="TNE130" s="145"/>
      <c r="TNF130" s="145"/>
      <c r="TNG130" s="145"/>
      <c r="TNH130" s="145"/>
      <c r="TNI130" s="145"/>
      <c r="TNJ130" s="145"/>
      <c r="TNK130" s="145"/>
      <c r="TNL130" s="145"/>
      <c r="TNM130" s="145"/>
      <c r="TNN130" s="145"/>
      <c r="TNO130" s="145"/>
      <c r="TNP130" s="145"/>
      <c r="TNQ130" s="145"/>
      <c r="TNR130" s="145"/>
      <c r="TNS130" s="145"/>
      <c r="TNT130" s="145"/>
      <c r="TNU130" s="145"/>
      <c r="TNV130" s="145"/>
      <c r="TNW130" s="145"/>
      <c r="TNX130" s="145"/>
      <c r="TNY130" s="145"/>
      <c r="TNZ130" s="145"/>
      <c r="TOA130" s="145"/>
      <c r="TOB130" s="145"/>
      <c r="TOC130" s="145"/>
      <c r="TOD130" s="145"/>
      <c r="TOE130" s="145"/>
      <c r="TOF130" s="145"/>
      <c r="TOG130" s="145"/>
      <c r="TOH130" s="145"/>
      <c r="TOI130" s="145"/>
      <c r="TOJ130" s="145"/>
      <c r="TOK130" s="145"/>
      <c r="TOL130" s="145"/>
      <c r="TOM130" s="145"/>
      <c r="TON130" s="145"/>
      <c r="TOO130" s="145"/>
      <c r="TOP130" s="145"/>
      <c r="TOQ130" s="145"/>
      <c r="TOR130" s="145"/>
      <c r="TOS130" s="145"/>
      <c r="TOT130" s="145"/>
      <c r="TOU130" s="145"/>
      <c r="TOV130" s="145"/>
      <c r="TOW130" s="145"/>
      <c r="TOX130" s="145"/>
      <c r="TOY130" s="145"/>
      <c r="TOZ130" s="145"/>
      <c r="TPA130" s="145"/>
      <c r="TPB130" s="145"/>
      <c r="TPC130" s="145"/>
      <c r="TPD130" s="145"/>
      <c r="TPE130" s="145"/>
      <c r="TPF130" s="145"/>
      <c r="TPG130" s="145"/>
      <c r="TPH130" s="145"/>
      <c r="TPI130" s="145"/>
      <c r="TPJ130" s="145"/>
      <c r="TPK130" s="145"/>
      <c r="TPL130" s="145"/>
      <c r="TPM130" s="145"/>
      <c r="TPN130" s="145"/>
      <c r="TPO130" s="145"/>
      <c r="TPP130" s="145"/>
      <c r="TPQ130" s="145"/>
      <c r="TPR130" s="145"/>
      <c r="TPS130" s="145"/>
      <c r="TPT130" s="145"/>
      <c r="TPU130" s="145"/>
      <c r="TPV130" s="145"/>
      <c r="TPW130" s="145"/>
      <c r="TPX130" s="145"/>
      <c r="TPY130" s="145"/>
      <c r="TPZ130" s="145"/>
      <c r="TQA130" s="145"/>
      <c r="TQB130" s="145"/>
      <c r="TQC130" s="145"/>
      <c r="TQD130" s="145"/>
      <c r="TQE130" s="145"/>
      <c r="TQF130" s="145"/>
      <c r="TQG130" s="145"/>
      <c r="TQH130" s="145"/>
      <c r="TQI130" s="145"/>
      <c r="TQJ130" s="145"/>
      <c r="TQK130" s="145"/>
      <c r="TQL130" s="145"/>
      <c r="TQM130" s="145"/>
      <c r="TQN130" s="145"/>
      <c r="TQO130" s="145"/>
      <c r="TQP130" s="145"/>
      <c r="TQQ130" s="145"/>
      <c r="TQR130" s="145"/>
      <c r="TQS130" s="145"/>
      <c r="TQT130" s="145"/>
      <c r="TQU130" s="145"/>
      <c r="TQV130" s="145"/>
      <c r="TQW130" s="145"/>
      <c r="TQX130" s="145"/>
      <c r="TQY130" s="145"/>
      <c r="TQZ130" s="145"/>
      <c r="TRA130" s="145"/>
      <c r="TRB130" s="145"/>
      <c r="TRC130" s="145"/>
      <c r="TRD130" s="145"/>
      <c r="TRE130" s="145"/>
      <c r="TRF130" s="145"/>
      <c r="TRG130" s="145"/>
      <c r="TRH130" s="145"/>
      <c r="TRI130" s="145"/>
      <c r="TRJ130" s="145"/>
      <c r="TRK130" s="145"/>
      <c r="TRL130" s="145"/>
      <c r="TRM130" s="145"/>
      <c r="TRN130" s="145"/>
      <c r="TRO130" s="145"/>
      <c r="TRP130" s="145"/>
      <c r="TRQ130" s="145"/>
      <c r="TRR130" s="145"/>
      <c r="TRS130" s="145"/>
      <c r="TRT130" s="145"/>
      <c r="TRU130" s="145"/>
      <c r="TRV130" s="145"/>
      <c r="TRW130" s="145"/>
      <c r="TRX130" s="145"/>
      <c r="TRY130" s="145"/>
      <c r="TRZ130" s="145"/>
      <c r="TSA130" s="145"/>
      <c r="TSB130" s="145"/>
      <c r="TSC130" s="145"/>
      <c r="TSD130" s="145"/>
      <c r="TSE130" s="145"/>
      <c r="TSF130" s="145"/>
      <c r="TSG130" s="145"/>
      <c r="TSH130" s="145"/>
      <c r="TSI130" s="145"/>
      <c r="TSJ130" s="145"/>
      <c r="TSK130" s="145"/>
      <c r="TSL130" s="145"/>
      <c r="TSM130" s="145"/>
      <c r="TSN130" s="145"/>
      <c r="TSO130" s="145"/>
      <c r="TSP130" s="145"/>
      <c r="TSQ130" s="145"/>
      <c r="TSR130" s="145"/>
      <c r="TSS130" s="145"/>
      <c r="TST130" s="145"/>
      <c r="TSU130" s="145"/>
      <c r="TSV130" s="145"/>
      <c r="TSW130" s="145"/>
      <c r="TSX130" s="145"/>
      <c r="TSY130" s="145"/>
      <c r="TSZ130" s="145"/>
      <c r="TTA130" s="145"/>
      <c r="TTB130" s="145"/>
      <c r="TTC130" s="145"/>
      <c r="TTD130" s="145"/>
      <c r="TTE130" s="145"/>
      <c r="TTF130" s="145"/>
      <c r="TTG130" s="145"/>
      <c r="TTH130" s="145"/>
      <c r="TTI130" s="145"/>
      <c r="TTJ130" s="145"/>
      <c r="TTK130" s="145"/>
      <c r="TTL130" s="145"/>
      <c r="TTM130" s="145"/>
      <c r="TTN130" s="145"/>
      <c r="TTO130" s="145"/>
      <c r="TTP130" s="145"/>
      <c r="TTQ130" s="145"/>
      <c r="TTR130" s="145"/>
      <c r="TTS130" s="145"/>
      <c r="TTT130" s="145"/>
      <c r="TTU130" s="145"/>
      <c r="TTV130" s="145"/>
      <c r="TTW130" s="145"/>
      <c r="TTX130" s="145"/>
      <c r="TTY130" s="145"/>
      <c r="TTZ130" s="145"/>
      <c r="TUA130" s="145"/>
      <c r="TUB130" s="145"/>
      <c r="TUC130" s="145"/>
      <c r="TUD130" s="145"/>
      <c r="TUE130" s="145"/>
      <c r="TUF130" s="145"/>
      <c r="TUG130" s="145"/>
      <c r="TUH130" s="145"/>
      <c r="TUI130" s="145"/>
      <c r="TUJ130" s="145"/>
      <c r="TUK130" s="145"/>
      <c r="TUL130" s="145"/>
      <c r="TUM130" s="145"/>
      <c r="TUN130" s="145"/>
      <c r="TUO130" s="145"/>
      <c r="TUP130" s="145"/>
      <c r="TUQ130" s="145"/>
      <c r="TUR130" s="145"/>
      <c r="TUS130" s="145"/>
      <c r="TUT130" s="145"/>
      <c r="TUU130" s="145"/>
      <c r="TUV130" s="145"/>
      <c r="TUW130" s="145"/>
      <c r="TUX130" s="145"/>
      <c r="TUY130" s="145"/>
      <c r="TUZ130" s="145"/>
      <c r="TVA130" s="145"/>
      <c r="TVB130" s="145"/>
      <c r="TVC130" s="145"/>
      <c r="TVD130" s="145"/>
      <c r="TVE130" s="145"/>
      <c r="TVF130" s="145"/>
      <c r="TVG130" s="145"/>
      <c r="TVH130" s="145"/>
      <c r="TVI130" s="145"/>
      <c r="TVJ130" s="145"/>
      <c r="TVK130" s="145"/>
      <c r="TVL130" s="145"/>
      <c r="TVM130" s="145"/>
      <c r="TVN130" s="145"/>
      <c r="TVO130" s="145"/>
      <c r="TVP130" s="145"/>
      <c r="TVQ130" s="145"/>
      <c r="TVR130" s="145"/>
      <c r="TVS130" s="145"/>
      <c r="TVT130" s="145"/>
      <c r="TVU130" s="145"/>
      <c r="TVV130" s="145"/>
      <c r="TVW130" s="145"/>
      <c r="TVX130" s="145"/>
      <c r="TVY130" s="145"/>
      <c r="TVZ130" s="145"/>
      <c r="TWA130" s="145"/>
      <c r="TWB130" s="145"/>
      <c r="TWC130" s="145"/>
      <c r="TWD130" s="145"/>
      <c r="TWE130" s="145"/>
      <c r="TWF130" s="145"/>
      <c r="TWG130" s="145"/>
      <c r="TWH130" s="145"/>
      <c r="TWI130" s="145"/>
      <c r="TWJ130" s="145"/>
      <c r="TWK130" s="145"/>
      <c r="TWL130" s="145"/>
      <c r="TWM130" s="145"/>
      <c r="TWN130" s="145"/>
      <c r="TWO130" s="145"/>
      <c r="TWP130" s="145"/>
      <c r="TWQ130" s="145"/>
      <c r="TWR130" s="145"/>
      <c r="TWS130" s="145"/>
      <c r="TWT130" s="145"/>
      <c r="TWU130" s="145"/>
      <c r="TWV130" s="145"/>
      <c r="TWW130" s="145"/>
      <c r="TWX130" s="145"/>
      <c r="TWY130" s="145"/>
      <c r="TWZ130" s="145"/>
      <c r="TXA130" s="145"/>
      <c r="TXB130" s="145"/>
      <c r="TXC130" s="145"/>
      <c r="TXD130" s="145"/>
      <c r="TXE130" s="145"/>
      <c r="TXF130" s="145"/>
      <c r="TXG130" s="145"/>
      <c r="TXH130" s="145"/>
      <c r="TXI130" s="145"/>
      <c r="TXJ130" s="145"/>
      <c r="TXK130" s="145"/>
      <c r="TXL130" s="145"/>
      <c r="TXM130" s="145"/>
      <c r="TXN130" s="145"/>
      <c r="TXO130" s="145"/>
      <c r="TXP130" s="145"/>
      <c r="TXQ130" s="145"/>
      <c r="TXR130" s="145"/>
      <c r="TXS130" s="145"/>
      <c r="TXT130" s="145"/>
      <c r="TXU130" s="145"/>
      <c r="TXV130" s="145"/>
      <c r="TXW130" s="145"/>
      <c r="TXX130" s="145"/>
      <c r="TXY130" s="145"/>
      <c r="TXZ130" s="145"/>
      <c r="TYA130" s="145"/>
      <c r="TYB130" s="145"/>
      <c r="TYC130" s="145"/>
      <c r="TYD130" s="145"/>
      <c r="TYE130" s="145"/>
      <c r="TYF130" s="145"/>
      <c r="TYG130" s="145"/>
      <c r="TYH130" s="145"/>
      <c r="TYI130" s="145"/>
      <c r="TYJ130" s="145"/>
      <c r="TYK130" s="145"/>
      <c r="TYL130" s="145"/>
      <c r="TYM130" s="145"/>
      <c r="TYN130" s="145"/>
      <c r="TYO130" s="145"/>
      <c r="TYP130" s="145"/>
      <c r="TYQ130" s="145"/>
      <c r="TYR130" s="145"/>
      <c r="TYS130" s="145"/>
      <c r="TYT130" s="145"/>
      <c r="TYU130" s="145"/>
      <c r="TYV130" s="145"/>
      <c r="TYW130" s="145"/>
      <c r="TYX130" s="145"/>
      <c r="TYY130" s="145"/>
      <c r="TYZ130" s="145"/>
      <c r="TZA130" s="145"/>
      <c r="TZB130" s="145"/>
      <c r="TZC130" s="145"/>
      <c r="TZD130" s="145"/>
      <c r="TZE130" s="145"/>
      <c r="TZF130" s="145"/>
      <c r="TZG130" s="145"/>
      <c r="TZH130" s="145"/>
      <c r="TZI130" s="145"/>
      <c r="TZJ130" s="145"/>
      <c r="TZK130" s="145"/>
      <c r="TZL130" s="145"/>
      <c r="TZM130" s="145"/>
      <c r="TZN130" s="145"/>
      <c r="TZO130" s="145"/>
      <c r="TZP130" s="145"/>
      <c r="TZQ130" s="145"/>
      <c r="TZR130" s="145"/>
      <c r="TZS130" s="145"/>
      <c r="TZT130" s="145"/>
      <c r="TZU130" s="145"/>
      <c r="TZV130" s="145"/>
      <c r="TZW130" s="145"/>
      <c r="TZX130" s="145"/>
      <c r="TZY130" s="145"/>
      <c r="TZZ130" s="145"/>
      <c r="UAA130" s="145"/>
      <c r="UAB130" s="145"/>
      <c r="UAC130" s="145"/>
      <c r="UAD130" s="145"/>
      <c r="UAE130" s="145"/>
      <c r="UAF130" s="145"/>
      <c r="UAG130" s="145"/>
      <c r="UAH130" s="145"/>
      <c r="UAI130" s="145"/>
      <c r="UAJ130" s="145"/>
      <c r="UAK130" s="145"/>
      <c r="UAL130" s="145"/>
      <c r="UAM130" s="145"/>
      <c r="UAN130" s="145"/>
      <c r="UAO130" s="145"/>
      <c r="UAP130" s="145"/>
      <c r="UAQ130" s="145"/>
      <c r="UAR130" s="145"/>
      <c r="UAS130" s="145"/>
      <c r="UAT130" s="145"/>
      <c r="UAU130" s="145"/>
      <c r="UAV130" s="145"/>
      <c r="UAW130" s="145"/>
      <c r="UAX130" s="145"/>
      <c r="UAY130" s="145"/>
      <c r="UAZ130" s="145"/>
      <c r="UBA130" s="145"/>
      <c r="UBB130" s="145"/>
      <c r="UBC130" s="145"/>
      <c r="UBD130" s="145"/>
      <c r="UBE130" s="145"/>
      <c r="UBF130" s="145"/>
      <c r="UBG130" s="145"/>
      <c r="UBH130" s="145"/>
      <c r="UBI130" s="145"/>
      <c r="UBJ130" s="145"/>
      <c r="UBK130" s="145"/>
      <c r="UBL130" s="145"/>
      <c r="UBM130" s="145"/>
      <c r="UBN130" s="145"/>
      <c r="UBO130" s="145"/>
      <c r="UBP130" s="145"/>
      <c r="UBQ130" s="145"/>
      <c r="UBR130" s="145"/>
      <c r="UBS130" s="145"/>
      <c r="UBT130" s="145"/>
      <c r="UBU130" s="145"/>
      <c r="UBV130" s="145"/>
      <c r="UBW130" s="145"/>
      <c r="UBX130" s="145"/>
      <c r="UBY130" s="145"/>
      <c r="UBZ130" s="145"/>
      <c r="UCA130" s="145"/>
      <c r="UCB130" s="145"/>
      <c r="UCC130" s="145"/>
      <c r="UCD130" s="145"/>
      <c r="UCE130" s="145"/>
      <c r="UCF130" s="145"/>
      <c r="UCG130" s="145"/>
      <c r="UCH130" s="145"/>
      <c r="UCI130" s="145"/>
      <c r="UCJ130" s="145"/>
      <c r="UCK130" s="145"/>
      <c r="UCL130" s="145"/>
      <c r="UCM130" s="145"/>
      <c r="UCN130" s="145"/>
      <c r="UCO130" s="145"/>
      <c r="UCP130" s="145"/>
      <c r="UCQ130" s="145"/>
      <c r="UCR130" s="145"/>
      <c r="UCS130" s="145"/>
      <c r="UCT130" s="145"/>
      <c r="UCU130" s="145"/>
      <c r="UCV130" s="145"/>
      <c r="UCW130" s="145"/>
      <c r="UCX130" s="145"/>
      <c r="UCY130" s="145"/>
      <c r="UCZ130" s="145"/>
      <c r="UDA130" s="145"/>
      <c r="UDB130" s="145"/>
      <c r="UDC130" s="145"/>
      <c r="UDD130" s="145"/>
      <c r="UDE130" s="145"/>
      <c r="UDF130" s="145"/>
      <c r="UDG130" s="145"/>
      <c r="UDH130" s="145"/>
      <c r="UDI130" s="145"/>
      <c r="UDJ130" s="145"/>
      <c r="UDK130" s="145"/>
      <c r="UDL130" s="145"/>
      <c r="UDM130" s="145"/>
      <c r="UDN130" s="145"/>
      <c r="UDO130" s="145"/>
      <c r="UDP130" s="145"/>
      <c r="UDQ130" s="145"/>
      <c r="UDR130" s="145"/>
      <c r="UDS130" s="145"/>
      <c r="UDT130" s="145"/>
      <c r="UDU130" s="145"/>
      <c r="UDV130" s="145"/>
      <c r="UDW130" s="145"/>
      <c r="UDX130" s="145"/>
      <c r="UDY130" s="145"/>
      <c r="UDZ130" s="145"/>
      <c r="UEA130" s="145"/>
      <c r="UEB130" s="145"/>
      <c r="UEC130" s="145"/>
      <c r="UED130" s="145"/>
      <c r="UEE130" s="145"/>
      <c r="UEF130" s="145"/>
      <c r="UEG130" s="145"/>
      <c r="UEH130" s="145"/>
      <c r="UEI130" s="145"/>
      <c r="UEJ130" s="145"/>
      <c r="UEK130" s="145"/>
      <c r="UEL130" s="145"/>
      <c r="UEM130" s="145"/>
      <c r="UEN130" s="145"/>
      <c r="UEO130" s="145"/>
      <c r="UEP130" s="145"/>
      <c r="UEQ130" s="145"/>
      <c r="UER130" s="145"/>
      <c r="UES130" s="145"/>
      <c r="UET130" s="145"/>
      <c r="UEU130" s="145"/>
      <c r="UEV130" s="145"/>
      <c r="UEW130" s="145"/>
      <c r="UEX130" s="145"/>
      <c r="UEY130" s="145"/>
      <c r="UEZ130" s="145"/>
      <c r="UFA130" s="145"/>
      <c r="UFB130" s="145"/>
      <c r="UFC130" s="145"/>
      <c r="UFD130" s="145"/>
      <c r="UFE130" s="145"/>
      <c r="UFF130" s="145"/>
      <c r="UFG130" s="145"/>
      <c r="UFH130" s="145"/>
      <c r="UFI130" s="145"/>
      <c r="UFJ130" s="145"/>
      <c r="UFK130" s="145"/>
      <c r="UFL130" s="145"/>
      <c r="UFM130" s="145"/>
      <c r="UFN130" s="145"/>
      <c r="UFO130" s="145"/>
      <c r="UFP130" s="145"/>
      <c r="UFQ130" s="145"/>
      <c r="UFR130" s="145"/>
      <c r="UFS130" s="145"/>
      <c r="UFT130" s="145"/>
      <c r="UFU130" s="145"/>
      <c r="UFV130" s="145"/>
      <c r="UFW130" s="145"/>
      <c r="UFX130" s="145"/>
      <c r="UFY130" s="145"/>
      <c r="UFZ130" s="145"/>
      <c r="UGA130" s="145"/>
      <c r="UGB130" s="145"/>
      <c r="UGC130" s="145"/>
      <c r="UGD130" s="145"/>
      <c r="UGE130" s="145"/>
      <c r="UGF130" s="145"/>
      <c r="UGG130" s="145"/>
      <c r="UGH130" s="145"/>
      <c r="UGI130" s="145"/>
      <c r="UGJ130" s="145"/>
      <c r="UGK130" s="145"/>
      <c r="UGL130" s="145"/>
      <c r="UGM130" s="145"/>
      <c r="UGN130" s="145"/>
      <c r="UGO130" s="145"/>
      <c r="UGP130" s="145"/>
      <c r="UGQ130" s="145"/>
      <c r="UGR130" s="145"/>
      <c r="UGS130" s="145"/>
      <c r="UGT130" s="145"/>
      <c r="UGU130" s="145"/>
      <c r="UGV130" s="145"/>
      <c r="UGW130" s="145"/>
      <c r="UGX130" s="145"/>
      <c r="UGY130" s="145"/>
      <c r="UGZ130" s="145"/>
      <c r="UHA130" s="145"/>
      <c r="UHB130" s="145"/>
      <c r="UHC130" s="145"/>
      <c r="UHD130" s="145"/>
      <c r="UHE130" s="145"/>
      <c r="UHF130" s="145"/>
      <c r="UHG130" s="145"/>
      <c r="UHH130" s="145"/>
      <c r="UHI130" s="145"/>
      <c r="UHJ130" s="145"/>
      <c r="UHK130" s="145"/>
      <c r="UHL130" s="145"/>
      <c r="UHM130" s="145"/>
      <c r="UHN130" s="145"/>
      <c r="UHO130" s="145"/>
      <c r="UHP130" s="145"/>
      <c r="UHQ130" s="145"/>
      <c r="UHR130" s="145"/>
      <c r="UHS130" s="145"/>
      <c r="UHT130" s="145"/>
      <c r="UHU130" s="145"/>
      <c r="UHV130" s="145"/>
      <c r="UHW130" s="145"/>
      <c r="UHX130" s="145"/>
      <c r="UHY130" s="145"/>
      <c r="UHZ130" s="145"/>
      <c r="UIA130" s="145"/>
      <c r="UIB130" s="145"/>
      <c r="UIC130" s="145"/>
      <c r="UID130" s="145"/>
      <c r="UIE130" s="145"/>
      <c r="UIF130" s="145"/>
      <c r="UIG130" s="145"/>
      <c r="UIH130" s="145"/>
      <c r="UII130" s="145"/>
      <c r="UIJ130" s="145"/>
      <c r="UIK130" s="145"/>
      <c r="UIL130" s="145"/>
      <c r="UIM130" s="145"/>
      <c r="UIN130" s="145"/>
      <c r="UIO130" s="145"/>
      <c r="UIP130" s="145"/>
      <c r="UIQ130" s="145"/>
      <c r="UIR130" s="145"/>
      <c r="UIS130" s="145"/>
      <c r="UIT130" s="145"/>
      <c r="UIU130" s="145"/>
      <c r="UIV130" s="145"/>
      <c r="UIW130" s="145"/>
      <c r="UIX130" s="145"/>
      <c r="UIY130" s="145"/>
      <c r="UIZ130" s="145"/>
      <c r="UJA130" s="145"/>
      <c r="UJB130" s="145"/>
      <c r="UJC130" s="145"/>
      <c r="UJD130" s="145"/>
      <c r="UJE130" s="145"/>
      <c r="UJF130" s="145"/>
      <c r="UJG130" s="145"/>
      <c r="UJH130" s="145"/>
      <c r="UJI130" s="145"/>
      <c r="UJJ130" s="145"/>
      <c r="UJK130" s="145"/>
      <c r="UJL130" s="145"/>
      <c r="UJM130" s="145"/>
      <c r="UJN130" s="145"/>
      <c r="UJO130" s="145"/>
      <c r="UJP130" s="145"/>
      <c r="UJQ130" s="145"/>
      <c r="UJR130" s="145"/>
      <c r="UJS130" s="145"/>
      <c r="UJT130" s="145"/>
      <c r="UJU130" s="145"/>
      <c r="UJV130" s="145"/>
      <c r="UJW130" s="145"/>
      <c r="UJX130" s="145"/>
      <c r="UJY130" s="145"/>
      <c r="UJZ130" s="145"/>
      <c r="UKA130" s="145"/>
      <c r="UKB130" s="145"/>
      <c r="UKC130" s="145"/>
      <c r="UKD130" s="145"/>
      <c r="UKE130" s="145"/>
      <c r="UKF130" s="145"/>
      <c r="UKG130" s="145"/>
      <c r="UKH130" s="145"/>
      <c r="UKI130" s="145"/>
      <c r="UKJ130" s="145"/>
      <c r="UKK130" s="145"/>
      <c r="UKL130" s="145"/>
      <c r="UKM130" s="145"/>
      <c r="UKN130" s="145"/>
      <c r="UKO130" s="145"/>
      <c r="UKP130" s="145"/>
      <c r="UKQ130" s="145"/>
      <c r="UKR130" s="145"/>
      <c r="UKS130" s="145"/>
      <c r="UKT130" s="145"/>
      <c r="UKU130" s="145"/>
      <c r="UKV130" s="145"/>
      <c r="UKW130" s="145"/>
      <c r="UKX130" s="145"/>
      <c r="UKY130" s="145"/>
      <c r="UKZ130" s="145"/>
      <c r="ULA130" s="145"/>
      <c r="ULB130" s="145"/>
      <c r="ULC130" s="145"/>
      <c r="ULD130" s="145"/>
      <c r="ULE130" s="145"/>
      <c r="ULF130" s="145"/>
      <c r="ULG130" s="145"/>
      <c r="ULH130" s="145"/>
      <c r="ULI130" s="145"/>
      <c r="ULJ130" s="145"/>
      <c r="ULK130" s="145"/>
      <c r="ULL130" s="145"/>
      <c r="ULM130" s="145"/>
      <c r="ULN130" s="145"/>
      <c r="ULO130" s="145"/>
      <c r="ULP130" s="145"/>
      <c r="ULQ130" s="145"/>
      <c r="ULR130" s="145"/>
      <c r="ULS130" s="145"/>
      <c r="ULT130" s="145"/>
      <c r="ULU130" s="145"/>
      <c r="ULV130" s="145"/>
      <c r="ULW130" s="145"/>
      <c r="ULX130" s="145"/>
      <c r="ULY130" s="145"/>
      <c r="ULZ130" s="145"/>
      <c r="UMA130" s="145"/>
      <c r="UMB130" s="145"/>
      <c r="UMC130" s="145"/>
      <c r="UMD130" s="145"/>
      <c r="UME130" s="145"/>
      <c r="UMF130" s="145"/>
      <c r="UMG130" s="145"/>
      <c r="UMH130" s="145"/>
      <c r="UMI130" s="145"/>
      <c r="UMJ130" s="145"/>
      <c r="UMK130" s="145"/>
      <c r="UML130" s="145"/>
      <c r="UMM130" s="145"/>
      <c r="UMN130" s="145"/>
      <c r="UMO130" s="145"/>
      <c r="UMP130" s="145"/>
      <c r="UMQ130" s="145"/>
      <c r="UMR130" s="145"/>
      <c r="UMS130" s="145"/>
      <c r="UMT130" s="145"/>
      <c r="UMU130" s="145"/>
      <c r="UMV130" s="145"/>
      <c r="UMW130" s="145"/>
      <c r="UMX130" s="145"/>
      <c r="UMY130" s="145"/>
      <c r="UMZ130" s="145"/>
      <c r="UNA130" s="145"/>
      <c r="UNB130" s="145"/>
      <c r="UNC130" s="145"/>
      <c r="UND130" s="145"/>
      <c r="UNE130" s="145"/>
      <c r="UNF130" s="145"/>
      <c r="UNG130" s="145"/>
      <c r="UNH130" s="145"/>
      <c r="UNI130" s="145"/>
      <c r="UNJ130" s="145"/>
      <c r="UNK130" s="145"/>
      <c r="UNL130" s="145"/>
      <c r="UNM130" s="145"/>
      <c r="UNN130" s="145"/>
      <c r="UNO130" s="145"/>
      <c r="UNP130" s="145"/>
      <c r="UNQ130" s="145"/>
      <c r="UNR130" s="145"/>
      <c r="UNS130" s="145"/>
      <c r="UNT130" s="145"/>
      <c r="UNU130" s="145"/>
      <c r="UNV130" s="145"/>
      <c r="UNW130" s="145"/>
      <c r="UNX130" s="145"/>
      <c r="UNY130" s="145"/>
      <c r="UNZ130" s="145"/>
      <c r="UOA130" s="145"/>
      <c r="UOB130" s="145"/>
      <c r="UOC130" s="145"/>
      <c r="UOD130" s="145"/>
      <c r="UOE130" s="145"/>
      <c r="UOF130" s="145"/>
      <c r="UOG130" s="145"/>
      <c r="UOH130" s="145"/>
      <c r="UOI130" s="145"/>
      <c r="UOJ130" s="145"/>
      <c r="UOK130" s="145"/>
      <c r="UOL130" s="145"/>
      <c r="UOM130" s="145"/>
      <c r="UON130" s="145"/>
      <c r="UOO130" s="145"/>
      <c r="UOP130" s="145"/>
      <c r="UOQ130" s="145"/>
      <c r="UOR130" s="145"/>
      <c r="UOS130" s="145"/>
      <c r="UOT130" s="145"/>
      <c r="UOU130" s="145"/>
      <c r="UOV130" s="145"/>
      <c r="UOW130" s="145"/>
      <c r="UOX130" s="145"/>
      <c r="UOY130" s="145"/>
      <c r="UOZ130" s="145"/>
      <c r="UPA130" s="145"/>
      <c r="UPB130" s="145"/>
      <c r="UPC130" s="145"/>
      <c r="UPD130" s="145"/>
      <c r="UPE130" s="145"/>
      <c r="UPF130" s="145"/>
      <c r="UPG130" s="145"/>
      <c r="UPH130" s="145"/>
      <c r="UPI130" s="145"/>
      <c r="UPJ130" s="145"/>
      <c r="UPK130" s="145"/>
      <c r="UPL130" s="145"/>
      <c r="UPM130" s="145"/>
      <c r="UPN130" s="145"/>
      <c r="UPO130" s="145"/>
      <c r="UPP130" s="145"/>
      <c r="UPQ130" s="145"/>
      <c r="UPR130" s="145"/>
      <c r="UPS130" s="145"/>
      <c r="UPT130" s="145"/>
      <c r="UPU130" s="145"/>
      <c r="UPV130" s="145"/>
      <c r="UPW130" s="145"/>
      <c r="UPX130" s="145"/>
      <c r="UPY130" s="145"/>
      <c r="UPZ130" s="145"/>
      <c r="UQA130" s="145"/>
      <c r="UQB130" s="145"/>
      <c r="UQC130" s="145"/>
      <c r="UQD130" s="145"/>
      <c r="UQE130" s="145"/>
      <c r="UQF130" s="145"/>
      <c r="UQG130" s="145"/>
      <c r="UQH130" s="145"/>
      <c r="UQI130" s="145"/>
      <c r="UQJ130" s="145"/>
      <c r="UQK130" s="145"/>
      <c r="UQL130" s="145"/>
      <c r="UQM130" s="145"/>
      <c r="UQN130" s="145"/>
      <c r="UQO130" s="145"/>
      <c r="UQP130" s="145"/>
      <c r="UQQ130" s="145"/>
      <c r="UQR130" s="145"/>
      <c r="UQS130" s="145"/>
      <c r="UQT130" s="145"/>
      <c r="UQU130" s="145"/>
      <c r="UQV130" s="145"/>
      <c r="UQW130" s="145"/>
      <c r="UQX130" s="145"/>
      <c r="UQY130" s="145"/>
      <c r="UQZ130" s="145"/>
      <c r="URA130" s="145"/>
      <c r="URB130" s="145"/>
      <c r="URC130" s="145"/>
      <c r="URD130" s="145"/>
      <c r="URE130" s="145"/>
      <c r="URF130" s="145"/>
      <c r="URG130" s="145"/>
      <c r="URH130" s="145"/>
      <c r="URI130" s="145"/>
      <c r="URJ130" s="145"/>
      <c r="URK130" s="145"/>
      <c r="URL130" s="145"/>
      <c r="URM130" s="145"/>
      <c r="URN130" s="145"/>
      <c r="URO130" s="145"/>
      <c r="URP130" s="145"/>
      <c r="URQ130" s="145"/>
      <c r="URR130" s="145"/>
      <c r="URS130" s="145"/>
      <c r="URT130" s="145"/>
      <c r="URU130" s="145"/>
      <c r="URV130" s="145"/>
      <c r="URW130" s="145"/>
      <c r="URX130" s="145"/>
      <c r="URY130" s="145"/>
      <c r="URZ130" s="145"/>
      <c r="USA130" s="145"/>
      <c r="USB130" s="145"/>
      <c r="USC130" s="145"/>
      <c r="USD130" s="145"/>
      <c r="USE130" s="145"/>
      <c r="USF130" s="145"/>
      <c r="USG130" s="145"/>
      <c r="USH130" s="145"/>
      <c r="USI130" s="145"/>
      <c r="USJ130" s="145"/>
      <c r="USK130" s="145"/>
      <c r="USL130" s="145"/>
      <c r="USM130" s="145"/>
      <c r="USN130" s="145"/>
      <c r="USO130" s="145"/>
      <c r="USP130" s="145"/>
      <c r="USQ130" s="145"/>
      <c r="USR130" s="145"/>
      <c r="USS130" s="145"/>
      <c r="UST130" s="145"/>
      <c r="USU130" s="145"/>
      <c r="USV130" s="145"/>
      <c r="USW130" s="145"/>
      <c r="USX130" s="145"/>
      <c r="USY130" s="145"/>
      <c r="USZ130" s="145"/>
      <c r="UTA130" s="145"/>
      <c r="UTB130" s="145"/>
      <c r="UTC130" s="145"/>
      <c r="UTD130" s="145"/>
      <c r="UTE130" s="145"/>
      <c r="UTF130" s="145"/>
      <c r="UTG130" s="145"/>
      <c r="UTH130" s="145"/>
      <c r="UTI130" s="145"/>
      <c r="UTJ130" s="145"/>
      <c r="UTK130" s="145"/>
      <c r="UTL130" s="145"/>
      <c r="UTM130" s="145"/>
      <c r="UTN130" s="145"/>
      <c r="UTO130" s="145"/>
      <c r="UTP130" s="145"/>
      <c r="UTQ130" s="145"/>
      <c r="UTR130" s="145"/>
      <c r="UTS130" s="145"/>
      <c r="UTT130" s="145"/>
      <c r="UTU130" s="145"/>
      <c r="UTV130" s="145"/>
      <c r="UTW130" s="145"/>
      <c r="UTX130" s="145"/>
      <c r="UTY130" s="145"/>
      <c r="UTZ130" s="145"/>
      <c r="UUA130" s="145"/>
      <c r="UUB130" s="145"/>
      <c r="UUC130" s="145"/>
      <c r="UUD130" s="145"/>
      <c r="UUE130" s="145"/>
      <c r="UUF130" s="145"/>
      <c r="UUG130" s="145"/>
      <c r="UUH130" s="145"/>
      <c r="UUI130" s="145"/>
      <c r="UUJ130" s="145"/>
      <c r="UUK130" s="145"/>
      <c r="UUL130" s="145"/>
      <c r="UUM130" s="145"/>
      <c r="UUN130" s="145"/>
      <c r="UUO130" s="145"/>
      <c r="UUP130" s="145"/>
      <c r="UUQ130" s="145"/>
      <c r="UUR130" s="145"/>
      <c r="UUS130" s="145"/>
      <c r="UUT130" s="145"/>
      <c r="UUU130" s="145"/>
      <c r="UUV130" s="145"/>
      <c r="UUW130" s="145"/>
      <c r="UUX130" s="145"/>
      <c r="UUY130" s="145"/>
      <c r="UUZ130" s="145"/>
      <c r="UVA130" s="145"/>
      <c r="UVB130" s="145"/>
      <c r="UVC130" s="145"/>
      <c r="UVD130" s="145"/>
      <c r="UVE130" s="145"/>
      <c r="UVF130" s="145"/>
      <c r="UVG130" s="145"/>
      <c r="UVH130" s="145"/>
      <c r="UVI130" s="145"/>
      <c r="UVJ130" s="145"/>
      <c r="UVK130" s="145"/>
      <c r="UVL130" s="145"/>
      <c r="UVM130" s="145"/>
      <c r="UVN130" s="145"/>
      <c r="UVO130" s="145"/>
      <c r="UVP130" s="145"/>
      <c r="UVQ130" s="145"/>
      <c r="UVR130" s="145"/>
      <c r="UVS130" s="145"/>
      <c r="UVT130" s="145"/>
      <c r="UVU130" s="145"/>
      <c r="UVV130" s="145"/>
      <c r="UVW130" s="145"/>
      <c r="UVX130" s="145"/>
      <c r="UVY130" s="145"/>
      <c r="UVZ130" s="145"/>
      <c r="UWA130" s="145"/>
      <c r="UWB130" s="145"/>
      <c r="UWC130" s="145"/>
      <c r="UWD130" s="145"/>
      <c r="UWE130" s="145"/>
      <c r="UWF130" s="145"/>
      <c r="UWG130" s="145"/>
      <c r="UWH130" s="145"/>
      <c r="UWI130" s="145"/>
      <c r="UWJ130" s="145"/>
      <c r="UWK130" s="145"/>
      <c r="UWL130" s="145"/>
      <c r="UWM130" s="145"/>
      <c r="UWN130" s="145"/>
      <c r="UWO130" s="145"/>
      <c r="UWP130" s="145"/>
      <c r="UWQ130" s="145"/>
      <c r="UWR130" s="145"/>
      <c r="UWS130" s="145"/>
      <c r="UWT130" s="145"/>
      <c r="UWU130" s="145"/>
      <c r="UWV130" s="145"/>
      <c r="UWW130" s="145"/>
      <c r="UWX130" s="145"/>
      <c r="UWY130" s="145"/>
      <c r="UWZ130" s="145"/>
      <c r="UXA130" s="145"/>
      <c r="UXB130" s="145"/>
      <c r="UXC130" s="145"/>
      <c r="UXD130" s="145"/>
      <c r="UXE130" s="145"/>
      <c r="UXF130" s="145"/>
      <c r="UXG130" s="145"/>
      <c r="UXH130" s="145"/>
      <c r="UXI130" s="145"/>
      <c r="UXJ130" s="145"/>
      <c r="UXK130" s="145"/>
      <c r="UXL130" s="145"/>
      <c r="UXM130" s="145"/>
      <c r="UXN130" s="145"/>
      <c r="UXO130" s="145"/>
      <c r="UXP130" s="145"/>
      <c r="UXQ130" s="145"/>
      <c r="UXR130" s="145"/>
      <c r="UXS130" s="145"/>
      <c r="UXT130" s="145"/>
      <c r="UXU130" s="145"/>
      <c r="UXV130" s="145"/>
      <c r="UXW130" s="145"/>
      <c r="UXX130" s="145"/>
      <c r="UXY130" s="145"/>
      <c r="UXZ130" s="145"/>
      <c r="UYA130" s="145"/>
      <c r="UYB130" s="145"/>
      <c r="UYC130" s="145"/>
      <c r="UYD130" s="145"/>
      <c r="UYE130" s="145"/>
      <c r="UYF130" s="145"/>
      <c r="UYG130" s="145"/>
      <c r="UYH130" s="145"/>
      <c r="UYI130" s="145"/>
      <c r="UYJ130" s="145"/>
      <c r="UYK130" s="145"/>
      <c r="UYL130" s="145"/>
      <c r="UYM130" s="145"/>
      <c r="UYN130" s="145"/>
      <c r="UYO130" s="145"/>
      <c r="UYP130" s="145"/>
      <c r="UYQ130" s="145"/>
      <c r="UYR130" s="145"/>
      <c r="UYS130" s="145"/>
      <c r="UYT130" s="145"/>
      <c r="UYU130" s="145"/>
      <c r="UYV130" s="145"/>
      <c r="UYW130" s="145"/>
      <c r="UYX130" s="145"/>
      <c r="UYY130" s="145"/>
      <c r="UYZ130" s="145"/>
      <c r="UZA130" s="145"/>
      <c r="UZB130" s="145"/>
      <c r="UZC130" s="145"/>
      <c r="UZD130" s="145"/>
      <c r="UZE130" s="145"/>
      <c r="UZF130" s="145"/>
      <c r="UZG130" s="145"/>
      <c r="UZH130" s="145"/>
      <c r="UZI130" s="145"/>
      <c r="UZJ130" s="145"/>
      <c r="UZK130" s="145"/>
      <c r="UZL130" s="145"/>
      <c r="UZM130" s="145"/>
      <c r="UZN130" s="145"/>
      <c r="UZO130" s="145"/>
      <c r="UZP130" s="145"/>
      <c r="UZQ130" s="145"/>
      <c r="UZR130" s="145"/>
      <c r="UZS130" s="145"/>
      <c r="UZT130" s="145"/>
      <c r="UZU130" s="145"/>
      <c r="UZV130" s="145"/>
      <c r="UZW130" s="145"/>
      <c r="UZX130" s="145"/>
      <c r="UZY130" s="145"/>
      <c r="UZZ130" s="145"/>
      <c r="VAA130" s="145"/>
      <c r="VAB130" s="145"/>
      <c r="VAC130" s="145"/>
      <c r="VAD130" s="145"/>
      <c r="VAE130" s="145"/>
      <c r="VAF130" s="145"/>
      <c r="VAG130" s="145"/>
      <c r="VAH130" s="145"/>
      <c r="VAI130" s="145"/>
      <c r="VAJ130" s="145"/>
      <c r="VAK130" s="145"/>
      <c r="VAL130" s="145"/>
      <c r="VAM130" s="145"/>
      <c r="VAN130" s="145"/>
      <c r="VAO130" s="145"/>
      <c r="VAP130" s="145"/>
      <c r="VAQ130" s="145"/>
      <c r="VAR130" s="145"/>
      <c r="VAS130" s="145"/>
      <c r="VAT130" s="145"/>
      <c r="VAU130" s="145"/>
      <c r="VAV130" s="145"/>
      <c r="VAW130" s="145"/>
      <c r="VAX130" s="145"/>
      <c r="VAY130" s="145"/>
      <c r="VAZ130" s="145"/>
      <c r="VBA130" s="145"/>
      <c r="VBB130" s="145"/>
      <c r="VBC130" s="145"/>
      <c r="VBD130" s="145"/>
      <c r="VBE130" s="145"/>
      <c r="VBF130" s="145"/>
      <c r="VBG130" s="145"/>
      <c r="VBH130" s="145"/>
      <c r="VBI130" s="145"/>
      <c r="VBJ130" s="145"/>
      <c r="VBK130" s="145"/>
      <c r="VBL130" s="145"/>
      <c r="VBM130" s="145"/>
      <c r="VBN130" s="145"/>
      <c r="VBO130" s="145"/>
      <c r="VBP130" s="145"/>
      <c r="VBQ130" s="145"/>
      <c r="VBR130" s="145"/>
      <c r="VBS130" s="145"/>
      <c r="VBT130" s="145"/>
      <c r="VBU130" s="145"/>
      <c r="VBV130" s="145"/>
      <c r="VBW130" s="145"/>
      <c r="VBX130" s="145"/>
      <c r="VBY130" s="145"/>
      <c r="VBZ130" s="145"/>
      <c r="VCA130" s="145"/>
      <c r="VCB130" s="145"/>
      <c r="VCC130" s="145"/>
      <c r="VCD130" s="145"/>
      <c r="VCE130" s="145"/>
      <c r="VCF130" s="145"/>
      <c r="VCG130" s="145"/>
      <c r="VCH130" s="145"/>
      <c r="VCI130" s="145"/>
      <c r="VCJ130" s="145"/>
      <c r="VCK130" s="145"/>
      <c r="VCL130" s="145"/>
      <c r="VCM130" s="145"/>
      <c r="VCN130" s="145"/>
      <c r="VCO130" s="145"/>
      <c r="VCP130" s="145"/>
      <c r="VCQ130" s="145"/>
      <c r="VCR130" s="145"/>
      <c r="VCS130" s="145"/>
      <c r="VCT130" s="145"/>
      <c r="VCU130" s="145"/>
      <c r="VCV130" s="145"/>
      <c r="VCW130" s="145"/>
      <c r="VCX130" s="145"/>
      <c r="VCY130" s="145"/>
      <c r="VCZ130" s="145"/>
      <c r="VDA130" s="145"/>
      <c r="VDB130" s="145"/>
      <c r="VDC130" s="145"/>
      <c r="VDD130" s="145"/>
      <c r="VDE130" s="145"/>
      <c r="VDF130" s="145"/>
      <c r="VDG130" s="145"/>
      <c r="VDH130" s="145"/>
      <c r="VDI130" s="145"/>
      <c r="VDJ130" s="145"/>
      <c r="VDK130" s="145"/>
      <c r="VDL130" s="145"/>
      <c r="VDM130" s="145"/>
      <c r="VDN130" s="145"/>
      <c r="VDO130" s="145"/>
      <c r="VDP130" s="145"/>
      <c r="VDQ130" s="145"/>
      <c r="VDR130" s="145"/>
      <c r="VDS130" s="145"/>
      <c r="VDT130" s="145"/>
      <c r="VDU130" s="145"/>
      <c r="VDV130" s="145"/>
      <c r="VDW130" s="145"/>
      <c r="VDX130" s="145"/>
      <c r="VDY130" s="145"/>
      <c r="VDZ130" s="145"/>
      <c r="VEA130" s="145"/>
      <c r="VEB130" s="145"/>
      <c r="VEC130" s="145"/>
      <c r="VED130" s="145"/>
      <c r="VEE130" s="145"/>
      <c r="VEF130" s="145"/>
      <c r="VEG130" s="145"/>
      <c r="VEH130" s="145"/>
      <c r="VEI130" s="145"/>
      <c r="VEJ130" s="145"/>
      <c r="VEK130" s="145"/>
      <c r="VEL130" s="145"/>
      <c r="VEM130" s="145"/>
      <c r="VEN130" s="145"/>
      <c r="VEO130" s="145"/>
      <c r="VEP130" s="145"/>
      <c r="VEQ130" s="145"/>
      <c r="VER130" s="145"/>
      <c r="VES130" s="145"/>
      <c r="VET130" s="145"/>
      <c r="VEU130" s="145"/>
      <c r="VEV130" s="145"/>
      <c r="VEW130" s="145"/>
      <c r="VEX130" s="145"/>
      <c r="VEY130" s="145"/>
      <c r="VEZ130" s="145"/>
      <c r="VFA130" s="145"/>
      <c r="VFB130" s="145"/>
      <c r="VFC130" s="145"/>
      <c r="VFD130" s="145"/>
      <c r="VFE130" s="145"/>
      <c r="VFF130" s="145"/>
      <c r="VFG130" s="145"/>
      <c r="VFH130" s="145"/>
      <c r="VFI130" s="145"/>
      <c r="VFJ130" s="145"/>
      <c r="VFK130" s="145"/>
      <c r="VFL130" s="145"/>
      <c r="VFM130" s="145"/>
      <c r="VFN130" s="145"/>
      <c r="VFO130" s="145"/>
      <c r="VFP130" s="145"/>
      <c r="VFQ130" s="145"/>
      <c r="VFR130" s="145"/>
      <c r="VFS130" s="145"/>
      <c r="VFT130" s="145"/>
      <c r="VFU130" s="145"/>
      <c r="VFV130" s="145"/>
      <c r="VFW130" s="145"/>
      <c r="VFX130" s="145"/>
      <c r="VFY130" s="145"/>
      <c r="VFZ130" s="145"/>
      <c r="VGA130" s="145"/>
      <c r="VGB130" s="145"/>
      <c r="VGC130" s="145"/>
      <c r="VGD130" s="145"/>
      <c r="VGE130" s="145"/>
      <c r="VGF130" s="145"/>
      <c r="VGG130" s="145"/>
      <c r="VGH130" s="145"/>
      <c r="VGI130" s="145"/>
      <c r="VGJ130" s="145"/>
      <c r="VGK130" s="145"/>
      <c r="VGL130" s="145"/>
      <c r="VGM130" s="145"/>
      <c r="VGN130" s="145"/>
      <c r="VGO130" s="145"/>
      <c r="VGP130" s="145"/>
      <c r="VGQ130" s="145"/>
      <c r="VGR130" s="145"/>
      <c r="VGS130" s="145"/>
      <c r="VGT130" s="145"/>
      <c r="VGU130" s="145"/>
      <c r="VGV130" s="145"/>
      <c r="VGW130" s="145"/>
      <c r="VGX130" s="145"/>
      <c r="VGY130" s="145"/>
      <c r="VGZ130" s="145"/>
      <c r="VHA130" s="145"/>
      <c r="VHB130" s="145"/>
      <c r="VHC130" s="145"/>
      <c r="VHD130" s="145"/>
      <c r="VHE130" s="145"/>
      <c r="VHF130" s="145"/>
      <c r="VHG130" s="145"/>
      <c r="VHH130" s="145"/>
      <c r="VHI130" s="145"/>
      <c r="VHJ130" s="145"/>
      <c r="VHK130" s="145"/>
      <c r="VHL130" s="145"/>
      <c r="VHM130" s="145"/>
      <c r="VHN130" s="145"/>
      <c r="VHO130" s="145"/>
      <c r="VHP130" s="145"/>
      <c r="VHQ130" s="145"/>
      <c r="VHR130" s="145"/>
      <c r="VHS130" s="145"/>
      <c r="VHT130" s="145"/>
      <c r="VHU130" s="145"/>
      <c r="VHV130" s="145"/>
      <c r="VHW130" s="145"/>
      <c r="VHX130" s="145"/>
      <c r="VHY130" s="145"/>
      <c r="VHZ130" s="145"/>
      <c r="VIA130" s="145"/>
      <c r="VIB130" s="145"/>
      <c r="VIC130" s="145"/>
      <c r="VID130" s="145"/>
      <c r="VIE130" s="145"/>
      <c r="VIF130" s="145"/>
      <c r="VIG130" s="145"/>
      <c r="VIH130" s="145"/>
      <c r="VII130" s="145"/>
      <c r="VIJ130" s="145"/>
      <c r="VIK130" s="145"/>
      <c r="VIL130" s="145"/>
      <c r="VIM130" s="145"/>
      <c r="VIN130" s="145"/>
      <c r="VIO130" s="145"/>
      <c r="VIP130" s="145"/>
      <c r="VIQ130" s="145"/>
      <c r="VIR130" s="145"/>
      <c r="VIS130" s="145"/>
      <c r="VIT130" s="145"/>
      <c r="VIU130" s="145"/>
      <c r="VIV130" s="145"/>
      <c r="VIW130" s="145"/>
      <c r="VIX130" s="145"/>
      <c r="VIY130" s="145"/>
      <c r="VIZ130" s="145"/>
      <c r="VJA130" s="145"/>
      <c r="VJB130" s="145"/>
      <c r="VJC130" s="145"/>
      <c r="VJD130" s="145"/>
      <c r="VJE130" s="145"/>
      <c r="VJF130" s="145"/>
      <c r="VJG130" s="145"/>
      <c r="VJH130" s="145"/>
      <c r="VJI130" s="145"/>
      <c r="VJJ130" s="145"/>
      <c r="VJK130" s="145"/>
      <c r="VJL130" s="145"/>
      <c r="VJM130" s="145"/>
      <c r="VJN130" s="145"/>
      <c r="VJO130" s="145"/>
      <c r="VJP130" s="145"/>
      <c r="VJQ130" s="145"/>
      <c r="VJR130" s="145"/>
      <c r="VJS130" s="145"/>
      <c r="VJT130" s="145"/>
      <c r="VJU130" s="145"/>
      <c r="VJV130" s="145"/>
      <c r="VJW130" s="145"/>
      <c r="VJX130" s="145"/>
      <c r="VJY130" s="145"/>
      <c r="VJZ130" s="145"/>
      <c r="VKA130" s="145"/>
      <c r="VKB130" s="145"/>
      <c r="VKC130" s="145"/>
      <c r="VKD130" s="145"/>
      <c r="VKE130" s="145"/>
      <c r="VKF130" s="145"/>
      <c r="VKG130" s="145"/>
      <c r="VKH130" s="145"/>
      <c r="VKI130" s="145"/>
      <c r="VKJ130" s="145"/>
      <c r="VKK130" s="145"/>
      <c r="VKL130" s="145"/>
      <c r="VKM130" s="145"/>
      <c r="VKN130" s="145"/>
      <c r="VKO130" s="145"/>
      <c r="VKP130" s="145"/>
      <c r="VKQ130" s="145"/>
      <c r="VKR130" s="145"/>
      <c r="VKS130" s="145"/>
      <c r="VKT130" s="145"/>
      <c r="VKU130" s="145"/>
      <c r="VKV130" s="145"/>
      <c r="VKW130" s="145"/>
      <c r="VKX130" s="145"/>
      <c r="VKY130" s="145"/>
      <c r="VKZ130" s="145"/>
      <c r="VLA130" s="145"/>
      <c r="VLB130" s="145"/>
      <c r="VLC130" s="145"/>
      <c r="VLD130" s="145"/>
      <c r="VLE130" s="145"/>
      <c r="VLF130" s="145"/>
      <c r="VLG130" s="145"/>
      <c r="VLH130" s="145"/>
      <c r="VLI130" s="145"/>
      <c r="VLJ130" s="145"/>
      <c r="VLK130" s="145"/>
      <c r="VLL130" s="145"/>
      <c r="VLM130" s="145"/>
      <c r="VLN130" s="145"/>
      <c r="VLO130" s="145"/>
      <c r="VLP130" s="145"/>
      <c r="VLQ130" s="145"/>
      <c r="VLR130" s="145"/>
      <c r="VLS130" s="145"/>
      <c r="VLT130" s="145"/>
      <c r="VLU130" s="145"/>
      <c r="VLV130" s="145"/>
      <c r="VLW130" s="145"/>
      <c r="VLX130" s="145"/>
      <c r="VLY130" s="145"/>
      <c r="VLZ130" s="145"/>
      <c r="VMA130" s="145"/>
      <c r="VMB130" s="145"/>
      <c r="VMC130" s="145"/>
      <c r="VMD130" s="145"/>
      <c r="VME130" s="145"/>
      <c r="VMF130" s="145"/>
      <c r="VMG130" s="145"/>
      <c r="VMH130" s="145"/>
      <c r="VMI130" s="145"/>
      <c r="VMJ130" s="145"/>
      <c r="VMK130" s="145"/>
      <c r="VML130" s="145"/>
      <c r="VMM130" s="145"/>
      <c r="VMN130" s="145"/>
      <c r="VMO130" s="145"/>
      <c r="VMP130" s="145"/>
      <c r="VMQ130" s="145"/>
      <c r="VMR130" s="145"/>
      <c r="VMS130" s="145"/>
      <c r="VMT130" s="145"/>
      <c r="VMU130" s="145"/>
      <c r="VMV130" s="145"/>
      <c r="VMW130" s="145"/>
      <c r="VMX130" s="145"/>
      <c r="VMY130" s="145"/>
      <c r="VMZ130" s="145"/>
      <c r="VNA130" s="145"/>
      <c r="VNB130" s="145"/>
      <c r="VNC130" s="145"/>
      <c r="VND130" s="145"/>
      <c r="VNE130" s="145"/>
      <c r="VNF130" s="145"/>
      <c r="VNG130" s="145"/>
      <c r="VNH130" s="145"/>
      <c r="VNI130" s="145"/>
      <c r="VNJ130" s="145"/>
      <c r="VNK130" s="145"/>
      <c r="VNL130" s="145"/>
      <c r="VNM130" s="145"/>
      <c r="VNN130" s="145"/>
      <c r="VNO130" s="145"/>
      <c r="VNP130" s="145"/>
      <c r="VNQ130" s="145"/>
      <c r="VNR130" s="145"/>
      <c r="VNS130" s="145"/>
      <c r="VNT130" s="145"/>
      <c r="VNU130" s="145"/>
      <c r="VNV130" s="145"/>
      <c r="VNW130" s="145"/>
      <c r="VNX130" s="145"/>
      <c r="VNY130" s="145"/>
      <c r="VNZ130" s="145"/>
      <c r="VOA130" s="145"/>
      <c r="VOB130" s="145"/>
      <c r="VOC130" s="145"/>
      <c r="VOD130" s="145"/>
      <c r="VOE130" s="145"/>
      <c r="VOF130" s="145"/>
      <c r="VOG130" s="145"/>
      <c r="VOH130" s="145"/>
      <c r="VOI130" s="145"/>
      <c r="VOJ130" s="145"/>
      <c r="VOK130" s="145"/>
      <c r="VOL130" s="145"/>
      <c r="VOM130" s="145"/>
      <c r="VON130" s="145"/>
      <c r="VOO130" s="145"/>
      <c r="VOP130" s="145"/>
      <c r="VOQ130" s="145"/>
      <c r="VOR130" s="145"/>
      <c r="VOS130" s="145"/>
      <c r="VOT130" s="145"/>
      <c r="VOU130" s="145"/>
      <c r="VOV130" s="145"/>
      <c r="VOW130" s="145"/>
      <c r="VOX130" s="145"/>
      <c r="VOY130" s="145"/>
      <c r="VOZ130" s="145"/>
      <c r="VPA130" s="145"/>
      <c r="VPB130" s="145"/>
      <c r="VPC130" s="145"/>
      <c r="VPD130" s="145"/>
      <c r="VPE130" s="145"/>
      <c r="VPF130" s="145"/>
      <c r="VPG130" s="145"/>
      <c r="VPH130" s="145"/>
      <c r="VPI130" s="145"/>
      <c r="VPJ130" s="145"/>
      <c r="VPK130" s="145"/>
      <c r="VPL130" s="145"/>
      <c r="VPM130" s="145"/>
      <c r="VPN130" s="145"/>
      <c r="VPO130" s="145"/>
      <c r="VPP130" s="145"/>
      <c r="VPQ130" s="145"/>
      <c r="VPR130" s="145"/>
      <c r="VPS130" s="145"/>
      <c r="VPT130" s="145"/>
      <c r="VPU130" s="145"/>
      <c r="VPV130" s="145"/>
      <c r="VPW130" s="145"/>
      <c r="VPX130" s="145"/>
      <c r="VPY130" s="145"/>
      <c r="VPZ130" s="145"/>
      <c r="VQA130" s="145"/>
      <c r="VQB130" s="145"/>
      <c r="VQC130" s="145"/>
      <c r="VQD130" s="145"/>
      <c r="VQE130" s="145"/>
      <c r="VQF130" s="145"/>
      <c r="VQG130" s="145"/>
      <c r="VQH130" s="145"/>
      <c r="VQI130" s="145"/>
      <c r="VQJ130" s="145"/>
      <c r="VQK130" s="145"/>
      <c r="VQL130" s="145"/>
      <c r="VQM130" s="145"/>
      <c r="VQN130" s="145"/>
      <c r="VQO130" s="145"/>
      <c r="VQP130" s="145"/>
      <c r="VQQ130" s="145"/>
      <c r="VQR130" s="145"/>
      <c r="VQS130" s="145"/>
      <c r="VQT130" s="145"/>
      <c r="VQU130" s="145"/>
      <c r="VQV130" s="145"/>
      <c r="VQW130" s="145"/>
      <c r="VQX130" s="145"/>
      <c r="VQY130" s="145"/>
      <c r="VQZ130" s="145"/>
      <c r="VRA130" s="145"/>
      <c r="VRB130" s="145"/>
      <c r="VRC130" s="145"/>
      <c r="VRD130" s="145"/>
      <c r="VRE130" s="145"/>
      <c r="VRF130" s="145"/>
      <c r="VRG130" s="145"/>
      <c r="VRH130" s="145"/>
      <c r="VRI130" s="145"/>
      <c r="VRJ130" s="145"/>
      <c r="VRK130" s="145"/>
      <c r="VRL130" s="145"/>
      <c r="VRM130" s="145"/>
      <c r="VRN130" s="145"/>
      <c r="VRO130" s="145"/>
      <c r="VRP130" s="145"/>
      <c r="VRQ130" s="145"/>
      <c r="VRR130" s="145"/>
      <c r="VRS130" s="145"/>
      <c r="VRT130" s="145"/>
      <c r="VRU130" s="145"/>
      <c r="VRV130" s="145"/>
      <c r="VRW130" s="145"/>
      <c r="VRX130" s="145"/>
      <c r="VRY130" s="145"/>
      <c r="VRZ130" s="145"/>
      <c r="VSA130" s="145"/>
      <c r="VSB130" s="145"/>
      <c r="VSC130" s="145"/>
      <c r="VSD130" s="145"/>
      <c r="VSE130" s="145"/>
      <c r="VSF130" s="145"/>
      <c r="VSG130" s="145"/>
      <c r="VSH130" s="145"/>
      <c r="VSI130" s="145"/>
      <c r="VSJ130" s="145"/>
      <c r="VSK130" s="145"/>
      <c r="VSL130" s="145"/>
      <c r="VSM130" s="145"/>
      <c r="VSN130" s="145"/>
      <c r="VSO130" s="145"/>
      <c r="VSP130" s="145"/>
      <c r="VSQ130" s="145"/>
      <c r="VSR130" s="145"/>
      <c r="VSS130" s="145"/>
      <c r="VST130" s="145"/>
      <c r="VSU130" s="145"/>
      <c r="VSV130" s="145"/>
      <c r="VSW130" s="145"/>
      <c r="VSX130" s="145"/>
      <c r="VSY130" s="145"/>
      <c r="VSZ130" s="145"/>
      <c r="VTA130" s="145"/>
      <c r="VTB130" s="145"/>
      <c r="VTC130" s="145"/>
      <c r="VTD130" s="145"/>
      <c r="VTE130" s="145"/>
      <c r="VTF130" s="145"/>
      <c r="VTG130" s="145"/>
      <c r="VTH130" s="145"/>
      <c r="VTI130" s="145"/>
      <c r="VTJ130" s="145"/>
      <c r="VTK130" s="145"/>
      <c r="VTL130" s="145"/>
      <c r="VTM130" s="145"/>
      <c r="VTN130" s="145"/>
      <c r="VTO130" s="145"/>
      <c r="VTP130" s="145"/>
      <c r="VTQ130" s="145"/>
      <c r="VTR130" s="145"/>
      <c r="VTS130" s="145"/>
      <c r="VTT130" s="145"/>
      <c r="VTU130" s="145"/>
      <c r="VTV130" s="145"/>
      <c r="VTW130" s="145"/>
      <c r="VTX130" s="145"/>
      <c r="VTY130" s="145"/>
      <c r="VTZ130" s="145"/>
      <c r="VUA130" s="145"/>
      <c r="VUB130" s="145"/>
      <c r="VUC130" s="145"/>
      <c r="VUD130" s="145"/>
      <c r="VUE130" s="145"/>
      <c r="VUF130" s="145"/>
      <c r="VUG130" s="145"/>
      <c r="VUH130" s="145"/>
      <c r="VUI130" s="145"/>
      <c r="VUJ130" s="145"/>
      <c r="VUK130" s="145"/>
      <c r="VUL130" s="145"/>
      <c r="VUM130" s="145"/>
      <c r="VUN130" s="145"/>
      <c r="VUO130" s="145"/>
      <c r="VUP130" s="145"/>
      <c r="VUQ130" s="145"/>
      <c r="VUR130" s="145"/>
      <c r="VUS130" s="145"/>
      <c r="VUT130" s="145"/>
      <c r="VUU130" s="145"/>
      <c r="VUV130" s="145"/>
      <c r="VUW130" s="145"/>
      <c r="VUX130" s="145"/>
      <c r="VUY130" s="145"/>
      <c r="VUZ130" s="145"/>
      <c r="VVA130" s="145"/>
      <c r="VVB130" s="145"/>
      <c r="VVC130" s="145"/>
      <c r="VVD130" s="145"/>
      <c r="VVE130" s="145"/>
      <c r="VVF130" s="145"/>
      <c r="VVG130" s="145"/>
      <c r="VVH130" s="145"/>
      <c r="VVI130" s="145"/>
      <c r="VVJ130" s="145"/>
      <c r="VVK130" s="145"/>
      <c r="VVL130" s="145"/>
      <c r="VVM130" s="145"/>
      <c r="VVN130" s="145"/>
      <c r="VVO130" s="145"/>
      <c r="VVP130" s="145"/>
      <c r="VVQ130" s="145"/>
      <c r="VVR130" s="145"/>
      <c r="VVS130" s="145"/>
      <c r="VVT130" s="145"/>
      <c r="VVU130" s="145"/>
      <c r="VVV130" s="145"/>
      <c r="VVW130" s="145"/>
      <c r="VVX130" s="145"/>
      <c r="VVY130" s="145"/>
      <c r="VVZ130" s="145"/>
      <c r="VWA130" s="145"/>
      <c r="VWB130" s="145"/>
      <c r="VWC130" s="145"/>
      <c r="VWD130" s="145"/>
      <c r="VWE130" s="145"/>
      <c r="VWF130" s="145"/>
      <c r="VWG130" s="145"/>
      <c r="VWH130" s="145"/>
      <c r="VWI130" s="145"/>
      <c r="VWJ130" s="145"/>
      <c r="VWK130" s="145"/>
      <c r="VWL130" s="145"/>
      <c r="VWM130" s="145"/>
      <c r="VWN130" s="145"/>
      <c r="VWO130" s="145"/>
      <c r="VWP130" s="145"/>
      <c r="VWQ130" s="145"/>
      <c r="VWR130" s="145"/>
      <c r="VWS130" s="145"/>
      <c r="VWT130" s="145"/>
      <c r="VWU130" s="145"/>
      <c r="VWV130" s="145"/>
      <c r="VWW130" s="145"/>
      <c r="VWX130" s="145"/>
      <c r="VWY130" s="145"/>
      <c r="VWZ130" s="145"/>
      <c r="VXA130" s="145"/>
      <c r="VXB130" s="145"/>
      <c r="VXC130" s="145"/>
      <c r="VXD130" s="145"/>
      <c r="VXE130" s="145"/>
      <c r="VXF130" s="145"/>
      <c r="VXG130" s="145"/>
      <c r="VXH130" s="145"/>
      <c r="VXI130" s="145"/>
      <c r="VXJ130" s="145"/>
      <c r="VXK130" s="145"/>
      <c r="VXL130" s="145"/>
      <c r="VXM130" s="145"/>
      <c r="VXN130" s="145"/>
      <c r="VXO130" s="145"/>
      <c r="VXP130" s="145"/>
      <c r="VXQ130" s="145"/>
      <c r="VXR130" s="145"/>
      <c r="VXS130" s="145"/>
      <c r="VXT130" s="145"/>
      <c r="VXU130" s="145"/>
      <c r="VXV130" s="145"/>
      <c r="VXW130" s="145"/>
      <c r="VXX130" s="145"/>
      <c r="VXY130" s="145"/>
      <c r="VXZ130" s="145"/>
      <c r="VYA130" s="145"/>
      <c r="VYB130" s="145"/>
      <c r="VYC130" s="145"/>
      <c r="VYD130" s="145"/>
      <c r="VYE130" s="145"/>
      <c r="VYF130" s="145"/>
      <c r="VYG130" s="145"/>
      <c r="VYH130" s="145"/>
      <c r="VYI130" s="145"/>
      <c r="VYJ130" s="145"/>
      <c r="VYK130" s="145"/>
      <c r="VYL130" s="145"/>
      <c r="VYM130" s="145"/>
      <c r="VYN130" s="145"/>
      <c r="VYO130" s="145"/>
      <c r="VYP130" s="145"/>
      <c r="VYQ130" s="145"/>
      <c r="VYR130" s="145"/>
      <c r="VYS130" s="145"/>
      <c r="VYT130" s="145"/>
      <c r="VYU130" s="145"/>
      <c r="VYV130" s="145"/>
      <c r="VYW130" s="145"/>
      <c r="VYX130" s="145"/>
      <c r="VYY130" s="145"/>
      <c r="VYZ130" s="145"/>
      <c r="VZA130" s="145"/>
      <c r="VZB130" s="145"/>
      <c r="VZC130" s="145"/>
      <c r="VZD130" s="145"/>
      <c r="VZE130" s="145"/>
      <c r="VZF130" s="145"/>
      <c r="VZG130" s="145"/>
      <c r="VZH130" s="145"/>
      <c r="VZI130" s="145"/>
      <c r="VZJ130" s="145"/>
      <c r="VZK130" s="145"/>
      <c r="VZL130" s="145"/>
      <c r="VZM130" s="145"/>
      <c r="VZN130" s="145"/>
      <c r="VZO130" s="145"/>
      <c r="VZP130" s="145"/>
      <c r="VZQ130" s="145"/>
      <c r="VZR130" s="145"/>
      <c r="VZS130" s="145"/>
      <c r="VZT130" s="145"/>
      <c r="VZU130" s="145"/>
      <c r="VZV130" s="145"/>
      <c r="VZW130" s="145"/>
      <c r="VZX130" s="145"/>
      <c r="VZY130" s="145"/>
      <c r="VZZ130" s="145"/>
      <c r="WAA130" s="145"/>
      <c r="WAB130" s="145"/>
      <c r="WAC130" s="145"/>
      <c r="WAD130" s="145"/>
      <c r="WAE130" s="145"/>
      <c r="WAF130" s="145"/>
      <c r="WAG130" s="145"/>
      <c r="WAH130" s="145"/>
      <c r="WAI130" s="145"/>
      <c r="WAJ130" s="145"/>
      <c r="WAK130" s="145"/>
      <c r="WAL130" s="145"/>
      <c r="WAM130" s="145"/>
      <c r="WAN130" s="145"/>
      <c r="WAO130" s="145"/>
      <c r="WAP130" s="145"/>
      <c r="WAQ130" s="145"/>
      <c r="WAR130" s="145"/>
      <c r="WAS130" s="145"/>
      <c r="WAT130" s="145"/>
      <c r="WAU130" s="145"/>
      <c r="WAV130" s="145"/>
      <c r="WAW130" s="145"/>
      <c r="WAX130" s="145"/>
      <c r="WAY130" s="145"/>
      <c r="WAZ130" s="145"/>
      <c r="WBA130" s="145"/>
      <c r="WBB130" s="145"/>
      <c r="WBC130" s="145"/>
      <c r="WBD130" s="145"/>
      <c r="WBE130" s="145"/>
      <c r="WBF130" s="145"/>
      <c r="WBG130" s="145"/>
      <c r="WBH130" s="145"/>
      <c r="WBI130" s="145"/>
      <c r="WBJ130" s="145"/>
      <c r="WBK130" s="145"/>
      <c r="WBL130" s="145"/>
      <c r="WBM130" s="145"/>
      <c r="WBN130" s="145"/>
      <c r="WBO130" s="145"/>
      <c r="WBP130" s="145"/>
      <c r="WBQ130" s="145"/>
      <c r="WBR130" s="145"/>
      <c r="WBS130" s="145"/>
      <c r="WBT130" s="145"/>
      <c r="WBU130" s="145"/>
      <c r="WBV130" s="145"/>
      <c r="WBW130" s="145"/>
      <c r="WBX130" s="145"/>
      <c r="WBY130" s="145"/>
      <c r="WBZ130" s="145"/>
      <c r="WCA130" s="145"/>
      <c r="WCB130" s="145"/>
      <c r="WCC130" s="145"/>
      <c r="WCD130" s="145"/>
      <c r="WCE130" s="145"/>
      <c r="WCF130" s="145"/>
      <c r="WCG130" s="145"/>
      <c r="WCH130" s="145"/>
      <c r="WCI130" s="145"/>
      <c r="WCJ130" s="145"/>
      <c r="WCK130" s="145"/>
      <c r="WCL130" s="145"/>
      <c r="WCM130" s="145"/>
      <c r="WCN130" s="145"/>
      <c r="WCO130" s="145"/>
      <c r="WCP130" s="145"/>
      <c r="WCQ130" s="145"/>
      <c r="WCR130" s="145"/>
      <c r="WCS130" s="145"/>
      <c r="WCT130" s="145"/>
      <c r="WCU130" s="145"/>
      <c r="WCV130" s="145"/>
      <c r="WCW130" s="145"/>
      <c r="WCX130" s="145"/>
      <c r="WCY130" s="145"/>
      <c r="WCZ130" s="145"/>
      <c r="WDA130" s="145"/>
      <c r="WDB130" s="145"/>
      <c r="WDC130" s="145"/>
      <c r="WDD130" s="145"/>
      <c r="WDE130" s="145"/>
      <c r="WDF130" s="145"/>
      <c r="WDG130" s="145"/>
      <c r="WDH130" s="145"/>
      <c r="WDI130" s="145"/>
      <c r="WDJ130" s="145"/>
      <c r="WDK130" s="145"/>
      <c r="WDL130" s="145"/>
      <c r="WDM130" s="145"/>
      <c r="WDN130" s="145"/>
      <c r="WDO130" s="145"/>
      <c r="WDP130" s="145"/>
      <c r="WDQ130" s="145"/>
      <c r="WDR130" s="145"/>
      <c r="WDS130" s="145"/>
      <c r="WDT130" s="145"/>
      <c r="WDU130" s="145"/>
      <c r="WDV130" s="145"/>
      <c r="WDW130" s="145"/>
      <c r="WDX130" s="145"/>
      <c r="WDY130" s="145"/>
      <c r="WDZ130" s="145"/>
      <c r="WEA130" s="145"/>
      <c r="WEB130" s="145"/>
      <c r="WEC130" s="145"/>
      <c r="WED130" s="145"/>
      <c r="WEE130" s="145"/>
      <c r="WEF130" s="145"/>
      <c r="WEG130" s="145"/>
      <c r="WEH130" s="145"/>
      <c r="WEI130" s="145"/>
      <c r="WEJ130" s="145"/>
      <c r="WEK130" s="145"/>
      <c r="WEL130" s="145"/>
      <c r="WEM130" s="145"/>
      <c r="WEN130" s="145"/>
      <c r="WEO130" s="145"/>
      <c r="WEP130" s="145"/>
      <c r="WEQ130" s="145"/>
      <c r="WER130" s="145"/>
      <c r="WES130" s="145"/>
      <c r="WET130" s="145"/>
      <c r="WEU130" s="145"/>
      <c r="WEV130" s="145"/>
      <c r="WEW130" s="145"/>
      <c r="WEX130" s="145"/>
      <c r="WEY130" s="145"/>
      <c r="WEZ130" s="145"/>
      <c r="WFA130" s="145"/>
      <c r="WFB130" s="145"/>
      <c r="WFC130" s="145"/>
      <c r="WFD130" s="145"/>
      <c r="WFE130" s="145"/>
      <c r="WFF130" s="145"/>
      <c r="WFG130" s="145"/>
      <c r="WFH130" s="145"/>
      <c r="WFI130" s="145"/>
      <c r="WFJ130" s="145"/>
      <c r="WFK130" s="145"/>
      <c r="WFL130" s="145"/>
      <c r="WFM130" s="145"/>
      <c r="WFN130" s="145"/>
      <c r="WFO130" s="145"/>
      <c r="WFP130" s="145"/>
      <c r="WFQ130" s="145"/>
      <c r="WFR130" s="145"/>
      <c r="WFS130" s="145"/>
      <c r="WFT130" s="145"/>
      <c r="WFU130" s="145"/>
      <c r="WFV130" s="145"/>
      <c r="WFW130" s="145"/>
      <c r="WFX130" s="145"/>
      <c r="WFY130" s="145"/>
      <c r="WFZ130" s="145"/>
      <c r="WGA130" s="145"/>
      <c r="WGB130" s="145"/>
      <c r="WGC130" s="145"/>
      <c r="WGD130" s="145"/>
      <c r="WGE130" s="145"/>
      <c r="WGF130" s="145"/>
      <c r="WGG130" s="145"/>
      <c r="WGH130" s="145"/>
      <c r="WGI130" s="145"/>
      <c r="WGJ130" s="145"/>
      <c r="WGK130" s="145"/>
      <c r="WGL130" s="145"/>
      <c r="WGM130" s="145"/>
      <c r="WGN130" s="145"/>
      <c r="WGO130" s="145"/>
      <c r="WGP130" s="145"/>
      <c r="WGQ130" s="145"/>
      <c r="WGR130" s="145"/>
      <c r="WGS130" s="145"/>
      <c r="WGT130" s="145"/>
      <c r="WGU130" s="145"/>
      <c r="WGV130" s="145"/>
      <c r="WGW130" s="145"/>
      <c r="WGX130" s="145"/>
      <c r="WGY130" s="145"/>
      <c r="WGZ130" s="145"/>
      <c r="WHA130" s="145"/>
      <c r="WHB130" s="145"/>
      <c r="WHC130" s="145"/>
      <c r="WHD130" s="145"/>
      <c r="WHE130" s="145"/>
      <c r="WHF130" s="145"/>
      <c r="WHG130" s="145"/>
      <c r="WHH130" s="145"/>
      <c r="WHI130" s="145"/>
      <c r="WHJ130" s="145"/>
      <c r="WHK130" s="145"/>
      <c r="WHL130" s="145"/>
      <c r="WHM130" s="145"/>
      <c r="WHN130" s="145"/>
      <c r="WHO130" s="145"/>
      <c r="WHP130" s="145"/>
      <c r="WHQ130" s="145"/>
      <c r="WHR130" s="145"/>
      <c r="WHS130" s="145"/>
      <c r="WHT130" s="145"/>
      <c r="WHU130" s="145"/>
      <c r="WHV130" s="145"/>
      <c r="WHW130" s="145"/>
      <c r="WHX130" s="145"/>
      <c r="WHY130" s="145"/>
      <c r="WHZ130" s="145"/>
      <c r="WIA130" s="145"/>
      <c r="WIB130" s="145"/>
      <c r="WIC130" s="145"/>
      <c r="WID130" s="145"/>
      <c r="WIE130" s="145"/>
      <c r="WIF130" s="145"/>
      <c r="WIG130" s="145"/>
      <c r="WIH130" s="145"/>
      <c r="WII130" s="145"/>
      <c r="WIJ130" s="145"/>
      <c r="WIK130" s="145"/>
      <c r="WIL130" s="145"/>
      <c r="WIM130" s="145"/>
      <c r="WIN130" s="145"/>
      <c r="WIO130" s="145"/>
      <c r="WIP130" s="145"/>
      <c r="WIQ130" s="145"/>
      <c r="WIR130" s="145"/>
      <c r="WIS130" s="145"/>
      <c r="WIT130" s="145"/>
      <c r="WIU130" s="145"/>
      <c r="WIV130" s="145"/>
      <c r="WIW130" s="145"/>
      <c r="WIX130" s="145"/>
      <c r="WIY130" s="145"/>
      <c r="WIZ130" s="145"/>
      <c r="WJA130" s="145"/>
      <c r="WJB130" s="145"/>
      <c r="WJC130" s="145"/>
      <c r="WJD130" s="145"/>
      <c r="WJE130" s="145"/>
      <c r="WJF130" s="145"/>
      <c r="WJG130" s="145"/>
      <c r="WJH130" s="145"/>
      <c r="WJI130" s="145"/>
      <c r="WJJ130" s="145"/>
      <c r="WJK130" s="145"/>
      <c r="WJL130" s="145"/>
      <c r="WJM130" s="145"/>
      <c r="WJN130" s="145"/>
      <c r="WJO130" s="145"/>
      <c r="WJP130" s="145"/>
      <c r="WJQ130" s="145"/>
      <c r="WJR130" s="145"/>
      <c r="WJS130" s="145"/>
      <c r="WJT130" s="145"/>
      <c r="WJU130" s="145"/>
      <c r="WJV130" s="145"/>
      <c r="WJW130" s="145"/>
      <c r="WJX130" s="145"/>
      <c r="WJY130" s="145"/>
      <c r="WJZ130" s="145"/>
      <c r="WKA130" s="145"/>
      <c r="WKB130" s="145"/>
      <c r="WKC130" s="145"/>
      <c r="WKD130" s="145"/>
      <c r="WKE130" s="145"/>
      <c r="WKF130" s="145"/>
      <c r="WKG130" s="145"/>
      <c r="WKH130" s="145"/>
      <c r="WKI130" s="145"/>
      <c r="WKJ130" s="145"/>
      <c r="WKK130" s="145"/>
      <c r="WKL130" s="145"/>
      <c r="WKM130" s="145"/>
      <c r="WKN130" s="145"/>
      <c r="WKO130" s="145"/>
      <c r="WKP130" s="145"/>
      <c r="WKQ130" s="145"/>
      <c r="WKR130" s="145"/>
      <c r="WKS130" s="145"/>
      <c r="WKT130" s="145"/>
      <c r="WKU130" s="145"/>
      <c r="WKV130" s="145"/>
      <c r="WKW130" s="145"/>
      <c r="WKX130" s="145"/>
      <c r="WKY130" s="145"/>
      <c r="WKZ130" s="145"/>
      <c r="WLA130" s="145"/>
      <c r="WLB130" s="145"/>
      <c r="WLC130" s="145"/>
      <c r="WLD130" s="145"/>
      <c r="WLE130" s="145"/>
      <c r="WLF130" s="145"/>
      <c r="WLG130" s="145"/>
      <c r="WLH130" s="145"/>
      <c r="WLI130" s="145"/>
      <c r="WLJ130" s="145"/>
      <c r="WLK130" s="145"/>
      <c r="WLL130" s="145"/>
      <c r="WLM130" s="145"/>
      <c r="WLN130" s="145"/>
      <c r="WLO130" s="145"/>
      <c r="WLP130" s="145"/>
      <c r="WLQ130" s="145"/>
      <c r="WLR130" s="145"/>
      <c r="WLS130" s="145"/>
      <c r="WLT130" s="145"/>
      <c r="WLU130" s="145"/>
      <c r="WLV130" s="145"/>
      <c r="WLW130" s="145"/>
      <c r="WLX130" s="145"/>
      <c r="WLY130" s="145"/>
      <c r="WLZ130" s="145"/>
      <c r="WMA130" s="145"/>
      <c r="WMB130" s="145"/>
      <c r="WMC130" s="145"/>
      <c r="WMD130" s="145"/>
      <c r="WME130" s="145"/>
      <c r="WMF130" s="145"/>
      <c r="WMG130" s="145"/>
      <c r="WMH130" s="145"/>
      <c r="WMI130" s="145"/>
      <c r="WMJ130" s="145"/>
      <c r="WMK130" s="145"/>
      <c r="WML130" s="145"/>
      <c r="WMM130" s="145"/>
      <c r="WMN130" s="145"/>
      <c r="WMO130" s="145"/>
      <c r="WMP130" s="145"/>
      <c r="WMQ130" s="145"/>
      <c r="WMR130" s="145"/>
      <c r="WMS130" s="145"/>
      <c r="WMT130" s="145"/>
      <c r="WMU130" s="145"/>
      <c r="WMV130" s="145"/>
      <c r="WMW130" s="145"/>
      <c r="WMX130" s="145"/>
      <c r="WMY130" s="145"/>
      <c r="WMZ130" s="145"/>
      <c r="WNA130" s="145"/>
      <c r="WNB130" s="145"/>
      <c r="WNC130" s="145"/>
      <c r="WND130" s="145"/>
      <c r="WNE130" s="145"/>
      <c r="WNF130" s="145"/>
      <c r="WNG130" s="145"/>
      <c r="WNH130" s="145"/>
      <c r="WNI130" s="145"/>
      <c r="WNJ130" s="145"/>
      <c r="WNK130" s="145"/>
      <c r="WNL130" s="145"/>
      <c r="WNM130" s="145"/>
      <c r="WNN130" s="145"/>
      <c r="WNO130" s="145"/>
      <c r="WNP130" s="145"/>
      <c r="WNQ130" s="145"/>
      <c r="WNR130" s="145"/>
      <c r="WNS130" s="145"/>
      <c r="WNT130" s="145"/>
      <c r="WNU130" s="145"/>
      <c r="WNV130" s="145"/>
      <c r="WNW130" s="145"/>
      <c r="WNX130" s="145"/>
      <c r="WNY130" s="145"/>
      <c r="WNZ130" s="145"/>
      <c r="WOA130" s="145"/>
      <c r="WOB130" s="145"/>
      <c r="WOC130" s="145"/>
      <c r="WOD130" s="145"/>
      <c r="WOE130" s="145"/>
      <c r="WOF130" s="145"/>
      <c r="WOG130" s="145"/>
      <c r="WOH130" s="145"/>
      <c r="WOI130" s="145"/>
      <c r="WOJ130" s="145"/>
      <c r="WOK130" s="145"/>
      <c r="WOL130" s="145"/>
      <c r="WOM130" s="145"/>
      <c r="WON130" s="145"/>
      <c r="WOO130" s="145"/>
      <c r="WOP130" s="145"/>
      <c r="WOQ130" s="145"/>
      <c r="WOR130" s="145"/>
      <c r="WOS130" s="145"/>
      <c r="WOT130" s="145"/>
      <c r="WOU130" s="145"/>
      <c r="WOV130" s="145"/>
      <c r="WOW130" s="145"/>
      <c r="WOX130" s="145"/>
      <c r="WOY130" s="145"/>
      <c r="WOZ130" s="145"/>
      <c r="WPA130" s="145"/>
      <c r="WPB130" s="145"/>
      <c r="WPC130" s="145"/>
      <c r="WPD130" s="145"/>
      <c r="WPE130" s="145"/>
      <c r="WPF130" s="145"/>
      <c r="WPG130" s="145"/>
      <c r="WPH130" s="145"/>
      <c r="WPI130" s="145"/>
      <c r="WPJ130" s="145"/>
      <c r="WPK130" s="145"/>
      <c r="WPL130" s="145"/>
      <c r="WPM130" s="145"/>
      <c r="WPN130" s="145"/>
      <c r="WPO130" s="145"/>
      <c r="WPP130" s="145"/>
      <c r="WPQ130" s="145"/>
      <c r="WPR130" s="145"/>
      <c r="WPS130" s="145"/>
      <c r="WPT130" s="145"/>
      <c r="WPU130" s="145"/>
      <c r="WPV130" s="145"/>
      <c r="WPW130" s="145"/>
      <c r="WPX130" s="145"/>
      <c r="WPY130" s="145"/>
      <c r="WPZ130" s="145"/>
      <c r="WQA130" s="145"/>
      <c r="WQB130" s="145"/>
      <c r="WQC130" s="145"/>
      <c r="WQD130" s="145"/>
      <c r="WQE130" s="145"/>
      <c r="WQF130" s="145"/>
      <c r="WQG130" s="145"/>
      <c r="WQH130" s="145"/>
      <c r="WQI130" s="145"/>
      <c r="WQJ130" s="145"/>
      <c r="WQK130" s="145"/>
      <c r="WQL130" s="145"/>
      <c r="WQM130" s="145"/>
      <c r="WQN130" s="145"/>
      <c r="WQO130" s="145"/>
      <c r="WQP130" s="145"/>
      <c r="WQQ130" s="145"/>
      <c r="WQR130" s="145"/>
      <c r="WQS130" s="145"/>
      <c r="WQT130" s="145"/>
      <c r="WQU130" s="145"/>
      <c r="WQV130" s="145"/>
      <c r="WQW130" s="145"/>
      <c r="WQX130" s="145"/>
      <c r="WQY130" s="145"/>
      <c r="WQZ130" s="145"/>
      <c r="WRA130" s="145"/>
      <c r="WRB130" s="145"/>
      <c r="WRC130" s="145"/>
      <c r="WRD130" s="145"/>
      <c r="WRE130" s="145"/>
      <c r="WRF130" s="145"/>
      <c r="WRG130" s="145"/>
      <c r="WRH130" s="145"/>
      <c r="WRI130" s="145"/>
      <c r="WRJ130" s="145"/>
      <c r="WRK130" s="145"/>
      <c r="WRL130" s="145"/>
      <c r="WRM130" s="145"/>
      <c r="WRN130" s="145"/>
      <c r="WRO130" s="145"/>
      <c r="WRP130" s="145"/>
      <c r="WRQ130" s="145"/>
      <c r="WRR130" s="145"/>
      <c r="WRS130" s="145"/>
      <c r="WRT130" s="145"/>
      <c r="WRU130" s="145"/>
      <c r="WRV130" s="145"/>
      <c r="WRW130" s="145"/>
      <c r="WRX130" s="145"/>
      <c r="WRY130" s="145"/>
      <c r="WRZ130" s="145"/>
      <c r="WSA130" s="145"/>
      <c r="WSB130" s="145"/>
      <c r="WSC130" s="145"/>
      <c r="WSD130" s="145"/>
      <c r="WSE130" s="145"/>
      <c r="WSF130" s="145"/>
      <c r="WSG130" s="145"/>
      <c r="WSH130" s="145"/>
      <c r="WSI130" s="145"/>
      <c r="WSJ130" s="145"/>
      <c r="WSK130" s="145"/>
      <c r="WSL130" s="145"/>
      <c r="WSM130" s="145"/>
      <c r="WSN130" s="145"/>
      <c r="WSO130" s="145"/>
      <c r="WSP130" s="145"/>
      <c r="WSQ130" s="145"/>
      <c r="WSR130" s="145"/>
      <c r="WSS130" s="145"/>
      <c r="WST130" s="145"/>
      <c r="WSU130" s="145"/>
      <c r="WSV130" s="145"/>
      <c r="WSW130" s="145"/>
      <c r="WSX130" s="145"/>
      <c r="WSY130" s="145"/>
      <c r="WSZ130" s="145"/>
      <c r="WTA130" s="145"/>
      <c r="WTB130" s="145"/>
      <c r="WTC130" s="145"/>
      <c r="WTD130" s="145"/>
      <c r="WTE130" s="145"/>
      <c r="WTF130" s="145"/>
      <c r="WTG130" s="145"/>
      <c r="WTH130" s="145"/>
      <c r="WTI130" s="145"/>
      <c r="WTJ130" s="145"/>
      <c r="WTK130" s="145"/>
      <c r="WTL130" s="145"/>
      <c r="WTM130" s="145"/>
      <c r="WTN130" s="145"/>
      <c r="WTO130" s="145"/>
      <c r="WTP130" s="145"/>
      <c r="WTQ130" s="145"/>
      <c r="WTR130" s="145"/>
      <c r="WTS130" s="145"/>
      <c r="WTT130" s="145"/>
      <c r="WTU130" s="145"/>
      <c r="WTV130" s="145"/>
      <c r="WTW130" s="145"/>
      <c r="WTX130" s="145"/>
      <c r="WTY130" s="145"/>
      <c r="WTZ130" s="145"/>
      <c r="WUA130" s="145"/>
      <c r="WUB130" s="145"/>
      <c r="WUC130" s="145"/>
      <c r="WUD130" s="145"/>
      <c r="WUE130" s="145"/>
      <c r="WUF130" s="145"/>
      <c r="WUG130" s="145"/>
      <c r="WUH130" s="145"/>
      <c r="WUI130" s="145"/>
      <c r="WUJ130" s="145"/>
      <c r="WUK130" s="145"/>
      <c r="WUL130" s="145"/>
      <c r="WUM130" s="145"/>
      <c r="WUN130" s="145"/>
      <c r="WUO130" s="145"/>
      <c r="WUP130" s="145"/>
      <c r="WUQ130" s="145"/>
      <c r="WUR130" s="145"/>
      <c r="WUS130" s="145"/>
      <c r="WUT130" s="145"/>
      <c r="WUU130" s="145"/>
      <c r="WUV130" s="145"/>
      <c r="WUW130" s="145"/>
      <c r="WUX130" s="145"/>
      <c r="WUY130" s="145"/>
      <c r="WUZ130" s="145"/>
      <c r="WVA130" s="145"/>
      <c r="WVB130" s="145"/>
      <c r="WVC130" s="145"/>
      <c r="WVD130" s="145"/>
      <c r="WVE130" s="145"/>
      <c r="WVF130" s="145"/>
      <c r="WVG130" s="145"/>
      <c r="WVH130" s="145"/>
      <c r="WVI130" s="145"/>
      <c r="WVJ130" s="145"/>
      <c r="WVK130" s="145"/>
      <c r="WVL130" s="145"/>
      <c r="WVM130" s="145"/>
      <c r="WVN130" s="145"/>
      <c r="WVO130" s="145"/>
      <c r="WVP130" s="145"/>
      <c r="WVQ130" s="145"/>
      <c r="WVR130" s="145"/>
      <c r="WVS130" s="145"/>
      <c r="WVT130" s="145"/>
      <c r="WVU130" s="145"/>
      <c r="WVV130" s="145"/>
      <c r="WVW130" s="145"/>
      <c r="WVX130" s="145"/>
      <c r="WVY130" s="145"/>
      <c r="WVZ130" s="145"/>
      <c r="WWA130" s="145"/>
      <c r="WWB130" s="145"/>
      <c r="WWC130" s="145"/>
      <c r="WWD130" s="145"/>
      <c r="WWE130" s="145"/>
      <c r="WWF130" s="145"/>
      <c r="WWG130" s="145"/>
      <c r="WWH130" s="145"/>
      <c r="WWI130" s="145"/>
      <c r="WWJ130" s="145"/>
      <c r="WWK130" s="145"/>
      <c r="WWL130" s="145"/>
      <c r="WWM130" s="145"/>
      <c r="WWN130" s="145"/>
      <c r="WWO130" s="145"/>
      <c r="WWP130" s="145"/>
      <c r="WWQ130" s="145"/>
      <c r="WWR130" s="145"/>
      <c r="WWS130" s="145"/>
      <c r="WWT130" s="145"/>
      <c r="WWU130" s="145"/>
      <c r="WWV130" s="145"/>
      <c r="WWW130" s="145"/>
      <c r="WWX130" s="145"/>
      <c r="WWY130" s="145"/>
      <c r="WWZ130" s="145"/>
      <c r="WXA130" s="145"/>
      <c r="WXB130" s="145"/>
      <c r="WXC130" s="145"/>
      <c r="WXD130" s="145"/>
      <c r="WXE130" s="145"/>
      <c r="WXF130" s="145"/>
      <c r="WXG130" s="145"/>
      <c r="WXH130" s="145"/>
      <c r="WXI130" s="145"/>
      <c r="WXJ130" s="145"/>
      <c r="WXK130" s="145"/>
      <c r="WXL130" s="145"/>
      <c r="WXM130" s="145"/>
      <c r="WXN130" s="145"/>
      <c r="WXO130" s="145"/>
      <c r="WXP130" s="145"/>
      <c r="WXQ130" s="145"/>
      <c r="WXR130" s="145"/>
      <c r="WXS130" s="145"/>
      <c r="WXT130" s="145"/>
      <c r="WXU130" s="145"/>
      <c r="WXV130" s="145"/>
      <c r="WXW130" s="145"/>
      <c r="WXX130" s="145"/>
      <c r="WXY130" s="145"/>
      <c r="WXZ130" s="145"/>
      <c r="WYA130" s="145"/>
      <c r="WYB130" s="145"/>
      <c r="WYC130" s="145"/>
      <c r="WYD130" s="145"/>
      <c r="WYE130" s="145"/>
      <c r="WYF130" s="145"/>
      <c r="WYG130" s="145"/>
      <c r="WYH130" s="145"/>
      <c r="WYI130" s="145"/>
      <c r="WYJ130" s="145"/>
      <c r="WYK130" s="145"/>
      <c r="WYL130" s="145"/>
      <c r="WYM130" s="145"/>
      <c r="WYN130" s="145"/>
      <c r="WYO130" s="145"/>
      <c r="WYP130" s="145"/>
      <c r="WYQ130" s="145"/>
      <c r="WYR130" s="145"/>
      <c r="WYS130" s="145"/>
      <c r="WYT130" s="145"/>
      <c r="WYU130" s="145"/>
      <c r="WYV130" s="145"/>
      <c r="WYW130" s="145"/>
      <c r="WYX130" s="145"/>
      <c r="WYY130" s="145"/>
      <c r="WYZ130" s="145"/>
      <c r="WZA130" s="145"/>
      <c r="WZB130" s="145"/>
      <c r="WZC130" s="145"/>
      <c r="WZD130" s="145"/>
      <c r="WZE130" s="145"/>
      <c r="WZF130" s="145"/>
      <c r="WZG130" s="145"/>
      <c r="WZH130" s="145"/>
      <c r="WZI130" s="145"/>
      <c r="WZJ130" s="145"/>
      <c r="WZK130" s="145"/>
      <c r="WZL130" s="145"/>
      <c r="WZM130" s="145"/>
      <c r="WZN130" s="145"/>
      <c r="WZO130" s="145"/>
      <c r="WZP130" s="145"/>
      <c r="WZQ130" s="145"/>
      <c r="WZR130" s="145"/>
      <c r="WZS130" s="145"/>
      <c r="WZT130" s="145"/>
      <c r="WZU130" s="145"/>
      <c r="WZV130" s="145"/>
      <c r="WZW130" s="145"/>
      <c r="WZX130" s="145"/>
      <c r="WZY130" s="145"/>
      <c r="WZZ130" s="145"/>
      <c r="XAA130" s="145"/>
      <c r="XAB130" s="145"/>
      <c r="XAC130" s="145"/>
      <c r="XAD130" s="145"/>
      <c r="XAE130" s="145"/>
      <c r="XAF130" s="145"/>
      <c r="XAG130" s="145"/>
      <c r="XAH130" s="145"/>
      <c r="XAI130" s="145"/>
      <c r="XAJ130" s="145"/>
      <c r="XAK130" s="145"/>
      <c r="XAL130" s="145"/>
      <c r="XAM130" s="145"/>
      <c r="XAN130" s="145"/>
      <c r="XAO130" s="145"/>
      <c r="XAP130" s="145"/>
      <c r="XAQ130" s="145"/>
      <c r="XAR130" s="145"/>
      <c r="XAS130" s="145"/>
      <c r="XAT130" s="145"/>
      <c r="XAU130" s="145"/>
      <c r="XAV130" s="145"/>
      <c r="XAW130" s="145"/>
      <c r="XAX130" s="145"/>
      <c r="XAY130" s="145"/>
      <c r="XAZ130" s="145"/>
      <c r="XBA130" s="145"/>
      <c r="XBB130" s="145"/>
      <c r="XBC130" s="145"/>
      <c r="XBD130" s="145"/>
      <c r="XBE130" s="145"/>
      <c r="XBF130" s="145"/>
      <c r="XBG130" s="145"/>
      <c r="XBH130" s="145"/>
      <c r="XBI130" s="145"/>
      <c r="XBJ130" s="145"/>
      <c r="XBK130" s="145"/>
      <c r="XBL130" s="145"/>
      <c r="XBM130" s="145"/>
      <c r="XBN130" s="145"/>
      <c r="XBO130" s="145"/>
      <c r="XBP130" s="145"/>
      <c r="XBQ130" s="145"/>
      <c r="XBR130" s="145"/>
      <c r="XBS130" s="145"/>
      <c r="XBT130" s="145"/>
      <c r="XBU130" s="145"/>
      <c r="XBV130" s="145"/>
      <c r="XBW130" s="145"/>
      <c r="XBX130" s="145"/>
      <c r="XBY130" s="145"/>
      <c r="XBZ130" s="145"/>
      <c r="XCA130" s="145"/>
      <c r="XCB130" s="145"/>
      <c r="XCC130" s="145"/>
      <c r="XCD130" s="145"/>
      <c r="XCE130" s="145"/>
      <c r="XCF130" s="145"/>
      <c r="XCG130" s="145"/>
      <c r="XCH130" s="145"/>
      <c r="XCI130" s="145"/>
      <c r="XCJ130" s="145"/>
      <c r="XCK130" s="145"/>
      <c r="XCL130" s="145"/>
      <c r="XCM130" s="145"/>
      <c r="XCN130" s="145"/>
      <c r="XCO130" s="145"/>
      <c r="XCP130" s="145"/>
      <c r="XCQ130" s="145"/>
      <c r="XCR130" s="145"/>
      <c r="XCS130" s="145"/>
      <c r="XCT130" s="145"/>
      <c r="XCU130" s="145"/>
      <c r="XCV130" s="145"/>
      <c r="XCW130" s="145"/>
      <c r="XCX130" s="145"/>
      <c r="XCY130" s="145"/>
      <c r="XCZ130" s="145"/>
      <c r="XDA130" s="145"/>
      <c r="XDB130" s="145"/>
      <c r="XDC130" s="145"/>
      <c r="XDD130" s="145"/>
      <c r="XDE130" s="145"/>
      <c r="XDF130" s="145"/>
      <c r="XDG130" s="145"/>
      <c r="XDH130" s="145"/>
      <c r="XDI130" s="145"/>
      <c r="XDJ130" s="145"/>
      <c r="XDK130" s="145"/>
      <c r="XDL130" s="145"/>
      <c r="XDM130" s="145"/>
      <c r="XDN130" s="145"/>
      <c r="XDO130" s="145"/>
      <c r="XDP130" s="145"/>
      <c r="XDQ130" s="145"/>
      <c r="XDR130" s="145"/>
      <c r="XDS130" s="145"/>
      <c r="XDT130" s="145"/>
      <c r="XDU130" s="145"/>
      <c r="XDV130" s="145"/>
      <c r="XDW130" s="145"/>
      <c r="XDX130" s="145"/>
      <c r="XDY130" s="145"/>
      <c r="XDZ130" s="145"/>
      <c r="XEA130" s="145"/>
      <c r="XEB130" s="145"/>
      <c r="XEC130" s="145"/>
      <c r="XED130" s="145"/>
      <c r="XEE130" s="145"/>
      <c r="XEF130" s="145"/>
      <c r="XEG130" s="145"/>
      <c r="XEH130" s="145"/>
      <c r="XEI130" s="145"/>
      <c r="XEJ130" s="145"/>
      <c r="XEK130" s="145"/>
      <c r="XEL130" s="145"/>
      <c r="XEM130" s="145"/>
      <c r="XEN130" s="145"/>
      <c r="XEO130" s="145"/>
      <c r="XEP130" s="145"/>
      <c r="XEQ130" s="145"/>
      <c r="XER130" s="145"/>
      <c r="XES130" s="145"/>
    </row>
    <row r="131" spans="1:16373" ht="31.2">
      <c r="B131" s="170" t="s">
        <v>279</v>
      </c>
      <c r="C131" s="1" t="s">
        <v>553</v>
      </c>
    </row>
    <row r="132" spans="1:16373" s="11" customFormat="1" ht="6.9" customHeight="1">
      <c r="A132" s="8"/>
      <c r="B132" s="89"/>
      <c r="C132" s="159"/>
      <c r="D132" s="85"/>
      <c r="E132" s="192"/>
      <c r="F132" s="85"/>
      <c r="G132" s="85"/>
    </row>
    <row r="133" spans="1:16373">
      <c r="B133" s="170" t="s">
        <v>109</v>
      </c>
      <c r="C133" s="161" t="s">
        <v>551</v>
      </c>
    </row>
    <row r="134" spans="1:16373" s="11" customFormat="1" ht="6.9" customHeight="1">
      <c r="A134" s="8"/>
      <c r="B134" s="89"/>
      <c r="C134" s="159"/>
      <c r="D134" s="85"/>
      <c r="E134" s="192"/>
      <c r="F134" s="85"/>
      <c r="G134" s="85"/>
    </row>
    <row r="135" spans="1:16373" ht="31.2">
      <c r="B135" s="170" t="s">
        <v>111</v>
      </c>
      <c r="C135" s="1" t="s">
        <v>604</v>
      </c>
    </row>
    <row r="136" spans="1:16373" s="11" customFormat="1" ht="6.9" customHeight="1">
      <c r="A136" s="8"/>
      <c r="B136" s="89"/>
      <c r="C136" s="159"/>
      <c r="D136" s="85"/>
      <c r="E136" s="192"/>
      <c r="F136" s="85"/>
      <c r="G136" s="85"/>
    </row>
    <row r="137" spans="1:16373">
      <c r="B137" s="170" t="s">
        <v>112</v>
      </c>
      <c r="C137" s="161" t="s">
        <v>549</v>
      </c>
    </row>
    <row r="138" spans="1:16373" s="11" customFormat="1" ht="6.9" customHeight="1">
      <c r="A138" s="8"/>
      <c r="B138" s="89"/>
      <c r="C138" s="159"/>
      <c r="D138" s="85"/>
      <c r="E138" s="192"/>
      <c r="F138" s="85"/>
      <c r="G138" s="85"/>
    </row>
    <row r="139" spans="1:16373" ht="62.4">
      <c r="B139" s="170" t="s">
        <v>552</v>
      </c>
      <c r="C139" s="1" t="s">
        <v>605</v>
      </c>
    </row>
    <row r="140" spans="1:16373" s="11" customFormat="1" ht="6.9" customHeight="1" thickBot="1">
      <c r="A140" s="8"/>
      <c r="B140" s="89"/>
      <c r="C140" s="159"/>
      <c r="D140" s="85"/>
      <c r="E140" s="192"/>
      <c r="F140" s="85"/>
      <c r="G140" s="85"/>
    </row>
    <row r="141" spans="1:16373" ht="63" customHeight="1" thickBot="1">
      <c r="B141" s="170" t="s">
        <v>282</v>
      </c>
      <c r="C141" s="398" t="s">
        <v>554</v>
      </c>
    </row>
    <row r="142" spans="1:16373">
      <c r="B142" s="170"/>
      <c r="C142" s="1"/>
    </row>
    <row r="143" spans="1:16373" ht="46.8">
      <c r="B143" s="170" t="s">
        <v>174</v>
      </c>
      <c r="C143" s="1" t="s">
        <v>603</v>
      </c>
    </row>
    <row r="145" spans="1:13" s="11" customFormat="1" ht="32.25" customHeight="1">
      <c r="A145" s="414" t="s">
        <v>378</v>
      </c>
      <c r="B145" s="414"/>
      <c r="C145" s="414"/>
      <c r="D145" s="85"/>
      <c r="E145" s="2"/>
      <c r="F145" s="2"/>
      <c r="G145" s="85"/>
    </row>
    <row r="146" spans="1:13" s="11" customFormat="1" ht="30" customHeight="1">
      <c r="A146" s="8" t="s">
        <v>7</v>
      </c>
      <c r="B146" s="415" t="s">
        <v>41</v>
      </c>
      <c r="C146" s="415"/>
      <c r="D146" s="85"/>
      <c r="E146" s="85"/>
      <c r="F146" s="85"/>
      <c r="G146" s="85"/>
      <c r="H146" s="85"/>
      <c r="I146" s="85"/>
      <c r="J146" s="85"/>
      <c r="K146" s="85"/>
      <c r="L146" s="85"/>
      <c r="M146" s="85"/>
    </row>
    <row r="147" spans="1:13" s="11" customFormat="1">
      <c r="A147" s="8"/>
      <c r="D147" s="85"/>
      <c r="E147" s="85"/>
      <c r="F147" s="85"/>
      <c r="G147" s="85"/>
      <c r="H147" s="85"/>
      <c r="I147" s="85"/>
      <c r="J147" s="85"/>
      <c r="K147" s="85"/>
      <c r="L147" s="85"/>
      <c r="M147" s="85"/>
    </row>
    <row r="148" spans="1:13" s="11" customFormat="1" ht="33.6" customHeight="1">
      <c r="A148" s="8" t="s">
        <v>8</v>
      </c>
      <c r="B148" s="413" t="s">
        <v>326</v>
      </c>
      <c r="C148" s="413"/>
      <c r="D148" s="196"/>
      <c r="E148" s="196"/>
      <c r="F148" s="196"/>
    </row>
    <row r="149" spans="1:13" s="11" customFormat="1">
      <c r="A149" s="8"/>
      <c r="D149" s="85"/>
      <c r="E149" s="85"/>
      <c r="F149" s="85"/>
      <c r="G149" s="85"/>
      <c r="H149" s="85"/>
      <c r="I149" s="85"/>
      <c r="J149" s="85"/>
      <c r="K149" s="85"/>
      <c r="L149" s="85"/>
      <c r="M149" s="85"/>
    </row>
    <row r="150" spans="1:13" s="11" customFormat="1" ht="31.2">
      <c r="A150" s="8" t="s">
        <v>11</v>
      </c>
      <c r="B150" s="298" t="s">
        <v>327</v>
      </c>
      <c r="C150" s="165" t="s">
        <v>328</v>
      </c>
      <c r="D150" s="85"/>
      <c r="E150" s="85"/>
      <c r="F150" s="85"/>
      <c r="G150" s="85"/>
      <c r="H150" s="85"/>
      <c r="I150" s="85"/>
      <c r="J150" s="85"/>
      <c r="K150" s="85"/>
      <c r="L150" s="85"/>
      <c r="M150" s="85"/>
    </row>
    <row r="151" spans="1:13" s="11" customFormat="1" ht="31.2" customHeight="1">
      <c r="A151" s="8"/>
      <c r="C151" s="81" t="s">
        <v>329</v>
      </c>
      <c r="D151" s="81"/>
      <c r="E151" s="85"/>
      <c r="F151" s="85"/>
      <c r="G151" s="85"/>
      <c r="H151" s="85"/>
      <c r="I151" s="85"/>
      <c r="J151" s="85"/>
      <c r="K151" s="85"/>
      <c r="L151" s="85"/>
      <c r="M151" s="85"/>
    </row>
    <row r="152" spans="1:13" s="11" customFormat="1" ht="7.2" customHeight="1">
      <c r="A152" s="8"/>
      <c r="C152" s="81"/>
      <c r="D152" s="81"/>
      <c r="E152" s="85"/>
      <c r="F152" s="85"/>
      <c r="G152" s="85"/>
      <c r="H152" s="85"/>
      <c r="I152" s="85"/>
      <c r="J152" s="85"/>
      <c r="K152" s="85"/>
      <c r="L152" s="85"/>
      <c r="M152" s="85"/>
    </row>
    <row r="153" spans="1:13" s="11" customFormat="1" ht="31.2" customHeight="1">
      <c r="A153" s="8"/>
      <c r="C153" s="81" t="s">
        <v>538</v>
      </c>
      <c r="D153" s="81"/>
      <c r="E153" s="85"/>
      <c r="F153" s="85"/>
      <c r="G153" s="85"/>
      <c r="H153" s="85"/>
      <c r="I153" s="85"/>
      <c r="J153" s="85"/>
      <c r="K153" s="85"/>
      <c r="L153" s="85"/>
      <c r="M153" s="85"/>
    </row>
    <row r="154" spans="1:13" s="11" customFormat="1" ht="7.2" customHeight="1">
      <c r="A154" s="8"/>
      <c r="C154" s="81"/>
      <c r="D154" s="81"/>
      <c r="E154" s="85"/>
      <c r="F154" s="85"/>
      <c r="G154" s="85"/>
      <c r="H154" s="85"/>
      <c r="I154" s="85"/>
      <c r="J154" s="85"/>
      <c r="K154" s="85"/>
      <c r="L154" s="85"/>
      <c r="M154" s="85"/>
    </row>
    <row r="155" spans="1:13" s="11" customFormat="1" ht="15.6" customHeight="1">
      <c r="A155" s="8"/>
      <c r="B155" s="298" t="s">
        <v>330</v>
      </c>
      <c r="C155" s="82" t="s">
        <v>539</v>
      </c>
      <c r="D155" s="82"/>
      <c r="E155" s="85"/>
      <c r="F155" s="85"/>
      <c r="G155" s="85"/>
      <c r="H155" s="85"/>
      <c r="I155" s="85"/>
      <c r="J155" s="85"/>
      <c r="K155" s="85"/>
      <c r="L155" s="85"/>
      <c r="M155" s="85"/>
    </row>
    <row r="156" spans="1:13" s="11" customFormat="1" ht="18.75" customHeight="1">
      <c r="A156" s="8"/>
      <c r="B156" s="299"/>
      <c r="C156" s="299" t="s">
        <v>376</v>
      </c>
      <c r="D156" s="85"/>
      <c r="E156" s="85"/>
      <c r="F156" s="85"/>
      <c r="G156" s="85"/>
      <c r="H156" s="85"/>
      <c r="I156" s="85"/>
      <c r="J156" s="85"/>
      <c r="K156" s="85"/>
      <c r="L156" s="85"/>
      <c r="M156" s="85"/>
    </row>
    <row r="157" spans="1:13" s="11" customFormat="1">
      <c r="A157" s="8"/>
      <c r="B157" s="89"/>
      <c r="C157" s="159"/>
      <c r="D157" s="85"/>
      <c r="E157" s="85"/>
      <c r="F157" s="85"/>
      <c r="G157" s="85"/>
      <c r="H157" s="85"/>
      <c r="I157" s="85"/>
      <c r="J157" s="85"/>
      <c r="K157" s="85"/>
      <c r="L157" s="85"/>
      <c r="M157" s="85"/>
    </row>
    <row r="158" spans="1:13" s="11" customFormat="1" ht="30" customHeight="1">
      <c r="A158" s="8"/>
      <c r="B158" s="168" t="s">
        <v>331</v>
      </c>
      <c r="C158" s="81" t="s">
        <v>332</v>
      </c>
      <c r="D158" s="81"/>
      <c r="E158" s="85"/>
      <c r="F158" s="85"/>
      <c r="G158" s="85"/>
      <c r="H158" s="85"/>
      <c r="I158" s="85"/>
      <c r="J158" s="85"/>
      <c r="K158" s="85"/>
      <c r="L158" s="85"/>
      <c r="M158" s="85"/>
    </row>
    <row r="159" spans="1:13" s="11" customFormat="1">
      <c r="A159" s="8"/>
      <c r="B159" s="168" t="s">
        <v>333</v>
      </c>
      <c r="C159" s="81" t="s">
        <v>334</v>
      </c>
      <c r="D159" s="81"/>
      <c r="E159" s="85"/>
      <c r="F159" s="85"/>
      <c r="G159" s="85"/>
      <c r="H159" s="85"/>
      <c r="I159" s="85"/>
      <c r="J159" s="85"/>
      <c r="K159" s="85"/>
      <c r="L159" s="85"/>
      <c r="M159" s="85"/>
    </row>
    <row r="160" spans="1:13" s="11" customFormat="1">
      <c r="A160" s="8"/>
      <c r="B160" s="89"/>
      <c r="C160" s="164"/>
      <c r="D160" s="85"/>
      <c r="E160" s="85"/>
      <c r="F160" s="85"/>
      <c r="G160" s="85"/>
      <c r="H160" s="85"/>
      <c r="I160" s="85"/>
      <c r="J160" s="85"/>
      <c r="K160" s="85"/>
      <c r="L160" s="85"/>
      <c r="M160" s="85"/>
    </row>
    <row r="161" spans="1:13" s="11" customFormat="1" ht="46.8">
      <c r="A161" s="8"/>
      <c r="B161" s="168" t="s">
        <v>335</v>
      </c>
      <c r="C161" s="42" t="s">
        <v>377</v>
      </c>
      <c r="D161" s="85"/>
      <c r="E161" s="85"/>
      <c r="F161" s="85"/>
      <c r="G161" s="85"/>
      <c r="H161" s="85"/>
      <c r="I161" s="85"/>
      <c r="J161" s="85"/>
      <c r="K161" s="85"/>
      <c r="L161" s="85"/>
      <c r="M161" s="85"/>
    </row>
    <row r="162" spans="1:13" s="11" customFormat="1">
      <c r="A162" s="8"/>
      <c r="B162" s="168"/>
      <c r="C162" s="42"/>
      <c r="D162" s="85"/>
      <c r="E162" s="85"/>
      <c r="F162" s="85"/>
      <c r="G162" s="85"/>
      <c r="H162" s="85"/>
      <c r="I162" s="85"/>
      <c r="J162" s="85"/>
      <c r="K162" s="85"/>
      <c r="L162" s="85"/>
      <c r="M162" s="85"/>
    </row>
    <row r="163" spans="1:13" s="11" customFormat="1" ht="46.8">
      <c r="A163" s="8"/>
      <c r="B163" s="168" t="s">
        <v>336</v>
      </c>
      <c r="C163" s="42" t="s">
        <v>581</v>
      </c>
      <c r="D163" s="85"/>
      <c r="E163" s="85"/>
      <c r="F163" s="85"/>
      <c r="G163" s="85"/>
      <c r="H163" s="85"/>
      <c r="I163" s="85"/>
      <c r="J163" s="85"/>
      <c r="K163" s="85"/>
      <c r="L163" s="85"/>
      <c r="M163" s="85"/>
    </row>
    <row r="164" spans="1:13" s="11" customFormat="1">
      <c r="A164" s="8"/>
      <c r="B164" s="89"/>
      <c r="C164" s="42"/>
      <c r="D164" s="85"/>
      <c r="E164" s="85"/>
      <c r="F164" s="85"/>
      <c r="G164" s="85"/>
      <c r="H164" s="85"/>
      <c r="I164" s="85"/>
      <c r="J164" s="85"/>
      <c r="K164" s="85"/>
      <c r="L164" s="85"/>
      <c r="M164" s="85"/>
    </row>
    <row r="165" spans="1:13" s="11" customFormat="1" ht="31.2">
      <c r="A165" s="8"/>
      <c r="B165" s="168" t="s">
        <v>337</v>
      </c>
      <c r="C165" s="42" t="s">
        <v>580</v>
      </c>
      <c r="D165" s="85"/>
      <c r="E165" s="85"/>
      <c r="F165" s="85"/>
      <c r="G165" s="85"/>
      <c r="H165" s="85"/>
      <c r="I165" s="85"/>
      <c r="J165" s="85"/>
      <c r="K165" s="85"/>
      <c r="L165" s="85"/>
      <c r="M165" s="85"/>
    </row>
    <row r="166" spans="1:13" s="11" customFormat="1">
      <c r="A166" s="8"/>
      <c r="B166" s="168"/>
      <c r="C166" s="42"/>
      <c r="D166" s="85"/>
      <c r="E166" s="85"/>
      <c r="F166" s="85"/>
      <c r="G166" s="85"/>
      <c r="H166" s="85"/>
      <c r="I166" s="85"/>
      <c r="J166" s="85"/>
      <c r="K166" s="85"/>
      <c r="L166" s="85"/>
      <c r="M166" s="85"/>
    </row>
    <row r="167" spans="1:13" s="11" customFormat="1" ht="15.6" customHeight="1">
      <c r="A167" s="8"/>
      <c r="B167" s="168" t="s">
        <v>338</v>
      </c>
      <c r="C167" s="81" t="s">
        <v>339</v>
      </c>
      <c r="D167" s="85"/>
      <c r="E167" s="85"/>
      <c r="F167" s="85"/>
      <c r="G167" s="85"/>
      <c r="H167" s="85"/>
      <c r="I167" s="85"/>
      <c r="J167" s="85"/>
      <c r="K167" s="85"/>
      <c r="L167" s="85"/>
      <c r="M167" s="85"/>
    </row>
    <row r="168" spans="1:13" s="11" customFormat="1">
      <c r="A168" s="8"/>
      <c r="B168" s="89"/>
      <c r="D168" s="85"/>
      <c r="E168" s="85"/>
      <c r="F168" s="85"/>
      <c r="G168" s="85"/>
      <c r="H168" s="85"/>
      <c r="I168" s="85"/>
      <c r="J168" s="85"/>
      <c r="K168" s="85"/>
      <c r="L168" s="85"/>
      <c r="M168" s="85"/>
    </row>
    <row r="169" spans="1:13" s="11" customFormat="1">
      <c r="A169" s="8"/>
      <c r="B169" s="89"/>
      <c r="C169" s="43" t="s">
        <v>75</v>
      </c>
      <c r="D169" s="85"/>
      <c r="E169" s="85"/>
      <c r="F169" s="85"/>
      <c r="G169" s="85"/>
      <c r="H169" s="85"/>
      <c r="I169" s="85"/>
      <c r="J169" s="85"/>
      <c r="K169" s="85"/>
      <c r="L169" s="85"/>
      <c r="M169" s="85"/>
    </row>
    <row r="170" spans="1:13" s="11" customFormat="1" ht="31.2">
      <c r="A170" s="8"/>
      <c r="B170" s="168" t="s">
        <v>340</v>
      </c>
      <c r="C170" s="42" t="s">
        <v>341</v>
      </c>
      <c r="D170" s="85"/>
      <c r="E170" s="85"/>
      <c r="F170" s="85"/>
      <c r="G170" s="85"/>
      <c r="H170" s="85"/>
      <c r="I170" s="85"/>
      <c r="J170" s="85"/>
      <c r="K170" s="85"/>
      <c r="L170" s="85"/>
      <c r="M170" s="85"/>
    </row>
    <row r="171" spans="1:13" s="11" customFormat="1">
      <c r="A171" s="8"/>
      <c r="B171" s="168"/>
      <c r="C171" s="42"/>
      <c r="D171" s="85"/>
      <c r="E171" s="85"/>
      <c r="F171" s="85"/>
      <c r="G171" s="85"/>
      <c r="H171" s="85"/>
      <c r="I171" s="85"/>
      <c r="J171" s="85"/>
      <c r="K171" s="85"/>
      <c r="L171" s="85"/>
      <c r="M171" s="85"/>
    </row>
    <row r="172" spans="1:13" s="11" customFormat="1">
      <c r="A172" s="8"/>
      <c r="B172" s="168" t="s">
        <v>342</v>
      </c>
      <c r="C172" s="42" t="s">
        <v>113</v>
      </c>
      <c r="D172" s="85"/>
      <c r="E172" s="85"/>
      <c r="F172" s="85"/>
      <c r="G172" s="85"/>
      <c r="H172" s="85"/>
      <c r="I172" s="85"/>
      <c r="J172" s="85"/>
      <c r="K172" s="85"/>
      <c r="L172" s="85"/>
      <c r="M172" s="85"/>
    </row>
    <row r="173" spans="1:13" s="11" customFormat="1">
      <c r="A173" s="8"/>
      <c r="B173" s="168"/>
      <c r="C173" s="42"/>
      <c r="D173" s="85"/>
      <c r="E173" s="85"/>
      <c r="F173" s="85"/>
      <c r="G173" s="85"/>
      <c r="H173" s="85"/>
      <c r="I173" s="85"/>
      <c r="J173" s="85"/>
      <c r="K173" s="85"/>
      <c r="L173" s="85"/>
      <c r="M173" s="85"/>
    </row>
    <row r="174" spans="1:13" s="11" customFormat="1" ht="31.2">
      <c r="A174" s="8"/>
      <c r="B174" s="168" t="s">
        <v>343</v>
      </c>
      <c r="C174" s="42" t="s">
        <v>344</v>
      </c>
      <c r="D174" s="85"/>
      <c r="E174" s="85"/>
      <c r="F174" s="85"/>
      <c r="G174" s="85"/>
      <c r="H174" s="85"/>
      <c r="I174" s="85"/>
      <c r="J174" s="85"/>
      <c r="K174" s="85"/>
      <c r="L174" s="85"/>
      <c r="M174" s="85"/>
    </row>
    <row r="175" spans="1:13" s="11" customFormat="1">
      <c r="A175" s="8"/>
      <c r="B175" s="168"/>
      <c r="C175" s="42"/>
      <c r="D175" s="85"/>
      <c r="E175" s="85"/>
      <c r="F175" s="85"/>
      <c r="G175" s="85"/>
      <c r="H175" s="85"/>
      <c r="I175" s="85"/>
      <c r="J175" s="85"/>
      <c r="K175" s="85"/>
      <c r="L175" s="85"/>
      <c r="M175" s="85"/>
    </row>
    <row r="176" spans="1:13" s="11" customFormat="1">
      <c r="A176" s="8"/>
      <c r="B176" s="168" t="s">
        <v>345</v>
      </c>
      <c r="C176" s="81" t="s">
        <v>346</v>
      </c>
      <c r="D176" s="85"/>
      <c r="E176" s="85"/>
      <c r="F176" s="85"/>
      <c r="G176" s="85"/>
      <c r="H176" s="85"/>
      <c r="I176" s="85"/>
      <c r="J176" s="85"/>
      <c r="K176" s="85"/>
      <c r="L176" s="85"/>
      <c r="M176" s="85"/>
    </row>
    <row r="177" spans="1:13" s="11" customFormat="1" ht="4.2" customHeight="1">
      <c r="A177" s="8"/>
      <c r="B177" s="168"/>
      <c r="C177" s="81"/>
      <c r="D177" s="85"/>
      <c r="E177" s="85"/>
      <c r="F177" s="85"/>
      <c r="G177" s="85"/>
      <c r="H177" s="85"/>
      <c r="I177" s="85"/>
      <c r="J177" s="85"/>
      <c r="K177" s="85"/>
      <c r="L177" s="85"/>
      <c r="M177" s="85"/>
    </row>
    <row r="178" spans="1:13" s="11" customFormat="1" ht="46.8">
      <c r="A178" s="8"/>
      <c r="B178" s="89"/>
      <c r="C178" s="159" t="s">
        <v>533</v>
      </c>
      <c r="D178" s="85"/>
      <c r="E178" s="85"/>
      <c r="F178" s="85"/>
      <c r="G178" s="85"/>
      <c r="H178" s="85"/>
      <c r="I178" s="85"/>
      <c r="J178" s="85"/>
      <c r="K178" s="85"/>
      <c r="L178" s="85"/>
      <c r="M178" s="85"/>
    </row>
    <row r="179" spans="1:13" s="11" customFormat="1">
      <c r="A179" s="8"/>
      <c r="C179" s="42"/>
      <c r="D179" s="85"/>
      <c r="E179" s="85"/>
      <c r="F179" s="85"/>
      <c r="G179" s="85"/>
      <c r="H179" s="85"/>
      <c r="I179" s="85"/>
      <c r="J179" s="85"/>
      <c r="K179" s="85"/>
      <c r="L179" s="85"/>
      <c r="M179" s="85"/>
    </row>
    <row r="180" spans="1:13" s="11" customFormat="1" ht="32.25" customHeight="1">
      <c r="A180" s="414" t="s">
        <v>379</v>
      </c>
      <c r="B180" s="414"/>
      <c r="C180" s="414"/>
      <c r="D180" s="85"/>
      <c r="E180" s="2"/>
      <c r="F180" s="2"/>
      <c r="G180" s="85"/>
    </row>
    <row r="181" spans="1:13" s="11" customFormat="1" ht="36" customHeight="1">
      <c r="A181" s="8" t="s">
        <v>7</v>
      </c>
      <c r="B181" s="411" t="s">
        <v>540</v>
      </c>
      <c r="C181" s="411"/>
    </row>
    <row r="182" spans="1:13" s="11" customFormat="1" ht="31.2">
      <c r="A182" s="8" t="s">
        <v>38</v>
      </c>
      <c r="B182" s="298" t="s">
        <v>347</v>
      </c>
      <c r="C182" s="165" t="s">
        <v>328</v>
      </c>
      <c r="D182" s="85"/>
      <c r="E182" s="85"/>
      <c r="F182" s="85"/>
      <c r="G182" s="85"/>
      <c r="H182" s="85"/>
      <c r="I182" s="85"/>
      <c r="J182" s="85"/>
      <c r="K182" s="85"/>
      <c r="L182" s="85"/>
      <c r="M182" s="85"/>
    </row>
    <row r="183" spans="1:13" s="11" customFormat="1" ht="31.2">
      <c r="A183" s="8"/>
      <c r="B183" s="89"/>
      <c r="C183" s="159" t="s">
        <v>459</v>
      </c>
      <c r="D183" s="85"/>
      <c r="E183" s="85"/>
      <c r="F183" s="85"/>
      <c r="G183" s="85"/>
      <c r="H183" s="85"/>
      <c r="I183" s="85"/>
      <c r="J183" s="85"/>
      <c r="K183" s="85"/>
      <c r="L183" s="85"/>
      <c r="M183" s="85"/>
    </row>
    <row r="184" spans="1:13" s="11" customFormat="1" ht="31.2">
      <c r="A184" s="8"/>
      <c r="B184" s="89"/>
      <c r="C184" s="159" t="s">
        <v>538</v>
      </c>
      <c r="D184" s="85"/>
      <c r="E184" s="85"/>
      <c r="F184" s="85"/>
      <c r="G184" s="85"/>
      <c r="H184" s="85"/>
      <c r="I184" s="85"/>
      <c r="J184" s="85"/>
      <c r="K184" s="85"/>
      <c r="L184" s="85"/>
      <c r="M184" s="85"/>
    </row>
    <row r="185" spans="1:13" s="11" customFormat="1" ht="10.95" customHeight="1">
      <c r="A185" s="8"/>
      <c r="B185" s="89"/>
      <c r="C185" s="159"/>
      <c r="D185" s="85"/>
      <c r="E185" s="85"/>
      <c r="F185" s="85"/>
      <c r="G185" s="85"/>
      <c r="H185" s="85"/>
      <c r="I185" s="85"/>
      <c r="J185" s="85"/>
      <c r="K185" s="85"/>
      <c r="L185" s="85"/>
      <c r="M185" s="85"/>
    </row>
    <row r="186" spans="1:13" s="11" customFormat="1">
      <c r="A186" s="8"/>
      <c r="B186" s="89"/>
      <c r="C186" s="82" t="s">
        <v>539</v>
      </c>
      <c r="D186" s="85"/>
      <c r="E186" s="85"/>
      <c r="F186" s="85"/>
      <c r="G186" s="85"/>
      <c r="H186" s="85"/>
      <c r="I186" s="85"/>
      <c r="J186" s="85"/>
      <c r="K186" s="85"/>
      <c r="L186" s="85"/>
      <c r="M186" s="85"/>
    </row>
    <row r="187" spans="1:13" s="11" customFormat="1" ht="24.75" customHeight="1">
      <c r="A187" s="8"/>
      <c r="B187" s="300" t="s">
        <v>348</v>
      </c>
      <c r="C187" s="159" t="s">
        <v>460</v>
      </c>
      <c r="D187" s="85"/>
      <c r="E187" s="85"/>
      <c r="F187" s="85"/>
      <c r="G187" s="85"/>
      <c r="H187" s="85"/>
      <c r="I187" s="85"/>
      <c r="J187" s="85"/>
      <c r="K187" s="85"/>
      <c r="L187" s="85"/>
      <c r="M187" s="85"/>
    </row>
    <row r="188" spans="1:13" s="11" customFormat="1">
      <c r="A188" s="8"/>
      <c r="B188" s="89"/>
      <c r="C188" s="159"/>
      <c r="D188" s="85"/>
      <c r="E188" s="85"/>
      <c r="F188" s="85"/>
      <c r="G188" s="85"/>
      <c r="H188" s="85"/>
      <c r="I188" s="85"/>
      <c r="J188" s="85"/>
      <c r="K188" s="85"/>
      <c r="L188" s="85"/>
      <c r="M188" s="85"/>
    </row>
    <row r="189" spans="1:13" s="11" customFormat="1" ht="46.8">
      <c r="A189" s="8"/>
      <c r="B189" s="300" t="s">
        <v>349</v>
      </c>
      <c r="C189" s="159" t="s">
        <v>541</v>
      </c>
      <c r="D189" s="85"/>
      <c r="E189" s="85"/>
      <c r="F189" s="85"/>
      <c r="G189" s="85"/>
      <c r="H189" s="85"/>
      <c r="I189" s="85"/>
      <c r="J189" s="85"/>
      <c r="K189" s="85"/>
      <c r="L189" s="85"/>
      <c r="M189" s="85"/>
    </row>
    <row r="190" spans="1:13" s="11" customFormat="1">
      <c r="A190" s="8"/>
      <c r="B190" s="89"/>
      <c r="C190" s="159"/>
      <c r="D190" s="85"/>
      <c r="E190" s="85"/>
      <c r="F190" s="85"/>
      <c r="G190" s="85"/>
      <c r="H190" s="85"/>
      <c r="I190" s="85"/>
      <c r="J190" s="85"/>
      <c r="K190" s="85"/>
      <c r="L190" s="85"/>
      <c r="M190" s="85"/>
    </row>
    <row r="191" spans="1:13" s="11" customFormat="1">
      <c r="A191" s="8"/>
      <c r="B191" s="300" t="s">
        <v>350</v>
      </c>
      <c r="C191" s="299" t="s">
        <v>351</v>
      </c>
      <c r="D191" s="85"/>
      <c r="E191" s="85"/>
      <c r="F191" s="85"/>
      <c r="G191" s="85"/>
      <c r="H191" s="85"/>
      <c r="I191" s="85"/>
      <c r="J191" s="85"/>
      <c r="K191" s="85"/>
      <c r="L191" s="85"/>
      <c r="M191" s="85"/>
    </row>
    <row r="192" spans="1:13" s="11" customFormat="1">
      <c r="A192" s="8"/>
      <c r="B192" s="89"/>
      <c r="C192" s="159"/>
      <c r="D192" s="85"/>
      <c r="E192" s="85"/>
      <c r="F192" s="85"/>
      <c r="G192" s="85"/>
      <c r="H192" s="85"/>
      <c r="I192" s="85"/>
      <c r="J192" s="85"/>
      <c r="K192" s="85"/>
      <c r="L192" s="85"/>
      <c r="M192" s="85"/>
    </row>
    <row r="193" spans="1:13" s="11" customFormat="1">
      <c r="A193" s="8"/>
      <c r="B193" s="168" t="s">
        <v>352</v>
      </c>
      <c r="C193" s="81" t="s">
        <v>332</v>
      </c>
      <c r="D193" s="85"/>
      <c r="E193" s="85"/>
      <c r="F193" s="85"/>
      <c r="G193" s="85"/>
      <c r="H193" s="85"/>
      <c r="I193" s="85"/>
      <c r="J193" s="85"/>
      <c r="K193" s="85"/>
      <c r="L193" s="85"/>
      <c r="M193" s="85"/>
    </row>
    <row r="194" spans="1:13" s="11" customFormat="1">
      <c r="A194" s="8"/>
      <c r="B194" s="168"/>
      <c r="C194" s="81"/>
      <c r="D194" s="85"/>
      <c r="E194" s="85"/>
      <c r="F194" s="85"/>
      <c r="G194" s="85"/>
      <c r="H194" s="85"/>
      <c r="I194" s="85"/>
      <c r="J194" s="85"/>
      <c r="K194" s="85"/>
      <c r="L194" s="85"/>
      <c r="M194" s="85"/>
    </row>
    <row r="195" spans="1:13" s="11" customFormat="1">
      <c r="A195" s="8"/>
      <c r="B195" s="168" t="s">
        <v>353</v>
      </c>
      <c r="C195" s="81" t="s">
        <v>354</v>
      </c>
      <c r="D195" s="85"/>
      <c r="E195" s="85"/>
      <c r="F195" s="85"/>
      <c r="G195" s="85"/>
      <c r="H195" s="85"/>
      <c r="I195" s="85"/>
      <c r="J195" s="85"/>
      <c r="K195" s="85"/>
      <c r="L195" s="85"/>
      <c r="M195" s="85"/>
    </row>
    <row r="196" spans="1:13" s="11" customFormat="1">
      <c r="A196" s="8"/>
      <c r="B196" s="168"/>
      <c r="C196" s="81"/>
      <c r="D196" s="85"/>
      <c r="E196" s="85"/>
      <c r="F196" s="85"/>
      <c r="G196" s="85"/>
      <c r="H196" s="85"/>
      <c r="I196" s="85"/>
      <c r="J196" s="85"/>
      <c r="K196" s="85"/>
      <c r="L196" s="85"/>
      <c r="M196" s="85"/>
    </row>
    <row r="197" spans="1:13" s="11" customFormat="1">
      <c r="A197" s="8"/>
      <c r="B197" s="168" t="s">
        <v>336</v>
      </c>
      <c r="C197" s="42" t="s">
        <v>582</v>
      </c>
      <c r="D197" s="85"/>
      <c r="E197" s="85"/>
      <c r="F197" s="85"/>
      <c r="G197" s="85"/>
      <c r="H197" s="85"/>
      <c r="I197" s="85"/>
      <c r="J197" s="85"/>
      <c r="K197" s="85"/>
      <c r="L197" s="85"/>
      <c r="M197" s="85"/>
    </row>
    <row r="198" spans="1:13" s="11" customFormat="1" ht="62.4">
      <c r="A198" s="8"/>
      <c r="B198" s="168"/>
      <c r="C198" s="81" t="s">
        <v>583</v>
      </c>
      <c r="D198" s="85"/>
      <c r="E198" s="85"/>
      <c r="F198" s="85"/>
      <c r="G198" s="85"/>
      <c r="H198" s="85"/>
      <c r="I198" s="85"/>
      <c r="J198" s="85"/>
      <c r="K198" s="85"/>
      <c r="L198" s="85"/>
      <c r="M198" s="85"/>
    </row>
    <row r="199" spans="1:13" s="11" customFormat="1">
      <c r="A199" s="8"/>
      <c r="B199" s="168"/>
      <c r="C199" s="81"/>
      <c r="D199" s="85"/>
      <c r="E199" s="85"/>
      <c r="F199" s="85"/>
      <c r="G199" s="85"/>
      <c r="H199" s="85"/>
      <c r="I199" s="85"/>
      <c r="J199" s="85"/>
      <c r="K199" s="85"/>
      <c r="L199" s="85"/>
      <c r="M199" s="85"/>
    </row>
    <row r="200" spans="1:13" s="11" customFormat="1" ht="33.6" customHeight="1">
      <c r="A200" s="8"/>
      <c r="B200" s="168" t="s">
        <v>337</v>
      </c>
      <c r="C200" s="42" t="s">
        <v>584</v>
      </c>
      <c r="D200" s="85"/>
      <c r="E200" s="85"/>
      <c r="F200" s="85"/>
      <c r="G200" s="85"/>
      <c r="H200" s="85"/>
      <c r="I200" s="85"/>
      <c r="J200" s="85"/>
      <c r="K200" s="85"/>
      <c r="L200" s="85"/>
      <c r="M200" s="85"/>
    </row>
    <row r="201" spans="1:13" s="11" customFormat="1" ht="15.6" customHeight="1">
      <c r="A201" s="8"/>
      <c r="B201" s="168"/>
      <c r="C201" s="42"/>
      <c r="D201" s="85"/>
      <c r="E201" s="85"/>
      <c r="F201" s="85"/>
      <c r="G201" s="85"/>
      <c r="H201" s="85"/>
      <c r="I201" s="85"/>
      <c r="J201" s="85"/>
      <c r="K201" s="85"/>
      <c r="L201" s="85"/>
      <c r="M201" s="85"/>
    </row>
    <row r="202" spans="1:13" s="11" customFormat="1" ht="48" customHeight="1">
      <c r="A202" s="8"/>
      <c r="B202" s="168" t="s">
        <v>338</v>
      </c>
      <c r="C202" s="42" t="s">
        <v>555</v>
      </c>
      <c r="D202" s="85"/>
      <c r="E202" s="85"/>
      <c r="F202" s="85"/>
      <c r="G202" s="85"/>
      <c r="H202" s="85"/>
      <c r="I202" s="85"/>
      <c r="J202" s="85"/>
      <c r="K202" s="85"/>
      <c r="L202" s="85"/>
      <c r="M202" s="85"/>
    </row>
    <row r="203" spans="1:13" s="11" customFormat="1" ht="15.6" customHeight="1">
      <c r="A203" s="8"/>
      <c r="B203" s="89"/>
      <c r="C203" s="42"/>
      <c r="D203" s="85"/>
      <c r="E203" s="85"/>
      <c r="F203" s="85"/>
      <c r="G203" s="85"/>
      <c r="H203" s="85"/>
      <c r="I203" s="85"/>
      <c r="J203" s="85"/>
      <c r="K203" s="85"/>
      <c r="L203" s="85"/>
      <c r="M203" s="85"/>
    </row>
    <row r="204" spans="1:13" s="11" customFormat="1" ht="30" customHeight="1">
      <c r="A204" s="8"/>
      <c r="B204" s="168" t="s">
        <v>340</v>
      </c>
      <c r="C204" s="42" t="s">
        <v>585</v>
      </c>
      <c r="D204" s="85"/>
      <c r="E204" s="85"/>
      <c r="F204" s="85"/>
      <c r="G204" s="85"/>
      <c r="H204" s="85"/>
      <c r="I204" s="85"/>
      <c r="J204" s="85"/>
      <c r="K204" s="85"/>
      <c r="L204" s="85"/>
      <c r="M204" s="85"/>
    </row>
    <row r="205" spans="1:13" s="11" customFormat="1" ht="15.6" customHeight="1">
      <c r="A205" s="8"/>
      <c r="B205" s="168"/>
      <c r="C205" s="42"/>
      <c r="D205" s="85"/>
      <c r="E205" s="85"/>
      <c r="F205" s="85"/>
      <c r="G205" s="85"/>
      <c r="H205" s="85"/>
      <c r="I205" s="85"/>
      <c r="J205" s="85"/>
      <c r="K205" s="85"/>
      <c r="L205" s="85"/>
      <c r="M205" s="85"/>
    </row>
    <row r="206" spans="1:13" s="11" customFormat="1">
      <c r="A206" s="8"/>
      <c r="B206" s="89"/>
      <c r="C206" s="43" t="s">
        <v>75</v>
      </c>
      <c r="D206" s="85"/>
      <c r="E206" s="85"/>
      <c r="F206" s="85"/>
      <c r="G206" s="85"/>
      <c r="H206" s="85"/>
      <c r="I206" s="85"/>
      <c r="J206" s="85"/>
      <c r="K206" s="85"/>
      <c r="L206" s="85"/>
      <c r="M206" s="85"/>
    </row>
    <row r="207" spans="1:13" s="11" customFormat="1" ht="31.2">
      <c r="A207" s="8"/>
      <c r="B207" s="168" t="s">
        <v>342</v>
      </c>
      <c r="C207" s="42" t="s">
        <v>341</v>
      </c>
      <c r="D207" s="85"/>
      <c r="E207" s="85"/>
      <c r="F207" s="85"/>
      <c r="G207" s="85"/>
      <c r="H207" s="85"/>
      <c r="I207" s="85"/>
      <c r="J207" s="85"/>
      <c r="K207" s="85"/>
      <c r="L207" s="85"/>
      <c r="M207" s="85"/>
    </row>
    <row r="208" spans="1:13" s="11" customFormat="1">
      <c r="A208" s="8"/>
      <c r="B208" s="168"/>
      <c r="C208" s="42"/>
      <c r="D208" s="85"/>
      <c r="E208" s="85"/>
      <c r="F208" s="85"/>
      <c r="G208" s="85"/>
      <c r="H208" s="85"/>
      <c r="I208" s="85"/>
      <c r="J208" s="85"/>
      <c r="K208" s="85"/>
      <c r="L208" s="85"/>
      <c r="M208" s="85"/>
    </row>
    <row r="209" spans="1:13" s="11" customFormat="1">
      <c r="A209" s="8"/>
      <c r="B209" s="168" t="s">
        <v>355</v>
      </c>
      <c r="C209" s="42" t="s">
        <v>113</v>
      </c>
      <c r="D209" s="85"/>
      <c r="E209" s="85"/>
      <c r="F209" s="85"/>
      <c r="G209" s="85"/>
      <c r="H209" s="85"/>
      <c r="I209" s="85"/>
      <c r="J209" s="85"/>
      <c r="K209" s="85"/>
      <c r="L209" s="85"/>
      <c r="M209" s="85"/>
    </row>
    <row r="210" spans="1:13" s="11" customFormat="1">
      <c r="A210" s="8"/>
      <c r="B210" s="168"/>
      <c r="C210" s="42"/>
      <c r="D210" s="85"/>
      <c r="E210" s="85"/>
      <c r="F210" s="85"/>
      <c r="G210" s="85"/>
      <c r="H210" s="85"/>
      <c r="I210" s="85"/>
      <c r="J210" s="85"/>
      <c r="K210" s="85"/>
      <c r="L210" s="85"/>
      <c r="M210" s="85"/>
    </row>
    <row r="211" spans="1:13" s="11" customFormat="1" ht="31.2">
      <c r="A211" s="8"/>
      <c r="B211" s="168" t="s">
        <v>356</v>
      </c>
      <c r="C211" s="42" t="s">
        <v>357</v>
      </c>
      <c r="D211" s="85"/>
      <c r="E211" s="85"/>
      <c r="F211" s="85"/>
      <c r="G211" s="85"/>
      <c r="H211" s="85"/>
      <c r="I211" s="85"/>
      <c r="J211" s="85"/>
      <c r="K211" s="85"/>
      <c r="L211" s="85"/>
      <c r="M211" s="85"/>
    </row>
    <row r="212" spans="1:13" s="11" customFormat="1">
      <c r="A212" s="8"/>
      <c r="B212" s="168"/>
      <c r="C212" s="42"/>
      <c r="D212" s="85"/>
      <c r="E212" s="85"/>
      <c r="F212" s="85"/>
      <c r="G212" s="85"/>
      <c r="H212" s="85"/>
      <c r="I212" s="85"/>
      <c r="J212" s="85"/>
      <c r="K212" s="85"/>
      <c r="L212" s="85"/>
      <c r="M212" s="85"/>
    </row>
    <row r="213" spans="1:13" s="11" customFormat="1" ht="31.2">
      <c r="A213" s="8"/>
      <c r="B213" s="168" t="s">
        <v>345</v>
      </c>
      <c r="C213" s="42" t="s">
        <v>358</v>
      </c>
      <c r="D213" s="85"/>
      <c r="E213" s="85"/>
      <c r="F213" s="85"/>
      <c r="G213" s="85"/>
      <c r="H213" s="85"/>
      <c r="I213" s="85"/>
      <c r="J213" s="85"/>
      <c r="K213" s="85"/>
      <c r="L213" s="85"/>
      <c r="M213" s="85"/>
    </row>
    <row r="214" spans="1:13" s="11" customFormat="1">
      <c r="A214" s="8"/>
      <c r="B214" s="168"/>
      <c r="C214" s="42"/>
      <c r="D214" s="85"/>
      <c r="E214" s="85"/>
      <c r="F214" s="85"/>
      <c r="G214" s="85"/>
      <c r="H214" s="85"/>
      <c r="I214" s="85"/>
      <c r="J214" s="85"/>
      <c r="K214" s="85"/>
      <c r="L214" s="85"/>
      <c r="M214" s="85"/>
    </row>
    <row r="215" spans="1:13" s="11" customFormat="1" ht="46.8">
      <c r="A215" s="8"/>
      <c r="B215" s="168" t="s">
        <v>359</v>
      </c>
      <c r="C215" s="42" t="s">
        <v>360</v>
      </c>
      <c r="D215" s="85"/>
      <c r="E215" s="85"/>
      <c r="F215" s="85"/>
      <c r="G215" s="85"/>
      <c r="H215" s="85"/>
      <c r="I215" s="85"/>
      <c r="J215" s="85"/>
      <c r="K215" s="85"/>
      <c r="L215" s="85"/>
      <c r="M215" s="85"/>
    </row>
    <row r="216" spans="1:13" s="11" customFormat="1">
      <c r="A216" s="8"/>
      <c r="B216" s="168"/>
      <c r="C216" s="42"/>
      <c r="D216" s="85"/>
      <c r="E216" s="85"/>
      <c r="F216" s="85"/>
      <c r="G216" s="85"/>
      <c r="H216" s="85"/>
      <c r="I216" s="85"/>
      <c r="J216" s="85"/>
      <c r="K216" s="85"/>
      <c r="L216" s="85"/>
      <c r="M216" s="85"/>
    </row>
    <row r="217" spans="1:13" s="11" customFormat="1">
      <c r="A217" s="8"/>
      <c r="B217" s="168" t="s">
        <v>361</v>
      </c>
      <c r="C217" s="81" t="s">
        <v>389</v>
      </c>
      <c r="D217" s="85"/>
      <c r="E217" s="85"/>
      <c r="F217" s="85"/>
      <c r="G217" s="85"/>
      <c r="H217" s="85"/>
      <c r="I217" s="85"/>
      <c r="J217" s="85"/>
      <c r="K217" s="85"/>
      <c r="L217" s="85"/>
      <c r="M217" s="85"/>
    </row>
    <row r="218" spans="1:13" s="11" customFormat="1">
      <c r="A218" s="8"/>
      <c r="B218" s="89"/>
      <c r="C218" s="42"/>
      <c r="D218" s="85"/>
      <c r="E218" s="85"/>
      <c r="F218" s="85"/>
      <c r="G218" s="85"/>
      <c r="H218" s="85"/>
      <c r="I218" s="85"/>
      <c r="J218" s="85"/>
      <c r="K218" s="85"/>
      <c r="L218" s="85"/>
      <c r="M218" s="85"/>
    </row>
    <row r="219" spans="1:13" s="11" customFormat="1">
      <c r="A219" s="8"/>
      <c r="B219" s="168" t="s">
        <v>362</v>
      </c>
      <c r="C219" s="159" t="s">
        <v>461</v>
      </c>
      <c r="D219" s="85"/>
      <c r="E219" s="85"/>
      <c r="F219" s="85"/>
      <c r="G219" s="85"/>
      <c r="H219" s="85"/>
      <c r="I219" s="85"/>
      <c r="J219" s="85"/>
      <c r="K219" s="85"/>
      <c r="L219" s="85"/>
      <c r="M219" s="85"/>
    </row>
    <row r="220" spans="1:13" s="11" customFormat="1">
      <c r="A220" s="8"/>
      <c r="B220" s="89"/>
      <c r="C220" s="42"/>
      <c r="D220" s="85"/>
      <c r="E220" s="85"/>
      <c r="F220" s="85"/>
      <c r="G220" s="85"/>
      <c r="H220" s="85"/>
      <c r="I220" s="85"/>
      <c r="J220" s="85"/>
      <c r="K220" s="85"/>
      <c r="L220" s="85"/>
      <c r="M220" s="85"/>
    </row>
    <row r="221" spans="1:13" s="11" customFormat="1" ht="31.2">
      <c r="A221" s="8"/>
      <c r="B221" s="168" t="s">
        <v>363</v>
      </c>
      <c r="C221" s="159" t="s">
        <v>462</v>
      </c>
    </row>
    <row r="222" spans="1:13" s="11" customFormat="1">
      <c r="A222" s="8"/>
      <c r="B222" s="168"/>
      <c r="C222" s="159"/>
    </row>
    <row r="223" spans="1:13" s="11" customFormat="1" ht="31.2">
      <c r="A223" s="8"/>
      <c r="B223" s="168" t="s">
        <v>115</v>
      </c>
      <c r="C223" s="159" t="s">
        <v>117</v>
      </c>
    </row>
    <row r="224" spans="1:13" s="11" customFormat="1">
      <c r="A224" s="10"/>
      <c r="C224" s="42"/>
    </row>
    <row r="225" spans="1:3" s="11" customFormat="1" ht="78">
      <c r="A225" s="10"/>
      <c r="C225" s="42" t="s">
        <v>534</v>
      </c>
    </row>
  </sheetData>
  <sheetProtection algorithmName="SHA-512" hashValue="zZNCE5k0LTEmUAArnzkZAk1B0xrqsFCAjL7QwPD1et42FU5LGInchMN5vl2OlR9b2oD4VHfNe1SqpwASMS3vgw==" saltValue="G2AVlOo4cDW4qRgMEunBvQ==" spinCount="100000" sheet="1" objects="1" scenarios="1"/>
  <mergeCells count="26">
    <mergeCell ref="B181:C181"/>
    <mergeCell ref="E16:G18"/>
    <mergeCell ref="B23:C23"/>
    <mergeCell ref="A20:C20"/>
    <mergeCell ref="B26:C26"/>
    <mergeCell ref="B62:C62"/>
    <mergeCell ref="A145:C145"/>
    <mergeCell ref="B146:C146"/>
    <mergeCell ref="B148:C148"/>
    <mergeCell ref="A180:C180"/>
    <mergeCell ref="A107:C107"/>
    <mergeCell ref="B129:C129"/>
    <mergeCell ref="B108:C108"/>
    <mergeCell ref="B110:C110"/>
    <mergeCell ref="B17:C17"/>
    <mergeCell ref="B21:C21"/>
    <mergeCell ref="A19:B19"/>
    <mergeCell ref="A18:C18"/>
    <mergeCell ref="B4:C4"/>
    <mergeCell ref="B9:C9"/>
    <mergeCell ref="B7:C7"/>
    <mergeCell ref="B16:C16"/>
    <mergeCell ref="B15:C15"/>
    <mergeCell ref="B13:C13"/>
    <mergeCell ref="B11:C11"/>
    <mergeCell ref="B6:C6"/>
  </mergeCells>
  <phoneticPr fontId="21" type="noConversion"/>
  <hyperlinks>
    <hyperlink ref="B7" r:id="rId1" display="Department of Audits and Accounts webpotal" xr:uid="{915D4A5C-473B-4B47-A241-A6D7554DB992}"/>
    <hyperlink ref="B16" r:id="rId2" display="mailto:compliance@sao.ga.gov" xr:uid="{2900D14C-F17F-4629-8077-8C883029DEF4}"/>
    <hyperlink ref="C105" r:id="rId3" location="sar-sefa" xr:uid="{8595888B-39FD-47BF-9A40-80203A5547F4}"/>
  </hyperlinks>
  <pageMargins left="0.35" right="0.45" top="1.1599999999999999" bottom="0.5" header="0.35" footer="0.25"/>
  <pageSetup scale="58" fitToHeight="0" orientation="portrait" r:id="rId4"/>
  <headerFooter>
    <oddHeader>&amp;L&amp;"Times New Roman,Bold"&amp;G&amp;C&amp;"Arial,Bold"&amp;12
&amp;R&amp;"Times New Roman,Bold"&amp;12&amp;K002060 2023 SEFA Instructions</oddHeader>
    <oddFooter>&amp;L&amp;"Times New Roman,Italic"&amp;9Page &amp;P of &amp;N
&amp;Z&amp;F&amp;&amp;[Tab]&amp;R&amp;"Times New Roman,Italic"&amp;9&amp;D &amp;T</oddFooter>
  </headerFooter>
  <ignoredErrors>
    <ignoredError sqref="B28 B43:B52 B54:B58 B64:B65 B70:B77 B79:B90 B92:B98 B29:B41 B66:B68" numberStoredAsText="1"/>
  </ignoredError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CO81"/>
  <sheetViews>
    <sheetView topLeftCell="A25" zoomScaleNormal="100" zoomScaleSheetLayoutView="100" zoomScalePageLayoutView="80" workbookViewId="0">
      <selection activeCell="A27" sqref="A1:XFD1048576"/>
    </sheetView>
  </sheetViews>
  <sheetFormatPr defaultColWidth="9.109375" defaultRowHeight="13.2"/>
  <cols>
    <col min="1" max="1" width="4.6640625" style="16" customWidth="1"/>
    <col min="2" max="2" width="11.5546875" style="16" customWidth="1"/>
    <col min="3" max="3" width="0.88671875" style="16" customWidth="1"/>
    <col min="4" max="5" width="12.6640625" style="16" customWidth="1"/>
    <col min="6" max="6" width="64.6640625" style="16" customWidth="1"/>
    <col min="7" max="7" width="16.6640625" style="16" customWidth="1"/>
    <col min="8" max="8" width="15.6640625" style="6" customWidth="1"/>
    <col min="9" max="9" width="5.109375" style="16" customWidth="1"/>
    <col min="10" max="10" width="6.5546875" style="16" customWidth="1"/>
    <col min="11" max="11" width="0.88671875" style="16" customWidth="1"/>
    <col min="12" max="12" width="12.6640625" style="16" customWidth="1"/>
    <col min="13" max="13" width="12.6640625" style="6" customWidth="1"/>
    <col min="14" max="14" width="64.6640625" style="6" customWidth="1"/>
    <col min="15" max="15" width="16.6640625" style="6" customWidth="1"/>
    <col min="16" max="16" width="15.6640625" style="6" customWidth="1"/>
    <col min="17" max="17" width="13.5546875" style="6" customWidth="1"/>
    <col min="18" max="89" width="9.109375" style="16"/>
    <col min="90" max="93" width="9.109375" style="16" customWidth="1"/>
    <col min="94" max="16384" width="9.109375" style="16"/>
  </cols>
  <sheetData>
    <row r="1" spans="1:93" ht="17.399999999999999">
      <c r="A1" s="34" t="s">
        <v>46</v>
      </c>
      <c r="B1" s="18"/>
      <c r="C1" s="27"/>
      <c r="D1" s="18"/>
      <c r="E1" s="18"/>
      <c r="F1" s="18"/>
      <c r="G1" s="18"/>
      <c r="H1" s="18"/>
      <c r="J1" s="27"/>
      <c r="K1" s="27"/>
      <c r="L1" s="27"/>
      <c r="M1" s="18"/>
      <c r="N1" s="18"/>
      <c r="O1" s="18"/>
      <c r="P1" s="18"/>
      <c r="Q1" s="18"/>
      <c r="CL1" s="19"/>
      <c r="CM1" s="20"/>
      <c r="CN1" s="28"/>
      <c r="CO1" s="29"/>
    </row>
    <row r="2" spans="1:93" ht="13.8" thickBot="1">
      <c r="A2" s="18"/>
      <c r="B2" s="32"/>
      <c r="C2" s="18"/>
      <c r="D2" s="18"/>
      <c r="E2" s="18"/>
      <c r="F2" s="18"/>
      <c r="G2" s="18"/>
      <c r="H2" s="18"/>
      <c r="J2" s="18"/>
      <c r="K2" s="18"/>
      <c r="L2" s="18"/>
      <c r="M2" s="18"/>
      <c r="N2" s="18"/>
      <c r="O2" s="18"/>
      <c r="P2" s="18"/>
      <c r="Q2" s="18"/>
      <c r="CL2" s="21"/>
      <c r="CM2" s="18"/>
      <c r="CN2" s="21"/>
      <c r="CO2" s="22"/>
    </row>
    <row r="3" spans="1:93" ht="13.8">
      <c r="A3" s="30" t="s">
        <v>6</v>
      </c>
      <c r="B3" s="334" t="s">
        <v>31</v>
      </c>
      <c r="C3" s="61"/>
      <c r="D3" s="306"/>
      <c r="E3" s="147"/>
      <c r="F3" s="304"/>
      <c r="J3" s="47"/>
      <c r="K3" s="47"/>
      <c r="L3" s="47"/>
      <c r="CL3" s="21"/>
      <c r="CM3" s="18"/>
      <c r="CN3" s="21"/>
      <c r="CO3" s="22"/>
    </row>
    <row r="4" spans="1:93" ht="25.2" customHeight="1">
      <c r="A4" s="18"/>
      <c r="B4" s="335" t="s">
        <v>33</v>
      </c>
      <c r="C4" s="18"/>
      <c r="D4" s="442" t="e">
        <f>+VLOOKUP(BU,'Drop Downs'!A2:B180,2,FALSE)</f>
        <v>#N/A</v>
      </c>
      <c r="E4" s="443"/>
      <c r="F4" s="305"/>
      <c r="J4" s="47"/>
      <c r="K4" s="47"/>
      <c r="L4" s="47"/>
      <c r="CL4" s="21"/>
      <c r="CM4" s="18"/>
      <c r="CN4" s="21"/>
      <c r="CO4" s="22"/>
    </row>
    <row r="5" spans="1:93">
      <c r="A5" s="18"/>
      <c r="B5" s="336" t="s">
        <v>32</v>
      </c>
      <c r="C5" s="18"/>
      <c r="D5" s="444"/>
      <c r="E5" s="445"/>
      <c r="F5" s="36"/>
      <c r="G5" s="36"/>
      <c r="J5" s="18"/>
      <c r="K5" s="18"/>
      <c r="L5" s="18"/>
      <c r="CL5" s="21"/>
      <c r="CM5" s="18"/>
      <c r="CN5" s="21"/>
      <c r="CO5" s="22"/>
    </row>
    <row r="6" spans="1:93">
      <c r="A6" s="18"/>
      <c r="B6" s="336" t="s">
        <v>34</v>
      </c>
      <c r="C6" s="18"/>
      <c r="D6" s="446"/>
      <c r="E6" s="447"/>
      <c r="F6" s="37"/>
      <c r="G6" s="37"/>
      <c r="H6" s="18"/>
      <c r="J6" s="18"/>
      <c r="K6" s="18"/>
      <c r="L6" s="18"/>
      <c r="M6" s="18"/>
      <c r="N6" s="18"/>
      <c r="O6" s="18"/>
      <c r="P6" s="18"/>
      <c r="Q6" s="18"/>
      <c r="CL6" s="21"/>
      <c r="CM6" s="18"/>
      <c r="CN6" s="21"/>
      <c r="CO6" s="22"/>
    </row>
    <row r="7" spans="1:93" ht="13.8" thickBot="1">
      <c r="A7" s="18"/>
      <c r="B7" s="337" t="s">
        <v>40</v>
      </c>
      <c r="C7" s="62"/>
      <c r="D7" s="448"/>
      <c r="E7" s="449"/>
      <c r="F7" s="38"/>
      <c r="G7" s="38"/>
      <c r="H7" s="18"/>
      <c r="J7" s="18"/>
      <c r="K7" s="18"/>
      <c r="L7" s="18"/>
      <c r="M7" s="18"/>
      <c r="N7" s="18"/>
      <c r="O7" s="18"/>
      <c r="P7" s="18"/>
      <c r="Q7" s="18"/>
      <c r="CL7" s="21"/>
      <c r="CM7" s="18"/>
      <c r="CN7" s="21"/>
      <c r="CO7" s="22"/>
    </row>
    <row r="8" spans="1:93">
      <c r="A8" s="18"/>
      <c r="B8" s="18"/>
      <c r="C8" s="18"/>
      <c r="D8" s="18"/>
      <c r="E8" s="18"/>
      <c r="F8" s="18"/>
      <c r="G8" s="18"/>
      <c r="H8" s="18"/>
      <c r="J8" s="18"/>
      <c r="K8" s="18"/>
      <c r="L8" s="18"/>
      <c r="M8" s="18"/>
      <c r="N8" s="18"/>
      <c r="O8" s="18"/>
      <c r="P8" s="18"/>
      <c r="Q8" s="18"/>
      <c r="CL8" s="21"/>
      <c r="CM8" s="18"/>
      <c r="CN8" s="21"/>
      <c r="CO8" s="22"/>
    </row>
    <row r="9" spans="1:93">
      <c r="A9" s="23"/>
      <c r="B9" s="24"/>
      <c r="C9" s="23"/>
      <c r="D9" s="24"/>
      <c r="E9" s="24"/>
      <c r="F9" s="24"/>
      <c r="G9" s="24"/>
      <c r="H9" s="24"/>
      <c r="J9" s="23"/>
      <c r="K9" s="23"/>
      <c r="L9" s="23"/>
      <c r="M9" s="24"/>
      <c r="N9" s="24"/>
      <c r="O9" s="24"/>
      <c r="P9" s="24"/>
      <c r="Q9" s="24"/>
      <c r="CL9" s="21"/>
      <c r="CM9" s="18"/>
      <c r="CN9" s="21"/>
      <c r="CO9" s="22"/>
    </row>
    <row r="10" spans="1:93">
      <c r="A10" s="5"/>
      <c r="B10" s="5"/>
      <c r="C10" s="5"/>
      <c r="D10" s="5"/>
      <c r="E10" s="5"/>
      <c r="F10" s="5"/>
      <c r="G10" s="5"/>
      <c r="H10" s="7"/>
      <c r="J10" s="5"/>
      <c r="K10" s="5"/>
      <c r="L10" s="5"/>
      <c r="M10" s="7"/>
      <c r="N10" s="7"/>
      <c r="O10" s="7"/>
      <c r="P10" s="7"/>
      <c r="Q10" s="7"/>
      <c r="CL10" s="21"/>
      <c r="CM10" s="18"/>
      <c r="CN10" s="21"/>
      <c r="CO10" s="22"/>
    </row>
    <row r="11" spans="1:93" ht="13.8" thickBot="1">
      <c r="B11" s="5"/>
      <c r="C11" s="5"/>
      <c r="D11" s="5"/>
      <c r="E11" s="5"/>
      <c r="F11" s="5"/>
      <c r="G11" s="5"/>
      <c r="H11" s="7"/>
      <c r="I11" s="5"/>
      <c r="J11" s="5"/>
      <c r="K11" s="5"/>
      <c r="L11" s="5"/>
      <c r="M11" s="7"/>
      <c r="N11" s="7"/>
      <c r="O11" s="7"/>
      <c r="P11" s="7"/>
      <c r="Q11" s="7"/>
      <c r="CL11" s="21"/>
      <c r="CM11" s="18"/>
      <c r="CN11" s="21"/>
      <c r="CO11" s="22"/>
    </row>
    <row r="12" spans="1:93" ht="13.8" thickBot="1">
      <c r="A12" s="30" t="s">
        <v>9</v>
      </c>
      <c r="B12" s="25"/>
      <c r="C12" s="5"/>
      <c r="D12" s="39" t="s">
        <v>37</v>
      </c>
      <c r="E12" s="31"/>
      <c r="F12" s="31"/>
      <c r="G12" s="31"/>
      <c r="H12" s="7"/>
      <c r="I12" s="5"/>
      <c r="J12" s="5"/>
      <c r="K12" s="5"/>
      <c r="L12" s="5"/>
      <c r="M12" s="7"/>
      <c r="N12" s="7"/>
      <c r="O12" s="7"/>
      <c r="P12" s="7"/>
      <c r="Q12" s="7"/>
      <c r="CL12" s="21"/>
      <c r="CM12" s="18"/>
      <c r="CN12" s="21"/>
      <c r="CO12" s="22"/>
    </row>
    <row r="13" spans="1:93">
      <c r="B13" s="5"/>
      <c r="C13" s="5"/>
      <c r="D13" s="26"/>
      <c r="E13" s="26"/>
      <c r="F13" s="26"/>
      <c r="G13" s="26"/>
      <c r="H13" s="7"/>
      <c r="I13" s="5"/>
      <c r="J13" s="5"/>
      <c r="K13" s="5"/>
      <c r="L13" s="5"/>
      <c r="M13" s="7"/>
      <c r="N13" s="7"/>
      <c r="O13" s="7"/>
      <c r="P13" s="7"/>
      <c r="Q13" s="7"/>
      <c r="CL13" s="21"/>
      <c r="CM13" s="18"/>
      <c r="CN13" s="21"/>
      <c r="CO13" s="22"/>
    </row>
    <row r="14" spans="1:93" ht="12.75" customHeight="1" thickBot="1">
      <c r="B14" s="5"/>
      <c r="C14" s="5"/>
      <c r="D14" s="5"/>
      <c r="E14" s="5"/>
      <c r="F14" s="441"/>
      <c r="G14" s="441"/>
      <c r="H14" s="7"/>
      <c r="I14" s="5"/>
      <c r="J14" s="5"/>
      <c r="K14" s="5"/>
      <c r="L14" s="5"/>
      <c r="M14" s="7"/>
      <c r="N14" s="7"/>
      <c r="O14" s="7"/>
      <c r="P14" s="7"/>
      <c r="Q14" s="7"/>
      <c r="CL14" s="21"/>
      <c r="CM14" s="18"/>
      <c r="CN14" s="21"/>
      <c r="CO14" s="22"/>
    </row>
    <row r="15" spans="1:93">
      <c r="A15" s="30" t="s">
        <v>44</v>
      </c>
      <c r="D15" s="91"/>
      <c r="E15" s="92"/>
      <c r="F15" s="93" t="s">
        <v>141</v>
      </c>
      <c r="G15" s="92"/>
      <c r="H15" s="94"/>
      <c r="I15"/>
      <c r="J15" s="95" t="s">
        <v>39</v>
      </c>
      <c r="K15" s="17"/>
      <c r="L15" s="91"/>
      <c r="M15" s="92"/>
      <c r="N15" s="93" t="s">
        <v>142</v>
      </c>
      <c r="O15" s="92"/>
      <c r="P15" s="94"/>
      <c r="Q15" s="17"/>
    </row>
    <row r="16" spans="1:93">
      <c r="D16" s="96"/>
      <c r="E16"/>
      <c r="F16"/>
      <c r="G16"/>
      <c r="H16" s="97"/>
      <c r="I16"/>
      <c r="J16"/>
      <c r="L16" s="96"/>
      <c r="M16"/>
      <c r="N16"/>
      <c r="O16"/>
      <c r="P16" s="97"/>
    </row>
    <row r="17" spans="4:16" ht="13.8" thickBot="1">
      <c r="D17" s="96"/>
      <c r="E17"/>
      <c r="F17"/>
      <c r="G17" s="98" t="s">
        <v>143</v>
      </c>
      <c r="H17" s="97"/>
      <c r="I17"/>
      <c r="J17"/>
      <c r="L17" s="96"/>
      <c r="M17"/>
      <c r="N17"/>
      <c r="O17" s="98" t="s">
        <v>143</v>
      </c>
      <c r="P17" s="97"/>
    </row>
    <row r="18" spans="4:16" ht="15" customHeight="1">
      <c r="D18" s="115">
        <v>1</v>
      </c>
      <c r="E18"/>
      <c r="F18" s="99" t="s">
        <v>144</v>
      </c>
      <c r="G18" s="220"/>
      <c r="H18" s="97"/>
      <c r="I18"/>
      <c r="J18"/>
      <c r="L18" s="115">
        <v>1</v>
      </c>
      <c r="M18"/>
      <c r="N18" s="99" t="s">
        <v>384</v>
      </c>
      <c r="O18" s="220"/>
      <c r="P18" s="97"/>
    </row>
    <row r="19" spans="4:16" ht="15" customHeight="1">
      <c r="D19" s="115">
        <v>2</v>
      </c>
      <c r="E19"/>
      <c r="F19" s="100" t="s">
        <v>73</v>
      </c>
      <c r="G19" s="221"/>
      <c r="H19" s="97"/>
      <c r="I19"/>
      <c r="J19"/>
      <c r="L19" s="115">
        <v>2</v>
      </c>
      <c r="M19"/>
      <c r="N19" s="100" t="s">
        <v>73</v>
      </c>
      <c r="O19" s="221"/>
      <c r="P19" s="97"/>
    </row>
    <row r="20" spans="4:16" ht="15" customHeight="1">
      <c r="D20" s="116"/>
      <c r="E20"/>
      <c r="F20" s="100" t="s">
        <v>74</v>
      </c>
      <c r="G20" s="222"/>
      <c r="H20" s="97"/>
      <c r="I20"/>
      <c r="J20"/>
      <c r="L20" s="116"/>
      <c r="M20"/>
      <c r="N20" s="100" t="s">
        <v>74</v>
      </c>
      <c r="O20" s="222"/>
      <c r="P20" s="97"/>
    </row>
    <row r="21" spans="4:16" ht="15" customHeight="1" thickBot="1">
      <c r="D21" s="116"/>
      <c r="E21"/>
      <c r="F21" s="101" t="s">
        <v>145</v>
      </c>
      <c r="G21" s="223"/>
      <c r="H21" s="97"/>
      <c r="I21"/>
      <c r="J21"/>
      <c r="L21" s="116"/>
      <c r="M21"/>
      <c r="N21" s="101" t="s">
        <v>145</v>
      </c>
      <c r="O21" s="223"/>
      <c r="P21" s="97"/>
    </row>
    <row r="22" spans="4:16" ht="15" customHeight="1" thickBot="1">
      <c r="D22" s="115">
        <v>3</v>
      </c>
      <c r="E22"/>
      <c r="F22" s="102" t="s">
        <v>106</v>
      </c>
      <c r="G22" s="224">
        <f>ROUND(SUM(G18:G21), 2)</f>
        <v>0</v>
      </c>
      <c r="H22" s="97"/>
      <c r="I22"/>
      <c r="J22"/>
      <c r="L22" s="115">
        <v>3</v>
      </c>
      <c r="M22"/>
      <c r="N22" s="102" t="s">
        <v>146</v>
      </c>
      <c r="O22" s="224">
        <f>ROUND(SUM(O18:O21), 2)</f>
        <v>0</v>
      </c>
      <c r="P22" s="97"/>
    </row>
    <row r="23" spans="4:16" ht="6.9" customHeight="1" thickBot="1">
      <c r="D23" s="117"/>
      <c r="E23"/>
      <c r="F23" s="103"/>
      <c r="G23"/>
      <c r="H23" s="97"/>
      <c r="I23"/>
      <c r="J23"/>
      <c r="L23" s="117"/>
      <c r="M23"/>
      <c r="N23" s="103"/>
      <c r="O23"/>
      <c r="P23" s="97"/>
    </row>
    <row r="24" spans="4:16" ht="54.9" customHeight="1">
      <c r="D24" s="115">
        <v>4</v>
      </c>
      <c r="E24" s="435" t="s">
        <v>191</v>
      </c>
      <c r="F24" s="104" t="s">
        <v>558</v>
      </c>
      <c r="G24" s="220"/>
      <c r="H24" s="97"/>
      <c r="I24"/>
      <c r="J24"/>
      <c r="L24" s="115">
        <v>4</v>
      </c>
      <c r="M24" s="435" t="s">
        <v>191</v>
      </c>
      <c r="N24" s="104" t="s">
        <v>562</v>
      </c>
      <c r="O24" s="220"/>
      <c r="P24" s="97"/>
    </row>
    <row r="25" spans="4:16" ht="54.75" customHeight="1">
      <c r="D25" s="115">
        <v>5</v>
      </c>
      <c r="E25" s="436"/>
      <c r="F25" s="105" t="s">
        <v>559</v>
      </c>
      <c r="G25" s="221"/>
      <c r="H25" s="97"/>
      <c r="I25"/>
      <c r="J25"/>
      <c r="L25" s="115">
        <v>5</v>
      </c>
      <c r="M25" s="436"/>
      <c r="N25" s="105" t="s">
        <v>563</v>
      </c>
      <c r="O25" s="221"/>
      <c r="P25" s="97"/>
    </row>
    <row r="26" spans="4:16" ht="81" customHeight="1">
      <c r="D26" s="115">
        <v>6</v>
      </c>
      <c r="E26" s="436"/>
      <c r="F26" s="105" t="s">
        <v>560</v>
      </c>
      <c r="G26" s="222"/>
      <c r="H26" s="97"/>
      <c r="I26"/>
      <c r="J26"/>
      <c r="L26" s="115">
        <v>6</v>
      </c>
      <c r="M26" s="436"/>
      <c r="N26" s="105" t="s">
        <v>586</v>
      </c>
      <c r="O26" s="222"/>
      <c r="P26" s="97"/>
    </row>
    <row r="27" spans="4:16" ht="54.9" customHeight="1" thickBot="1">
      <c r="D27" s="115">
        <v>7</v>
      </c>
      <c r="E27" s="437"/>
      <c r="F27" s="106" t="s">
        <v>561</v>
      </c>
      <c r="G27" s="223"/>
      <c r="H27" s="97"/>
      <c r="I27"/>
      <c r="J27"/>
      <c r="L27" s="115">
        <v>7</v>
      </c>
      <c r="M27" s="437"/>
      <c r="N27" s="106" t="s">
        <v>564</v>
      </c>
      <c r="O27" s="223"/>
      <c r="P27" s="97"/>
    </row>
    <row r="28" spans="4:16" ht="29.25" customHeight="1" thickBot="1">
      <c r="D28" s="115">
        <v>8</v>
      </c>
      <c r="E28"/>
      <c r="F28" s="171" t="s">
        <v>47</v>
      </c>
      <c r="G28" s="226">
        <f>ROUND(SUM(G22:G27), 2)</f>
        <v>0</v>
      </c>
      <c r="H28" s="97"/>
      <c r="I28"/>
      <c r="J28"/>
      <c r="L28" s="115">
        <v>8</v>
      </c>
      <c r="M28"/>
      <c r="N28" s="171" t="s">
        <v>147</v>
      </c>
      <c r="O28" s="226">
        <f>ROUND(SUM(O22:O27), 2)</f>
        <v>0</v>
      </c>
      <c r="P28" s="97"/>
    </row>
    <row r="29" spans="4:16" ht="6.9" customHeight="1" thickBot="1">
      <c r="D29" s="117"/>
      <c r="E29"/>
      <c r="F29"/>
      <c r="G29"/>
      <c r="H29" s="97"/>
      <c r="I29"/>
      <c r="J29"/>
      <c r="L29" s="117"/>
      <c r="M29"/>
      <c r="N29"/>
      <c r="O29"/>
      <c r="P29" s="97"/>
    </row>
    <row r="30" spans="4:16" ht="20.100000000000001" customHeight="1">
      <c r="D30" s="115">
        <v>9</v>
      </c>
      <c r="E30" s="438" t="s">
        <v>118</v>
      </c>
      <c r="F30" s="108" t="s">
        <v>114</v>
      </c>
      <c r="G30" s="220"/>
      <c r="H30" s="97"/>
      <c r="I30"/>
      <c r="J30"/>
      <c r="L30" s="115">
        <v>9</v>
      </c>
      <c r="M30" s="438" t="s">
        <v>118</v>
      </c>
      <c r="N30" s="109" t="s">
        <v>114</v>
      </c>
      <c r="O30" s="220"/>
      <c r="P30" s="97"/>
    </row>
    <row r="31" spans="4:16" ht="20.100000000000001" customHeight="1">
      <c r="D31" s="115">
        <v>10</v>
      </c>
      <c r="E31" s="439"/>
      <c r="F31" s="109" t="s">
        <v>45</v>
      </c>
      <c r="G31" s="221"/>
      <c r="H31" s="97"/>
      <c r="I31"/>
      <c r="J31"/>
      <c r="L31" s="115">
        <v>10</v>
      </c>
      <c r="M31" s="439"/>
      <c r="N31" s="109" t="s">
        <v>45</v>
      </c>
      <c r="O31" s="221"/>
      <c r="P31" s="97"/>
    </row>
    <row r="32" spans="4:16" ht="20.100000000000001" customHeight="1">
      <c r="D32" s="115">
        <v>11</v>
      </c>
      <c r="E32" s="439"/>
      <c r="F32" s="109" t="s">
        <v>48</v>
      </c>
      <c r="G32" s="222"/>
      <c r="H32" s="97"/>
      <c r="I32"/>
      <c r="J32"/>
      <c r="L32" s="115">
        <v>11</v>
      </c>
      <c r="M32" s="439"/>
      <c r="N32" s="109" t="s">
        <v>383</v>
      </c>
      <c r="O32" s="222"/>
      <c r="P32" s="97"/>
    </row>
    <row r="33" spans="4:16" ht="20.100000000000001" customHeight="1">
      <c r="D33" s="115"/>
      <c r="E33" s="439"/>
      <c r="F33" s="109" t="s">
        <v>49</v>
      </c>
      <c r="G33" s="222"/>
      <c r="H33" s="97"/>
      <c r="I33"/>
      <c r="J33"/>
      <c r="L33" s="115">
        <v>12</v>
      </c>
      <c r="M33" s="439"/>
      <c r="N33" s="109" t="s">
        <v>382</v>
      </c>
      <c r="O33" s="222"/>
      <c r="P33" s="97"/>
    </row>
    <row r="34" spans="4:16" ht="20.100000000000001" customHeight="1">
      <c r="D34" s="115"/>
      <c r="E34" s="439"/>
      <c r="F34" s="109" t="s">
        <v>148</v>
      </c>
      <c r="G34" s="225"/>
      <c r="H34" s="97"/>
      <c r="I34"/>
      <c r="J34"/>
      <c r="L34" s="115">
        <v>13</v>
      </c>
      <c r="M34" s="439"/>
      <c r="N34" s="109" t="s">
        <v>48</v>
      </c>
      <c r="O34" s="225"/>
      <c r="P34" s="97"/>
    </row>
    <row r="35" spans="4:16" ht="20.100000000000001" customHeight="1" thickBot="1">
      <c r="D35" s="115"/>
      <c r="E35" s="440"/>
      <c r="F35" s="109" t="s">
        <v>149</v>
      </c>
      <c r="G35" s="221">
        <v>0</v>
      </c>
      <c r="H35" s="97"/>
      <c r="I35"/>
      <c r="J35"/>
      <c r="L35" s="115"/>
      <c r="M35" s="440"/>
      <c r="N35" s="110" t="s">
        <v>49</v>
      </c>
      <c r="O35" s="221"/>
      <c r="P35" s="97"/>
    </row>
    <row r="36" spans="4:16" ht="45" customHeight="1" thickBot="1">
      <c r="D36" s="115">
        <v>12</v>
      </c>
      <c r="E36"/>
      <c r="F36" s="107" t="s">
        <v>116</v>
      </c>
      <c r="G36" s="226">
        <f>ROUND(SUM(G28:G35),2)</f>
        <v>0</v>
      </c>
      <c r="H36" s="97"/>
      <c r="I36"/>
      <c r="J36"/>
      <c r="L36" s="115">
        <v>14</v>
      </c>
      <c r="M36"/>
      <c r="N36" s="107" t="s">
        <v>150</v>
      </c>
      <c r="O36" s="226">
        <f>ROUND(SUM(O28:O35),2)</f>
        <v>0</v>
      </c>
      <c r="P36" s="97"/>
    </row>
    <row r="37" spans="4:16" ht="6.9" customHeight="1" thickBot="1">
      <c r="D37" s="115"/>
      <c r="E37"/>
      <c r="F37" s="103"/>
      <c r="G37"/>
      <c r="H37" s="97"/>
      <c r="I37"/>
      <c r="J37"/>
      <c r="L37" s="115"/>
      <c r="M37"/>
      <c r="N37" s="103"/>
      <c r="O37"/>
      <c r="P37" s="97"/>
    </row>
    <row r="38" spans="4:16">
      <c r="D38" s="115">
        <v>13</v>
      </c>
      <c r="E38"/>
      <c r="F38" s="176" t="s">
        <v>52</v>
      </c>
      <c r="G38" s="227"/>
      <c r="H38" s="97"/>
      <c r="I38"/>
      <c r="J38"/>
      <c r="L38" s="115">
        <v>15</v>
      </c>
      <c r="M38"/>
      <c r="N38" s="176" t="s">
        <v>52</v>
      </c>
      <c r="O38" s="227">
        <f>G38</f>
        <v>0</v>
      </c>
      <c r="P38" s="97"/>
    </row>
    <row r="39" spans="4:16" ht="13.8" thickBot="1">
      <c r="D39" s="115">
        <v>14</v>
      </c>
      <c r="E39"/>
      <c r="F39" s="175" t="s">
        <v>51</v>
      </c>
      <c r="G39" s="360">
        <f>G36-G38</f>
        <v>0</v>
      </c>
      <c r="H39" s="97"/>
      <c r="I39"/>
      <c r="J39"/>
      <c r="L39" s="115">
        <v>16</v>
      </c>
      <c r="M39"/>
      <c r="N39" s="175" t="s">
        <v>51</v>
      </c>
      <c r="O39" s="228">
        <f>O36+O38</f>
        <v>0</v>
      </c>
      <c r="P39" s="97"/>
    </row>
    <row r="40" spans="4:16" ht="13.95" customHeight="1">
      <c r="D40" s="117"/>
      <c r="E40"/>
      <c r="F40"/>
      <c r="G40" s="418" t="s">
        <v>527</v>
      </c>
      <c r="H40" s="419"/>
      <c r="I40"/>
      <c r="J40"/>
      <c r="L40" s="96"/>
      <c r="M40"/>
      <c r="N40"/>
      <c r="O40" s="424" t="s">
        <v>531</v>
      </c>
      <c r="P40" s="425"/>
    </row>
    <row r="41" spans="4:16" ht="12.75" customHeight="1">
      <c r="D41" s="117"/>
      <c r="E41"/>
      <c r="F41" s="40"/>
      <c r="G41" s="420"/>
      <c r="H41" s="421"/>
      <c r="I41" s="111"/>
      <c r="J41" s="111"/>
      <c r="K41" s="112"/>
      <c r="L41" s="96"/>
      <c r="M41"/>
      <c r="N41" s="40"/>
      <c r="O41" s="426"/>
      <c r="P41" s="427"/>
    </row>
    <row r="42" spans="4:16" ht="22.5" customHeight="1">
      <c r="D42" s="96"/>
      <c r="E42"/>
      <c r="F42"/>
      <c r="G42" s="420"/>
      <c r="H42" s="421"/>
      <c r="I42" s="111"/>
      <c r="J42" s="111"/>
      <c r="K42" s="112"/>
      <c r="L42" s="96"/>
      <c r="M42"/>
      <c r="N42"/>
      <c r="O42" s="426"/>
      <c r="P42" s="427"/>
    </row>
    <row r="43" spans="4:16" ht="19.2" customHeight="1" thickBot="1">
      <c r="D43" s="113"/>
      <c r="E43" s="114"/>
      <c r="F43" s="114"/>
      <c r="G43" s="422"/>
      <c r="H43" s="423"/>
      <c r="I43"/>
      <c r="J43"/>
      <c r="L43" s="113"/>
      <c r="M43" s="114"/>
      <c r="N43" s="114"/>
      <c r="O43" s="428"/>
      <c r="P43" s="429"/>
    </row>
    <row r="44" spans="4:16">
      <c r="D44"/>
      <c r="E44"/>
      <c r="F44"/>
      <c r="G44"/>
      <c r="H44"/>
      <c r="I44"/>
      <c r="J44"/>
      <c r="L44"/>
      <c r="M44"/>
      <c r="N44"/>
      <c r="O44"/>
      <c r="P44"/>
    </row>
    <row r="45" spans="4:16" ht="13.8" thickBot="1">
      <c r="D45"/>
      <c r="E45"/>
      <c r="F45"/>
      <c r="G45"/>
      <c r="H45"/>
      <c r="I45"/>
      <c r="J45"/>
      <c r="L45"/>
      <c r="M45"/>
      <c r="N45"/>
      <c r="O45"/>
      <c r="P45"/>
    </row>
    <row r="46" spans="4:16" ht="24.6" customHeight="1">
      <c r="D46" s="450" t="s">
        <v>523</v>
      </c>
      <c r="E46" s="451"/>
      <c r="F46" s="452"/>
      <c r="G46" s="452"/>
      <c r="H46" s="453"/>
      <c r="I46"/>
      <c r="J46"/>
      <c r="L46" s="450" t="s">
        <v>523</v>
      </c>
      <c r="M46" s="451"/>
      <c r="N46" s="452"/>
      <c r="O46" s="452"/>
      <c r="P46" s="453"/>
    </row>
    <row r="47" spans="4:16" ht="25.5" customHeight="1">
      <c r="D47" s="454" t="s">
        <v>48</v>
      </c>
      <c r="E47" s="455"/>
      <c r="F47" s="456"/>
      <c r="G47" s="457"/>
      <c r="H47" s="458"/>
      <c r="I47"/>
      <c r="J47"/>
      <c r="L47" s="454" t="s">
        <v>48</v>
      </c>
      <c r="M47" s="455"/>
      <c r="N47" s="456"/>
      <c r="O47" s="457"/>
      <c r="P47" s="458"/>
    </row>
    <row r="48" spans="4:16" ht="25.5" customHeight="1" thickBot="1">
      <c r="D48" s="433" t="s">
        <v>49</v>
      </c>
      <c r="E48" s="434"/>
      <c r="F48" s="430"/>
      <c r="G48" s="431"/>
      <c r="H48" s="432"/>
      <c r="I48"/>
      <c r="J48"/>
      <c r="L48" s="433" t="s">
        <v>49</v>
      </c>
      <c r="M48" s="434"/>
      <c r="N48" s="430"/>
      <c r="O48" s="431"/>
      <c r="P48" s="432"/>
    </row>
    <row r="49" spans="4:16">
      <c r="D49"/>
      <c r="E49"/>
      <c r="F49"/>
      <c r="G49"/>
      <c r="H49"/>
      <c r="I49"/>
      <c r="J49"/>
      <c r="L49"/>
      <c r="M49"/>
      <c r="N49"/>
      <c r="O49"/>
      <c r="P49"/>
    </row>
    <row r="50" spans="4:16">
      <c r="I50" s="6"/>
      <c r="J50" s="6"/>
      <c r="L50"/>
      <c r="M50"/>
      <c r="N50"/>
      <c r="O50"/>
      <c r="P50"/>
    </row>
    <row r="51" spans="4:16">
      <c r="I51" s="6"/>
      <c r="J51" s="6"/>
      <c r="L51"/>
      <c r="M51"/>
      <c r="N51"/>
      <c r="O51"/>
      <c r="P51"/>
    </row>
    <row r="52" spans="4:16">
      <c r="I52" s="6"/>
      <c r="J52" s="6"/>
      <c r="L52"/>
      <c r="M52"/>
      <c r="N52"/>
      <c r="O52"/>
      <c r="P52"/>
    </row>
    <row r="53" spans="4:16">
      <c r="I53" s="6"/>
      <c r="J53" s="6"/>
      <c r="L53"/>
      <c r="M53"/>
      <c r="N53"/>
      <c r="O53"/>
      <c r="P53"/>
    </row>
    <row r="54" spans="4:16">
      <c r="I54" s="6"/>
      <c r="J54" s="6"/>
      <c r="L54"/>
      <c r="M54"/>
      <c r="N54"/>
      <c r="O54"/>
      <c r="P54"/>
    </row>
    <row r="55" spans="4:16">
      <c r="I55" s="6"/>
      <c r="J55" s="6"/>
      <c r="L55"/>
      <c r="M55"/>
      <c r="N55"/>
      <c r="O55"/>
      <c r="P55"/>
    </row>
    <row r="56" spans="4:16">
      <c r="I56" s="6"/>
      <c r="J56" s="6"/>
      <c r="L56"/>
      <c r="M56"/>
      <c r="N56"/>
      <c r="O56"/>
      <c r="P56"/>
    </row>
    <row r="57" spans="4:16">
      <c r="I57" s="6"/>
      <c r="J57" s="6"/>
      <c r="L57"/>
      <c r="M57"/>
      <c r="N57"/>
      <c r="O57"/>
      <c r="P57"/>
    </row>
    <row r="58" spans="4:16">
      <c r="I58" s="6"/>
      <c r="J58" s="6"/>
      <c r="L58"/>
      <c r="M58"/>
      <c r="N58"/>
      <c r="O58"/>
      <c r="P58"/>
    </row>
    <row r="59" spans="4:16">
      <c r="I59" s="6"/>
      <c r="J59" s="6"/>
      <c r="L59"/>
      <c r="M59"/>
      <c r="N59"/>
      <c r="O59"/>
      <c r="P59"/>
    </row>
    <row r="60" spans="4:16">
      <c r="I60" s="6"/>
      <c r="J60" s="6"/>
      <c r="L60"/>
      <c r="M60"/>
      <c r="N60"/>
      <c r="O60"/>
      <c r="P60"/>
    </row>
    <row r="61" spans="4:16">
      <c r="I61" s="6"/>
      <c r="J61" s="6"/>
      <c r="L61"/>
      <c r="M61"/>
      <c r="N61"/>
      <c r="O61"/>
      <c r="P61"/>
    </row>
    <row r="62" spans="4:16">
      <c r="I62" s="6"/>
      <c r="J62" s="6"/>
      <c r="L62"/>
      <c r="M62"/>
      <c r="N62"/>
      <c r="O62"/>
      <c r="P62"/>
    </row>
    <row r="63" spans="4:16">
      <c r="I63" s="6"/>
      <c r="J63" s="6"/>
      <c r="L63"/>
      <c r="M63"/>
      <c r="N63"/>
      <c r="O63"/>
      <c r="P63"/>
    </row>
    <row r="64" spans="4:16">
      <c r="I64" s="6"/>
      <c r="J64" s="6"/>
      <c r="L64"/>
      <c r="M64"/>
      <c r="N64"/>
      <c r="O64"/>
      <c r="P64"/>
    </row>
    <row r="65" spans="9:16">
      <c r="I65" s="6"/>
      <c r="J65" s="6"/>
      <c r="L65"/>
      <c r="M65"/>
      <c r="N65"/>
      <c r="O65"/>
      <c r="P65"/>
    </row>
    <row r="66" spans="9:16">
      <c r="I66" s="6"/>
      <c r="J66" s="6"/>
      <c r="L66"/>
      <c r="M66"/>
      <c r="N66"/>
      <c r="O66"/>
      <c r="P66"/>
    </row>
    <row r="67" spans="9:16">
      <c r="I67" s="6"/>
      <c r="J67" s="6"/>
      <c r="L67"/>
      <c r="M67"/>
      <c r="N67"/>
      <c r="O67"/>
      <c r="P67"/>
    </row>
    <row r="68" spans="9:16">
      <c r="I68" s="6"/>
      <c r="J68" s="6"/>
      <c r="L68"/>
      <c r="M68"/>
      <c r="N68"/>
      <c r="O68"/>
      <c r="P68"/>
    </row>
    <row r="69" spans="9:16">
      <c r="I69" s="6"/>
      <c r="J69" s="6"/>
      <c r="L69"/>
      <c r="M69"/>
      <c r="N69"/>
      <c r="O69"/>
      <c r="P69"/>
    </row>
    <row r="70" spans="9:16">
      <c r="I70" s="6"/>
      <c r="J70" s="6"/>
      <c r="L70"/>
      <c r="M70"/>
      <c r="N70"/>
      <c r="O70"/>
      <c r="P70"/>
    </row>
    <row r="71" spans="9:16">
      <c r="I71" s="6"/>
      <c r="J71" s="6"/>
      <c r="L71"/>
      <c r="M71"/>
      <c r="N71"/>
      <c r="O71"/>
      <c r="P71"/>
    </row>
    <row r="72" spans="9:16">
      <c r="I72" s="6"/>
      <c r="J72" s="6"/>
      <c r="L72"/>
      <c r="M72"/>
      <c r="N72"/>
      <c r="O72"/>
      <c r="P72"/>
    </row>
    <row r="73" spans="9:16">
      <c r="I73" s="6"/>
      <c r="J73" s="6"/>
      <c r="L73"/>
      <c r="M73"/>
      <c r="N73"/>
      <c r="O73"/>
      <c r="P73"/>
    </row>
    <row r="74" spans="9:16">
      <c r="I74" s="6"/>
      <c r="J74" s="6"/>
      <c r="L74"/>
      <c r="M74"/>
      <c r="N74"/>
      <c r="O74"/>
      <c r="P74"/>
    </row>
    <row r="75" spans="9:16">
      <c r="I75" s="6"/>
      <c r="J75" s="6"/>
      <c r="L75"/>
      <c r="M75"/>
      <c r="N75"/>
      <c r="O75"/>
      <c r="P75"/>
    </row>
    <row r="76" spans="9:16">
      <c r="I76" s="6"/>
      <c r="J76" s="6"/>
      <c r="L76"/>
      <c r="M76"/>
      <c r="N76"/>
      <c r="O76"/>
      <c r="P76"/>
    </row>
    <row r="77" spans="9:16">
      <c r="I77" s="6"/>
      <c r="J77" s="6"/>
      <c r="L77"/>
      <c r="M77"/>
      <c r="N77"/>
      <c r="O77"/>
      <c r="P77"/>
    </row>
    <row r="78" spans="9:16">
      <c r="I78" s="6"/>
      <c r="J78" s="6"/>
      <c r="L78"/>
      <c r="M78"/>
      <c r="N78"/>
      <c r="O78"/>
      <c r="P78"/>
    </row>
    <row r="79" spans="9:16">
      <c r="I79" s="6"/>
      <c r="J79" s="6"/>
      <c r="L79"/>
      <c r="M79"/>
      <c r="N79"/>
      <c r="O79"/>
      <c r="P79"/>
    </row>
    <row r="80" spans="9:16">
      <c r="I80" s="6"/>
      <c r="J80" s="6"/>
      <c r="L80"/>
      <c r="M80"/>
      <c r="N80"/>
      <c r="O80"/>
      <c r="P80"/>
    </row>
    <row r="81" spans="9:16">
      <c r="I81" s="6"/>
      <c r="J81" s="6"/>
      <c r="L81"/>
      <c r="M81"/>
      <c r="N81"/>
      <c r="O81"/>
      <c r="P81"/>
    </row>
  </sheetData>
  <sheetProtection algorithmName="SHA-512" hashValue="26m1kucEnnme5tYgsbOamTTX49LqAENvT5k6CF/9A42+k/zE5JcWl4osqbPI+1WJdwCYVdJHYUYpOyCJp8DSsQ==" saltValue="fG4vzA+JAP4jlqtn359WPw==" spinCount="100000" sheet="1" formatCells="0" formatColumns="0" formatRows="0" insertColumns="0" insertRows="0" insertHyperlinks="0" deleteColumns="0" deleteRows="0" sort="0" autoFilter="0" pivotTables="0"/>
  <mergeCells count="23">
    <mergeCell ref="D48:E48"/>
    <mergeCell ref="D46:E46"/>
    <mergeCell ref="F46:H46"/>
    <mergeCell ref="L46:M46"/>
    <mergeCell ref="N46:P46"/>
    <mergeCell ref="D47:E47"/>
    <mergeCell ref="F47:H47"/>
    <mergeCell ref="L47:M47"/>
    <mergeCell ref="N47:P47"/>
    <mergeCell ref="M24:M27"/>
    <mergeCell ref="E30:E35"/>
    <mergeCell ref="M30:M35"/>
    <mergeCell ref="F14:G14"/>
    <mergeCell ref="D4:E4"/>
    <mergeCell ref="D5:E5"/>
    <mergeCell ref="D6:E6"/>
    <mergeCell ref="D7:E7"/>
    <mergeCell ref="E24:E27"/>
    <mergeCell ref="G40:H43"/>
    <mergeCell ref="O40:P43"/>
    <mergeCell ref="F48:H48"/>
    <mergeCell ref="L48:M48"/>
    <mergeCell ref="N48:P48"/>
  </mergeCells>
  <phoneticPr fontId="0" type="noConversion"/>
  <conditionalFormatting sqref="G39:J39">
    <cfRule type="cellIs" dxfId="10" priority="6" operator="notEqual">
      <formula>0</formula>
    </cfRule>
  </conditionalFormatting>
  <conditionalFormatting sqref="L42">
    <cfRule type="cellIs" dxfId="9" priority="3" operator="notEqual">
      <formula>0</formula>
    </cfRule>
  </conditionalFormatting>
  <conditionalFormatting sqref="O39:P39">
    <cfRule type="cellIs" dxfId="8" priority="1" operator="notEqual">
      <formula>0</formula>
    </cfRule>
  </conditionalFormatting>
  <dataValidations count="1">
    <dataValidation type="list" allowBlank="1" showInputMessage="1" showErrorMessage="1" sqref="E3" xr:uid="{00000000-0002-0000-0200-000000000000}">
      <formula1>Entity</formula1>
    </dataValidation>
  </dataValidations>
  <pageMargins left="0.35" right="0.45" top="1.1599999999999999" bottom="0.5" header="0.35" footer="0.25"/>
  <pageSetup scale="46" orientation="landscape" r:id="rId1"/>
  <headerFooter>
    <oddHeader>&amp;L&amp;"Times New Roman,Bold"&amp;G
&amp;C&amp;"Arial,Bold"&amp;12
&amp;R&amp;"Times New Roman,Bold"&amp;12 &amp;K0020602023 SEFA Recon - Exp. and Rev.</oddHeader>
    <oddFooter>&amp;L&amp;"Times New Roman,Italic"&amp;9Page &amp;P of &amp;N
&amp;Z&amp;F&amp;&amp;[Tab]&amp;R&amp;"Times New Roman,Italic"&amp;9&amp;D &amp;T</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'Drop Downs'!$S$5</xm:f>
          </x14:formula1>
          <xm:sqref>B12</xm:sqref>
        </x14:dataValidation>
        <x14:dataValidation type="list" allowBlank="1" showInputMessage="1" showErrorMessage="1" xr:uid="{00000000-0002-0000-0200-000002000000}">
          <x14:formula1>
            <xm:f>'Drop Downs'!$A$2:$A$180</xm:f>
          </x14:formula1>
          <xm:sqref>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CQ73"/>
  <sheetViews>
    <sheetView topLeftCell="A17" zoomScaleNormal="100" zoomScalePageLayoutView="60" workbookViewId="0">
      <selection sqref="A1:XFD1048576"/>
    </sheetView>
  </sheetViews>
  <sheetFormatPr defaultColWidth="9.109375" defaultRowHeight="13.2" outlineLevelCol="1"/>
  <cols>
    <col min="1" max="1" width="4.88671875" style="16" customWidth="1"/>
    <col min="2" max="2" width="5" style="16" customWidth="1"/>
    <col min="3" max="3" width="19.88671875" style="16" customWidth="1"/>
    <col min="4" max="5" width="32.44140625" style="16" customWidth="1"/>
    <col min="6" max="6" width="37.33203125" style="16" customWidth="1"/>
    <col min="7" max="7" width="37.33203125" style="135" customWidth="1"/>
    <col min="8" max="8" width="8.6640625" style="16" customWidth="1"/>
    <col min="9" max="9" width="37.33203125" style="16" customWidth="1"/>
    <col min="10" max="10" width="37.33203125" style="135" customWidth="1" outlineLevel="1"/>
    <col min="11" max="11" width="37.33203125" style="16" customWidth="1" outlineLevel="1"/>
    <col min="12" max="12" width="5.33203125" style="16" customWidth="1"/>
    <col min="13" max="13" width="76" style="16" customWidth="1"/>
    <col min="14" max="22" width="24.6640625" style="6" customWidth="1"/>
    <col min="23" max="23" width="24.6640625" style="16" customWidth="1"/>
    <col min="24" max="24" width="29.88671875" style="6" customWidth="1"/>
    <col min="25" max="91" width="9.109375" style="16"/>
    <col min="92" max="95" width="9.109375" style="16" customWidth="1"/>
    <col min="96" max="16384" width="9.109375" style="16"/>
  </cols>
  <sheetData>
    <row r="1" spans="1:95" ht="17.399999999999999">
      <c r="A1" s="34" t="s">
        <v>166</v>
      </c>
      <c r="B1" s="34"/>
      <c r="C1" s="18"/>
      <c r="D1" s="18"/>
      <c r="E1" s="18"/>
      <c r="F1" s="18"/>
      <c r="G1" s="131"/>
      <c r="H1" s="18"/>
      <c r="I1" s="18"/>
      <c r="J1" s="131"/>
      <c r="K1" s="18"/>
      <c r="M1" s="27"/>
      <c r="N1" s="18"/>
      <c r="O1" s="18"/>
      <c r="P1" s="18"/>
      <c r="Q1" s="18"/>
      <c r="R1" s="18"/>
      <c r="S1" s="18"/>
      <c r="T1" s="18"/>
      <c r="U1" s="18"/>
      <c r="V1" s="18"/>
      <c r="X1" s="18"/>
      <c r="CN1" s="19"/>
      <c r="CO1" s="20"/>
      <c r="CP1" s="28"/>
      <c r="CQ1" s="29"/>
    </row>
    <row r="2" spans="1:95">
      <c r="C2" s="32"/>
      <c r="D2" s="18"/>
      <c r="E2" s="18"/>
      <c r="F2" s="18"/>
      <c r="G2" s="131"/>
      <c r="H2" s="18"/>
      <c r="I2" s="18"/>
      <c r="J2" s="131"/>
      <c r="K2" s="18"/>
      <c r="M2" s="18"/>
      <c r="N2" s="18"/>
      <c r="O2" s="18"/>
      <c r="P2" s="18"/>
      <c r="Q2" s="18"/>
      <c r="R2" s="18"/>
      <c r="S2" s="18"/>
      <c r="T2" s="18"/>
      <c r="U2" s="18"/>
      <c r="V2" s="18"/>
      <c r="X2" s="18"/>
      <c r="CN2" s="21"/>
      <c r="CO2" s="18"/>
      <c r="CP2" s="21"/>
      <c r="CQ2" s="22"/>
    </row>
    <row r="3" spans="1:95" ht="13.8" thickBot="1">
      <c r="C3" s="32"/>
      <c r="D3" s="18"/>
      <c r="E3" s="18"/>
      <c r="F3" s="18"/>
      <c r="G3" s="131"/>
      <c r="H3" s="18"/>
      <c r="I3" s="18"/>
      <c r="J3" s="131"/>
      <c r="K3" s="18"/>
      <c r="M3" s="18"/>
      <c r="N3" s="18"/>
      <c r="O3" s="18"/>
      <c r="P3" s="18"/>
      <c r="Q3" s="18"/>
      <c r="R3" s="18"/>
      <c r="S3" s="18"/>
      <c r="T3" s="18"/>
      <c r="U3" s="18"/>
      <c r="V3" s="18"/>
      <c r="X3" s="18"/>
      <c r="CN3" s="21"/>
      <c r="CO3" s="18"/>
      <c r="CP3" s="21"/>
      <c r="CQ3" s="22"/>
    </row>
    <row r="4" spans="1:95" ht="23.4" customHeight="1">
      <c r="A4" s="30" t="s">
        <v>6</v>
      </c>
      <c r="B4" s="30"/>
      <c r="C4" s="334" t="s">
        <v>31</v>
      </c>
      <c r="D4" s="317" t="str">
        <f>'SEFA Recon - Exp &amp; Rev SHORT'!$D$3&amp;" "&amp;'SEFA Recon - Exp - LONG'!$D$3</f>
        <v xml:space="preserve"> </v>
      </c>
      <c r="E4"/>
      <c r="F4" s="18"/>
      <c r="G4" s="131"/>
      <c r="H4" s="18"/>
      <c r="I4" s="18"/>
      <c r="J4" s="139"/>
      <c r="K4" s="22"/>
      <c r="L4" s="41"/>
      <c r="CN4" s="21"/>
      <c r="CO4" s="18"/>
      <c r="CP4" s="21"/>
      <c r="CQ4" s="22"/>
    </row>
    <row r="5" spans="1:95" ht="24.75" customHeight="1">
      <c r="A5" s="18"/>
      <c r="B5" s="18"/>
      <c r="C5" s="340" t="s">
        <v>33</v>
      </c>
      <c r="D5" s="338" t="e">
        <f>'SEFA Recon - Exp &amp; Rev SHORT'!$D$4&amp;" "&amp;'SEFA Recon - Exp - LONG'!$D$4</f>
        <v>#N/A</v>
      </c>
      <c r="E5" s="65"/>
      <c r="F5" s="65"/>
      <c r="G5" s="132"/>
      <c r="H5" s="65"/>
      <c r="I5" s="65"/>
      <c r="J5" s="140"/>
      <c r="K5" s="64"/>
      <c r="L5" s="41"/>
      <c r="CN5" s="21"/>
      <c r="CO5" s="18"/>
      <c r="CP5" s="21"/>
      <c r="CQ5" s="22"/>
    </row>
    <row r="6" spans="1:95">
      <c r="A6" s="18"/>
      <c r="B6" s="18"/>
      <c r="C6" s="336" t="s">
        <v>32</v>
      </c>
      <c r="D6" s="258" t="str">
        <f>'SEFA Recon - Exp &amp; Rev SHORT'!$D$5&amp;" "&amp;'SEFA Recon - Exp - LONG'!$D$5</f>
        <v xml:space="preserve"> </v>
      </c>
      <c r="E6" s="18"/>
      <c r="F6" s="18"/>
      <c r="G6" s="131"/>
      <c r="H6" s="18"/>
      <c r="I6" s="18"/>
      <c r="J6" s="139"/>
      <c r="K6" s="22"/>
      <c r="M6" s="18"/>
      <c r="CN6" s="21"/>
      <c r="CO6" s="18"/>
      <c r="CP6" s="21"/>
      <c r="CQ6" s="22"/>
    </row>
    <row r="7" spans="1:95">
      <c r="A7" s="18"/>
      <c r="B7" s="18"/>
      <c r="C7" s="336" t="s">
        <v>34</v>
      </c>
      <c r="D7" s="259" t="str">
        <f>'SEFA Recon - Exp &amp; Rev SHORT'!$D$6&amp;" "&amp;'SEFA Recon - Exp - LONG'!$D$6</f>
        <v xml:space="preserve"> </v>
      </c>
      <c r="E7" s="66"/>
      <c r="F7" s="66"/>
      <c r="G7" s="131"/>
      <c r="H7" s="66"/>
      <c r="I7" s="66"/>
      <c r="J7" s="139"/>
      <c r="K7" s="63"/>
      <c r="M7" s="18"/>
      <c r="N7" s="18"/>
      <c r="O7" s="18"/>
      <c r="P7" s="18"/>
      <c r="Q7" s="18"/>
      <c r="R7" s="18"/>
      <c r="S7" s="18"/>
      <c r="T7" s="18"/>
      <c r="U7" s="18"/>
      <c r="V7" s="18"/>
      <c r="X7" s="18"/>
      <c r="CN7" s="21"/>
      <c r="CO7" s="18"/>
      <c r="CP7" s="21"/>
      <c r="CQ7" s="22"/>
    </row>
    <row r="8" spans="1:95" ht="13.8" thickBot="1">
      <c r="A8" s="18"/>
      <c r="B8" s="18"/>
      <c r="C8" s="337" t="s">
        <v>40</v>
      </c>
      <c r="D8" s="330" t="str">
        <f>'SEFA Recon - Exp &amp; Rev SHORT'!$D$7&amp;" "&amp;'SEFA Recon - Exp - LONG'!$D$7</f>
        <v xml:space="preserve"> </v>
      </c>
      <c r="E8" s="303"/>
      <c r="F8" s="303"/>
      <c r="G8" s="133"/>
      <c r="H8" s="118"/>
      <c r="I8" s="118"/>
      <c r="J8" s="141"/>
      <c r="K8" s="50"/>
      <c r="M8" s="18"/>
      <c r="N8" s="18"/>
      <c r="O8" s="18"/>
      <c r="P8" s="18"/>
      <c r="Q8" s="18"/>
      <c r="R8" s="18"/>
      <c r="S8" s="18"/>
      <c r="T8" s="18"/>
      <c r="U8" s="18"/>
      <c r="V8" s="18"/>
      <c r="X8" s="18"/>
      <c r="CN8" s="21"/>
      <c r="CO8" s="18"/>
      <c r="CP8" s="21"/>
      <c r="CQ8" s="22"/>
    </row>
    <row r="9" spans="1:95">
      <c r="A9" s="18"/>
      <c r="B9" s="18"/>
      <c r="C9" s="18"/>
      <c r="D9" s="18"/>
      <c r="E9" s="18"/>
      <c r="F9" s="18"/>
      <c r="G9" s="131"/>
      <c r="H9" s="18"/>
      <c r="I9" s="18"/>
      <c r="J9" s="131"/>
      <c r="K9" s="18"/>
      <c r="M9" s="18"/>
      <c r="N9" s="18"/>
      <c r="O9" s="18"/>
      <c r="P9" s="18"/>
      <c r="Q9" s="18"/>
      <c r="R9" s="18"/>
      <c r="S9" s="441"/>
      <c r="T9" s="441"/>
      <c r="U9" s="18"/>
      <c r="V9" s="18"/>
      <c r="X9" s="18"/>
      <c r="CN9" s="21"/>
      <c r="CO9" s="18"/>
      <c r="CP9" s="21"/>
      <c r="CQ9" s="22"/>
    </row>
    <row r="10" spans="1:95" ht="13.5" customHeight="1">
      <c r="D10" s="17"/>
      <c r="E10" s="17"/>
      <c r="F10" s="17"/>
      <c r="G10" s="134"/>
      <c r="H10" s="18"/>
      <c r="I10" s="18"/>
      <c r="J10" s="461"/>
      <c r="K10" s="461"/>
      <c r="L10" s="17"/>
      <c r="M10" s="17"/>
      <c r="N10" s="17"/>
      <c r="O10" s="17"/>
      <c r="P10" s="17"/>
      <c r="Q10" s="17"/>
      <c r="R10" s="17"/>
      <c r="T10" s="17"/>
      <c r="V10" s="7"/>
      <c r="W10" s="17"/>
      <c r="X10" s="17"/>
    </row>
    <row r="11" spans="1:95" ht="14.4" thickBot="1">
      <c r="H11" s="120"/>
      <c r="I11" s="120"/>
      <c r="J11" s="229"/>
      <c r="N11" s="16"/>
      <c r="O11" s="16"/>
      <c r="P11" s="16"/>
      <c r="Q11" s="16"/>
      <c r="R11" s="16"/>
      <c r="S11" s="16"/>
      <c r="T11" s="16"/>
      <c r="U11" s="16"/>
      <c r="V11" s="16"/>
      <c r="X11" s="16"/>
    </row>
    <row r="12" spans="1:95" ht="13.8" thickBot="1">
      <c r="A12" s="30" t="s">
        <v>9</v>
      </c>
      <c r="B12" s="30"/>
      <c r="C12" s="25"/>
      <c r="D12" s="39" t="s">
        <v>37</v>
      </c>
      <c r="E12" s="39"/>
      <c r="F12" s="31"/>
      <c r="G12" s="136"/>
      <c r="H12" s="31"/>
      <c r="I12" s="31"/>
      <c r="J12" s="142"/>
      <c r="K12" s="5"/>
      <c r="L12" s="5"/>
      <c r="M12" s="5"/>
      <c r="N12" s="7"/>
      <c r="O12" s="7"/>
      <c r="P12" s="7"/>
      <c r="Q12" s="7"/>
      <c r="R12" s="7"/>
      <c r="S12" s="16"/>
      <c r="T12" s="16"/>
      <c r="U12" s="16"/>
      <c r="V12" s="16"/>
      <c r="X12" s="16"/>
      <c r="CM12" s="21"/>
      <c r="CN12" s="18"/>
      <c r="CO12" s="21"/>
      <c r="CP12" s="22"/>
    </row>
    <row r="13" spans="1:95" ht="14.4">
      <c r="A13" s="121"/>
      <c r="B13" s="121"/>
      <c r="C13" s="121"/>
      <c r="D13" s="121"/>
      <c r="E13" s="121"/>
      <c r="F13" s="121"/>
      <c r="G13" s="137"/>
      <c r="H13" s="121"/>
      <c r="I13" s="121"/>
      <c r="J13" s="137"/>
      <c r="K13" s="121"/>
      <c r="L13" s="121"/>
      <c r="M13" s="121"/>
      <c r="N13" s="16"/>
      <c r="O13" s="16"/>
      <c r="P13" s="16"/>
      <c r="Q13" s="16"/>
      <c r="R13" s="16"/>
      <c r="S13" s="16"/>
      <c r="T13" s="16"/>
      <c r="U13" s="16"/>
      <c r="V13" s="16"/>
      <c r="X13" s="16"/>
    </row>
    <row r="14" spans="1:95" ht="14.4">
      <c r="A14" s="121"/>
      <c r="B14" s="121"/>
      <c r="C14" s="121"/>
      <c r="D14" s="121"/>
      <c r="E14" s="121"/>
      <c r="F14" s="121"/>
      <c r="G14" s="137"/>
      <c r="H14" s="121"/>
      <c r="I14" s="121"/>
      <c r="J14" s="137"/>
      <c r="K14" s="121"/>
      <c r="L14" s="121"/>
      <c r="M14" s="121"/>
      <c r="N14" s="16"/>
      <c r="O14" s="16"/>
      <c r="P14" s="16"/>
      <c r="Q14" s="16"/>
      <c r="R14" s="16"/>
      <c r="S14" s="16"/>
      <c r="T14" s="16"/>
      <c r="U14" s="16"/>
      <c r="V14" s="16"/>
      <c r="X14" s="16"/>
    </row>
    <row r="15" spans="1:95" ht="14.4">
      <c r="A15" s="30" t="s">
        <v>152</v>
      </c>
      <c r="B15" s="30"/>
      <c r="C15" s="127" t="s">
        <v>364</v>
      </c>
      <c r="D15" s="121"/>
      <c r="E15" s="121"/>
      <c r="F15" s="121"/>
      <c r="G15" s="137"/>
      <c r="H15" s="121"/>
      <c r="I15" s="121"/>
      <c r="J15" s="137"/>
      <c r="K15" s="121"/>
      <c r="L15" s="121"/>
      <c r="M15" s="121"/>
      <c r="N15" s="16"/>
      <c r="O15" s="16"/>
      <c r="P15" s="16"/>
      <c r="Q15" s="16"/>
      <c r="R15" s="16"/>
      <c r="S15" s="16"/>
      <c r="T15" s="16"/>
      <c r="U15" s="16"/>
      <c r="V15" s="16"/>
      <c r="X15" s="16"/>
    </row>
    <row r="16" spans="1:95" ht="20.100000000000001" customHeight="1" thickBot="1">
      <c r="A16" s="130"/>
      <c r="B16" s="130"/>
      <c r="C16" s="174" t="s">
        <v>173</v>
      </c>
      <c r="D16" s="121"/>
      <c r="E16" s="121"/>
      <c r="F16" s="121"/>
      <c r="G16" s="137"/>
      <c r="H16" s="121"/>
      <c r="I16" s="121"/>
      <c r="J16" s="137"/>
      <c r="K16" s="121"/>
      <c r="L16" s="121"/>
      <c r="M16" s="229"/>
      <c r="N16" s="16"/>
      <c r="O16" s="16"/>
      <c r="P16" s="16"/>
      <c r="Q16" s="16"/>
      <c r="R16" s="16"/>
      <c r="S16" s="16"/>
      <c r="T16" s="16"/>
      <c r="U16" s="16"/>
      <c r="V16" s="16"/>
      <c r="X16" s="16"/>
    </row>
    <row r="17" spans="1:24" ht="60" customHeight="1" thickBot="1">
      <c r="A17" s="121"/>
      <c r="B17" s="121"/>
      <c r="C17" s="178"/>
      <c r="D17" s="121"/>
      <c r="E17" s="121"/>
      <c r="F17" s="137"/>
      <c r="G17" s="137"/>
      <c r="H17" s="126"/>
      <c r="I17" s="459" t="s">
        <v>546</v>
      </c>
      <c r="J17" s="460"/>
      <c r="K17" s="173" t="s">
        <v>609</v>
      </c>
      <c r="L17" s="126"/>
      <c r="M17" s="172"/>
      <c r="N17" s="16"/>
      <c r="O17" s="16"/>
      <c r="P17" s="16"/>
      <c r="Q17" s="16"/>
      <c r="R17" s="16"/>
      <c r="S17" s="16"/>
      <c r="T17" s="16"/>
      <c r="U17" s="16"/>
      <c r="V17" s="16"/>
      <c r="X17" s="16"/>
    </row>
    <row r="18" spans="1:24" ht="71.25" customHeight="1" thickBot="1">
      <c r="A18" s="121"/>
      <c r="B18" s="121"/>
      <c r="C18" s="379" t="s">
        <v>167</v>
      </c>
      <c r="D18" s="183" t="s">
        <v>170</v>
      </c>
      <c r="E18" s="382"/>
      <c r="F18" s="209" t="s">
        <v>612</v>
      </c>
      <c r="G18" s="376" t="s">
        <v>189</v>
      </c>
      <c r="H18" s="126"/>
      <c r="I18" s="212" t="s">
        <v>614</v>
      </c>
      <c r="J18" s="387" t="s">
        <v>547</v>
      </c>
      <c r="K18" s="154" t="s">
        <v>51</v>
      </c>
      <c r="L18" s="125"/>
      <c r="M18" s="231" t="s">
        <v>188</v>
      </c>
      <c r="N18" s="16"/>
      <c r="O18" s="16"/>
      <c r="P18" s="16"/>
      <c r="Q18" s="16"/>
      <c r="R18" s="16"/>
      <c r="S18" s="16"/>
      <c r="T18" s="16"/>
      <c r="U18" s="16"/>
      <c r="V18" s="16"/>
      <c r="X18" s="16"/>
    </row>
    <row r="19" spans="1:24" ht="23.25" customHeight="1" thickBot="1">
      <c r="A19" s="121"/>
      <c r="B19" s="378"/>
      <c r="C19" s="380" t="s">
        <v>279</v>
      </c>
      <c r="D19" s="380" t="s">
        <v>109</v>
      </c>
      <c r="E19" s="383" t="s">
        <v>110</v>
      </c>
      <c r="F19" s="384" t="s">
        <v>111</v>
      </c>
      <c r="G19" s="385" t="s">
        <v>112</v>
      </c>
      <c r="H19" s="386"/>
      <c r="I19" s="385" t="s">
        <v>280</v>
      </c>
      <c r="J19" s="388" t="s">
        <v>281</v>
      </c>
      <c r="K19" s="385" t="s">
        <v>282</v>
      </c>
      <c r="L19" s="389"/>
      <c r="M19" s="385" t="s">
        <v>174</v>
      </c>
      <c r="N19" s="390"/>
      <c r="O19" s="16"/>
      <c r="P19" s="16"/>
      <c r="Q19" s="16"/>
      <c r="R19" s="16"/>
      <c r="S19" s="16"/>
      <c r="T19" s="16"/>
      <c r="U19" s="16"/>
      <c r="V19" s="16"/>
      <c r="X19" s="16"/>
    </row>
    <row r="20" spans="1:24" ht="30" customHeight="1">
      <c r="A20" s="121"/>
      <c r="B20" s="121"/>
      <c r="C20" s="184"/>
      <c r="D20" s="381" t="e">
        <f>VLOOKUP(C20,'Drop Downs'!$A$1:$B201,2,FALSE)</f>
        <v>#N/A</v>
      </c>
      <c r="E20" s="381"/>
      <c r="F20" s="216"/>
      <c r="G20" s="377"/>
      <c r="H20" s="123"/>
      <c r="I20" s="211"/>
      <c r="J20" s="236"/>
      <c r="K20" s="241">
        <f>G20-J20</f>
        <v>0</v>
      </c>
      <c r="L20" s="197"/>
      <c r="M20" s="219"/>
      <c r="N20" s="16"/>
      <c r="O20" s="16"/>
      <c r="P20" s="16"/>
      <c r="Q20" s="16"/>
      <c r="R20" s="16"/>
      <c r="S20" s="16"/>
      <c r="T20" s="16"/>
      <c r="U20" s="16"/>
      <c r="V20" s="16"/>
      <c r="X20" s="16"/>
    </row>
    <row r="21" spans="1:24" ht="30" customHeight="1">
      <c r="A21" s="121"/>
      <c r="B21" s="121"/>
      <c r="C21" s="185"/>
      <c r="D21" s="214" t="e">
        <f>VLOOKUP(C21,'Drop Downs'!$A$1:$B202,2,FALSE)</f>
        <v>#N/A</v>
      </c>
      <c r="E21" s="214"/>
      <c r="F21" s="217"/>
      <c r="G21" s="233"/>
      <c r="H21" s="123"/>
      <c r="I21" s="207"/>
      <c r="J21" s="237"/>
      <c r="K21" s="242">
        <f t="shared" ref="K21:K34" si="0">G21-J21</f>
        <v>0</v>
      </c>
      <c r="L21" s="197"/>
      <c r="M21" s="199"/>
      <c r="N21" s="16"/>
      <c r="O21" s="16"/>
      <c r="P21" s="16"/>
      <c r="Q21" s="16"/>
      <c r="R21" s="16"/>
      <c r="S21" s="16"/>
      <c r="T21" s="16"/>
      <c r="U21" s="16"/>
      <c r="V21" s="16"/>
      <c r="X21" s="16"/>
    </row>
    <row r="22" spans="1:24" ht="30" customHeight="1">
      <c r="A22" s="121"/>
      <c r="B22" s="121"/>
      <c r="C22" s="185"/>
      <c r="D22" s="214" t="e">
        <f>VLOOKUP(C22,'Drop Downs'!$A$1:$B203,2,FALSE)</f>
        <v>#N/A</v>
      </c>
      <c r="E22" s="214"/>
      <c r="F22" s="217"/>
      <c r="G22" s="233"/>
      <c r="H22" s="123"/>
      <c r="I22" s="207"/>
      <c r="J22" s="237"/>
      <c r="K22" s="242">
        <f t="shared" si="0"/>
        <v>0</v>
      </c>
      <c r="L22" s="197"/>
      <c r="M22" s="199"/>
      <c r="N22" s="16"/>
      <c r="O22" s="16"/>
      <c r="P22" s="16"/>
      <c r="Q22" s="16"/>
      <c r="R22" s="16"/>
      <c r="S22" s="16"/>
      <c r="T22" s="16"/>
      <c r="U22" s="16"/>
      <c r="V22" s="16"/>
      <c r="X22" s="16"/>
    </row>
    <row r="23" spans="1:24" ht="30" customHeight="1">
      <c r="A23" s="121"/>
      <c r="B23" s="121"/>
      <c r="C23" s="185"/>
      <c r="D23" s="214" t="e">
        <f>VLOOKUP(C23,'Drop Downs'!$A$1:$B204,2,FALSE)</f>
        <v>#N/A</v>
      </c>
      <c r="E23" s="214"/>
      <c r="F23" s="217"/>
      <c r="G23" s="233"/>
      <c r="H23" s="123"/>
      <c r="I23" s="207"/>
      <c r="J23" s="237"/>
      <c r="K23" s="242">
        <f t="shared" si="0"/>
        <v>0</v>
      </c>
      <c r="L23" s="197"/>
      <c r="M23" s="199"/>
      <c r="N23" s="16"/>
      <c r="O23" s="16"/>
      <c r="P23" s="16"/>
      <c r="Q23" s="16"/>
      <c r="R23" s="16"/>
      <c r="S23" s="16"/>
      <c r="T23" s="16"/>
      <c r="U23" s="16"/>
      <c r="V23" s="16"/>
      <c r="X23" s="16"/>
    </row>
    <row r="24" spans="1:24" ht="30" customHeight="1">
      <c r="A24" s="121"/>
      <c r="B24" s="121"/>
      <c r="C24" s="185"/>
      <c r="D24" s="214" t="e">
        <f>VLOOKUP(C24,'Drop Downs'!$A$1:$B205,2,FALSE)</f>
        <v>#N/A</v>
      </c>
      <c r="E24" s="214"/>
      <c r="F24" s="217"/>
      <c r="G24" s="233"/>
      <c r="H24" s="123"/>
      <c r="I24" s="207"/>
      <c r="J24" s="237"/>
      <c r="K24" s="242">
        <f t="shared" si="0"/>
        <v>0</v>
      </c>
      <c r="L24" s="197"/>
      <c r="M24" s="199"/>
      <c r="N24" s="16"/>
      <c r="O24" s="16"/>
      <c r="P24" s="16"/>
      <c r="Q24" s="16"/>
      <c r="R24" s="16"/>
      <c r="S24" s="16"/>
      <c r="T24" s="16"/>
      <c r="U24" s="16"/>
      <c r="V24" s="16"/>
      <c r="X24" s="16"/>
    </row>
    <row r="25" spans="1:24" ht="30" customHeight="1">
      <c r="A25" s="121"/>
      <c r="B25" s="121"/>
      <c r="C25" s="185"/>
      <c r="D25" s="214" t="e">
        <f>VLOOKUP(C25,'Drop Downs'!$A$1:$B206,2,FALSE)</f>
        <v>#N/A</v>
      </c>
      <c r="E25" s="214"/>
      <c r="F25" s="217"/>
      <c r="G25" s="233"/>
      <c r="H25" s="123"/>
      <c r="I25" s="207"/>
      <c r="J25" s="237"/>
      <c r="K25" s="242">
        <f t="shared" si="0"/>
        <v>0</v>
      </c>
      <c r="L25" s="197"/>
      <c r="M25" s="199"/>
      <c r="N25" s="16"/>
      <c r="O25" s="16"/>
      <c r="P25" s="16"/>
      <c r="Q25" s="16"/>
      <c r="R25" s="16"/>
      <c r="S25" s="16"/>
      <c r="T25" s="16"/>
      <c r="U25" s="16"/>
      <c r="V25" s="16"/>
      <c r="X25" s="16"/>
    </row>
    <row r="26" spans="1:24" ht="30" customHeight="1">
      <c r="A26" s="121"/>
      <c r="B26" s="121"/>
      <c r="C26" s="185"/>
      <c r="D26" s="214" t="e">
        <f>VLOOKUP(C26,'Drop Downs'!$A$1:$B207,2,FALSE)</f>
        <v>#N/A</v>
      </c>
      <c r="E26" s="214"/>
      <c r="F26" s="217"/>
      <c r="G26" s="233"/>
      <c r="H26" s="123"/>
      <c r="I26" s="207"/>
      <c r="J26" s="237"/>
      <c r="K26" s="242">
        <f t="shared" si="0"/>
        <v>0</v>
      </c>
      <c r="L26" s="197"/>
      <c r="M26" s="199"/>
      <c r="N26" s="16"/>
      <c r="O26" s="16"/>
      <c r="P26" s="16"/>
      <c r="Q26" s="16"/>
      <c r="R26" s="16"/>
      <c r="S26" s="16"/>
      <c r="T26" s="16"/>
      <c r="U26" s="16"/>
      <c r="V26" s="16"/>
      <c r="X26" s="16"/>
    </row>
    <row r="27" spans="1:24" ht="30" customHeight="1">
      <c r="A27" s="121"/>
      <c r="B27" s="121"/>
      <c r="C27" s="185"/>
      <c r="D27" s="214" t="e">
        <f>VLOOKUP(C27,'Drop Downs'!$A$1:$B208,2,FALSE)</f>
        <v>#N/A</v>
      </c>
      <c r="E27" s="214"/>
      <c r="F27" s="217"/>
      <c r="G27" s="233"/>
      <c r="H27" s="123"/>
      <c r="I27" s="207"/>
      <c r="J27" s="237"/>
      <c r="K27" s="242">
        <f t="shared" si="0"/>
        <v>0</v>
      </c>
      <c r="L27" s="197"/>
      <c r="M27" s="199"/>
      <c r="N27" s="16"/>
      <c r="O27" s="16"/>
      <c r="P27" s="16"/>
      <c r="Q27" s="16"/>
      <c r="R27" s="16"/>
      <c r="S27" s="16"/>
      <c r="T27" s="16"/>
      <c r="U27" s="16"/>
      <c r="V27" s="16"/>
      <c r="X27" s="16"/>
    </row>
    <row r="28" spans="1:24" ht="30" customHeight="1">
      <c r="A28" s="121"/>
      <c r="B28" s="121"/>
      <c r="C28" s="185"/>
      <c r="D28" s="214" t="e">
        <f>VLOOKUP(C28,'Drop Downs'!$A$1:$B209,2,FALSE)</f>
        <v>#N/A</v>
      </c>
      <c r="E28" s="214"/>
      <c r="F28" s="217"/>
      <c r="G28" s="233"/>
      <c r="H28" s="123"/>
      <c r="I28" s="207"/>
      <c r="J28" s="237"/>
      <c r="K28" s="242">
        <f t="shared" si="0"/>
        <v>0</v>
      </c>
      <c r="L28" s="197"/>
      <c r="M28" s="199"/>
      <c r="N28" s="16"/>
      <c r="O28" s="16"/>
      <c r="P28" s="16"/>
      <c r="Q28" s="16"/>
      <c r="R28" s="16"/>
      <c r="S28" s="16"/>
      <c r="T28" s="16"/>
      <c r="U28" s="16"/>
      <c r="V28" s="16"/>
      <c r="X28" s="16"/>
    </row>
    <row r="29" spans="1:24" ht="30" customHeight="1">
      <c r="A29" s="121"/>
      <c r="B29" s="121"/>
      <c r="C29" s="185"/>
      <c r="D29" s="214" t="e">
        <f>VLOOKUP(C29,'Drop Downs'!$A$1:$B210,2,FALSE)</f>
        <v>#N/A</v>
      </c>
      <c r="E29" s="214"/>
      <c r="F29" s="217"/>
      <c r="G29" s="233"/>
      <c r="H29" s="123"/>
      <c r="I29" s="207"/>
      <c r="J29" s="237"/>
      <c r="K29" s="242">
        <f t="shared" si="0"/>
        <v>0</v>
      </c>
      <c r="L29" s="197"/>
      <c r="M29" s="199"/>
      <c r="N29" s="16"/>
      <c r="O29" s="16"/>
      <c r="P29" s="16"/>
      <c r="Q29" s="16"/>
      <c r="R29" s="16"/>
      <c r="S29" s="16"/>
      <c r="T29" s="16"/>
      <c r="U29" s="16"/>
      <c r="V29" s="16"/>
      <c r="X29" s="16"/>
    </row>
    <row r="30" spans="1:24" ht="30" customHeight="1">
      <c r="A30" s="127"/>
      <c r="B30" s="127"/>
      <c r="C30" s="185"/>
      <c r="D30" s="214" t="e">
        <f>VLOOKUP(C30,'Drop Downs'!$A$1:$B211,2,FALSE)</f>
        <v>#N/A</v>
      </c>
      <c r="E30" s="214"/>
      <c r="F30" s="217"/>
      <c r="G30" s="234"/>
      <c r="H30" s="123"/>
      <c r="I30" s="207"/>
      <c r="J30" s="237"/>
      <c r="K30" s="242">
        <f t="shared" si="0"/>
        <v>0</v>
      </c>
      <c r="L30" s="197"/>
      <c r="M30" s="199"/>
      <c r="N30" s="16"/>
      <c r="O30" s="16"/>
      <c r="P30" s="16"/>
      <c r="Q30" s="16"/>
      <c r="R30" s="16"/>
      <c r="S30" s="16"/>
      <c r="T30" s="16"/>
      <c r="U30" s="16"/>
      <c r="V30" s="16"/>
      <c r="X30" s="16"/>
    </row>
    <row r="31" spans="1:24" ht="30" customHeight="1">
      <c r="A31" s="127"/>
      <c r="B31" s="127"/>
      <c r="C31" s="185"/>
      <c r="D31" s="214" t="e">
        <f>VLOOKUP(C31,'Drop Downs'!$A$1:$B212,2,FALSE)</f>
        <v>#N/A</v>
      </c>
      <c r="E31" s="214"/>
      <c r="F31" s="217"/>
      <c r="G31" s="234"/>
      <c r="H31" s="122"/>
      <c r="I31" s="207"/>
      <c r="J31" s="238"/>
      <c r="K31" s="242">
        <f t="shared" si="0"/>
        <v>0</v>
      </c>
      <c r="L31" s="197"/>
      <c r="M31" s="199"/>
      <c r="N31" s="16"/>
      <c r="O31" s="16"/>
      <c r="P31" s="16"/>
      <c r="Q31" s="16"/>
      <c r="R31" s="16"/>
      <c r="S31" s="16"/>
      <c r="T31" s="16"/>
      <c r="U31" s="16"/>
      <c r="V31" s="16"/>
      <c r="X31" s="16"/>
    </row>
    <row r="32" spans="1:24" ht="30" customHeight="1">
      <c r="A32" s="121"/>
      <c r="B32" s="121"/>
      <c r="C32" s="185"/>
      <c r="D32" s="214" t="e">
        <f>VLOOKUP(C32,'Drop Downs'!$A$1:$B213,2,FALSE)</f>
        <v>#N/A</v>
      </c>
      <c r="E32" s="214"/>
      <c r="F32" s="217"/>
      <c r="G32" s="233"/>
      <c r="H32" s="129"/>
      <c r="I32" s="207"/>
      <c r="J32" s="239"/>
      <c r="K32" s="242">
        <f t="shared" si="0"/>
        <v>0</v>
      </c>
      <c r="L32" s="200"/>
      <c r="M32" s="199"/>
      <c r="N32" s="16"/>
      <c r="O32" s="16"/>
      <c r="P32" s="16"/>
      <c r="Q32" s="16"/>
      <c r="R32" s="16"/>
      <c r="S32" s="16"/>
      <c r="T32" s="16"/>
      <c r="U32" s="16"/>
      <c r="V32" s="16"/>
      <c r="X32" s="16"/>
    </row>
    <row r="33" spans="1:24" ht="30" customHeight="1">
      <c r="A33" s="121"/>
      <c r="B33" s="121"/>
      <c r="C33" s="185"/>
      <c r="D33" s="214" t="e">
        <f>VLOOKUP(C33,'Drop Downs'!$A$1:$B214,2,FALSE)</f>
        <v>#N/A</v>
      </c>
      <c r="E33" s="214"/>
      <c r="F33" s="217"/>
      <c r="G33" s="233"/>
      <c r="H33" s="129"/>
      <c r="I33" s="207"/>
      <c r="J33" s="239"/>
      <c r="K33" s="242">
        <f>G33-J33</f>
        <v>0</v>
      </c>
      <c r="L33" s="200"/>
      <c r="M33" s="199"/>
      <c r="N33" s="16"/>
      <c r="O33" s="16"/>
      <c r="P33" s="16"/>
      <c r="Q33" s="16"/>
      <c r="R33" s="16"/>
      <c r="S33" s="16"/>
      <c r="T33" s="16"/>
      <c r="U33" s="16"/>
      <c r="V33" s="16"/>
      <c r="X33" s="16"/>
    </row>
    <row r="34" spans="1:24" ht="30" customHeight="1" thickBot="1">
      <c r="A34" s="121"/>
      <c r="B34" s="121"/>
      <c r="C34" s="186"/>
      <c r="D34" s="215" t="e">
        <f>VLOOKUP(C34,'Drop Downs'!$A$1:$B215,2,FALSE)</f>
        <v>#N/A</v>
      </c>
      <c r="E34" s="215"/>
      <c r="F34" s="218"/>
      <c r="G34" s="235"/>
      <c r="H34" s="129"/>
      <c r="I34" s="208"/>
      <c r="J34" s="240"/>
      <c r="K34" s="243">
        <f t="shared" si="0"/>
        <v>0</v>
      </c>
      <c r="L34" s="200"/>
      <c r="M34" s="201"/>
    </row>
    <row r="35" spans="1:24" ht="20.100000000000001" customHeight="1">
      <c r="A35" s="121"/>
      <c r="B35" s="121"/>
      <c r="C35" s="128"/>
      <c r="D35" s="121"/>
      <c r="E35" s="121"/>
      <c r="F35" s="121"/>
      <c r="G35" s="137"/>
      <c r="H35" s="121"/>
      <c r="I35" s="121"/>
      <c r="J35" s="137"/>
      <c r="K35" s="129"/>
      <c r="L35" s="124"/>
      <c r="M35" s="121"/>
    </row>
    <row r="36" spans="1:24" ht="20.100000000000001" customHeight="1">
      <c r="A36" s="121"/>
      <c r="B36" s="121"/>
      <c r="C36" s="128"/>
      <c r="D36" s="121"/>
      <c r="E36" s="121"/>
      <c r="F36" s="121"/>
      <c r="G36" s="137"/>
      <c r="H36" s="121"/>
      <c r="I36" s="121"/>
      <c r="J36" s="137"/>
      <c r="K36" s="129"/>
      <c r="L36" s="124"/>
      <c r="M36" s="121"/>
    </row>
    <row r="37" spans="1:24" ht="20.100000000000001" customHeight="1">
      <c r="G37" s="137"/>
      <c r="H37" s="121"/>
      <c r="I37" s="121"/>
      <c r="J37" s="137"/>
      <c r="K37" s="121"/>
      <c r="L37" s="121"/>
      <c r="M37" s="121"/>
    </row>
    <row r="38" spans="1:24" ht="20.100000000000001" customHeight="1">
      <c r="A38" s="148" t="s">
        <v>151</v>
      </c>
      <c r="B38" s="148"/>
      <c r="C38" s="127" t="s">
        <v>365</v>
      </c>
      <c r="D38" s="121"/>
      <c r="E38" s="121"/>
      <c r="F38" s="121"/>
      <c r="G38" s="137"/>
      <c r="H38" s="121"/>
      <c r="I38" s="121"/>
      <c r="J38" s="137"/>
      <c r="K38" s="121"/>
      <c r="L38" s="121"/>
      <c r="M38" s="121"/>
    </row>
    <row r="39" spans="1:24" ht="20.100000000000001" customHeight="1" thickBot="1">
      <c r="A39" s="143"/>
      <c r="B39" s="143"/>
      <c r="C39" s="174" t="s">
        <v>173</v>
      </c>
      <c r="D39" s="121"/>
      <c r="E39" s="121"/>
      <c r="F39" s="121"/>
      <c r="G39" s="137"/>
      <c r="H39" s="121"/>
      <c r="I39" s="179"/>
      <c r="J39" s="177"/>
      <c r="K39" s="121"/>
      <c r="L39" s="126"/>
      <c r="M39" s="144"/>
    </row>
    <row r="40" spans="1:24" ht="60" customHeight="1" thickBot="1">
      <c r="A40" s="143"/>
      <c r="B40" s="143"/>
      <c r="C40" s="178"/>
      <c r="D40" s="121"/>
      <c r="E40" s="121"/>
      <c r="F40" s="121"/>
      <c r="G40" s="137"/>
      <c r="H40" s="126"/>
      <c r="I40" s="459" t="s">
        <v>171</v>
      </c>
      <c r="J40" s="460"/>
      <c r="K40" s="173" t="s">
        <v>610</v>
      </c>
      <c r="L40" s="125"/>
      <c r="M40" s="144"/>
    </row>
    <row r="41" spans="1:24" s="157" customFormat="1" ht="60" customHeight="1" thickBot="1">
      <c r="A41" s="153"/>
      <c r="B41" s="153"/>
      <c r="C41" s="182" t="s">
        <v>168</v>
      </c>
      <c r="D41" s="183" t="s">
        <v>172</v>
      </c>
      <c r="E41" s="318"/>
      <c r="F41" s="209" t="s">
        <v>613</v>
      </c>
      <c r="G41" s="231" t="s">
        <v>189</v>
      </c>
      <c r="H41" s="152"/>
      <c r="I41" s="212" t="s">
        <v>611</v>
      </c>
      <c r="J41" s="210" t="s">
        <v>190</v>
      </c>
      <c r="K41" s="395" t="s">
        <v>51</v>
      </c>
      <c r="L41" s="155"/>
      <c r="M41" s="231" t="s">
        <v>188</v>
      </c>
      <c r="N41" s="156"/>
      <c r="O41" s="156"/>
      <c r="P41" s="156"/>
      <c r="Q41" s="156"/>
      <c r="R41" s="156"/>
      <c r="S41" s="156"/>
      <c r="T41" s="156"/>
      <c r="U41" s="156"/>
      <c r="V41" s="156"/>
      <c r="X41" s="156"/>
    </row>
    <row r="42" spans="1:24" s="157" customFormat="1" ht="22.5" customHeight="1" thickBot="1">
      <c r="A42" s="153"/>
      <c r="B42" s="391"/>
      <c r="C42" s="385" t="s">
        <v>279</v>
      </c>
      <c r="D42" s="385" t="s">
        <v>109</v>
      </c>
      <c r="E42" s="380" t="s">
        <v>110</v>
      </c>
      <c r="F42" s="392" t="s">
        <v>111</v>
      </c>
      <c r="G42" s="385" t="s">
        <v>112</v>
      </c>
      <c r="H42" s="393"/>
      <c r="I42" s="385" t="s">
        <v>280</v>
      </c>
      <c r="J42" s="388" t="s">
        <v>281</v>
      </c>
      <c r="K42" s="385" t="s">
        <v>282</v>
      </c>
      <c r="L42" s="396"/>
      <c r="M42" s="385" t="s">
        <v>174</v>
      </c>
      <c r="N42" s="397"/>
      <c r="O42" s="156"/>
      <c r="P42" s="156"/>
      <c r="Q42" s="156"/>
      <c r="R42" s="156"/>
      <c r="S42" s="156"/>
      <c r="T42" s="156"/>
      <c r="U42" s="156"/>
      <c r="V42" s="156"/>
      <c r="X42" s="156"/>
    </row>
    <row r="43" spans="1:24" ht="30" customHeight="1">
      <c r="C43" s="184"/>
      <c r="D43" s="213" t="e">
        <f>VLOOKUP(C43,'Drop Downs'!$A$1:$B223,2,FALSE)</f>
        <v>#N/A</v>
      </c>
      <c r="E43" s="213"/>
      <c r="F43" s="216"/>
      <c r="G43" s="232"/>
      <c r="H43" s="202"/>
      <c r="I43" s="394"/>
      <c r="J43" s="236"/>
      <c r="K43" s="241">
        <f t="shared" ref="K43:K57" si="1">G43-J43</f>
        <v>0</v>
      </c>
      <c r="L43" s="203"/>
      <c r="M43" s="198"/>
    </row>
    <row r="44" spans="1:24" ht="30" customHeight="1">
      <c r="C44" s="185"/>
      <c r="D44" s="214" t="e">
        <f>VLOOKUP(C44,'Drop Downs'!$A$1:$B224,2,FALSE)</f>
        <v>#N/A</v>
      </c>
      <c r="E44" s="214"/>
      <c r="F44" s="217"/>
      <c r="G44" s="233"/>
      <c r="H44" s="202"/>
      <c r="I44" s="207"/>
      <c r="J44" s="237"/>
      <c r="K44" s="242">
        <f t="shared" si="1"/>
        <v>0</v>
      </c>
      <c r="L44" s="203"/>
      <c r="M44" s="199"/>
    </row>
    <row r="45" spans="1:24" ht="30" customHeight="1">
      <c r="C45" s="185"/>
      <c r="D45" s="214" t="e">
        <f>VLOOKUP(C45,'Drop Downs'!$A$1:$B225,2,FALSE)</f>
        <v>#N/A</v>
      </c>
      <c r="E45" s="214"/>
      <c r="F45" s="217"/>
      <c r="G45" s="233"/>
      <c r="H45" s="202"/>
      <c r="I45" s="207"/>
      <c r="J45" s="237"/>
      <c r="K45" s="242">
        <f t="shared" si="1"/>
        <v>0</v>
      </c>
      <c r="L45" s="200"/>
      <c r="M45" s="199"/>
    </row>
    <row r="46" spans="1:24" ht="30" customHeight="1">
      <c r="C46" s="185"/>
      <c r="D46" s="214" t="e">
        <f>VLOOKUP(C46,'Drop Downs'!$A$1:$B226,2,FALSE)</f>
        <v>#N/A</v>
      </c>
      <c r="E46" s="214"/>
      <c r="F46" s="217"/>
      <c r="G46" s="233"/>
      <c r="H46" s="202"/>
      <c r="I46" s="207"/>
      <c r="J46" s="237"/>
      <c r="K46" s="242">
        <f t="shared" si="1"/>
        <v>0</v>
      </c>
      <c r="L46" s="200"/>
      <c r="M46" s="199"/>
    </row>
    <row r="47" spans="1:24" ht="30" customHeight="1">
      <c r="C47" s="185"/>
      <c r="D47" s="214" t="e">
        <f>VLOOKUP(C47,'Drop Downs'!$A$1:$B227,2,FALSE)</f>
        <v>#N/A</v>
      </c>
      <c r="E47" s="214"/>
      <c r="F47" s="217"/>
      <c r="G47" s="233"/>
      <c r="H47" s="202"/>
      <c r="I47" s="207"/>
      <c r="J47" s="237"/>
      <c r="K47" s="242">
        <f t="shared" si="1"/>
        <v>0</v>
      </c>
      <c r="L47" s="200"/>
      <c r="M47" s="199"/>
    </row>
    <row r="48" spans="1:24" ht="30" customHeight="1">
      <c r="C48" s="185"/>
      <c r="D48" s="214" t="e">
        <f>VLOOKUP(C48,'Drop Downs'!$A$1:$B228,2,FALSE)</f>
        <v>#N/A</v>
      </c>
      <c r="E48" s="214"/>
      <c r="F48" s="217"/>
      <c r="G48" s="233"/>
      <c r="H48" s="202"/>
      <c r="I48" s="207"/>
      <c r="J48" s="237"/>
      <c r="K48" s="242">
        <f t="shared" si="1"/>
        <v>0</v>
      </c>
      <c r="L48" s="200"/>
      <c r="M48" s="199"/>
    </row>
    <row r="49" spans="2:13" ht="30" customHeight="1">
      <c r="C49" s="185"/>
      <c r="D49" s="214" t="e">
        <f>VLOOKUP(C49,'Drop Downs'!$A$1:$B229,2,FALSE)</f>
        <v>#N/A</v>
      </c>
      <c r="E49" s="214"/>
      <c r="F49" s="217"/>
      <c r="G49" s="233"/>
      <c r="H49" s="202"/>
      <c r="I49" s="207"/>
      <c r="J49" s="237"/>
      <c r="K49" s="242">
        <f t="shared" si="1"/>
        <v>0</v>
      </c>
      <c r="L49" s="200"/>
      <c r="M49" s="199"/>
    </row>
    <row r="50" spans="2:13" ht="30" customHeight="1">
      <c r="C50" s="185"/>
      <c r="D50" s="214" t="e">
        <f>VLOOKUP(C50,'Drop Downs'!$A$1:$B230,2,FALSE)</f>
        <v>#N/A</v>
      </c>
      <c r="E50" s="214"/>
      <c r="F50" s="217"/>
      <c r="G50" s="233"/>
      <c r="H50" s="202"/>
      <c r="I50" s="207"/>
      <c r="J50" s="237"/>
      <c r="K50" s="242">
        <f t="shared" si="1"/>
        <v>0</v>
      </c>
      <c r="L50" s="204"/>
      <c r="M50" s="199"/>
    </row>
    <row r="51" spans="2:13" ht="30" customHeight="1">
      <c r="C51" s="185"/>
      <c r="D51" s="214" t="e">
        <f>VLOOKUP(C51,'Drop Downs'!$A$1:$B231,2,FALSE)</f>
        <v>#N/A</v>
      </c>
      <c r="E51" s="214"/>
      <c r="F51" s="217"/>
      <c r="G51" s="233"/>
      <c r="H51" s="202"/>
      <c r="I51" s="207"/>
      <c r="J51" s="237"/>
      <c r="K51" s="242">
        <f t="shared" si="1"/>
        <v>0</v>
      </c>
      <c r="L51" s="204"/>
      <c r="M51" s="199"/>
    </row>
    <row r="52" spans="2:13" ht="30" customHeight="1">
      <c r="C52" s="185"/>
      <c r="D52" s="214" t="e">
        <f>VLOOKUP(C52,'Drop Downs'!$A$1:$B232,2,FALSE)</f>
        <v>#N/A</v>
      </c>
      <c r="E52" s="214"/>
      <c r="F52" s="217"/>
      <c r="G52" s="233"/>
      <c r="H52" s="202"/>
      <c r="I52" s="207"/>
      <c r="J52" s="237"/>
      <c r="K52" s="242">
        <f t="shared" si="1"/>
        <v>0</v>
      </c>
      <c r="L52" s="204"/>
      <c r="M52" s="199"/>
    </row>
    <row r="53" spans="2:13" ht="30" customHeight="1">
      <c r="C53" s="185"/>
      <c r="D53" s="214" t="e">
        <f>VLOOKUP(C53,'Drop Downs'!$A$1:$B233,2,FALSE)</f>
        <v>#N/A</v>
      </c>
      <c r="E53" s="214"/>
      <c r="F53" s="217"/>
      <c r="G53" s="234"/>
      <c r="H53" s="202"/>
      <c r="I53" s="207"/>
      <c r="J53" s="237"/>
      <c r="K53" s="242">
        <f t="shared" si="1"/>
        <v>0</v>
      </c>
      <c r="L53" s="204"/>
      <c r="M53" s="199"/>
    </row>
    <row r="54" spans="2:13" ht="30" customHeight="1">
      <c r="C54" s="185"/>
      <c r="D54" s="214" t="e">
        <f>VLOOKUP(C54,'Drop Downs'!$A$1:$B234,2,FALSE)</f>
        <v>#N/A</v>
      </c>
      <c r="E54" s="214"/>
      <c r="F54" s="217"/>
      <c r="G54" s="234"/>
      <c r="H54" s="205"/>
      <c r="I54" s="207"/>
      <c r="J54" s="238"/>
      <c r="K54" s="242">
        <f t="shared" si="1"/>
        <v>0</v>
      </c>
      <c r="L54" s="204"/>
      <c r="M54" s="199"/>
    </row>
    <row r="55" spans="2:13" ht="30" customHeight="1">
      <c r="C55" s="185"/>
      <c r="D55" s="214" t="e">
        <f>VLOOKUP(C55,'Drop Downs'!$A$1:$B235,2,FALSE)</f>
        <v>#N/A</v>
      </c>
      <c r="E55" s="214"/>
      <c r="F55" s="217"/>
      <c r="G55" s="233"/>
      <c r="H55" s="206"/>
      <c r="I55" s="207"/>
      <c r="J55" s="239"/>
      <c r="K55" s="242">
        <f t="shared" si="1"/>
        <v>0</v>
      </c>
      <c r="L55" s="204"/>
      <c r="M55" s="199"/>
    </row>
    <row r="56" spans="2:13" ht="30" customHeight="1">
      <c r="C56" s="185"/>
      <c r="D56" s="214" t="e">
        <f>VLOOKUP(C56,'Drop Downs'!$A$1:$B236,2,FALSE)</f>
        <v>#N/A</v>
      </c>
      <c r="E56" s="214"/>
      <c r="F56" s="217"/>
      <c r="G56" s="233"/>
      <c r="H56" s="206"/>
      <c r="I56" s="207"/>
      <c r="J56" s="239"/>
      <c r="K56" s="242">
        <f t="shared" si="1"/>
        <v>0</v>
      </c>
      <c r="L56" s="204"/>
      <c r="M56" s="199"/>
    </row>
    <row r="57" spans="2:13" ht="30" customHeight="1" thickBot="1">
      <c r="C57" s="186"/>
      <c r="D57" s="215" t="e">
        <f>VLOOKUP(C57,'Drop Downs'!$A$1:$B237,2,FALSE)</f>
        <v>#N/A</v>
      </c>
      <c r="E57" s="215"/>
      <c r="F57" s="218"/>
      <c r="G57" s="235"/>
      <c r="H57" s="206"/>
      <c r="I57" s="208"/>
      <c r="J57" s="240"/>
      <c r="K57" s="243">
        <f t="shared" si="1"/>
        <v>0</v>
      </c>
      <c r="L57" s="204"/>
      <c r="M57" s="201"/>
    </row>
    <row r="58" spans="2:13" ht="14.4">
      <c r="C58" s="121"/>
      <c r="D58" s="121"/>
      <c r="E58" s="121"/>
      <c r="F58" s="127"/>
      <c r="G58" s="137"/>
      <c r="H58" s="127"/>
      <c r="I58" s="127"/>
      <c r="J58" s="138"/>
      <c r="K58" s="127"/>
      <c r="L58" s="127"/>
      <c r="M58" s="121"/>
    </row>
    <row r="59" spans="2:13" ht="14.4">
      <c r="F59" s="127"/>
      <c r="G59" s="137"/>
      <c r="H59" s="127"/>
      <c r="I59" s="127"/>
      <c r="J59" s="138"/>
      <c r="K59" s="127"/>
      <c r="L59" s="127"/>
      <c r="M59" s="121"/>
    </row>
    <row r="60" spans="2:13" ht="14.4">
      <c r="B60" s="230" t="s">
        <v>186</v>
      </c>
      <c r="C60" s="16" t="s">
        <v>185</v>
      </c>
      <c r="F60" s="127"/>
      <c r="G60" s="137"/>
      <c r="H60" s="127"/>
      <c r="I60" s="127"/>
      <c r="J60" s="138"/>
      <c r="K60" s="127"/>
      <c r="L60" s="127"/>
      <c r="M60" s="121"/>
    </row>
    <row r="61" spans="2:13" ht="14.4">
      <c r="F61" s="127"/>
      <c r="G61" s="137"/>
      <c r="H61" s="127"/>
      <c r="I61" s="127"/>
      <c r="J61" s="138"/>
      <c r="K61" s="127"/>
      <c r="L61" s="127"/>
      <c r="M61" s="121"/>
    </row>
    <row r="62" spans="2:13" ht="14.4">
      <c r="B62" s="230" t="s">
        <v>187</v>
      </c>
      <c r="C62" s="16" t="s">
        <v>542</v>
      </c>
      <c r="F62" s="127"/>
      <c r="G62" s="137"/>
      <c r="H62" s="127"/>
      <c r="I62" s="127"/>
      <c r="J62" s="138"/>
      <c r="K62" s="127"/>
      <c r="L62" s="127"/>
      <c r="M62" s="121"/>
    </row>
    <row r="63" spans="2:13" ht="14.4">
      <c r="F63" s="127"/>
      <c r="G63" s="137"/>
      <c r="H63" s="127"/>
      <c r="I63" s="127"/>
      <c r="J63" s="138"/>
      <c r="K63" s="127"/>
      <c r="L63" s="127"/>
      <c r="M63" s="121"/>
    </row>
    <row r="64" spans="2:13" ht="14.4">
      <c r="F64" s="127"/>
      <c r="G64" s="137"/>
      <c r="H64" s="127"/>
      <c r="I64" s="127"/>
      <c r="J64" s="138"/>
      <c r="K64" s="127"/>
      <c r="L64" s="127"/>
      <c r="M64" s="121"/>
    </row>
    <row r="65" spans="6:13" ht="14.4">
      <c r="F65" s="127"/>
      <c r="G65" s="137"/>
      <c r="H65" s="127"/>
      <c r="I65" s="127"/>
      <c r="J65" s="138"/>
      <c r="K65" s="127"/>
      <c r="L65" s="127"/>
      <c r="M65" s="121"/>
    </row>
    <row r="66" spans="6:13" ht="14.4">
      <c r="F66" s="127"/>
      <c r="G66" s="137"/>
      <c r="H66" s="127"/>
      <c r="I66" s="127"/>
      <c r="J66" s="138"/>
      <c r="K66" s="127"/>
      <c r="L66" s="127"/>
      <c r="M66" s="121"/>
    </row>
    <row r="67" spans="6:13" ht="14.4">
      <c r="F67" s="127"/>
      <c r="G67" s="137"/>
      <c r="H67" s="127"/>
      <c r="I67" s="127"/>
      <c r="J67" s="138"/>
      <c r="K67" s="127"/>
      <c r="L67" s="127"/>
      <c r="M67" s="121"/>
    </row>
    <row r="68" spans="6:13" ht="14.4">
      <c r="F68" s="127"/>
      <c r="G68" s="137"/>
      <c r="H68" s="127"/>
      <c r="I68" s="127"/>
      <c r="J68" s="138"/>
      <c r="K68" s="127"/>
      <c r="L68" s="127"/>
      <c r="M68" s="121"/>
    </row>
    <row r="69" spans="6:13" ht="14.4">
      <c r="F69" s="127"/>
      <c r="G69" s="137"/>
      <c r="H69" s="127"/>
      <c r="I69" s="127"/>
      <c r="J69" s="138"/>
      <c r="K69" s="127"/>
      <c r="L69" s="127"/>
      <c r="M69" s="121"/>
    </row>
    <row r="70" spans="6:13" ht="14.4">
      <c r="F70" s="127"/>
      <c r="G70" s="137"/>
      <c r="H70" s="127"/>
      <c r="I70" s="127"/>
      <c r="J70" s="138"/>
      <c r="K70" s="127"/>
      <c r="L70" s="127"/>
      <c r="M70" s="121"/>
    </row>
    <row r="71" spans="6:13" ht="14.4">
      <c r="F71" s="127"/>
      <c r="G71" s="137"/>
      <c r="H71" s="127"/>
      <c r="I71" s="127"/>
      <c r="J71" s="138"/>
      <c r="K71" s="127"/>
      <c r="L71" s="127"/>
      <c r="M71" s="121"/>
    </row>
    <row r="72" spans="6:13" ht="14.4">
      <c r="F72" s="127"/>
      <c r="G72" s="137"/>
      <c r="H72" s="127"/>
      <c r="I72" s="127"/>
      <c r="J72" s="138"/>
      <c r="K72" s="127"/>
      <c r="L72" s="127"/>
      <c r="M72" s="121"/>
    </row>
    <row r="73" spans="6:13" ht="14.4">
      <c r="F73" s="127"/>
      <c r="G73" s="137"/>
      <c r="H73" s="127"/>
      <c r="I73" s="127"/>
      <c r="J73" s="138"/>
      <c r="K73" s="127"/>
      <c r="L73" s="127"/>
      <c r="M73" s="121"/>
    </row>
  </sheetData>
  <sheetProtection algorithmName="SHA-512" hashValue="9SHCBY07kBd6smf5/ygLNELBaRbfqU/tAR+gp+BxSUVBhBktyeEa7NTPF8lyOXkI7TvJpcrRcu7QPYHQebUkUg==" saltValue="BunyZBvusnEavGHkm0gV2g==" spinCount="100000" sheet="1" formatCells="0" formatColumns="0" formatRows="0" insertColumns="0" insertRows="0" insertHyperlinks="0" deleteColumns="0" deleteRows="0" sort="0" autoFilter="0" pivotTables="0"/>
  <mergeCells count="4">
    <mergeCell ref="I40:J40"/>
    <mergeCell ref="S9:T9"/>
    <mergeCell ref="I17:J17"/>
    <mergeCell ref="J10:K10"/>
  </mergeCells>
  <conditionalFormatting sqref="K20:K34">
    <cfRule type="cellIs" dxfId="7" priority="5" operator="notEqual">
      <formula>0</formula>
    </cfRule>
  </conditionalFormatting>
  <conditionalFormatting sqref="K43:K57">
    <cfRule type="cellIs" dxfId="6" priority="1" operator="notEqual">
      <formula>0</formula>
    </cfRule>
  </conditionalFormatting>
  <pageMargins left="0.35" right="0.45" top="0.70625000000000004" bottom="0.5" header="0.3" footer="0.3"/>
  <pageSetup scale="32" orientation="landscape" r:id="rId1"/>
  <headerFooter>
    <oddHeader>&amp;L&amp;"Times New Roman,Bold"&amp;G&amp;C&amp;"Arial,Bold"&amp;12
&amp;R&amp;"Times New Roman,Bold"&amp;12&amp;K002060 2023 SEFA Recon - In State Passthrough</oddHeader>
    <oddFooter>&amp;L&amp;"Times New Roman,Italic"&amp;9Page &amp;P of &amp;N
&amp;Z&amp;F&amp;&amp;[Tab]&amp;R&amp;"Times New Roman,Italic"&amp;9&amp;D &amp;T</oddFooter>
  </headerFooter>
  <ignoredErrors>
    <ignoredError sqref="B60" numberStoredAsText="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93D5B76-EF7F-4D34-843E-FDD1B63C144E}">
          <x14:formula1>
            <xm:f>'Drop Downs'!$S$5</xm:f>
          </x14:formula1>
          <xm:sqref>C12</xm:sqref>
        </x14:dataValidation>
        <x14:dataValidation type="list" allowBlank="1" showInputMessage="1" showErrorMessage="1" xr:uid="{72ABBE77-51D1-4BD8-9E24-CD2AE0C96690}">
          <x14:formula1>
            <xm:f>'Drop Downs'!$A$2:$A$191</xm:f>
          </x14:formula1>
          <xm:sqref>C20:C34 C43:C57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9BF4D-8B66-4535-B3D9-52D06A984E47}">
  <sheetPr>
    <tabColor rgb="FFFFFF00"/>
    <pageSetUpPr fitToPage="1"/>
  </sheetPr>
  <dimension ref="A1:CL952"/>
  <sheetViews>
    <sheetView topLeftCell="A13" zoomScaleNormal="100" zoomScalePageLayoutView="70" workbookViewId="0">
      <selection sqref="A1:XFD1048576"/>
    </sheetView>
  </sheetViews>
  <sheetFormatPr defaultColWidth="9.109375" defaultRowHeight="13.2"/>
  <cols>
    <col min="1" max="1" width="4.6640625" style="16" customWidth="1"/>
    <col min="2" max="2" width="11.5546875" style="16" customWidth="1"/>
    <col min="3" max="3" width="0.88671875" style="16" customWidth="1"/>
    <col min="4" max="4" width="20.109375" style="16" customWidth="1"/>
    <col min="5" max="7" width="19.5546875" style="16" customWidth="1"/>
    <col min="8" max="8" width="15.6640625" style="6" customWidth="1"/>
    <col min="9" max="9" width="20.33203125" style="16" bestFit="1" customWidth="1"/>
    <col min="10" max="10" width="18.109375" style="16" customWidth="1"/>
    <col min="11" max="12" width="21.5546875" style="16" customWidth="1"/>
    <col min="13" max="13" width="15.6640625" style="6" customWidth="1"/>
    <col min="14" max="14" width="19.44140625" style="6" customWidth="1"/>
    <col min="15" max="15" width="16.6640625" style="6" customWidth="1"/>
    <col min="16" max="17" width="13.5546875" style="6" customWidth="1"/>
    <col min="18" max="18" width="21" style="6" bestFit="1" customWidth="1"/>
    <col min="19" max="16384" width="9.109375" style="16"/>
  </cols>
  <sheetData>
    <row r="1" spans="1:18" ht="17.399999999999999">
      <c r="A1" s="244" t="s">
        <v>46</v>
      </c>
      <c r="B1" s="18"/>
      <c r="C1" s="27"/>
      <c r="D1" s="18"/>
      <c r="E1" s="18"/>
      <c r="F1" s="18"/>
      <c r="G1" s="18"/>
      <c r="H1" s="18"/>
      <c r="J1" s="27"/>
      <c r="K1" s="27"/>
      <c r="L1" s="27"/>
      <c r="M1" s="18"/>
      <c r="N1" s="18"/>
      <c r="O1" s="18"/>
      <c r="P1" s="18"/>
      <c r="Q1" s="18"/>
      <c r="R1" s="18"/>
    </row>
    <row r="2" spans="1:18" ht="13.8" thickBot="1">
      <c r="A2" s="18"/>
      <c r="B2" s="32"/>
      <c r="C2" s="18"/>
      <c r="D2" s="18"/>
      <c r="E2" s="18"/>
      <c r="F2" s="18"/>
      <c r="G2" s="18"/>
      <c r="H2" s="18"/>
      <c r="J2" s="18"/>
      <c r="K2" s="18"/>
      <c r="L2" s="18"/>
      <c r="M2" s="18"/>
      <c r="N2" s="18"/>
      <c r="O2" s="18"/>
      <c r="P2" s="18"/>
      <c r="Q2" s="18"/>
      <c r="R2" s="18"/>
    </row>
    <row r="3" spans="1:18" ht="18.600000000000001" customHeight="1">
      <c r="A3" s="30" t="s">
        <v>6</v>
      </c>
      <c r="B3" s="334" t="s">
        <v>31</v>
      </c>
      <c r="C3" s="61"/>
      <c r="D3" s="362"/>
      <c r="E3" s="22"/>
      <c r="F3" s="342"/>
      <c r="G3" s="22"/>
      <c r="J3" s="47"/>
      <c r="K3" s="47"/>
      <c r="L3" s="47"/>
    </row>
    <row r="4" spans="1:18" ht="24.75" customHeight="1">
      <c r="A4" s="18"/>
      <c r="B4" s="335" t="s">
        <v>33</v>
      </c>
      <c r="C4" s="18"/>
      <c r="D4" s="363" t="e">
        <f>+VLOOKUP(D3,'Drop Downs'!A2:B180,2,FALSE)</f>
        <v>#N/A</v>
      </c>
      <c r="E4" s="22"/>
      <c r="F4" s="342"/>
      <c r="G4" s="22"/>
      <c r="J4" s="47"/>
      <c r="K4" s="47"/>
      <c r="L4" s="47"/>
    </row>
    <row r="5" spans="1:18">
      <c r="A5" s="18"/>
      <c r="B5" s="336" t="s">
        <v>32</v>
      </c>
      <c r="C5" s="18"/>
      <c r="D5" s="364"/>
      <c r="E5" s="22"/>
      <c r="F5" s="22"/>
      <c r="G5" s="22"/>
      <c r="J5" s="18"/>
      <c r="K5" s="18"/>
      <c r="L5" s="18"/>
    </row>
    <row r="6" spans="1:18">
      <c r="A6" s="18"/>
      <c r="B6" s="336" t="s">
        <v>34</v>
      </c>
      <c r="C6" s="18"/>
      <c r="D6" s="365"/>
      <c r="E6" s="63"/>
      <c r="F6" s="63"/>
      <c r="G6" s="63"/>
      <c r="H6" s="18"/>
      <c r="J6" s="18"/>
      <c r="K6" s="18"/>
      <c r="L6" s="18"/>
      <c r="M6" s="18"/>
      <c r="N6" s="18"/>
      <c r="O6" s="18"/>
      <c r="P6" s="18"/>
      <c r="Q6" s="18"/>
      <c r="R6" s="18"/>
    </row>
    <row r="7" spans="1:18" ht="14.4" thickBot="1">
      <c r="A7" s="18"/>
      <c r="B7" s="337" t="s">
        <v>40</v>
      </c>
      <c r="C7" s="62"/>
      <c r="D7" s="366"/>
      <c r="E7" s="343"/>
      <c r="F7" s="343"/>
      <c r="G7" s="343"/>
      <c r="H7" s="18"/>
      <c r="I7" s="342"/>
      <c r="J7" s="18"/>
      <c r="K7" s="18"/>
      <c r="L7" s="18"/>
      <c r="M7" s="18"/>
      <c r="N7" s="18"/>
      <c r="O7" s="18"/>
      <c r="P7" s="18"/>
      <c r="Q7" s="18"/>
      <c r="R7" s="18"/>
    </row>
    <row r="8" spans="1:18" ht="13.8">
      <c r="A8" s="18"/>
      <c r="B8" s="18"/>
      <c r="C8" s="18"/>
      <c r="D8" s="18"/>
      <c r="E8" s="18"/>
      <c r="F8" s="18"/>
      <c r="G8" s="18"/>
      <c r="H8" s="18"/>
      <c r="I8" s="342"/>
      <c r="J8" s="18"/>
      <c r="K8" s="18"/>
      <c r="L8" s="18"/>
      <c r="M8" s="18"/>
      <c r="N8" s="18"/>
      <c r="O8" s="18"/>
      <c r="P8" s="18"/>
      <c r="Q8" s="18"/>
      <c r="R8" s="18"/>
    </row>
    <row r="9" spans="1:18">
      <c r="A9" s="23"/>
      <c r="B9" s="24"/>
      <c r="C9" s="23"/>
      <c r="D9" s="24"/>
      <c r="E9" s="24"/>
      <c r="F9" s="24"/>
      <c r="G9" s="24"/>
      <c r="H9" s="24"/>
      <c r="J9" s="23"/>
      <c r="K9" s="23"/>
      <c r="L9" s="23"/>
      <c r="M9" s="24"/>
      <c r="N9" s="24"/>
      <c r="O9" s="24"/>
      <c r="P9" s="24"/>
      <c r="Q9" s="24"/>
      <c r="R9" s="24"/>
    </row>
    <row r="10" spans="1:18">
      <c r="A10" s="5"/>
      <c r="B10" s="5"/>
      <c r="C10" s="5"/>
      <c r="D10" s="5"/>
      <c r="E10" s="5"/>
      <c r="F10" s="5"/>
      <c r="G10" s="5"/>
      <c r="H10" s="7"/>
      <c r="J10" s="5"/>
      <c r="K10" s="5"/>
      <c r="L10" s="5"/>
      <c r="M10" s="7"/>
      <c r="N10" s="7"/>
      <c r="O10" s="7"/>
      <c r="P10" s="7"/>
      <c r="Q10" s="7"/>
      <c r="R10" s="7"/>
    </row>
    <row r="11" spans="1:18" ht="13.8" thickBot="1">
      <c r="B11" s="5"/>
      <c r="C11" s="5"/>
      <c r="D11" s="5"/>
      <c r="E11" s="5"/>
      <c r="F11" s="5"/>
      <c r="G11" s="5"/>
      <c r="H11" s="7"/>
      <c r="I11" s="5"/>
      <c r="J11" s="5"/>
      <c r="K11" s="5"/>
      <c r="L11" s="5"/>
      <c r="M11" s="7"/>
      <c r="N11" s="7"/>
      <c r="O11" s="7"/>
      <c r="P11" s="7"/>
      <c r="Q11" s="7"/>
      <c r="R11" s="7"/>
    </row>
    <row r="12" spans="1:18" ht="13.8" thickBot="1">
      <c r="A12" s="30" t="s">
        <v>9</v>
      </c>
      <c r="B12" s="25"/>
      <c r="C12" s="5"/>
      <c r="D12" s="39" t="s">
        <v>37</v>
      </c>
      <c r="E12" s="39"/>
      <c r="F12" s="39"/>
      <c r="G12" s="39"/>
      <c r="H12" s="7"/>
      <c r="I12" s="5"/>
      <c r="J12" s="5"/>
      <c r="K12" s="5"/>
      <c r="L12" s="5"/>
      <c r="M12" s="7"/>
      <c r="N12" s="7"/>
      <c r="O12" s="7"/>
      <c r="P12" s="7"/>
      <c r="Q12" s="7"/>
      <c r="R12" s="7"/>
    </row>
    <row r="13" spans="1:18">
      <c r="B13" s="5"/>
      <c r="C13" s="5"/>
      <c r="D13" s="26"/>
      <c r="E13" s="26"/>
      <c r="F13" s="26"/>
      <c r="G13" s="26"/>
      <c r="H13" s="7"/>
      <c r="I13" s="5"/>
      <c r="J13" s="5"/>
      <c r="K13" s="5"/>
      <c r="L13" s="5"/>
      <c r="M13" s="7"/>
      <c r="N13" s="7"/>
      <c r="O13" s="7"/>
      <c r="P13" s="7"/>
      <c r="Q13" s="7"/>
      <c r="R13" s="7"/>
    </row>
    <row r="14" spans="1:18" ht="12.75" customHeight="1">
      <c r="B14" s="5"/>
      <c r="C14" s="5"/>
      <c r="D14" s="5"/>
      <c r="E14" s="5"/>
      <c r="F14" s="441" t="s">
        <v>273</v>
      </c>
      <c r="G14" s="441"/>
      <c r="H14" s="7"/>
      <c r="I14" s="5"/>
      <c r="J14" s="5"/>
      <c r="K14" s="5"/>
      <c r="L14" s="5"/>
      <c r="M14" s="7"/>
      <c r="N14" s="7"/>
      <c r="O14" s="7"/>
      <c r="P14" s="441" t="s">
        <v>273</v>
      </c>
      <c r="Q14" s="441"/>
      <c r="R14" s="7"/>
    </row>
    <row r="15" spans="1:18" ht="32.25" customHeight="1">
      <c r="B15" s="5"/>
      <c r="C15" s="5"/>
      <c r="D15" s="5"/>
      <c r="E15" s="5"/>
      <c r="F15" s="7"/>
      <c r="G15" s="7"/>
      <c r="H15" s="7"/>
      <c r="I15" s="5"/>
      <c r="J15" s="5"/>
      <c r="K15" s="5"/>
      <c r="L15" s="5"/>
      <c r="M15" s="7"/>
      <c r="N15" s="7"/>
      <c r="O15" s="7"/>
      <c r="P15" s="7"/>
      <c r="Q15" s="7"/>
      <c r="R15" s="7"/>
    </row>
    <row r="16" spans="1:18" ht="18">
      <c r="A16" s="245" t="s">
        <v>44</v>
      </c>
      <c r="B16" s="5"/>
      <c r="C16" s="5"/>
      <c r="D16" s="463" t="s">
        <v>274</v>
      </c>
      <c r="E16" s="464"/>
      <c r="F16" s="464"/>
      <c r="G16" s="464"/>
      <c r="H16" s="464"/>
      <c r="I16" s="464"/>
      <c r="J16" s="464"/>
      <c r="K16" s="464"/>
      <c r="L16" s="464"/>
      <c r="M16" s="464"/>
      <c r="N16" s="464"/>
      <c r="O16" s="464"/>
      <c r="P16" s="464"/>
      <c r="Q16" s="464"/>
      <c r="R16" s="465"/>
    </row>
    <row r="17" spans="1:90">
      <c r="A17" s="245"/>
      <c r="B17" s="5"/>
      <c r="C17" s="5"/>
      <c r="D17" s="344"/>
      <c r="E17" s="345"/>
      <c r="F17" s="466" t="s">
        <v>275</v>
      </c>
      <c r="G17" s="467"/>
      <c r="H17" s="346"/>
      <c r="I17" s="466" t="s">
        <v>276</v>
      </c>
      <c r="J17" s="468"/>
      <c r="K17" s="468"/>
      <c r="L17" s="467"/>
      <c r="M17" s="346"/>
      <c r="N17" s="466" t="s">
        <v>118</v>
      </c>
      <c r="O17" s="468"/>
      <c r="P17" s="468"/>
      <c r="Q17" s="467"/>
      <c r="R17" s="347"/>
      <c r="CL17" s="21"/>
    </row>
    <row r="18" spans="1:90" s="353" customFormat="1" ht="159" customHeight="1">
      <c r="A18" s="30"/>
      <c r="B18" s="245"/>
      <c r="C18" s="245"/>
      <c r="D18" s="348" t="s">
        <v>277</v>
      </c>
      <c r="E18" s="349" t="s">
        <v>278</v>
      </c>
      <c r="F18" s="349" t="s">
        <v>73</v>
      </c>
      <c r="G18" s="349" t="s">
        <v>74</v>
      </c>
      <c r="H18" s="350" t="s">
        <v>106</v>
      </c>
      <c r="I18" s="351" t="s">
        <v>565</v>
      </c>
      <c r="J18" s="349" t="s">
        <v>566</v>
      </c>
      <c r="K18" s="351" t="s">
        <v>587</v>
      </c>
      <c r="L18" s="351" t="s">
        <v>567</v>
      </c>
      <c r="M18" s="350" t="s">
        <v>47</v>
      </c>
      <c r="N18" s="352" t="s">
        <v>114</v>
      </c>
      <c r="O18" s="352" t="s">
        <v>45</v>
      </c>
      <c r="P18" s="349" t="s">
        <v>48</v>
      </c>
      <c r="Q18" s="349" t="s">
        <v>49</v>
      </c>
      <c r="R18" s="350" t="s">
        <v>116</v>
      </c>
      <c r="CL18" s="83"/>
    </row>
    <row r="19" spans="1:90" s="353" customFormat="1" ht="15.6">
      <c r="A19" s="30"/>
      <c r="B19" s="245"/>
      <c r="C19" s="245"/>
      <c r="D19" s="354" t="s">
        <v>279</v>
      </c>
      <c r="E19" s="354" t="s">
        <v>109</v>
      </c>
      <c r="F19" s="354" t="s">
        <v>110</v>
      </c>
      <c r="G19" s="354" t="s">
        <v>111</v>
      </c>
      <c r="H19" s="354" t="s">
        <v>112</v>
      </c>
      <c r="I19" s="354" t="s">
        <v>280</v>
      </c>
      <c r="J19" s="354" t="s">
        <v>281</v>
      </c>
      <c r="K19" s="354" t="s">
        <v>282</v>
      </c>
      <c r="L19" s="354" t="s">
        <v>174</v>
      </c>
      <c r="M19" s="354" t="s">
        <v>283</v>
      </c>
      <c r="N19" s="354" t="s">
        <v>175</v>
      </c>
      <c r="O19" s="354" t="s">
        <v>284</v>
      </c>
      <c r="P19" s="354" t="s">
        <v>285</v>
      </c>
      <c r="Q19" s="354" t="s">
        <v>286</v>
      </c>
      <c r="R19" s="354" t="s">
        <v>287</v>
      </c>
      <c r="CL19" s="83"/>
    </row>
    <row r="20" spans="1:90">
      <c r="B20" s="245"/>
      <c r="C20" s="245"/>
      <c r="D20" s="246"/>
      <c r="E20" s="247"/>
      <c r="F20" s="247"/>
      <c r="G20" s="247"/>
      <c r="H20" s="248">
        <f t="shared" ref="H20:H83" si="0">SUM(E20:G20)</f>
        <v>0</v>
      </c>
      <c r="I20" s="249"/>
      <c r="J20" s="249"/>
      <c r="K20" s="249"/>
      <c r="L20" s="249"/>
      <c r="M20" s="248">
        <f>SUM(H20:L20)</f>
        <v>0</v>
      </c>
      <c r="N20" s="249"/>
      <c r="O20" s="249"/>
      <c r="P20" s="249"/>
      <c r="Q20" s="249"/>
      <c r="R20" s="248">
        <f t="shared" ref="R20:R83" si="1">SUM(M20:Q20)</f>
        <v>0</v>
      </c>
    </row>
    <row r="21" spans="1:90">
      <c r="B21" s="245"/>
      <c r="C21" s="245"/>
      <c r="D21" s="246"/>
      <c r="E21" s="247"/>
      <c r="F21" s="247"/>
      <c r="G21" s="247"/>
      <c r="H21" s="248">
        <f t="shared" si="0"/>
        <v>0</v>
      </c>
      <c r="I21" s="249"/>
      <c r="J21" s="249"/>
      <c r="K21" s="249"/>
      <c r="L21" s="249"/>
      <c r="M21" s="248">
        <f t="shared" ref="M21:M84" si="2">SUM(H21:L21)</f>
        <v>0</v>
      </c>
      <c r="N21" s="249"/>
      <c r="O21" s="249"/>
      <c r="P21" s="249"/>
      <c r="Q21" s="249"/>
      <c r="R21" s="248">
        <f t="shared" si="1"/>
        <v>0</v>
      </c>
    </row>
    <row r="22" spans="1:90">
      <c r="B22" s="245"/>
      <c r="C22" s="245"/>
      <c r="D22" s="246"/>
      <c r="E22" s="247"/>
      <c r="F22" s="247"/>
      <c r="G22" s="247"/>
      <c r="H22" s="248">
        <f t="shared" si="0"/>
        <v>0</v>
      </c>
      <c r="I22" s="249"/>
      <c r="J22" s="249"/>
      <c r="K22" s="249"/>
      <c r="L22" s="249"/>
      <c r="M22" s="248">
        <f t="shared" si="2"/>
        <v>0</v>
      </c>
      <c r="N22" s="249"/>
      <c r="O22" s="249"/>
      <c r="P22" s="249"/>
      <c r="Q22" s="249"/>
      <c r="R22" s="248">
        <f t="shared" si="1"/>
        <v>0</v>
      </c>
    </row>
    <row r="23" spans="1:90">
      <c r="B23" s="245"/>
      <c r="C23" s="245"/>
      <c r="D23" s="246"/>
      <c r="E23" s="247"/>
      <c r="F23" s="247"/>
      <c r="G23" s="247"/>
      <c r="H23" s="248">
        <f t="shared" si="0"/>
        <v>0</v>
      </c>
      <c r="I23" s="249"/>
      <c r="J23" s="249"/>
      <c r="K23" s="249"/>
      <c r="L23" s="249"/>
      <c r="M23" s="248">
        <f t="shared" si="2"/>
        <v>0</v>
      </c>
      <c r="N23" s="249"/>
      <c r="O23" s="249"/>
      <c r="P23" s="249"/>
      <c r="Q23" s="249"/>
      <c r="R23" s="248">
        <f t="shared" si="1"/>
        <v>0</v>
      </c>
    </row>
    <row r="24" spans="1:90">
      <c r="B24" s="245"/>
      <c r="C24" s="245"/>
      <c r="D24" s="246"/>
      <c r="E24" s="247"/>
      <c r="F24" s="247"/>
      <c r="G24" s="247"/>
      <c r="H24" s="248">
        <f t="shared" si="0"/>
        <v>0</v>
      </c>
      <c r="I24" s="249"/>
      <c r="J24" s="249"/>
      <c r="K24" s="249"/>
      <c r="L24" s="249"/>
      <c r="M24" s="248">
        <f t="shared" si="2"/>
        <v>0</v>
      </c>
      <c r="N24" s="249"/>
      <c r="O24" s="249"/>
      <c r="P24" s="249"/>
      <c r="Q24" s="249"/>
      <c r="R24" s="248">
        <f t="shared" si="1"/>
        <v>0</v>
      </c>
    </row>
    <row r="25" spans="1:90">
      <c r="B25" s="245"/>
      <c r="C25" s="245"/>
      <c r="D25" s="246"/>
      <c r="E25" s="247"/>
      <c r="F25" s="247"/>
      <c r="G25" s="247"/>
      <c r="H25" s="248">
        <f t="shared" si="0"/>
        <v>0</v>
      </c>
      <c r="I25" s="249"/>
      <c r="J25" s="249"/>
      <c r="K25" s="249"/>
      <c r="L25" s="249"/>
      <c r="M25" s="248">
        <f t="shared" si="2"/>
        <v>0</v>
      </c>
      <c r="N25" s="249"/>
      <c r="O25" s="249"/>
      <c r="P25" s="249"/>
      <c r="Q25" s="249"/>
      <c r="R25" s="248">
        <f t="shared" si="1"/>
        <v>0</v>
      </c>
    </row>
    <row r="26" spans="1:90">
      <c r="B26" s="245"/>
      <c r="C26" s="245"/>
      <c r="D26" s="246"/>
      <c r="E26" s="247"/>
      <c r="F26" s="247"/>
      <c r="G26" s="247"/>
      <c r="H26" s="248">
        <f t="shared" si="0"/>
        <v>0</v>
      </c>
      <c r="I26" s="249"/>
      <c r="J26" s="249"/>
      <c r="K26" s="249"/>
      <c r="L26" s="249"/>
      <c r="M26" s="248">
        <f t="shared" si="2"/>
        <v>0</v>
      </c>
      <c r="N26" s="249"/>
      <c r="O26" s="249"/>
      <c r="P26" s="249"/>
      <c r="Q26" s="249"/>
      <c r="R26" s="248">
        <f t="shared" si="1"/>
        <v>0</v>
      </c>
    </row>
    <row r="27" spans="1:90">
      <c r="B27" s="245"/>
      <c r="C27" s="245"/>
      <c r="D27" s="246"/>
      <c r="E27" s="247"/>
      <c r="F27" s="247"/>
      <c r="G27" s="247"/>
      <c r="H27" s="248">
        <f t="shared" si="0"/>
        <v>0</v>
      </c>
      <c r="I27" s="249"/>
      <c r="J27" s="249"/>
      <c r="K27" s="249"/>
      <c r="L27" s="249"/>
      <c r="M27" s="248">
        <f t="shared" si="2"/>
        <v>0</v>
      </c>
      <c r="N27" s="249"/>
      <c r="O27" s="249"/>
      <c r="P27" s="249"/>
      <c r="Q27" s="249"/>
      <c r="R27" s="248">
        <f t="shared" si="1"/>
        <v>0</v>
      </c>
    </row>
    <row r="28" spans="1:90">
      <c r="B28" s="245"/>
      <c r="C28" s="245"/>
      <c r="D28" s="246"/>
      <c r="E28" s="247"/>
      <c r="F28" s="247"/>
      <c r="G28" s="247"/>
      <c r="H28" s="248">
        <f t="shared" si="0"/>
        <v>0</v>
      </c>
      <c r="I28" s="249"/>
      <c r="J28" s="249"/>
      <c r="K28" s="249"/>
      <c r="L28" s="249"/>
      <c r="M28" s="248">
        <f t="shared" si="2"/>
        <v>0</v>
      </c>
      <c r="N28" s="249"/>
      <c r="O28" s="249"/>
      <c r="P28" s="249"/>
      <c r="Q28" s="249"/>
      <c r="R28" s="248">
        <f t="shared" si="1"/>
        <v>0</v>
      </c>
    </row>
    <row r="29" spans="1:90">
      <c r="B29" s="245"/>
      <c r="C29" s="245"/>
      <c r="D29" s="246"/>
      <c r="E29" s="247"/>
      <c r="F29" s="247"/>
      <c r="G29" s="247"/>
      <c r="H29" s="248">
        <f t="shared" si="0"/>
        <v>0</v>
      </c>
      <c r="I29" s="249"/>
      <c r="J29" s="249"/>
      <c r="K29" s="249"/>
      <c r="L29" s="249"/>
      <c r="M29" s="248">
        <f t="shared" si="2"/>
        <v>0</v>
      </c>
      <c r="N29" s="249"/>
      <c r="O29" s="249"/>
      <c r="P29" s="249"/>
      <c r="Q29" s="249"/>
      <c r="R29" s="248">
        <f t="shared" si="1"/>
        <v>0</v>
      </c>
    </row>
    <row r="30" spans="1:90">
      <c r="B30" s="245"/>
      <c r="C30" s="245"/>
      <c r="D30" s="246"/>
      <c r="E30" s="247"/>
      <c r="F30" s="247"/>
      <c r="G30" s="247"/>
      <c r="H30" s="248">
        <f t="shared" si="0"/>
        <v>0</v>
      </c>
      <c r="I30" s="249"/>
      <c r="J30" s="249"/>
      <c r="K30" s="249"/>
      <c r="L30" s="249"/>
      <c r="M30" s="248">
        <f t="shared" si="2"/>
        <v>0</v>
      </c>
      <c r="N30" s="249"/>
      <c r="O30" s="249"/>
      <c r="P30" s="249"/>
      <c r="Q30" s="249"/>
      <c r="R30" s="248">
        <f t="shared" si="1"/>
        <v>0</v>
      </c>
    </row>
    <row r="31" spans="1:90">
      <c r="B31" s="245"/>
      <c r="C31" s="245"/>
      <c r="D31" s="246"/>
      <c r="E31" s="247"/>
      <c r="F31" s="247"/>
      <c r="G31" s="247"/>
      <c r="H31" s="248">
        <f t="shared" si="0"/>
        <v>0</v>
      </c>
      <c r="I31" s="249"/>
      <c r="J31" s="249"/>
      <c r="K31" s="249"/>
      <c r="L31" s="249"/>
      <c r="M31" s="248">
        <f t="shared" si="2"/>
        <v>0</v>
      </c>
      <c r="N31" s="249"/>
      <c r="O31" s="249"/>
      <c r="P31" s="249"/>
      <c r="Q31" s="249"/>
      <c r="R31" s="248">
        <f t="shared" si="1"/>
        <v>0</v>
      </c>
    </row>
    <row r="32" spans="1:90">
      <c r="B32" s="245"/>
      <c r="C32" s="245"/>
      <c r="D32" s="246"/>
      <c r="E32" s="247"/>
      <c r="F32" s="247"/>
      <c r="G32" s="247"/>
      <c r="H32" s="248">
        <f t="shared" si="0"/>
        <v>0</v>
      </c>
      <c r="I32" s="249"/>
      <c r="J32" s="249"/>
      <c r="K32" s="249"/>
      <c r="L32" s="249"/>
      <c r="M32" s="248">
        <f t="shared" si="2"/>
        <v>0</v>
      </c>
      <c r="N32" s="249"/>
      <c r="O32" s="249"/>
      <c r="P32" s="249"/>
      <c r="Q32" s="249"/>
      <c r="R32" s="248">
        <f t="shared" si="1"/>
        <v>0</v>
      </c>
    </row>
    <row r="33" spans="2:18">
      <c r="B33" s="245"/>
      <c r="C33" s="245"/>
      <c r="D33" s="246"/>
      <c r="E33" s="247"/>
      <c r="F33" s="247"/>
      <c r="G33" s="247"/>
      <c r="H33" s="248">
        <f t="shared" si="0"/>
        <v>0</v>
      </c>
      <c r="I33" s="249"/>
      <c r="J33" s="249"/>
      <c r="K33" s="249"/>
      <c r="L33" s="249"/>
      <c r="M33" s="248">
        <f t="shared" si="2"/>
        <v>0</v>
      </c>
      <c r="N33" s="249"/>
      <c r="O33" s="249"/>
      <c r="P33" s="249"/>
      <c r="Q33" s="249"/>
      <c r="R33" s="248">
        <f t="shared" si="1"/>
        <v>0</v>
      </c>
    </row>
    <row r="34" spans="2:18">
      <c r="B34" s="245"/>
      <c r="C34" s="245"/>
      <c r="D34" s="246"/>
      <c r="E34" s="247"/>
      <c r="F34" s="247"/>
      <c r="G34" s="247"/>
      <c r="H34" s="248">
        <f t="shared" si="0"/>
        <v>0</v>
      </c>
      <c r="I34" s="249"/>
      <c r="J34" s="249"/>
      <c r="K34" s="249"/>
      <c r="L34" s="249"/>
      <c r="M34" s="248">
        <f t="shared" si="2"/>
        <v>0</v>
      </c>
      <c r="N34" s="249"/>
      <c r="O34" s="249"/>
      <c r="P34" s="249"/>
      <c r="Q34" s="249"/>
      <c r="R34" s="248">
        <f t="shared" si="1"/>
        <v>0</v>
      </c>
    </row>
    <row r="35" spans="2:18">
      <c r="B35" s="245"/>
      <c r="C35" s="245"/>
      <c r="D35" s="246"/>
      <c r="E35" s="247"/>
      <c r="F35" s="247"/>
      <c r="G35" s="247"/>
      <c r="H35" s="248">
        <f t="shared" si="0"/>
        <v>0</v>
      </c>
      <c r="I35" s="249"/>
      <c r="J35" s="249"/>
      <c r="K35" s="249"/>
      <c r="L35" s="249"/>
      <c r="M35" s="248">
        <f t="shared" si="2"/>
        <v>0</v>
      </c>
      <c r="N35" s="249"/>
      <c r="O35" s="249"/>
      <c r="P35" s="249"/>
      <c r="Q35" s="249"/>
      <c r="R35" s="248">
        <f t="shared" si="1"/>
        <v>0</v>
      </c>
    </row>
    <row r="36" spans="2:18">
      <c r="D36" s="246"/>
      <c r="E36" s="247"/>
      <c r="F36" s="247"/>
      <c r="G36" s="247"/>
      <c r="H36" s="248">
        <f t="shared" si="0"/>
        <v>0</v>
      </c>
      <c r="I36" s="249"/>
      <c r="J36" s="249"/>
      <c r="K36" s="249"/>
      <c r="L36" s="249"/>
      <c r="M36" s="248">
        <f t="shared" si="2"/>
        <v>0</v>
      </c>
      <c r="N36" s="249"/>
      <c r="O36" s="249"/>
      <c r="P36" s="249"/>
      <c r="Q36" s="249"/>
      <c r="R36" s="248">
        <f t="shared" si="1"/>
        <v>0</v>
      </c>
    </row>
    <row r="37" spans="2:18">
      <c r="D37" s="246"/>
      <c r="E37" s="247"/>
      <c r="F37" s="247"/>
      <c r="G37" s="247"/>
      <c r="H37" s="248">
        <f t="shared" si="0"/>
        <v>0</v>
      </c>
      <c r="I37" s="249"/>
      <c r="J37" s="249"/>
      <c r="K37" s="249"/>
      <c r="L37" s="249"/>
      <c r="M37" s="248">
        <f t="shared" si="2"/>
        <v>0</v>
      </c>
      <c r="N37" s="249"/>
      <c r="O37" s="249"/>
      <c r="P37" s="249"/>
      <c r="Q37" s="249"/>
      <c r="R37" s="248">
        <f t="shared" si="1"/>
        <v>0</v>
      </c>
    </row>
    <row r="38" spans="2:18" ht="12.75" customHeight="1">
      <c r="D38" s="246"/>
      <c r="E38" s="247"/>
      <c r="F38" s="247"/>
      <c r="G38" s="247"/>
      <c r="H38" s="248">
        <f t="shared" si="0"/>
        <v>0</v>
      </c>
      <c r="I38" s="249"/>
      <c r="J38" s="249"/>
      <c r="K38" s="249"/>
      <c r="L38" s="249"/>
      <c r="M38" s="248">
        <f t="shared" si="2"/>
        <v>0</v>
      </c>
      <c r="N38" s="249"/>
      <c r="O38" s="249"/>
      <c r="P38" s="249"/>
      <c r="Q38" s="249"/>
      <c r="R38" s="248">
        <f t="shared" si="1"/>
        <v>0</v>
      </c>
    </row>
    <row r="39" spans="2:18">
      <c r="D39" s="246"/>
      <c r="E39" s="247"/>
      <c r="F39" s="247"/>
      <c r="G39" s="247"/>
      <c r="H39" s="248">
        <f t="shared" si="0"/>
        <v>0</v>
      </c>
      <c r="I39" s="249"/>
      <c r="J39" s="249"/>
      <c r="K39" s="249"/>
      <c r="L39" s="249"/>
      <c r="M39" s="248">
        <f t="shared" si="2"/>
        <v>0</v>
      </c>
      <c r="N39" s="249"/>
      <c r="O39" s="249"/>
      <c r="P39" s="249"/>
      <c r="Q39" s="249"/>
      <c r="R39" s="248">
        <f t="shared" si="1"/>
        <v>0</v>
      </c>
    </row>
    <row r="40" spans="2:18">
      <c r="D40" s="246"/>
      <c r="E40" s="247"/>
      <c r="F40" s="247"/>
      <c r="G40" s="247"/>
      <c r="H40" s="248">
        <f t="shared" si="0"/>
        <v>0</v>
      </c>
      <c r="I40" s="249"/>
      <c r="J40" s="249"/>
      <c r="K40" s="249"/>
      <c r="L40" s="249"/>
      <c r="M40" s="248">
        <f t="shared" si="2"/>
        <v>0</v>
      </c>
      <c r="N40" s="249"/>
      <c r="O40" s="249"/>
      <c r="P40" s="249"/>
      <c r="Q40" s="249"/>
      <c r="R40" s="248">
        <f t="shared" si="1"/>
        <v>0</v>
      </c>
    </row>
    <row r="41" spans="2:18">
      <c r="D41" s="246"/>
      <c r="E41" s="247"/>
      <c r="F41" s="247"/>
      <c r="G41" s="247"/>
      <c r="H41" s="248">
        <f t="shared" si="0"/>
        <v>0</v>
      </c>
      <c r="I41" s="249"/>
      <c r="J41" s="249"/>
      <c r="K41" s="249"/>
      <c r="L41" s="249"/>
      <c r="M41" s="248">
        <f t="shared" si="2"/>
        <v>0</v>
      </c>
      <c r="N41" s="249"/>
      <c r="O41" s="249"/>
      <c r="P41" s="249"/>
      <c r="Q41" s="249"/>
      <c r="R41" s="248">
        <f t="shared" si="1"/>
        <v>0</v>
      </c>
    </row>
    <row r="42" spans="2:18">
      <c r="D42" s="246"/>
      <c r="E42" s="247"/>
      <c r="F42" s="247"/>
      <c r="G42" s="247"/>
      <c r="H42" s="248">
        <f t="shared" si="0"/>
        <v>0</v>
      </c>
      <c r="I42" s="249"/>
      <c r="J42" s="249"/>
      <c r="K42" s="249"/>
      <c r="L42" s="249"/>
      <c r="M42" s="248">
        <f t="shared" si="2"/>
        <v>0</v>
      </c>
      <c r="N42" s="249"/>
      <c r="O42" s="249"/>
      <c r="P42" s="249"/>
      <c r="Q42" s="249"/>
      <c r="R42" s="248">
        <f t="shared" si="1"/>
        <v>0</v>
      </c>
    </row>
    <row r="43" spans="2:18">
      <c r="D43" s="246"/>
      <c r="E43" s="247"/>
      <c r="F43" s="247"/>
      <c r="G43" s="247"/>
      <c r="H43" s="248">
        <f t="shared" si="0"/>
        <v>0</v>
      </c>
      <c r="I43" s="249"/>
      <c r="J43" s="249"/>
      <c r="K43" s="249"/>
      <c r="L43" s="249"/>
      <c r="M43" s="248">
        <f t="shared" si="2"/>
        <v>0</v>
      </c>
      <c r="N43" s="249"/>
      <c r="O43" s="249"/>
      <c r="P43" s="249"/>
      <c r="Q43" s="249"/>
      <c r="R43" s="248">
        <f t="shared" si="1"/>
        <v>0</v>
      </c>
    </row>
    <row r="44" spans="2:18">
      <c r="D44" s="246"/>
      <c r="E44" s="247"/>
      <c r="F44" s="247"/>
      <c r="G44" s="247"/>
      <c r="H44" s="248">
        <f t="shared" si="0"/>
        <v>0</v>
      </c>
      <c r="I44" s="249"/>
      <c r="J44" s="249"/>
      <c r="K44" s="249"/>
      <c r="L44" s="249"/>
      <c r="M44" s="248">
        <f t="shared" si="2"/>
        <v>0</v>
      </c>
      <c r="N44" s="249"/>
      <c r="O44" s="249"/>
      <c r="P44" s="249"/>
      <c r="Q44" s="249"/>
      <c r="R44" s="248">
        <f t="shared" si="1"/>
        <v>0</v>
      </c>
    </row>
    <row r="45" spans="2:18">
      <c r="D45" s="246"/>
      <c r="E45" s="247"/>
      <c r="F45" s="247"/>
      <c r="G45" s="247"/>
      <c r="H45" s="248">
        <f t="shared" si="0"/>
        <v>0</v>
      </c>
      <c r="I45" s="249"/>
      <c r="J45" s="249"/>
      <c r="K45" s="249"/>
      <c r="L45" s="249"/>
      <c r="M45" s="248">
        <f t="shared" si="2"/>
        <v>0</v>
      </c>
      <c r="N45" s="249"/>
      <c r="O45" s="249"/>
      <c r="P45" s="249"/>
      <c r="Q45" s="249"/>
      <c r="R45" s="248">
        <f t="shared" si="1"/>
        <v>0</v>
      </c>
    </row>
    <row r="46" spans="2:18">
      <c r="D46" s="246"/>
      <c r="E46" s="247"/>
      <c r="F46" s="247"/>
      <c r="G46" s="247"/>
      <c r="H46" s="248">
        <f t="shared" si="0"/>
        <v>0</v>
      </c>
      <c r="I46" s="249"/>
      <c r="J46" s="249"/>
      <c r="K46" s="249"/>
      <c r="L46" s="249"/>
      <c r="M46" s="248">
        <f t="shared" si="2"/>
        <v>0</v>
      </c>
      <c r="N46" s="249"/>
      <c r="O46" s="249"/>
      <c r="P46" s="249"/>
      <c r="Q46" s="249"/>
      <c r="R46" s="248">
        <f t="shared" si="1"/>
        <v>0</v>
      </c>
    </row>
    <row r="47" spans="2:18">
      <c r="D47" s="246"/>
      <c r="E47" s="247"/>
      <c r="F47" s="247"/>
      <c r="G47" s="247"/>
      <c r="H47" s="248">
        <f t="shared" si="0"/>
        <v>0</v>
      </c>
      <c r="I47" s="249"/>
      <c r="J47" s="249"/>
      <c r="K47" s="249"/>
      <c r="L47" s="249"/>
      <c r="M47" s="248">
        <f t="shared" si="2"/>
        <v>0</v>
      </c>
      <c r="N47" s="249"/>
      <c r="O47" s="249"/>
      <c r="P47" s="249"/>
      <c r="Q47" s="249"/>
      <c r="R47" s="248">
        <f t="shared" si="1"/>
        <v>0</v>
      </c>
    </row>
    <row r="48" spans="2:18">
      <c r="D48" s="246"/>
      <c r="E48" s="247"/>
      <c r="F48" s="247"/>
      <c r="G48" s="247"/>
      <c r="H48" s="248">
        <f t="shared" si="0"/>
        <v>0</v>
      </c>
      <c r="I48" s="249"/>
      <c r="J48" s="249"/>
      <c r="K48" s="249"/>
      <c r="L48" s="249"/>
      <c r="M48" s="248">
        <f t="shared" si="2"/>
        <v>0</v>
      </c>
      <c r="N48" s="249"/>
      <c r="O48" s="249"/>
      <c r="P48" s="249"/>
      <c r="Q48" s="249"/>
      <c r="R48" s="248">
        <f t="shared" si="1"/>
        <v>0</v>
      </c>
    </row>
    <row r="49" spans="4:18">
      <c r="D49" s="246"/>
      <c r="E49" s="247"/>
      <c r="F49" s="247"/>
      <c r="G49" s="247"/>
      <c r="H49" s="248">
        <f t="shared" si="0"/>
        <v>0</v>
      </c>
      <c r="I49" s="249"/>
      <c r="J49" s="249"/>
      <c r="K49" s="249"/>
      <c r="L49" s="249"/>
      <c r="M49" s="248">
        <f t="shared" si="2"/>
        <v>0</v>
      </c>
      <c r="N49" s="249"/>
      <c r="O49" s="249"/>
      <c r="P49" s="249"/>
      <c r="Q49" s="249"/>
      <c r="R49" s="248">
        <f t="shared" si="1"/>
        <v>0</v>
      </c>
    </row>
    <row r="50" spans="4:18">
      <c r="D50" s="246"/>
      <c r="E50" s="247"/>
      <c r="F50" s="247"/>
      <c r="G50" s="247"/>
      <c r="H50" s="248">
        <f t="shared" si="0"/>
        <v>0</v>
      </c>
      <c r="I50" s="249"/>
      <c r="J50" s="249"/>
      <c r="K50" s="249"/>
      <c r="L50" s="249"/>
      <c r="M50" s="248">
        <f t="shared" si="2"/>
        <v>0</v>
      </c>
      <c r="N50" s="249"/>
      <c r="O50" s="249"/>
      <c r="P50" s="249"/>
      <c r="Q50" s="249"/>
      <c r="R50" s="248">
        <f t="shared" si="1"/>
        <v>0</v>
      </c>
    </row>
    <row r="51" spans="4:18">
      <c r="D51" s="246"/>
      <c r="E51" s="247"/>
      <c r="F51" s="247"/>
      <c r="G51" s="247"/>
      <c r="H51" s="248">
        <f t="shared" si="0"/>
        <v>0</v>
      </c>
      <c r="I51" s="249"/>
      <c r="J51" s="249"/>
      <c r="K51" s="249"/>
      <c r="L51" s="249"/>
      <c r="M51" s="248">
        <f t="shared" si="2"/>
        <v>0</v>
      </c>
      <c r="N51" s="249"/>
      <c r="O51" s="249"/>
      <c r="P51" s="249"/>
      <c r="Q51" s="249"/>
      <c r="R51" s="248">
        <f t="shared" si="1"/>
        <v>0</v>
      </c>
    </row>
    <row r="52" spans="4:18">
      <c r="D52" s="246"/>
      <c r="E52" s="247"/>
      <c r="F52" s="247"/>
      <c r="G52" s="247"/>
      <c r="H52" s="248">
        <f t="shared" si="0"/>
        <v>0</v>
      </c>
      <c r="I52" s="249"/>
      <c r="J52" s="249"/>
      <c r="K52" s="249"/>
      <c r="L52" s="249"/>
      <c r="M52" s="248">
        <f t="shared" si="2"/>
        <v>0</v>
      </c>
      <c r="N52" s="249"/>
      <c r="O52" s="249"/>
      <c r="P52" s="249"/>
      <c r="Q52" s="249"/>
      <c r="R52" s="248">
        <f t="shared" si="1"/>
        <v>0</v>
      </c>
    </row>
    <row r="53" spans="4:18">
      <c r="D53" s="246"/>
      <c r="E53" s="247"/>
      <c r="F53" s="247"/>
      <c r="G53" s="247"/>
      <c r="H53" s="248">
        <f t="shared" si="0"/>
        <v>0</v>
      </c>
      <c r="I53" s="249"/>
      <c r="J53" s="249"/>
      <c r="K53" s="249"/>
      <c r="L53" s="249"/>
      <c r="M53" s="248">
        <f t="shared" si="2"/>
        <v>0</v>
      </c>
      <c r="N53" s="249"/>
      <c r="O53" s="249"/>
      <c r="P53" s="249"/>
      <c r="Q53" s="249"/>
      <c r="R53" s="248">
        <f t="shared" si="1"/>
        <v>0</v>
      </c>
    </row>
    <row r="54" spans="4:18">
      <c r="D54" s="246"/>
      <c r="E54" s="247"/>
      <c r="F54" s="247"/>
      <c r="G54" s="247"/>
      <c r="H54" s="248">
        <f t="shared" si="0"/>
        <v>0</v>
      </c>
      <c r="I54" s="249"/>
      <c r="J54" s="249"/>
      <c r="K54" s="249"/>
      <c r="L54" s="249"/>
      <c r="M54" s="248">
        <f t="shared" si="2"/>
        <v>0</v>
      </c>
      <c r="N54" s="249"/>
      <c r="O54" s="249"/>
      <c r="P54" s="249"/>
      <c r="Q54" s="249"/>
      <c r="R54" s="248">
        <f t="shared" si="1"/>
        <v>0</v>
      </c>
    </row>
    <row r="55" spans="4:18">
      <c r="D55" s="246"/>
      <c r="E55" s="247"/>
      <c r="F55" s="247"/>
      <c r="G55" s="247"/>
      <c r="H55" s="248">
        <f t="shared" si="0"/>
        <v>0</v>
      </c>
      <c r="I55" s="249"/>
      <c r="J55" s="249"/>
      <c r="K55" s="249"/>
      <c r="L55" s="249"/>
      <c r="M55" s="248">
        <f t="shared" si="2"/>
        <v>0</v>
      </c>
      <c r="N55" s="249"/>
      <c r="O55" s="249"/>
      <c r="P55" s="249"/>
      <c r="Q55" s="249"/>
      <c r="R55" s="248">
        <f t="shared" si="1"/>
        <v>0</v>
      </c>
    </row>
    <row r="56" spans="4:18">
      <c r="D56" s="246"/>
      <c r="E56" s="247"/>
      <c r="F56" s="247"/>
      <c r="G56" s="247"/>
      <c r="H56" s="248">
        <f t="shared" si="0"/>
        <v>0</v>
      </c>
      <c r="I56" s="249"/>
      <c r="J56" s="249"/>
      <c r="K56" s="249"/>
      <c r="L56" s="249"/>
      <c r="M56" s="248">
        <f t="shared" si="2"/>
        <v>0</v>
      </c>
      <c r="N56" s="249"/>
      <c r="O56" s="249"/>
      <c r="P56" s="249"/>
      <c r="Q56" s="249"/>
      <c r="R56" s="248">
        <f t="shared" si="1"/>
        <v>0</v>
      </c>
    </row>
    <row r="57" spans="4:18">
      <c r="D57" s="246"/>
      <c r="E57" s="247"/>
      <c r="F57" s="247"/>
      <c r="G57" s="247"/>
      <c r="H57" s="248">
        <f t="shared" si="0"/>
        <v>0</v>
      </c>
      <c r="I57" s="249"/>
      <c r="J57" s="249"/>
      <c r="K57" s="249"/>
      <c r="L57" s="249"/>
      <c r="M57" s="248">
        <f t="shared" si="2"/>
        <v>0</v>
      </c>
      <c r="N57" s="249"/>
      <c r="O57" s="249"/>
      <c r="P57" s="249"/>
      <c r="Q57" s="249"/>
      <c r="R57" s="248">
        <f t="shared" si="1"/>
        <v>0</v>
      </c>
    </row>
    <row r="58" spans="4:18">
      <c r="D58" s="246"/>
      <c r="E58" s="247"/>
      <c r="F58" s="247"/>
      <c r="G58" s="247"/>
      <c r="H58" s="248">
        <f t="shared" si="0"/>
        <v>0</v>
      </c>
      <c r="I58" s="249"/>
      <c r="J58" s="249"/>
      <c r="K58" s="249"/>
      <c r="L58" s="249"/>
      <c r="M58" s="248">
        <f t="shared" si="2"/>
        <v>0</v>
      </c>
      <c r="N58" s="249"/>
      <c r="O58" s="249"/>
      <c r="P58" s="249"/>
      <c r="Q58" s="249"/>
      <c r="R58" s="248">
        <f t="shared" si="1"/>
        <v>0</v>
      </c>
    </row>
    <row r="59" spans="4:18">
      <c r="D59" s="246"/>
      <c r="E59" s="247"/>
      <c r="F59" s="247"/>
      <c r="G59" s="247"/>
      <c r="H59" s="248">
        <f t="shared" si="0"/>
        <v>0</v>
      </c>
      <c r="I59" s="249"/>
      <c r="J59" s="249"/>
      <c r="K59" s="249"/>
      <c r="L59" s="249"/>
      <c r="M59" s="248">
        <f t="shared" si="2"/>
        <v>0</v>
      </c>
      <c r="N59" s="249"/>
      <c r="O59" s="249"/>
      <c r="P59" s="249"/>
      <c r="Q59" s="249"/>
      <c r="R59" s="248">
        <f t="shared" si="1"/>
        <v>0</v>
      </c>
    </row>
    <row r="60" spans="4:18">
      <c r="D60" s="246"/>
      <c r="E60" s="247"/>
      <c r="F60" s="247"/>
      <c r="G60" s="247"/>
      <c r="H60" s="248">
        <f t="shared" si="0"/>
        <v>0</v>
      </c>
      <c r="I60" s="249"/>
      <c r="J60" s="249"/>
      <c r="K60" s="249"/>
      <c r="L60" s="249"/>
      <c r="M60" s="248">
        <f t="shared" si="2"/>
        <v>0</v>
      </c>
      <c r="N60" s="249"/>
      <c r="O60" s="249"/>
      <c r="P60" s="249"/>
      <c r="Q60" s="249"/>
      <c r="R60" s="248">
        <f t="shared" si="1"/>
        <v>0</v>
      </c>
    </row>
    <row r="61" spans="4:18">
      <c r="D61" s="246"/>
      <c r="E61" s="247"/>
      <c r="F61" s="247"/>
      <c r="G61" s="247"/>
      <c r="H61" s="248">
        <f t="shared" si="0"/>
        <v>0</v>
      </c>
      <c r="I61" s="249"/>
      <c r="J61" s="249"/>
      <c r="K61" s="249"/>
      <c r="L61" s="249"/>
      <c r="M61" s="248">
        <f t="shared" si="2"/>
        <v>0</v>
      </c>
      <c r="N61" s="249"/>
      <c r="O61" s="249"/>
      <c r="P61" s="249"/>
      <c r="Q61" s="249"/>
      <c r="R61" s="248">
        <f t="shared" si="1"/>
        <v>0</v>
      </c>
    </row>
    <row r="62" spans="4:18">
      <c r="D62" s="246"/>
      <c r="E62" s="247"/>
      <c r="F62" s="247"/>
      <c r="G62" s="247"/>
      <c r="H62" s="248">
        <f t="shared" si="0"/>
        <v>0</v>
      </c>
      <c r="I62" s="249"/>
      <c r="J62" s="249"/>
      <c r="K62" s="249"/>
      <c r="L62" s="249"/>
      <c r="M62" s="248">
        <f t="shared" si="2"/>
        <v>0</v>
      </c>
      <c r="N62" s="249"/>
      <c r="O62" s="249"/>
      <c r="P62" s="249"/>
      <c r="Q62" s="249"/>
      <c r="R62" s="248">
        <f t="shared" si="1"/>
        <v>0</v>
      </c>
    </row>
    <row r="63" spans="4:18">
      <c r="D63" s="246"/>
      <c r="E63" s="247"/>
      <c r="F63" s="247"/>
      <c r="G63" s="247"/>
      <c r="H63" s="248">
        <f t="shared" si="0"/>
        <v>0</v>
      </c>
      <c r="I63" s="249"/>
      <c r="J63" s="249"/>
      <c r="K63" s="249"/>
      <c r="L63" s="249"/>
      <c r="M63" s="248">
        <f t="shared" si="2"/>
        <v>0</v>
      </c>
      <c r="N63" s="249"/>
      <c r="O63" s="249"/>
      <c r="P63" s="249"/>
      <c r="Q63" s="249"/>
      <c r="R63" s="248">
        <f t="shared" si="1"/>
        <v>0</v>
      </c>
    </row>
    <row r="64" spans="4:18">
      <c r="D64" s="246"/>
      <c r="E64" s="247"/>
      <c r="F64" s="247"/>
      <c r="G64" s="247"/>
      <c r="H64" s="248">
        <f t="shared" si="0"/>
        <v>0</v>
      </c>
      <c r="I64" s="249"/>
      <c r="J64" s="249"/>
      <c r="K64" s="249"/>
      <c r="L64" s="249"/>
      <c r="M64" s="248">
        <f t="shared" si="2"/>
        <v>0</v>
      </c>
      <c r="N64" s="249"/>
      <c r="O64" s="249"/>
      <c r="P64" s="249"/>
      <c r="Q64" s="249"/>
      <c r="R64" s="248">
        <f t="shared" si="1"/>
        <v>0</v>
      </c>
    </row>
    <row r="65" spans="4:18">
      <c r="D65" s="246"/>
      <c r="E65" s="247"/>
      <c r="F65" s="247"/>
      <c r="G65" s="247"/>
      <c r="H65" s="248">
        <f t="shared" si="0"/>
        <v>0</v>
      </c>
      <c r="I65" s="249"/>
      <c r="J65" s="249"/>
      <c r="K65" s="249"/>
      <c r="L65" s="249"/>
      <c r="M65" s="248">
        <f t="shared" si="2"/>
        <v>0</v>
      </c>
      <c r="N65" s="249"/>
      <c r="O65" s="249"/>
      <c r="P65" s="249"/>
      <c r="Q65" s="249"/>
      <c r="R65" s="248">
        <f t="shared" si="1"/>
        <v>0</v>
      </c>
    </row>
    <row r="66" spans="4:18">
      <c r="D66" s="246"/>
      <c r="E66" s="247"/>
      <c r="F66" s="247"/>
      <c r="G66" s="247"/>
      <c r="H66" s="248">
        <f t="shared" si="0"/>
        <v>0</v>
      </c>
      <c r="I66" s="249"/>
      <c r="J66" s="249"/>
      <c r="K66" s="249"/>
      <c r="L66" s="249"/>
      <c r="M66" s="248">
        <f t="shared" si="2"/>
        <v>0</v>
      </c>
      <c r="N66" s="249"/>
      <c r="O66" s="249"/>
      <c r="P66" s="249"/>
      <c r="Q66" s="249"/>
      <c r="R66" s="248">
        <f t="shared" si="1"/>
        <v>0</v>
      </c>
    </row>
    <row r="67" spans="4:18">
      <c r="D67" s="246"/>
      <c r="E67" s="247"/>
      <c r="F67" s="247"/>
      <c r="G67" s="247"/>
      <c r="H67" s="248">
        <f t="shared" si="0"/>
        <v>0</v>
      </c>
      <c r="I67" s="249"/>
      <c r="J67" s="249"/>
      <c r="K67" s="249"/>
      <c r="L67" s="249"/>
      <c r="M67" s="248">
        <f t="shared" si="2"/>
        <v>0</v>
      </c>
      <c r="N67" s="249"/>
      <c r="O67" s="249"/>
      <c r="P67" s="249"/>
      <c r="Q67" s="249"/>
      <c r="R67" s="248">
        <f t="shared" si="1"/>
        <v>0</v>
      </c>
    </row>
    <row r="68" spans="4:18">
      <c r="D68" s="246"/>
      <c r="E68" s="247"/>
      <c r="F68" s="247"/>
      <c r="G68" s="247"/>
      <c r="H68" s="248">
        <f t="shared" si="0"/>
        <v>0</v>
      </c>
      <c r="I68" s="249"/>
      <c r="J68" s="249"/>
      <c r="K68" s="249"/>
      <c r="L68" s="249"/>
      <c r="M68" s="248">
        <f t="shared" si="2"/>
        <v>0</v>
      </c>
      <c r="N68" s="249"/>
      <c r="O68" s="249"/>
      <c r="P68" s="249"/>
      <c r="Q68" s="249"/>
      <c r="R68" s="248">
        <f t="shared" si="1"/>
        <v>0</v>
      </c>
    </row>
    <row r="69" spans="4:18">
      <c r="D69" s="246"/>
      <c r="E69" s="247"/>
      <c r="F69" s="247"/>
      <c r="G69" s="247"/>
      <c r="H69" s="248">
        <f t="shared" si="0"/>
        <v>0</v>
      </c>
      <c r="I69" s="249"/>
      <c r="J69" s="249"/>
      <c r="K69" s="249"/>
      <c r="L69" s="249"/>
      <c r="M69" s="248">
        <f t="shared" si="2"/>
        <v>0</v>
      </c>
      <c r="N69" s="249"/>
      <c r="O69" s="249"/>
      <c r="P69" s="249"/>
      <c r="Q69" s="249"/>
      <c r="R69" s="248">
        <f t="shared" si="1"/>
        <v>0</v>
      </c>
    </row>
    <row r="70" spans="4:18">
      <c r="D70" s="246"/>
      <c r="E70" s="247"/>
      <c r="F70" s="247"/>
      <c r="G70" s="247"/>
      <c r="H70" s="248">
        <f t="shared" si="0"/>
        <v>0</v>
      </c>
      <c r="I70" s="249"/>
      <c r="J70" s="249"/>
      <c r="K70" s="249"/>
      <c r="L70" s="249"/>
      <c r="M70" s="248">
        <f t="shared" si="2"/>
        <v>0</v>
      </c>
      <c r="N70" s="249"/>
      <c r="O70" s="249"/>
      <c r="P70" s="249"/>
      <c r="Q70" s="249"/>
      <c r="R70" s="248">
        <f t="shared" si="1"/>
        <v>0</v>
      </c>
    </row>
    <row r="71" spans="4:18">
      <c r="D71" s="246"/>
      <c r="E71" s="247"/>
      <c r="F71" s="247"/>
      <c r="G71" s="247"/>
      <c r="H71" s="248">
        <f t="shared" si="0"/>
        <v>0</v>
      </c>
      <c r="I71" s="249"/>
      <c r="J71" s="249"/>
      <c r="K71" s="249"/>
      <c r="L71" s="249"/>
      <c r="M71" s="248">
        <f t="shared" si="2"/>
        <v>0</v>
      </c>
      <c r="N71" s="249"/>
      <c r="O71" s="249"/>
      <c r="P71" s="249"/>
      <c r="Q71" s="249"/>
      <c r="R71" s="248">
        <f t="shared" si="1"/>
        <v>0</v>
      </c>
    </row>
    <row r="72" spans="4:18">
      <c r="D72" s="246"/>
      <c r="E72" s="247"/>
      <c r="F72" s="247"/>
      <c r="G72" s="247"/>
      <c r="H72" s="248">
        <f t="shared" si="0"/>
        <v>0</v>
      </c>
      <c r="I72" s="249"/>
      <c r="J72" s="249"/>
      <c r="K72" s="249"/>
      <c r="L72" s="249"/>
      <c r="M72" s="248">
        <f t="shared" si="2"/>
        <v>0</v>
      </c>
      <c r="N72" s="249"/>
      <c r="O72" s="249"/>
      <c r="P72" s="249"/>
      <c r="Q72" s="249"/>
      <c r="R72" s="248">
        <f t="shared" si="1"/>
        <v>0</v>
      </c>
    </row>
    <row r="73" spans="4:18">
      <c r="D73" s="246"/>
      <c r="E73" s="247"/>
      <c r="F73" s="247"/>
      <c r="G73" s="247"/>
      <c r="H73" s="248">
        <f t="shared" si="0"/>
        <v>0</v>
      </c>
      <c r="I73" s="249"/>
      <c r="J73" s="249"/>
      <c r="K73" s="249"/>
      <c r="L73" s="249"/>
      <c r="M73" s="248">
        <f t="shared" si="2"/>
        <v>0</v>
      </c>
      <c r="N73" s="249"/>
      <c r="O73" s="249"/>
      <c r="P73" s="249"/>
      <c r="Q73" s="249"/>
      <c r="R73" s="248">
        <f t="shared" si="1"/>
        <v>0</v>
      </c>
    </row>
    <row r="74" spans="4:18">
      <c r="D74" s="246"/>
      <c r="E74" s="247"/>
      <c r="F74" s="247"/>
      <c r="G74" s="247"/>
      <c r="H74" s="248">
        <f t="shared" si="0"/>
        <v>0</v>
      </c>
      <c r="I74" s="249"/>
      <c r="J74" s="249"/>
      <c r="K74" s="249"/>
      <c r="L74" s="249"/>
      <c r="M74" s="248">
        <f t="shared" si="2"/>
        <v>0</v>
      </c>
      <c r="N74" s="249"/>
      <c r="O74" s="249"/>
      <c r="P74" s="249"/>
      <c r="Q74" s="249"/>
      <c r="R74" s="248">
        <f t="shared" si="1"/>
        <v>0</v>
      </c>
    </row>
    <row r="75" spans="4:18">
      <c r="D75" s="246"/>
      <c r="E75" s="247"/>
      <c r="F75" s="247"/>
      <c r="G75" s="247"/>
      <c r="H75" s="248">
        <f t="shared" si="0"/>
        <v>0</v>
      </c>
      <c r="I75" s="249"/>
      <c r="J75" s="249"/>
      <c r="K75" s="249"/>
      <c r="L75" s="249"/>
      <c r="M75" s="248">
        <f t="shared" si="2"/>
        <v>0</v>
      </c>
      <c r="N75" s="249"/>
      <c r="O75" s="249"/>
      <c r="P75" s="249"/>
      <c r="Q75" s="249"/>
      <c r="R75" s="248">
        <f t="shared" si="1"/>
        <v>0</v>
      </c>
    </row>
    <row r="76" spans="4:18">
      <c r="D76" s="246"/>
      <c r="E76" s="247"/>
      <c r="F76" s="247"/>
      <c r="G76" s="247"/>
      <c r="H76" s="248">
        <f t="shared" si="0"/>
        <v>0</v>
      </c>
      <c r="I76" s="249"/>
      <c r="J76" s="249"/>
      <c r="K76" s="249"/>
      <c r="L76" s="249"/>
      <c r="M76" s="248">
        <f t="shared" si="2"/>
        <v>0</v>
      </c>
      <c r="N76" s="249"/>
      <c r="O76" s="249"/>
      <c r="P76" s="249"/>
      <c r="Q76" s="249"/>
      <c r="R76" s="248">
        <f t="shared" si="1"/>
        <v>0</v>
      </c>
    </row>
    <row r="77" spans="4:18">
      <c r="D77" s="246"/>
      <c r="E77" s="247"/>
      <c r="F77" s="247"/>
      <c r="G77" s="247"/>
      <c r="H77" s="248">
        <f t="shared" si="0"/>
        <v>0</v>
      </c>
      <c r="I77" s="249"/>
      <c r="J77" s="249"/>
      <c r="K77" s="249"/>
      <c r="L77" s="249"/>
      <c r="M77" s="248">
        <f t="shared" si="2"/>
        <v>0</v>
      </c>
      <c r="N77" s="249"/>
      <c r="O77" s="249"/>
      <c r="P77" s="249"/>
      <c r="Q77" s="249"/>
      <c r="R77" s="248">
        <f t="shared" si="1"/>
        <v>0</v>
      </c>
    </row>
    <row r="78" spans="4:18">
      <c r="D78" s="246"/>
      <c r="E78" s="247"/>
      <c r="F78" s="247"/>
      <c r="G78" s="247"/>
      <c r="H78" s="248">
        <f t="shared" si="0"/>
        <v>0</v>
      </c>
      <c r="I78" s="249"/>
      <c r="J78" s="249"/>
      <c r="K78" s="249"/>
      <c r="L78" s="249"/>
      <c r="M78" s="248">
        <f t="shared" si="2"/>
        <v>0</v>
      </c>
      <c r="N78" s="249"/>
      <c r="O78" s="249"/>
      <c r="P78" s="249"/>
      <c r="Q78" s="249"/>
      <c r="R78" s="248">
        <f t="shared" si="1"/>
        <v>0</v>
      </c>
    </row>
    <row r="79" spans="4:18">
      <c r="D79" s="246"/>
      <c r="E79" s="247"/>
      <c r="F79" s="247"/>
      <c r="G79" s="247"/>
      <c r="H79" s="248">
        <f t="shared" si="0"/>
        <v>0</v>
      </c>
      <c r="I79" s="249"/>
      <c r="J79" s="249"/>
      <c r="K79" s="249"/>
      <c r="L79" s="249"/>
      <c r="M79" s="248">
        <f t="shared" si="2"/>
        <v>0</v>
      </c>
      <c r="N79" s="249"/>
      <c r="O79" s="249"/>
      <c r="P79" s="249"/>
      <c r="Q79" s="249"/>
      <c r="R79" s="248">
        <f t="shared" si="1"/>
        <v>0</v>
      </c>
    </row>
    <row r="80" spans="4:18">
      <c r="D80" s="246"/>
      <c r="E80" s="247"/>
      <c r="F80" s="247"/>
      <c r="G80" s="247"/>
      <c r="H80" s="248">
        <f t="shared" si="0"/>
        <v>0</v>
      </c>
      <c r="I80" s="249"/>
      <c r="J80" s="249"/>
      <c r="K80" s="249"/>
      <c r="L80" s="249"/>
      <c r="M80" s="248">
        <f t="shared" si="2"/>
        <v>0</v>
      </c>
      <c r="N80" s="249"/>
      <c r="O80" s="249"/>
      <c r="P80" s="249"/>
      <c r="Q80" s="249"/>
      <c r="R80" s="248">
        <f t="shared" si="1"/>
        <v>0</v>
      </c>
    </row>
    <row r="81" spans="4:18">
      <c r="D81" s="246"/>
      <c r="E81" s="247"/>
      <c r="F81" s="247"/>
      <c r="G81" s="247"/>
      <c r="H81" s="248">
        <f t="shared" si="0"/>
        <v>0</v>
      </c>
      <c r="I81" s="249"/>
      <c r="J81" s="249"/>
      <c r="K81" s="249"/>
      <c r="L81" s="249"/>
      <c r="M81" s="248">
        <f t="shared" si="2"/>
        <v>0</v>
      </c>
      <c r="N81" s="249"/>
      <c r="O81" s="249"/>
      <c r="P81" s="249"/>
      <c r="Q81" s="249"/>
      <c r="R81" s="248">
        <f t="shared" si="1"/>
        <v>0</v>
      </c>
    </row>
    <row r="82" spans="4:18">
      <c r="D82" s="246"/>
      <c r="E82" s="247"/>
      <c r="F82" s="247"/>
      <c r="G82" s="247"/>
      <c r="H82" s="248">
        <f t="shared" si="0"/>
        <v>0</v>
      </c>
      <c r="I82" s="249"/>
      <c r="J82" s="249"/>
      <c r="K82" s="249"/>
      <c r="L82" s="249"/>
      <c r="M82" s="248">
        <f t="shared" si="2"/>
        <v>0</v>
      </c>
      <c r="N82" s="249"/>
      <c r="O82" s="249"/>
      <c r="P82" s="249"/>
      <c r="Q82" s="249"/>
      <c r="R82" s="248">
        <f t="shared" si="1"/>
        <v>0</v>
      </c>
    </row>
    <row r="83" spans="4:18">
      <c r="D83" s="246"/>
      <c r="E83" s="247"/>
      <c r="F83" s="247"/>
      <c r="G83" s="247"/>
      <c r="H83" s="248">
        <f t="shared" si="0"/>
        <v>0</v>
      </c>
      <c r="I83" s="249"/>
      <c r="J83" s="249"/>
      <c r="K83" s="249"/>
      <c r="L83" s="249"/>
      <c r="M83" s="248">
        <f t="shared" si="2"/>
        <v>0</v>
      </c>
      <c r="N83" s="249"/>
      <c r="O83" s="249"/>
      <c r="P83" s="249"/>
      <c r="Q83" s="249"/>
      <c r="R83" s="248">
        <f t="shared" si="1"/>
        <v>0</v>
      </c>
    </row>
    <row r="84" spans="4:18">
      <c r="D84" s="246"/>
      <c r="E84" s="247"/>
      <c r="F84" s="247"/>
      <c r="G84" s="247"/>
      <c r="H84" s="248">
        <f t="shared" ref="H84:H147" si="3">SUM(E84:G84)</f>
        <v>0</v>
      </c>
      <c r="I84" s="249"/>
      <c r="J84" s="249"/>
      <c r="K84" s="249"/>
      <c r="L84" s="249"/>
      <c r="M84" s="248">
        <f t="shared" si="2"/>
        <v>0</v>
      </c>
      <c r="N84" s="249"/>
      <c r="O84" s="249"/>
      <c r="P84" s="249"/>
      <c r="Q84" s="249"/>
      <c r="R84" s="248">
        <f t="shared" ref="R84:R147" si="4">SUM(M84:Q84)</f>
        <v>0</v>
      </c>
    </row>
    <row r="85" spans="4:18">
      <c r="D85" s="246"/>
      <c r="E85" s="247"/>
      <c r="F85" s="247"/>
      <c r="G85" s="247"/>
      <c r="H85" s="248">
        <f t="shared" si="3"/>
        <v>0</v>
      </c>
      <c r="I85" s="249"/>
      <c r="J85" s="249"/>
      <c r="K85" s="249"/>
      <c r="L85" s="249"/>
      <c r="M85" s="248">
        <f t="shared" ref="M85:M148" si="5">SUM(H85:L85)</f>
        <v>0</v>
      </c>
      <c r="N85" s="249"/>
      <c r="O85" s="249"/>
      <c r="P85" s="249"/>
      <c r="Q85" s="249"/>
      <c r="R85" s="248">
        <f t="shared" si="4"/>
        <v>0</v>
      </c>
    </row>
    <row r="86" spans="4:18">
      <c r="D86" s="246"/>
      <c r="E86" s="247"/>
      <c r="F86" s="247"/>
      <c r="G86" s="247"/>
      <c r="H86" s="248">
        <f t="shared" si="3"/>
        <v>0</v>
      </c>
      <c r="I86" s="249"/>
      <c r="J86" s="249"/>
      <c r="K86" s="249"/>
      <c r="L86" s="249"/>
      <c r="M86" s="248">
        <f t="shared" si="5"/>
        <v>0</v>
      </c>
      <c r="N86" s="249"/>
      <c r="O86" s="249"/>
      <c r="P86" s="249"/>
      <c r="Q86" s="249"/>
      <c r="R86" s="248">
        <f t="shared" si="4"/>
        <v>0</v>
      </c>
    </row>
    <row r="87" spans="4:18">
      <c r="D87" s="246"/>
      <c r="E87" s="247"/>
      <c r="F87" s="247"/>
      <c r="G87" s="247"/>
      <c r="H87" s="248">
        <f t="shared" si="3"/>
        <v>0</v>
      </c>
      <c r="I87" s="249"/>
      <c r="J87" s="249"/>
      <c r="K87" s="249"/>
      <c r="L87" s="249"/>
      <c r="M87" s="248">
        <f t="shared" si="5"/>
        <v>0</v>
      </c>
      <c r="N87" s="249"/>
      <c r="O87" s="249"/>
      <c r="P87" s="249"/>
      <c r="Q87" s="249"/>
      <c r="R87" s="248">
        <f t="shared" si="4"/>
        <v>0</v>
      </c>
    </row>
    <row r="88" spans="4:18">
      <c r="D88" s="246"/>
      <c r="E88" s="247"/>
      <c r="F88" s="247"/>
      <c r="G88" s="247"/>
      <c r="H88" s="248">
        <f t="shared" si="3"/>
        <v>0</v>
      </c>
      <c r="I88" s="249"/>
      <c r="J88" s="249"/>
      <c r="K88" s="249"/>
      <c r="L88" s="249"/>
      <c r="M88" s="248">
        <f t="shared" si="5"/>
        <v>0</v>
      </c>
      <c r="N88" s="249"/>
      <c r="O88" s="249"/>
      <c r="P88" s="249"/>
      <c r="Q88" s="249"/>
      <c r="R88" s="248">
        <f t="shared" si="4"/>
        <v>0</v>
      </c>
    </row>
    <row r="89" spans="4:18">
      <c r="D89" s="246"/>
      <c r="E89" s="247"/>
      <c r="F89" s="247"/>
      <c r="G89" s="247"/>
      <c r="H89" s="248">
        <f t="shared" si="3"/>
        <v>0</v>
      </c>
      <c r="I89" s="249"/>
      <c r="J89" s="249"/>
      <c r="K89" s="249"/>
      <c r="L89" s="249"/>
      <c r="M89" s="248">
        <f t="shared" si="5"/>
        <v>0</v>
      </c>
      <c r="N89" s="249"/>
      <c r="O89" s="249"/>
      <c r="P89" s="249"/>
      <c r="Q89" s="249"/>
      <c r="R89" s="248">
        <f t="shared" si="4"/>
        <v>0</v>
      </c>
    </row>
    <row r="90" spans="4:18">
      <c r="D90" s="246"/>
      <c r="E90" s="247"/>
      <c r="F90" s="247"/>
      <c r="G90" s="247"/>
      <c r="H90" s="248">
        <f t="shared" si="3"/>
        <v>0</v>
      </c>
      <c r="I90" s="249"/>
      <c r="J90" s="249"/>
      <c r="K90" s="249"/>
      <c r="L90" s="249"/>
      <c r="M90" s="248">
        <f t="shared" si="5"/>
        <v>0</v>
      </c>
      <c r="N90" s="249"/>
      <c r="O90" s="249"/>
      <c r="P90" s="249"/>
      <c r="Q90" s="249"/>
      <c r="R90" s="248">
        <f t="shared" si="4"/>
        <v>0</v>
      </c>
    </row>
    <row r="91" spans="4:18">
      <c r="D91" s="246"/>
      <c r="E91" s="247"/>
      <c r="F91" s="247"/>
      <c r="G91" s="247"/>
      <c r="H91" s="248">
        <f t="shared" si="3"/>
        <v>0</v>
      </c>
      <c r="I91" s="249"/>
      <c r="J91" s="249"/>
      <c r="K91" s="249"/>
      <c r="L91" s="249"/>
      <c r="M91" s="248">
        <f t="shared" si="5"/>
        <v>0</v>
      </c>
      <c r="N91" s="249"/>
      <c r="O91" s="249"/>
      <c r="P91" s="249"/>
      <c r="Q91" s="249"/>
      <c r="R91" s="248">
        <f t="shared" si="4"/>
        <v>0</v>
      </c>
    </row>
    <row r="92" spans="4:18">
      <c r="D92" s="246"/>
      <c r="E92" s="247"/>
      <c r="F92" s="247"/>
      <c r="G92" s="247"/>
      <c r="H92" s="248">
        <f t="shared" si="3"/>
        <v>0</v>
      </c>
      <c r="I92" s="249"/>
      <c r="J92" s="249"/>
      <c r="K92" s="249"/>
      <c r="L92" s="249"/>
      <c r="M92" s="248">
        <f t="shared" si="5"/>
        <v>0</v>
      </c>
      <c r="N92" s="249"/>
      <c r="O92" s="249"/>
      <c r="P92" s="249"/>
      <c r="Q92" s="249"/>
      <c r="R92" s="248">
        <f t="shared" si="4"/>
        <v>0</v>
      </c>
    </row>
    <row r="93" spans="4:18">
      <c r="D93" s="246"/>
      <c r="E93" s="247"/>
      <c r="F93" s="247"/>
      <c r="G93" s="247"/>
      <c r="H93" s="248">
        <f t="shared" si="3"/>
        <v>0</v>
      </c>
      <c r="I93" s="249"/>
      <c r="J93" s="249"/>
      <c r="K93" s="249"/>
      <c r="L93" s="249"/>
      <c r="M93" s="248">
        <f t="shared" si="5"/>
        <v>0</v>
      </c>
      <c r="N93" s="249"/>
      <c r="O93" s="249"/>
      <c r="P93" s="249"/>
      <c r="Q93" s="249"/>
      <c r="R93" s="248">
        <f t="shared" si="4"/>
        <v>0</v>
      </c>
    </row>
    <row r="94" spans="4:18">
      <c r="D94" s="246"/>
      <c r="E94" s="247"/>
      <c r="F94" s="247"/>
      <c r="G94" s="247"/>
      <c r="H94" s="248">
        <f t="shared" si="3"/>
        <v>0</v>
      </c>
      <c r="I94" s="249"/>
      <c r="J94" s="249"/>
      <c r="K94" s="249"/>
      <c r="L94" s="249"/>
      <c r="M94" s="248">
        <f t="shared" si="5"/>
        <v>0</v>
      </c>
      <c r="N94" s="249"/>
      <c r="O94" s="249"/>
      <c r="P94" s="249"/>
      <c r="Q94" s="249"/>
      <c r="R94" s="248">
        <f t="shared" si="4"/>
        <v>0</v>
      </c>
    </row>
    <row r="95" spans="4:18">
      <c r="D95" s="246"/>
      <c r="E95" s="247"/>
      <c r="F95" s="247"/>
      <c r="G95" s="247"/>
      <c r="H95" s="248">
        <f t="shared" si="3"/>
        <v>0</v>
      </c>
      <c r="I95" s="249"/>
      <c r="J95" s="249"/>
      <c r="K95" s="249"/>
      <c r="L95" s="249"/>
      <c r="M95" s="248">
        <f t="shared" si="5"/>
        <v>0</v>
      </c>
      <c r="N95" s="249"/>
      <c r="O95" s="249"/>
      <c r="P95" s="249"/>
      <c r="Q95" s="249"/>
      <c r="R95" s="248">
        <f t="shared" si="4"/>
        <v>0</v>
      </c>
    </row>
    <row r="96" spans="4:18">
      <c r="D96" s="246"/>
      <c r="E96" s="247"/>
      <c r="F96" s="247"/>
      <c r="G96" s="247"/>
      <c r="H96" s="248">
        <f t="shared" si="3"/>
        <v>0</v>
      </c>
      <c r="I96" s="249"/>
      <c r="J96" s="249"/>
      <c r="K96" s="249"/>
      <c r="L96" s="249"/>
      <c r="M96" s="248">
        <f t="shared" si="5"/>
        <v>0</v>
      </c>
      <c r="N96" s="249"/>
      <c r="O96" s="249"/>
      <c r="P96" s="249"/>
      <c r="Q96" s="249"/>
      <c r="R96" s="248">
        <f t="shared" si="4"/>
        <v>0</v>
      </c>
    </row>
    <row r="97" spans="1:18">
      <c r="D97" s="246"/>
      <c r="E97" s="247"/>
      <c r="F97" s="247"/>
      <c r="G97" s="247"/>
      <c r="H97" s="248">
        <f t="shared" si="3"/>
        <v>0</v>
      </c>
      <c r="I97" s="249"/>
      <c r="J97" s="249"/>
      <c r="K97" s="249"/>
      <c r="L97" s="249"/>
      <c r="M97" s="248">
        <f t="shared" si="5"/>
        <v>0</v>
      </c>
      <c r="N97" s="249"/>
      <c r="O97" s="249"/>
      <c r="P97" s="249"/>
      <c r="Q97" s="249"/>
      <c r="R97" s="248">
        <f t="shared" si="4"/>
        <v>0</v>
      </c>
    </row>
    <row r="98" spans="1:18">
      <c r="D98" s="246"/>
      <c r="E98" s="247"/>
      <c r="F98" s="247"/>
      <c r="G98" s="247"/>
      <c r="H98" s="248">
        <f t="shared" si="3"/>
        <v>0</v>
      </c>
      <c r="I98" s="249"/>
      <c r="J98" s="249"/>
      <c r="K98" s="249"/>
      <c r="L98" s="249"/>
      <c r="M98" s="248">
        <f t="shared" si="5"/>
        <v>0</v>
      </c>
      <c r="N98" s="249"/>
      <c r="O98" s="249"/>
      <c r="P98" s="249"/>
      <c r="Q98" s="249"/>
      <c r="R98" s="248">
        <f t="shared" si="4"/>
        <v>0</v>
      </c>
    </row>
    <row r="99" spans="1:18">
      <c r="D99" s="246"/>
      <c r="E99" s="247"/>
      <c r="F99" s="247"/>
      <c r="G99" s="247"/>
      <c r="H99" s="248">
        <f t="shared" si="3"/>
        <v>0</v>
      </c>
      <c r="I99" s="249"/>
      <c r="J99" s="249"/>
      <c r="K99" s="249"/>
      <c r="L99" s="249"/>
      <c r="M99" s="248">
        <f t="shared" si="5"/>
        <v>0</v>
      </c>
      <c r="N99" s="249"/>
      <c r="O99" s="249"/>
      <c r="P99" s="249"/>
      <c r="Q99" s="249"/>
      <c r="R99" s="248">
        <f t="shared" si="4"/>
        <v>0</v>
      </c>
    </row>
    <row r="100" spans="1:18" ht="13.2" customHeight="1">
      <c r="A100" s="462" t="s">
        <v>288</v>
      </c>
      <c r="B100" s="462"/>
      <c r="D100" s="246"/>
      <c r="E100" s="247"/>
      <c r="F100" s="247"/>
      <c r="G100" s="247"/>
      <c r="H100" s="248">
        <f t="shared" si="3"/>
        <v>0</v>
      </c>
      <c r="I100" s="249"/>
      <c r="J100" s="249"/>
      <c r="K100" s="249"/>
      <c r="L100" s="249"/>
      <c r="M100" s="248">
        <f t="shared" si="5"/>
        <v>0</v>
      </c>
      <c r="N100" s="249"/>
      <c r="O100" s="249"/>
      <c r="P100" s="249"/>
      <c r="Q100" s="249"/>
      <c r="R100" s="248">
        <f t="shared" si="4"/>
        <v>0</v>
      </c>
    </row>
    <row r="101" spans="1:18" s="120" customFormat="1" ht="10.95" customHeight="1">
      <c r="A101" s="462"/>
      <c r="B101" s="462"/>
      <c r="D101" s="246"/>
      <c r="E101" s="247"/>
      <c r="F101" s="247"/>
      <c r="G101" s="247"/>
      <c r="H101" s="248">
        <f t="shared" si="3"/>
        <v>0</v>
      </c>
      <c r="I101" s="249"/>
      <c r="J101" s="249"/>
      <c r="K101" s="249"/>
      <c r="L101" s="249"/>
      <c r="M101" s="248">
        <f t="shared" si="5"/>
        <v>0</v>
      </c>
      <c r="N101" s="249"/>
      <c r="O101" s="249"/>
      <c r="P101" s="249"/>
      <c r="Q101" s="249"/>
      <c r="R101" s="248">
        <f t="shared" si="4"/>
        <v>0</v>
      </c>
    </row>
    <row r="102" spans="1:18" s="120" customFormat="1" ht="15.75" hidden="1" customHeight="1">
      <c r="D102" s="246"/>
      <c r="E102" s="247"/>
      <c r="F102" s="247"/>
      <c r="G102" s="247"/>
      <c r="H102" s="248">
        <f t="shared" si="3"/>
        <v>0</v>
      </c>
      <c r="I102" s="249"/>
      <c r="J102" s="249"/>
      <c r="K102" s="249"/>
      <c r="L102" s="249"/>
      <c r="M102" s="248">
        <f t="shared" si="5"/>
        <v>0</v>
      </c>
      <c r="N102" s="249"/>
      <c r="O102" s="249"/>
      <c r="P102" s="249"/>
      <c r="Q102" s="249"/>
      <c r="R102" s="248">
        <f t="shared" si="4"/>
        <v>0</v>
      </c>
    </row>
    <row r="103" spans="1:18" s="120" customFormat="1" ht="12.75" hidden="1" customHeight="1">
      <c r="D103" s="246"/>
      <c r="E103" s="247"/>
      <c r="F103" s="247"/>
      <c r="G103" s="247"/>
      <c r="H103" s="248">
        <f t="shared" si="3"/>
        <v>0</v>
      </c>
      <c r="I103" s="249"/>
      <c r="J103" s="249"/>
      <c r="K103" s="249"/>
      <c r="L103" s="249"/>
      <c r="M103" s="248">
        <f t="shared" si="5"/>
        <v>0</v>
      </c>
      <c r="N103" s="249"/>
      <c r="O103" s="249"/>
      <c r="P103" s="249"/>
      <c r="Q103" s="249"/>
      <c r="R103" s="248">
        <f t="shared" si="4"/>
        <v>0</v>
      </c>
    </row>
    <row r="104" spans="1:18" s="120" customFormat="1" ht="12.75" hidden="1" customHeight="1">
      <c r="D104" s="246"/>
      <c r="E104" s="247"/>
      <c r="F104" s="247"/>
      <c r="G104" s="247"/>
      <c r="H104" s="248">
        <f t="shared" si="3"/>
        <v>0</v>
      </c>
      <c r="I104" s="249"/>
      <c r="J104" s="249"/>
      <c r="K104" s="249"/>
      <c r="L104" s="249"/>
      <c r="M104" s="248">
        <f t="shared" si="5"/>
        <v>0</v>
      </c>
      <c r="N104" s="249"/>
      <c r="O104" s="249"/>
      <c r="P104" s="249"/>
      <c r="Q104" s="249"/>
      <c r="R104" s="248">
        <f t="shared" si="4"/>
        <v>0</v>
      </c>
    </row>
    <row r="105" spans="1:18" s="120" customFormat="1" ht="12.75" hidden="1" customHeight="1">
      <c r="D105" s="246"/>
      <c r="E105" s="247"/>
      <c r="F105" s="247"/>
      <c r="G105" s="247"/>
      <c r="H105" s="248">
        <f t="shared" si="3"/>
        <v>0</v>
      </c>
      <c r="I105" s="249"/>
      <c r="J105" s="249"/>
      <c r="K105" s="249"/>
      <c r="L105" s="249"/>
      <c r="M105" s="248">
        <f t="shared" si="5"/>
        <v>0</v>
      </c>
      <c r="N105" s="249"/>
      <c r="O105" s="249"/>
      <c r="P105" s="249"/>
      <c r="Q105" s="249"/>
      <c r="R105" s="248">
        <f t="shared" si="4"/>
        <v>0</v>
      </c>
    </row>
    <row r="106" spans="1:18" s="120" customFormat="1" ht="12.75" hidden="1" customHeight="1">
      <c r="D106" s="246"/>
      <c r="E106" s="247"/>
      <c r="F106" s="247"/>
      <c r="G106" s="247"/>
      <c r="H106" s="248">
        <f t="shared" si="3"/>
        <v>0</v>
      </c>
      <c r="I106" s="249"/>
      <c r="J106" s="249"/>
      <c r="K106" s="249"/>
      <c r="L106" s="249"/>
      <c r="M106" s="248">
        <f t="shared" si="5"/>
        <v>0</v>
      </c>
      <c r="N106" s="249"/>
      <c r="O106" s="249"/>
      <c r="P106" s="249"/>
      <c r="Q106" s="249"/>
      <c r="R106" s="248">
        <f t="shared" si="4"/>
        <v>0</v>
      </c>
    </row>
    <row r="107" spans="1:18" s="120" customFormat="1" ht="12.75" hidden="1" customHeight="1">
      <c r="D107" s="246"/>
      <c r="E107" s="247"/>
      <c r="F107" s="247"/>
      <c r="G107" s="247"/>
      <c r="H107" s="248">
        <f t="shared" si="3"/>
        <v>0</v>
      </c>
      <c r="I107" s="249"/>
      <c r="J107" s="249"/>
      <c r="K107" s="249"/>
      <c r="L107" s="249"/>
      <c r="M107" s="248">
        <f t="shared" si="5"/>
        <v>0</v>
      </c>
      <c r="N107" s="249"/>
      <c r="O107" s="249"/>
      <c r="P107" s="249"/>
      <c r="Q107" s="249"/>
      <c r="R107" s="248">
        <f t="shared" si="4"/>
        <v>0</v>
      </c>
    </row>
    <row r="108" spans="1:18" s="120" customFormat="1" ht="12.75" hidden="1" customHeight="1">
      <c r="D108" s="246"/>
      <c r="E108" s="247"/>
      <c r="F108" s="247"/>
      <c r="G108" s="247"/>
      <c r="H108" s="248">
        <f t="shared" si="3"/>
        <v>0</v>
      </c>
      <c r="I108" s="249"/>
      <c r="J108" s="249"/>
      <c r="K108" s="249"/>
      <c r="L108" s="249"/>
      <c r="M108" s="248">
        <f t="shared" si="5"/>
        <v>0</v>
      </c>
      <c r="N108" s="249"/>
      <c r="O108" s="249"/>
      <c r="P108" s="249"/>
      <c r="Q108" s="249"/>
      <c r="R108" s="248">
        <f t="shared" si="4"/>
        <v>0</v>
      </c>
    </row>
    <row r="109" spans="1:18" s="120" customFormat="1" ht="12.75" hidden="1" customHeight="1">
      <c r="D109" s="246"/>
      <c r="E109" s="247"/>
      <c r="F109" s="247"/>
      <c r="G109" s="247"/>
      <c r="H109" s="248">
        <f t="shared" si="3"/>
        <v>0</v>
      </c>
      <c r="I109" s="249"/>
      <c r="J109" s="249"/>
      <c r="K109" s="249"/>
      <c r="L109" s="249"/>
      <c r="M109" s="248">
        <f t="shared" si="5"/>
        <v>0</v>
      </c>
      <c r="N109" s="249"/>
      <c r="O109" s="249"/>
      <c r="P109" s="249"/>
      <c r="Q109" s="249"/>
      <c r="R109" s="248">
        <f t="shared" si="4"/>
        <v>0</v>
      </c>
    </row>
    <row r="110" spans="1:18" s="120" customFormat="1" ht="12.75" hidden="1" customHeight="1">
      <c r="D110" s="246"/>
      <c r="E110" s="247"/>
      <c r="F110" s="247"/>
      <c r="G110" s="247"/>
      <c r="H110" s="248">
        <f t="shared" si="3"/>
        <v>0</v>
      </c>
      <c r="I110" s="249"/>
      <c r="J110" s="249"/>
      <c r="K110" s="249"/>
      <c r="L110" s="249"/>
      <c r="M110" s="248">
        <f t="shared" si="5"/>
        <v>0</v>
      </c>
      <c r="N110" s="249"/>
      <c r="O110" s="249"/>
      <c r="P110" s="249"/>
      <c r="Q110" s="249"/>
      <c r="R110" s="248">
        <f t="shared" si="4"/>
        <v>0</v>
      </c>
    </row>
    <row r="111" spans="1:18" s="120" customFormat="1" ht="12.75" hidden="1" customHeight="1">
      <c r="D111" s="246"/>
      <c r="E111" s="247"/>
      <c r="F111" s="247"/>
      <c r="G111" s="247"/>
      <c r="H111" s="248">
        <f t="shared" si="3"/>
        <v>0</v>
      </c>
      <c r="I111" s="249"/>
      <c r="J111" s="249"/>
      <c r="K111" s="249"/>
      <c r="L111" s="249"/>
      <c r="M111" s="248">
        <f t="shared" si="5"/>
        <v>0</v>
      </c>
      <c r="N111" s="249"/>
      <c r="O111" s="249"/>
      <c r="P111" s="249"/>
      <c r="Q111" s="249"/>
      <c r="R111" s="248">
        <f t="shared" si="4"/>
        <v>0</v>
      </c>
    </row>
    <row r="112" spans="1:18" s="120" customFormat="1" ht="12.75" hidden="1" customHeight="1">
      <c r="D112" s="246"/>
      <c r="E112" s="247"/>
      <c r="F112" s="247"/>
      <c r="G112" s="247"/>
      <c r="H112" s="248">
        <f t="shared" si="3"/>
        <v>0</v>
      </c>
      <c r="I112" s="249"/>
      <c r="J112" s="249"/>
      <c r="K112" s="249"/>
      <c r="L112" s="249"/>
      <c r="M112" s="248">
        <f t="shared" si="5"/>
        <v>0</v>
      </c>
      <c r="N112" s="249"/>
      <c r="O112" s="249"/>
      <c r="P112" s="249"/>
      <c r="Q112" s="249"/>
      <c r="R112" s="248">
        <f t="shared" si="4"/>
        <v>0</v>
      </c>
    </row>
    <row r="113" spans="4:18" s="120" customFormat="1" ht="12.75" hidden="1" customHeight="1">
      <c r="D113" s="246"/>
      <c r="E113" s="247"/>
      <c r="F113" s="247"/>
      <c r="G113" s="247"/>
      <c r="H113" s="248">
        <f t="shared" si="3"/>
        <v>0</v>
      </c>
      <c r="I113" s="249"/>
      <c r="J113" s="249"/>
      <c r="K113" s="249"/>
      <c r="L113" s="249"/>
      <c r="M113" s="248">
        <f t="shared" si="5"/>
        <v>0</v>
      </c>
      <c r="N113" s="249"/>
      <c r="O113" s="249"/>
      <c r="P113" s="249"/>
      <c r="Q113" s="249"/>
      <c r="R113" s="248">
        <f t="shared" si="4"/>
        <v>0</v>
      </c>
    </row>
    <row r="114" spans="4:18" s="120" customFormat="1" ht="12.75" hidden="1" customHeight="1">
      <c r="D114" s="246"/>
      <c r="E114" s="247"/>
      <c r="F114" s="247"/>
      <c r="G114" s="247"/>
      <c r="H114" s="248">
        <f t="shared" si="3"/>
        <v>0</v>
      </c>
      <c r="I114" s="249"/>
      <c r="J114" s="249"/>
      <c r="K114" s="249"/>
      <c r="L114" s="249"/>
      <c r="M114" s="248">
        <f t="shared" si="5"/>
        <v>0</v>
      </c>
      <c r="N114" s="249"/>
      <c r="O114" s="249"/>
      <c r="P114" s="249"/>
      <c r="Q114" s="249"/>
      <c r="R114" s="248">
        <f t="shared" si="4"/>
        <v>0</v>
      </c>
    </row>
    <row r="115" spans="4:18" s="120" customFormat="1" ht="12.75" hidden="1" customHeight="1">
      <c r="D115" s="246"/>
      <c r="E115" s="247"/>
      <c r="F115" s="247"/>
      <c r="G115" s="247"/>
      <c r="H115" s="248">
        <f t="shared" si="3"/>
        <v>0</v>
      </c>
      <c r="I115" s="249"/>
      <c r="J115" s="249"/>
      <c r="K115" s="249"/>
      <c r="L115" s="249"/>
      <c r="M115" s="248">
        <f t="shared" si="5"/>
        <v>0</v>
      </c>
      <c r="N115" s="249"/>
      <c r="O115" s="249"/>
      <c r="P115" s="249"/>
      <c r="Q115" s="249"/>
      <c r="R115" s="248">
        <f t="shared" si="4"/>
        <v>0</v>
      </c>
    </row>
    <row r="116" spans="4:18" s="120" customFormat="1" ht="12.75" hidden="1" customHeight="1">
      <c r="D116" s="246"/>
      <c r="E116" s="247"/>
      <c r="F116" s="247"/>
      <c r="G116" s="247"/>
      <c r="H116" s="248">
        <f t="shared" si="3"/>
        <v>0</v>
      </c>
      <c r="I116" s="249"/>
      <c r="J116" s="249"/>
      <c r="K116" s="249"/>
      <c r="L116" s="249"/>
      <c r="M116" s="248">
        <f t="shared" si="5"/>
        <v>0</v>
      </c>
      <c r="N116" s="249"/>
      <c r="O116" s="249"/>
      <c r="P116" s="249"/>
      <c r="Q116" s="249"/>
      <c r="R116" s="248">
        <f t="shared" si="4"/>
        <v>0</v>
      </c>
    </row>
    <row r="117" spans="4:18" s="120" customFormat="1" ht="12.75" hidden="1" customHeight="1">
      <c r="D117" s="246"/>
      <c r="E117" s="247"/>
      <c r="F117" s="247"/>
      <c r="G117" s="247"/>
      <c r="H117" s="248">
        <f t="shared" si="3"/>
        <v>0</v>
      </c>
      <c r="I117" s="249"/>
      <c r="J117" s="249"/>
      <c r="K117" s="249"/>
      <c r="L117" s="249"/>
      <c r="M117" s="248">
        <f t="shared" si="5"/>
        <v>0</v>
      </c>
      <c r="N117" s="249"/>
      <c r="O117" s="249"/>
      <c r="P117" s="249"/>
      <c r="Q117" s="249"/>
      <c r="R117" s="248">
        <f t="shared" si="4"/>
        <v>0</v>
      </c>
    </row>
    <row r="118" spans="4:18" s="120" customFormat="1" ht="12.75" hidden="1" customHeight="1">
      <c r="D118" s="246"/>
      <c r="E118" s="247"/>
      <c r="F118" s="247"/>
      <c r="G118" s="247"/>
      <c r="H118" s="248">
        <f t="shared" si="3"/>
        <v>0</v>
      </c>
      <c r="I118" s="249"/>
      <c r="J118" s="249"/>
      <c r="K118" s="249"/>
      <c r="L118" s="249"/>
      <c r="M118" s="248">
        <f t="shared" si="5"/>
        <v>0</v>
      </c>
      <c r="N118" s="249"/>
      <c r="O118" s="249"/>
      <c r="P118" s="249"/>
      <c r="Q118" s="249"/>
      <c r="R118" s="248">
        <f t="shared" si="4"/>
        <v>0</v>
      </c>
    </row>
    <row r="119" spans="4:18" s="120" customFormat="1" ht="12.75" hidden="1" customHeight="1">
      <c r="D119" s="246"/>
      <c r="E119" s="247"/>
      <c r="F119" s="247"/>
      <c r="G119" s="247"/>
      <c r="H119" s="248">
        <f t="shared" si="3"/>
        <v>0</v>
      </c>
      <c r="I119" s="249"/>
      <c r="J119" s="249"/>
      <c r="K119" s="249"/>
      <c r="L119" s="249"/>
      <c r="M119" s="248">
        <f t="shared" si="5"/>
        <v>0</v>
      </c>
      <c r="N119" s="249"/>
      <c r="O119" s="249"/>
      <c r="P119" s="249"/>
      <c r="Q119" s="249"/>
      <c r="R119" s="248">
        <f t="shared" si="4"/>
        <v>0</v>
      </c>
    </row>
    <row r="120" spans="4:18" s="120" customFormat="1" ht="12.75" hidden="1" customHeight="1">
      <c r="D120" s="246"/>
      <c r="E120" s="247"/>
      <c r="F120" s="247"/>
      <c r="G120" s="247"/>
      <c r="H120" s="248">
        <f t="shared" si="3"/>
        <v>0</v>
      </c>
      <c r="I120" s="249"/>
      <c r="J120" s="249"/>
      <c r="K120" s="249"/>
      <c r="L120" s="249"/>
      <c r="M120" s="248">
        <f t="shared" si="5"/>
        <v>0</v>
      </c>
      <c r="N120" s="249"/>
      <c r="O120" s="249"/>
      <c r="P120" s="249"/>
      <c r="Q120" s="249"/>
      <c r="R120" s="248">
        <f t="shared" si="4"/>
        <v>0</v>
      </c>
    </row>
    <row r="121" spans="4:18" s="120" customFormat="1" ht="12.75" hidden="1" customHeight="1">
      <c r="D121" s="246"/>
      <c r="E121" s="247"/>
      <c r="F121" s="247"/>
      <c r="G121" s="247"/>
      <c r="H121" s="248">
        <f t="shared" si="3"/>
        <v>0</v>
      </c>
      <c r="I121" s="249"/>
      <c r="J121" s="249"/>
      <c r="K121" s="249"/>
      <c r="L121" s="249"/>
      <c r="M121" s="248">
        <f t="shared" si="5"/>
        <v>0</v>
      </c>
      <c r="N121" s="249"/>
      <c r="O121" s="249"/>
      <c r="P121" s="249"/>
      <c r="Q121" s="249"/>
      <c r="R121" s="248">
        <f t="shared" si="4"/>
        <v>0</v>
      </c>
    </row>
    <row r="122" spans="4:18" s="120" customFormat="1" ht="12.75" hidden="1" customHeight="1">
      <c r="D122" s="246"/>
      <c r="E122" s="247"/>
      <c r="F122" s="247"/>
      <c r="G122" s="247"/>
      <c r="H122" s="248">
        <f t="shared" si="3"/>
        <v>0</v>
      </c>
      <c r="I122" s="249"/>
      <c r="J122" s="249"/>
      <c r="K122" s="249"/>
      <c r="L122" s="249"/>
      <c r="M122" s="248">
        <f t="shared" si="5"/>
        <v>0</v>
      </c>
      <c r="N122" s="249"/>
      <c r="O122" s="249"/>
      <c r="P122" s="249"/>
      <c r="Q122" s="249"/>
      <c r="R122" s="248">
        <f t="shared" si="4"/>
        <v>0</v>
      </c>
    </row>
    <row r="123" spans="4:18" s="120" customFormat="1" ht="12.75" hidden="1" customHeight="1">
      <c r="D123" s="246"/>
      <c r="E123" s="247"/>
      <c r="F123" s="247"/>
      <c r="G123" s="247"/>
      <c r="H123" s="248">
        <f t="shared" si="3"/>
        <v>0</v>
      </c>
      <c r="I123" s="249"/>
      <c r="J123" s="249"/>
      <c r="K123" s="249"/>
      <c r="L123" s="249"/>
      <c r="M123" s="248">
        <f t="shared" si="5"/>
        <v>0</v>
      </c>
      <c r="N123" s="249"/>
      <c r="O123" s="249"/>
      <c r="P123" s="249"/>
      <c r="Q123" s="249"/>
      <c r="R123" s="248">
        <f t="shared" si="4"/>
        <v>0</v>
      </c>
    </row>
    <row r="124" spans="4:18" s="120" customFormat="1" ht="12.75" hidden="1" customHeight="1">
      <c r="D124" s="246"/>
      <c r="E124" s="247"/>
      <c r="F124" s="247"/>
      <c r="G124" s="247"/>
      <c r="H124" s="248">
        <f t="shared" si="3"/>
        <v>0</v>
      </c>
      <c r="I124" s="249"/>
      <c r="J124" s="249"/>
      <c r="K124" s="249"/>
      <c r="L124" s="249"/>
      <c r="M124" s="248">
        <f t="shared" si="5"/>
        <v>0</v>
      </c>
      <c r="N124" s="249"/>
      <c r="O124" s="249"/>
      <c r="P124" s="249"/>
      <c r="Q124" s="249"/>
      <c r="R124" s="248">
        <f t="shared" si="4"/>
        <v>0</v>
      </c>
    </row>
    <row r="125" spans="4:18" s="120" customFormat="1" ht="12.75" hidden="1" customHeight="1">
      <c r="D125" s="246"/>
      <c r="E125" s="247"/>
      <c r="F125" s="247"/>
      <c r="G125" s="247"/>
      <c r="H125" s="248">
        <f t="shared" si="3"/>
        <v>0</v>
      </c>
      <c r="I125" s="249"/>
      <c r="J125" s="249"/>
      <c r="K125" s="249"/>
      <c r="L125" s="249"/>
      <c r="M125" s="248">
        <f t="shared" si="5"/>
        <v>0</v>
      </c>
      <c r="N125" s="249"/>
      <c r="O125" s="249"/>
      <c r="P125" s="249"/>
      <c r="Q125" s="249"/>
      <c r="R125" s="248">
        <f t="shared" si="4"/>
        <v>0</v>
      </c>
    </row>
    <row r="126" spans="4:18" s="120" customFormat="1" ht="12.75" hidden="1" customHeight="1">
      <c r="D126" s="246"/>
      <c r="E126" s="247"/>
      <c r="F126" s="247"/>
      <c r="G126" s="247"/>
      <c r="H126" s="248">
        <f t="shared" si="3"/>
        <v>0</v>
      </c>
      <c r="I126" s="249"/>
      <c r="J126" s="249"/>
      <c r="K126" s="249"/>
      <c r="L126" s="249"/>
      <c r="M126" s="248">
        <f t="shared" si="5"/>
        <v>0</v>
      </c>
      <c r="N126" s="249"/>
      <c r="O126" s="249"/>
      <c r="P126" s="249"/>
      <c r="Q126" s="249"/>
      <c r="R126" s="248">
        <f t="shared" si="4"/>
        <v>0</v>
      </c>
    </row>
    <row r="127" spans="4:18" s="120" customFormat="1" ht="12.75" hidden="1" customHeight="1">
      <c r="D127" s="246"/>
      <c r="E127" s="247"/>
      <c r="F127" s="247"/>
      <c r="G127" s="247"/>
      <c r="H127" s="248">
        <f t="shared" si="3"/>
        <v>0</v>
      </c>
      <c r="I127" s="249"/>
      <c r="J127" s="249"/>
      <c r="K127" s="249"/>
      <c r="L127" s="249"/>
      <c r="M127" s="248">
        <f t="shared" si="5"/>
        <v>0</v>
      </c>
      <c r="N127" s="249"/>
      <c r="O127" s="249"/>
      <c r="P127" s="249"/>
      <c r="Q127" s="249"/>
      <c r="R127" s="248">
        <f t="shared" si="4"/>
        <v>0</v>
      </c>
    </row>
    <row r="128" spans="4:18" s="120" customFormat="1" ht="12.75" hidden="1" customHeight="1">
      <c r="D128" s="246"/>
      <c r="E128" s="247"/>
      <c r="F128" s="247"/>
      <c r="G128" s="247"/>
      <c r="H128" s="248">
        <f t="shared" si="3"/>
        <v>0</v>
      </c>
      <c r="I128" s="249"/>
      <c r="J128" s="249"/>
      <c r="K128" s="249"/>
      <c r="L128" s="249"/>
      <c r="M128" s="248">
        <f t="shared" si="5"/>
        <v>0</v>
      </c>
      <c r="N128" s="249"/>
      <c r="O128" s="249"/>
      <c r="P128" s="249"/>
      <c r="Q128" s="249"/>
      <c r="R128" s="248">
        <f t="shared" si="4"/>
        <v>0</v>
      </c>
    </row>
    <row r="129" spans="4:18" s="120" customFormat="1" ht="12.75" hidden="1" customHeight="1">
      <c r="D129" s="246"/>
      <c r="E129" s="247"/>
      <c r="F129" s="247"/>
      <c r="G129" s="247"/>
      <c r="H129" s="248">
        <f t="shared" si="3"/>
        <v>0</v>
      </c>
      <c r="I129" s="249"/>
      <c r="J129" s="249"/>
      <c r="K129" s="249"/>
      <c r="L129" s="249"/>
      <c r="M129" s="248">
        <f t="shared" si="5"/>
        <v>0</v>
      </c>
      <c r="N129" s="249"/>
      <c r="O129" s="249"/>
      <c r="P129" s="249"/>
      <c r="Q129" s="249"/>
      <c r="R129" s="248">
        <f t="shared" si="4"/>
        <v>0</v>
      </c>
    </row>
    <row r="130" spans="4:18" s="120" customFormat="1" ht="12.75" hidden="1" customHeight="1">
      <c r="D130" s="246"/>
      <c r="E130" s="247"/>
      <c r="F130" s="247"/>
      <c r="G130" s="247"/>
      <c r="H130" s="248">
        <f t="shared" si="3"/>
        <v>0</v>
      </c>
      <c r="I130" s="249"/>
      <c r="J130" s="249"/>
      <c r="K130" s="249"/>
      <c r="L130" s="249"/>
      <c r="M130" s="248">
        <f t="shared" si="5"/>
        <v>0</v>
      </c>
      <c r="N130" s="249"/>
      <c r="O130" s="249"/>
      <c r="P130" s="249"/>
      <c r="Q130" s="249"/>
      <c r="R130" s="248">
        <f t="shared" si="4"/>
        <v>0</v>
      </c>
    </row>
    <row r="131" spans="4:18" s="120" customFormat="1" ht="12.75" hidden="1" customHeight="1">
      <c r="D131" s="246"/>
      <c r="E131" s="247"/>
      <c r="F131" s="247"/>
      <c r="G131" s="247"/>
      <c r="H131" s="248">
        <f t="shared" si="3"/>
        <v>0</v>
      </c>
      <c r="I131" s="249"/>
      <c r="J131" s="249"/>
      <c r="K131" s="249"/>
      <c r="L131" s="249"/>
      <c r="M131" s="248">
        <f t="shared" si="5"/>
        <v>0</v>
      </c>
      <c r="N131" s="249"/>
      <c r="O131" s="249"/>
      <c r="P131" s="249"/>
      <c r="Q131" s="249"/>
      <c r="R131" s="248">
        <f t="shared" si="4"/>
        <v>0</v>
      </c>
    </row>
    <row r="132" spans="4:18" s="120" customFormat="1" ht="12.75" hidden="1" customHeight="1">
      <c r="D132" s="246"/>
      <c r="E132" s="247"/>
      <c r="F132" s="247"/>
      <c r="G132" s="247"/>
      <c r="H132" s="248">
        <f t="shared" si="3"/>
        <v>0</v>
      </c>
      <c r="I132" s="249"/>
      <c r="J132" s="249"/>
      <c r="K132" s="249"/>
      <c r="L132" s="249"/>
      <c r="M132" s="248">
        <f t="shared" si="5"/>
        <v>0</v>
      </c>
      <c r="N132" s="249"/>
      <c r="O132" s="249"/>
      <c r="P132" s="249"/>
      <c r="Q132" s="249"/>
      <c r="R132" s="248">
        <f t="shared" si="4"/>
        <v>0</v>
      </c>
    </row>
    <row r="133" spans="4:18" s="120" customFormat="1" ht="12.75" hidden="1" customHeight="1">
      <c r="D133" s="246"/>
      <c r="E133" s="247"/>
      <c r="F133" s="247"/>
      <c r="G133" s="247"/>
      <c r="H133" s="248">
        <f t="shared" si="3"/>
        <v>0</v>
      </c>
      <c r="I133" s="249"/>
      <c r="J133" s="249"/>
      <c r="K133" s="249"/>
      <c r="L133" s="249"/>
      <c r="M133" s="248">
        <f t="shared" si="5"/>
        <v>0</v>
      </c>
      <c r="N133" s="249"/>
      <c r="O133" s="249"/>
      <c r="P133" s="249"/>
      <c r="Q133" s="249"/>
      <c r="R133" s="248">
        <f t="shared" si="4"/>
        <v>0</v>
      </c>
    </row>
    <row r="134" spans="4:18" s="120" customFormat="1" ht="12.75" hidden="1" customHeight="1">
      <c r="D134" s="246"/>
      <c r="E134" s="247"/>
      <c r="F134" s="247"/>
      <c r="G134" s="247"/>
      <c r="H134" s="248">
        <f t="shared" si="3"/>
        <v>0</v>
      </c>
      <c r="I134" s="249"/>
      <c r="J134" s="249"/>
      <c r="K134" s="249"/>
      <c r="L134" s="249"/>
      <c r="M134" s="248">
        <f t="shared" si="5"/>
        <v>0</v>
      </c>
      <c r="N134" s="249"/>
      <c r="O134" s="249"/>
      <c r="P134" s="249"/>
      <c r="Q134" s="249"/>
      <c r="R134" s="248">
        <f t="shared" si="4"/>
        <v>0</v>
      </c>
    </row>
    <row r="135" spans="4:18" s="120" customFormat="1" ht="12.75" hidden="1" customHeight="1">
      <c r="D135" s="246"/>
      <c r="E135" s="247"/>
      <c r="F135" s="247"/>
      <c r="G135" s="247"/>
      <c r="H135" s="248">
        <f t="shared" si="3"/>
        <v>0</v>
      </c>
      <c r="I135" s="249"/>
      <c r="J135" s="249"/>
      <c r="K135" s="249"/>
      <c r="L135" s="249"/>
      <c r="M135" s="248">
        <f t="shared" si="5"/>
        <v>0</v>
      </c>
      <c r="N135" s="249"/>
      <c r="O135" s="249"/>
      <c r="P135" s="249"/>
      <c r="Q135" s="249"/>
      <c r="R135" s="248">
        <f t="shared" si="4"/>
        <v>0</v>
      </c>
    </row>
    <row r="136" spans="4:18" s="120" customFormat="1" ht="12.75" hidden="1" customHeight="1">
      <c r="D136" s="246"/>
      <c r="E136" s="247"/>
      <c r="F136" s="247"/>
      <c r="G136" s="247"/>
      <c r="H136" s="248">
        <f t="shared" si="3"/>
        <v>0</v>
      </c>
      <c r="I136" s="249"/>
      <c r="J136" s="249"/>
      <c r="K136" s="249"/>
      <c r="L136" s="249"/>
      <c r="M136" s="248">
        <f t="shared" si="5"/>
        <v>0</v>
      </c>
      <c r="N136" s="249"/>
      <c r="O136" s="249"/>
      <c r="P136" s="249"/>
      <c r="Q136" s="249"/>
      <c r="R136" s="248">
        <f t="shared" si="4"/>
        <v>0</v>
      </c>
    </row>
    <row r="137" spans="4:18" s="120" customFormat="1" ht="12.75" hidden="1" customHeight="1">
      <c r="D137" s="246"/>
      <c r="E137" s="247"/>
      <c r="F137" s="247"/>
      <c r="G137" s="247"/>
      <c r="H137" s="248">
        <f t="shared" si="3"/>
        <v>0</v>
      </c>
      <c r="I137" s="249"/>
      <c r="J137" s="249"/>
      <c r="K137" s="249"/>
      <c r="L137" s="249"/>
      <c r="M137" s="248">
        <f t="shared" si="5"/>
        <v>0</v>
      </c>
      <c r="N137" s="249"/>
      <c r="O137" s="249"/>
      <c r="P137" s="249"/>
      <c r="Q137" s="249"/>
      <c r="R137" s="248">
        <f t="shared" si="4"/>
        <v>0</v>
      </c>
    </row>
    <row r="138" spans="4:18" s="120" customFormat="1" ht="12.75" hidden="1" customHeight="1">
      <c r="D138" s="246"/>
      <c r="E138" s="247"/>
      <c r="F138" s="247"/>
      <c r="G138" s="247"/>
      <c r="H138" s="248">
        <f t="shared" si="3"/>
        <v>0</v>
      </c>
      <c r="I138" s="249"/>
      <c r="J138" s="249"/>
      <c r="K138" s="249"/>
      <c r="L138" s="249"/>
      <c r="M138" s="248">
        <f t="shared" si="5"/>
        <v>0</v>
      </c>
      <c r="N138" s="249"/>
      <c r="O138" s="249"/>
      <c r="P138" s="249"/>
      <c r="Q138" s="249"/>
      <c r="R138" s="248">
        <f t="shared" si="4"/>
        <v>0</v>
      </c>
    </row>
    <row r="139" spans="4:18" s="120" customFormat="1" ht="12.75" hidden="1" customHeight="1">
      <c r="D139" s="246"/>
      <c r="E139" s="247"/>
      <c r="F139" s="247"/>
      <c r="G139" s="247"/>
      <c r="H139" s="248">
        <f t="shared" si="3"/>
        <v>0</v>
      </c>
      <c r="I139" s="249"/>
      <c r="J139" s="249"/>
      <c r="K139" s="249"/>
      <c r="L139" s="249"/>
      <c r="M139" s="248">
        <f t="shared" si="5"/>
        <v>0</v>
      </c>
      <c r="N139" s="249"/>
      <c r="O139" s="249"/>
      <c r="P139" s="249"/>
      <c r="Q139" s="249"/>
      <c r="R139" s="248">
        <f t="shared" si="4"/>
        <v>0</v>
      </c>
    </row>
    <row r="140" spans="4:18" s="120" customFormat="1" ht="12.75" hidden="1" customHeight="1">
      <c r="D140" s="246"/>
      <c r="E140" s="247"/>
      <c r="F140" s="247"/>
      <c r="G140" s="247"/>
      <c r="H140" s="248">
        <f t="shared" si="3"/>
        <v>0</v>
      </c>
      <c r="I140" s="249"/>
      <c r="J140" s="249"/>
      <c r="K140" s="249"/>
      <c r="L140" s="249"/>
      <c r="M140" s="248">
        <f t="shared" si="5"/>
        <v>0</v>
      </c>
      <c r="N140" s="249"/>
      <c r="O140" s="249"/>
      <c r="P140" s="249"/>
      <c r="Q140" s="249"/>
      <c r="R140" s="248">
        <f t="shared" si="4"/>
        <v>0</v>
      </c>
    </row>
    <row r="141" spans="4:18" s="120" customFormat="1" ht="12.75" hidden="1" customHeight="1">
      <c r="D141" s="246"/>
      <c r="E141" s="247"/>
      <c r="F141" s="247"/>
      <c r="G141" s="247"/>
      <c r="H141" s="248">
        <f t="shared" si="3"/>
        <v>0</v>
      </c>
      <c r="I141" s="249"/>
      <c r="J141" s="249"/>
      <c r="K141" s="249"/>
      <c r="L141" s="249"/>
      <c r="M141" s="248">
        <f t="shared" si="5"/>
        <v>0</v>
      </c>
      <c r="N141" s="249"/>
      <c r="O141" s="249"/>
      <c r="P141" s="249"/>
      <c r="Q141" s="249"/>
      <c r="R141" s="248">
        <f t="shared" si="4"/>
        <v>0</v>
      </c>
    </row>
    <row r="142" spans="4:18" s="120" customFormat="1" ht="12.75" hidden="1" customHeight="1">
      <c r="D142" s="246"/>
      <c r="E142" s="247"/>
      <c r="F142" s="247"/>
      <c r="G142" s="247"/>
      <c r="H142" s="248">
        <f t="shared" si="3"/>
        <v>0</v>
      </c>
      <c r="I142" s="249"/>
      <c r="J142" s="249"/>
      <c r="K142" s="249"/>
      <c r="L142" s="249"/>
      <c r="M142" s="248">
        <f t="shared" si="5"/>
        <v>0</v>
      </c>
      <c r="N142" s="249"/>
      <c r="O142" s="249"/>
      <c r="P142" s="249"/>
      <c r="Q142" s="249"/>
      <c r="R142" s="248">
        <f t="shared" si="4"/>
        <v>0</v>
      </c>
    </row>
    <row r="143" spans="4:18" s="120" customFormat="1" ht="12.75" hidden="1" customHeight="1">
      <c r="D143" s="246"/>
      <c r="E143" s="247"/>
      <c r="F143" s="247"/>
      <c r="G143" s="247"/>
      <c r="H143" s="248">
        <f t="shared" si="3"/>
        <v>0</v>
      </c>
      <c r="I143" s="249"/>
      <c r="J143" s="249"/>
      <c r="K143" s="249"/>
      <c r="L143" s="249"/>
      <c r="M143" s="248">
        <f t="shared" si="5"/>
        <v>0</v>
      </c>
      <c r="N143" s="249"/>
      <c r="O143" s="249"/>
      <c r="P143" s="249"/>
      <c r="Q143" s="249"/>
      <c r="R143" s="248">
        <f t="shared" si="4"/>
        <v>0</v>
      </c>
    </row>
    <row r="144" spans="4:18" s="120" customFormat="1" ht="12.75" hidden="1" customHeight="1">
      <c r="D144" s="246"/>
      <c r="E144" s="247"/>
      <c r="F144" s="247"/>
      <c r="G144" s="247"/>
      <c r="H144" s="248">
        <f t="shared" si="3"/>
        <v>0</v>
      </c>
      <c r="I144" s="249"/>
      <c r="J144" s="249"/>
      <c r="K144" s="249"/>
      <c r="L144" s="249"/>
      <c r="M144" s="248">
        <f t="shared" si="5"/>
        <v>0</v>
      </c>
      <c r="N144" s="249"/>
      <c r="O144" s="249"/>
      <c r="P144" s="249"/>
      <c r="Q144" s="249"/>
      <c r="R144" s="248">
        <f t="shared" si="4"/>
        <v>0</v>
      </c>
    </row>
    <row r="145" spans="4:18" s="120" customFormat="1" ht="12.75" hidden="1" customHeight="1">
      <c r="D145" s="246"/>
      <c r="E145" s="247"/>
      <c r="F145" s="247"/>
      <c r="G145" s="247"/>
      <c r="H145" s="248">
        <f t="shared" si="3"/>
        <v>0</v>
      </c>
      <c r="I145" s="249"/>
      <c r="J145" s="249"/>
      <c r="K145" s="249"/>
      <c r="L145" s="249"/>
      <c r="M145" s="248">
        <f t="shared" si="5"/>
        <v>0</v>
      </c>
      <c r="N145" s="249"/>
      <c r="O145" s="249"/>
      <c r="P145" s="249"/>
      <c r="Q145" s="249"/>
      <c r="R145" s="248">
        <f t="shared" si="4"/>
        <v>0</v>
      </c>
    </row>
    <row r="146" spans="4:18" s="120" customFormat="1" ht="12.75" hidden="1" customHeight="1">
      <c r="D146" s="246"/>
      <c r="E146" s="247"/>
      <c r="F146" s="247"/>
      <c r="G146" s="247"/>
      <c r="H146" s="248">
        <f t="shared" si="3"/>
        <v>0</v>
      </c>
      <c r="I146" s="249"/>
      <c r="J146" s="249"/>
      <c r="K146" s="249"/>
      <c r="L146" s="249"/>
      <c r="M146" s="248">
        <f t="shared" si="5"/>
        <v>0</v>
      </c>
      <c r="N146" s="249"/>
      <c r="O146" s="249"/>
      <c r="P146" s="249"/>
      <c r="Q146" s="249"/>
      <c r="R146" s="248">
        <f t="shared" si="4"/>
        <v>0</v>
      </c>
    </row>
    <row r="147" spans="4:18" s="120" customFormat="1" ht="12.75" hidden="1" customHeight="1">
      <c r="D147" s="246"/>
      <c r="E147" s="247"/>
      <c r="F147" s="247"/>
      <c r="G147" s="247"/>
      <c r="H147" s="248">
        <f t="shared" si="3"/>
        <v>0</v>
      </c>
      <c r="I147" s="249"/>
      <c r="J147" s="249"/>
      <c r="K147" s="249"/>
      <c r="L147" s="249"/>
      <c r="M147" s="248">
        <f t="shared" si="5"/>
        <v>0</v>
      </c>
      <c r="N147" s="249"/>
      <c r="O147" s="249"/>
      <c r="P147" s="249"/>
      <c r="Q147" s="249"/>
      <c r="R147" s="248">
        <f t="shared" si="4"/>
        <v>0</v>
      </c>
    </row>
    <row r="148" spans="4:18" s="120" customFormat="1" ht="12.75" hidden="1" customHeight="1">
      <c r="D148" s="246"/>
      <c r="E148" s="247"/>
      <c r="F148" s="247"/>
      <c r="G148" s="247"/>
      <c r="H148" s="248">
        <f t="shared" ref="H148:H211" si="6">SUM(E148:G148)</f>
        <v>0</v>
      </c>
      <c r="I148" s="249"/>
      <c r="J148" s="249"/>
      <c r="K148" s="249"/>
      <c r="L148" s="249"/>
      <c r="M148" s="248">
        <f t="shared" si="5"/>
        <v>0</v>
      </c>
      <c r="N148" s="249"/>
      <c r="O148" s="249"/>
      <c r="P148" s="249"/>
      <c r="Q148" s="249"/>
      <c r="R148" s="248">
        <f t="shared" ref="R148:R211" si="7">SUM(M148:Q148)</f>
        <v>0</v>
      </c>
    </row>
    <row r="149" spans="4:18" s="120" customFormat="1" ht="12.75" hidden="1" customHeight="1">
      <c r="D149" s="246"/>
      <c r="E149" s="247"/>
      <c r="F149" s="247"/>
      <c r="G149" s="247"/>
      <c r="H149" s="248">
        <f t="shared" si="6"/>
        <v>0</v>
      </c>
      <c r="I149" s="249"/>
      <c r="J149" s="249"/>
      <c r="K149" s="249"/>
      <c r="L149" s="249"/>
      <c r="M149" s="248">
        <f t="shared" ref="M149:M212" si="8">SUM(H149:L149)</f>
        <v>0</v>
      </c>
      <c r="N149" s="249"/>
      <c r="O149" s="249"/>
      <c r="P149" s="249"/>
      <c r="Q149" s="249"/>
      <c r="R149" s="248">
        <f t="shared" si="7"/>
        <v>0</v>
      </c>
    </row>
    <row r="150" spans="4:18" s="120" customFormat="1" ht="12.75" hidden="1" customHeight="1">
      <c r="D150" s="246"/>
      <c r="E150" s="247"/>
      <c r="F150" s="247"/>
      <c r="G150" s="247"/>
      <c r="H150" s="248">
        <f t="shared" si="6"/>
        <v>0</v>
      </c>
      <c r="I150" s="249"/>
      <c r="J150" s="249"/>
      <c r="K150" s="249"/>
      <c r="L150" s="249"/>
      <c r="M150" s="248">
        <f t="shared" si="8"/>
        <v>0</v>
      </c>
      <c r="N150" s="249"/>
      <c r="O150" s="249"/>
      <c r="P150" s="249"/>
      <c r="Q150" s="249"/>
      <c r="R150" s="248">
        <f t="shared" si="7"/>
        <v>0</v>
      </c>
    </row>
    <row r="151" spans="4:18" s="120" customFormat="1" ht="12.75" hidden="1" customHeight="1">
      <c r="D151" s="246"/>
      <c r="E151" s="247"/>
      <c r="F151" s="247"/>
      <c r="G151" s="247"/>
      <c r="H151" s="248">
        <f t="shared" si="6"/>
        <v>0</v>
      </c>
      <c r="I151" s="249"/>
      <c r="J151" s="249"/>
      <c r="K151" s="249"/>
      <c r="L151" s="249"/>
      <c r="M151" s="248">
        <f t="shared" si="8"/>
        <v>0</v>
      </c>
      <c r="N151" s="249"/>
      <c r="O151" s="249"/>
      <c r="P151" s="249"/>
      <c r="Q151" s="249"/>
      <c r="R151" s="248">
        <f t="shared" si="7"/>
        <v>0</v>
      </c>
    </row>
    <row r="152" spans="4:18" s="120" customFormat="1" ht="12.75" hidden="1" customHeight="1">
      <c r="D152" s="246"/>
      <c r="E152" s="247"/>
      <c r="F152" s="247"/>
      <c r="G152" s="247"/>
      <c r="H152" s="248">
        <f t="shared" si="6"/>
        <v>0</v>
      </c>
      <c r="I152" s="249"/>
      <c r="J152" s="249"/>
      <c r="K152" s="249"/>
      <c r="L152" s="249"/>
      <c r="M152" s="248">
        <f t="shared" si="8"/>
        <v>0</v>
      </c>
      <c r="N152" s="249"/>
      <c r="O152" s="249"/>
      <c r="P152" s="249"/>
      <c r="Q152" s="249"/>
      <c r="R152" s="248">
        <f t="shared" si="7"/>
        <v>0</v>
      </c>
    </row>
    <row r="153" spans="4:18" s="120" customFormat="1" ht="12.75" hidden="1" customHeight="1">
      <c r="D153" s="246"/>
      <c r="E153" s="247"/>
      <c r="F153" s="247"/>
      <c r="G153" s="247"/>
      <c r="H153" s="248">
        <f t="shared" si="6"/>
        <v>0</v>
      </c>
      <c r="I153" s="249"/>
      <c r="J153" s="249"/>
      <c r="K153" s="249"/>
      <c r="L153" s="249"/>
      <c r="M153" s="248">
        <f t="shared" si="8"/>
        <v>0</v>
      </c>
      <c r="N153" s="249"/>
      <c r="O153" s="249"/>
      <c r="P153" s="249"/>
      <c r="Q153" s="249"/>
      <c r="R153" s="248">
        <f t="shared" si="7"/>
        <v>0</v>
      </c>
    </row>
    <row r="154" spans="4:18" s="120" customFormat="1" ht="12.75" hidden="1" customHeight="1">
      <c r="D154" s="246"/>
      <c r="E154" s="247"/>
      <c r="F154" s="247"/>
      <c r="G154" s="247"/>
      <c r="H154" s="248">
        <f t="shared" si="6"/>
        <v>0</v>
      </c>
      <c r="I154" s="249"/>
      <c r="J154" s="249"/>
      <c r="K154" s="249"/>
      <c r="L154" s="249"/>
      <c r="M154" s="248">
        <f t="shared" si="8"/>
        <v>0</v>
      </c>
      <c r="N154" s="249"/>
      <c r="O154" s="249"/>
      <c r="P154" s="249"/>
      <c r="Q154" s="249"/>
      <c r="R154" s="248">
        <f t="shared" si="7"/>
        <v>0</v>
      </c>
    </row>
    <row r="155" spans="4:18" s="120" customFormat="1" ht="12.75" hidden="1" customHeight="1">
      <c r="D155" s="246"/>
      <c r="E155" s="247"/>
      <c r="F155" s="247"/>
      <c r="G155" s="247"/>
      <c r="H155" s="248">
        <f t="shared" si="6"/>
        <v>0</v>
      </c>
      <c r="I155" s="249"/>
      <c r="J155" s="249"/>
      <c r="K155" s="249"/>
      <c r="L155" s="249"/>
      <c r="M155" s="248">
        <f t="shared" si="8"/>
        <v>0</v>
      </c>
      <c r="N155" s="249"/>
      <c r="O155" s="249"/>
      <c r="P155" s="249"/>
      <c r="Q155" s="249"/>
      <c r="R155" s="248">
        <f t="shared" si="7"/>
        <v>0</v>
      </c>
    </row>
    <row r="156" spans="4:18" s="120" customFormat="1" ht="12.75" hidden="1" customHeight="1">
      <c r="D156" s="246"/>
      <c r="E156" s="247"/>
      <c r="F156" s="247"/>
      <c r="G156" s="247"/>
      <c r="H156" s="248">
        <f t="shared" si="6"/>
        <v>0</v>
      </c>
      <c r="I156" s="249"/>
      <c r="J156" s="249"/>
      <c r="K156" s="249"/>
      <c r="L156" s="249"/>
      <c r="M156" s="248">
        <f t="shared" si="8"/>
        <v>0</v>
      </c>
      <c r="N156" s="249"/>
      <c r="O156" s="249"/>
      <c r="P156" s="249"/>
      <c r="Q156" s="249"/>
      <c r="R156" s="248">
        <f t="shared" si="7"/>
        <v>0</v>
      </c>
    </row>
    <row r="157" spans="4:18" s="120" customFormat="1" ht="12.75" hidden="1" customHeight="1">
      <c r="D157" s="246"/>
      <c r="E157" s="247"/>
      <c r="F157" s="247"/>
      <c r="G157" s="247"/>
      <c r="H157" s="248">
        <f t="shared" si="6"/>
        <v>0</v>
      </c>
      <c r="I157" s="249"/>
      <c r="J157" s="249"/>
      <c r="K157" s="249"/>
      <c r="L157" s="249"/>
      <c r="M157" s="248">
        <f t="shared" si="8"/>
        <v>0</v>
      </c>
      <c r="N157" s="249"/>
      <c r="O157" s="249"/>
      <c r="P157" s="249"/>
      <c r="Q157" s="249"/>
      <c r="R157" s="248">
        <f t="shared" si="7"/>
        <v>0</v>
      </c>
    </row>
    <row r="158" spans="4:18" s="120" customFormat="1" ht="12.75" hidden="1" customHeight="1">
      <c r="D158" s="246"/>
      <c r="E158" s="247"/>
      <c r="F158" s="247"/>
      <c r="G158" s="247"/>
      <c r="H158" s="248">
        <f t="shared" si="6"/>
        <v>0</v>
      </c>
      <c r="I158" s="249"/>
      <c r="J158" s="249"/>
      <c r="K158" s="249"/>
      <c r="L158" s="249"/>
      <c r="M158" s="248">
        <f t="shared" si="8"/>
        <v>0</v>
      </c>
      <c r="N158" s="249"/>
      <c r="O158" s="249"/>
      <c r="P158" s="249"/>
      <c r="Q158" s="249"/>
      <c r="R158" s="248">
        <f t="shared" si="7"/>
        <v>0</v>
      </c>
    </row>
    <row r="159" spans="4:18" s="120" customFormat="1" ht="12.75" hidden="1" customHeight="1">
      <c r="D159" s="246"/>
      <c r="E159" s="247"/>
      <c r="F159" s="247"/>
      <c r="G159" s="247"/>
      <c r="H159" s="248">
        <f t="shared" si="6"/>
        <v>0</v>
      </c>
      <c r="I159" s="249"/>
      <c r="J159" s="249"/>
      <c r="K159" s="249"/>
      <c r="L159" s="249"/>
      <c r="M159" s="248">
        <f t="shared" si="8"/>
        <v>0</v>
      </c>
      <c r="N159" s="249"/>
      <c r="O159" s="249"/>
      <c r="P159" s="249"/>
      <c r="Q159" s="249"/>
      <c r="R159" s="248">
        <f t="shared" si="7"/>
        <v>0</v>
      </c>
    </row>
    <row r="160" spans="4:18" s="120" customFormat="1" ht="12.75" hidden="1" customHeight="1">
      <c r="D160" s="246"/>
      <c r="E160" s="247"/>
      <c r="F160" s="247"/>
      <c r="G160" s="247"/>
      <c r="H160" s="248">
        <f t="shared" si="6"/>
        <v>0</v>
      </c>
      <c r="I160" s="249"/>
      <c r="J160" s="249"/>
      <c r="K160" s="249"/>
      <c r="L160" s="249"/>
      <c r="M160" s="248">
        <f t="shared" si="8"/>
        <v>0</v>
      </c>
      <c r="N160" s="249"/>
      <c r="O160" s="249"/>
      <c r="P160" s="249"/>
      <c r="Q160" s="249"/>
      <c r="R160" s="248">
        <f t="shared" si="7"/>
        <v>0</v>
      </c>
    </row>
    <row r="161" spans="4:18" s="120" customFormat="1" ht="12.75" hidden="1" customHeight="1">
      <c r="D161" s="246"/>
      <c r="E161" s="247"/>
      <c r="F161" s="247"/>
      <c r="G161" s="247"/>
      <c r="H161" s="248">
        <f t="shared" si="6"/>
        <v>0</v>
      </c>
      <c r="I161" s="249"/>
      <c r="J161" s="249"/>
      <c r="K161" s="249"/>
      <c r="L161" s="249"/>
      <c r="M161" s="248">
        <f t="shared" si="8"/>
        <v>0</v>
      </c>
      <c r="N161" s="249"/>
      <c r="O161" s="249"/>
      <c r="P161" s="249"/>
      <c r="Q161" s="249"/>
      <c r="R161" s="248">
        <f t="shared" si="7"/>
        <v>0</v>
      </c>
    </row>
    <row r="162" spans="4:18" s="120" customFormat="1" ht="12.75" hidden="1" customHeight="1">
      <c r="D162" s="246"/>
      <c r="E162" s="247"/>
      <c r="F162" s="247"/>
      <c r="G162" s="247"/>
      <c r="H162" s="248">
        <f t="shared" si="6"/>
        <v>0</v>
      </c>
      <c r="I162" s="249"/>
      <c r="J162" s="249"/>
      <c r="K162" s="249"/>
      <c r="L162" s="249"/>
      <c r="M162" s="248">
        <f t="shared" si="8"/>
        <v>0</v>
      </c>
      <c r="N162" s="249"/>
      <c r="O162" s="249"/>
      <c r="P162" s="249"/>
      <c r="Q162" s="249"/>
      <c r="R162" s="248">
        <f t="shared" si="7"/>
        <v>0</v>
      </c>
    </row>
    <row r="163" spans="4:18" s="120" customFormat="1" ht="12.75" hidden="1" customHeight="1">
      <c r="D163" s="246"/>
      <c r="E163" s="247"/>
      <c r="F163" s="247"/>
      <c r="G163" s="247"/>
      <c r="H163" s="248">
        <f t="shared" si="6"/>
        <v>0</v>
      </c>
      <c r="I163" s="249"/>
      <c r="J163" s="249"/>
      <c r="K163" s="249"/>
      <c r="L163" s="249"/>
      <c r="M163" s="248">
        <f t="shared" si="8"/>
        <v>0</v>
      </c>
      <c r="N163" s="249"/>
      <c r="O163" s="249"/>
      <c r="P163" s="249"/>
      <c r="Q163" s="249"/>
      <c r="R163" s="248">
        <f t="shared" si="7"/>
        <v>0</v>
      </c>
    </row>
    <row r="164" spans="4:18" s="120" customFormat="1" ht="12.75" hidden="1" customHeight="1">
      <c r="D164" s="246"/>
      <c r="E164" s="247"/>
      <c r="F164" s="247"/>
      <c r="G164" s="247"/>
      <c r="H164" s="248">
        <f t="shared" si="6"/>
        <v>0</v>
      </c>
      <c r="I164" s="249"/>
      <c r="J164" s="249"/>
      <c r="K164" s="249"/>
      <c r="L164" s="249"/>
      <c r="M164" s="248">
        <f t="shared" si="8"/>
        <v>0</v>
      </c>
      <c r="N164" s="249"/>
      <c r="O164" s="249"/>
      <c r="P164" s="249"/>
      <c r="Q164" s="249"/>
      <c r="R164" s="248">
        <f t="shared" si="7"/>
        <v>0</v>
      </c>
    </row>
    <row r="165" spans="4:18" s="120" customFormat="1" ht="12.75" hidden="1" customHeight="1">
      <c r="D165" s="246"/>
      <c r="E165" s="247"/>
      <c r="F165" s="247"/>
      <c r="G165" s="247"/>
      <c r="H165" s="248">
        <f t="shared" si="6"/>
        <v>0</v>
      </c>
      <c r="I165" s="249"/>
      <c r="J165" s="249"/>
      <c r="K165" s="249"/>
      <c r="L165" s="249"/>
      <c r="M165" s="248">
        <f t="shared" si="8"/>
        <v>0</v>
      </c>
      <c r="N165" s="249"/>
      <c r="O165" s="249"/>
      <c r="P165" s="249"/>
      <c r="Q165" s="249"/>
      <c r="R165" s="248">
        <f t="shared" si="7"/>
        <v>0</v>
      </c>
    </row>
    <row r="166" spans="4:18" s="120" customFormat="1" ht="12.75" hidden="1" customHeight="1">
      <c r="D166" s="246"/>
      <c r="E166" s="247"/>
      <c r="F166" s="247"/>
      <c r="G166" s="247"/>
      <c r="H166" s="248">
        <f t="shared" si="6"/>
        <v>0</v>
      </c>
      <c r="I166" s="249"/>
      <c r="J166" s="249"/>
      <c r="K166" s="249"/>
      <c r="L166" s="249"/>
      <c r="M166" s="248">
        <f t="shared" si="8"/>
        <v>0</v>
      </c>
      <c r="N166" s="249"/>
      <c r="O166" s="249"/>
      <c r="P166" s="249"/>
      <c r="Q166" s="249"/>
      <c r="R166" s="248">
        <f t="shared" si="7"/>
        <v>0</v>
      </c>
    </row>
    <row r="167" spans="4:18" s="120" customFormat="1" ht="12.75" hidden="1" customHeight="1">
      <c r="D167" s="246"/>
      <c r="E167" s="247"/>
      <c r="F167" s="247"/>
      <c r="G167" s="247"/>
      <c r="H167" s="248">
        <f t="shared" si="6"/>
        <v>0</v>
      </c>
      <c r="I167" s="249"/>
      <c r="J167" s="249"/>
      <c r="K167" s="249"/>
      <c r="L167" s="249"/>
      <c r="M167" s="248">
        <f t="shared" si="8"/>
        <v>0</v>
      </c>
      <c r="N167" s="249"/>
      <c r="O167" s="249"/>
      <c r="P167" s="249"/>
      <c r="Q167" s="249"/>
      <c r="R167" s="248">
        <f t="shared" si="7"/>
        <v>0</v>
      </c>
    </row>
    <row r="168" spans="4:18" s="120" customFormat="1" ht="12.75" hidden="1" customHeight="1">
      <c r="D168" s="246"/>
      <c r="E168" s="247"/>
      <c r="F168" s="247"/>
      <c r="G168" s="247"/>
      <c r="H168" s="248">
        <f t="shared" si="6"/>
        <v>0</v>
      </c>
      <c r="I168" s="249"/>
      <c r="J168" s="249"/>
      <c r="K168" s="249"/>
      <c r="L168" s="249"/>
      <c r="M168" s="248">
        <f t="shared" si="8"/>
        <v>0</v>
      </c>
      <c r="N168" s="249"/>
      <c r="O168" s="249"/>
      <c r="P168" s="249"/>
      <c r="Q168" s="249"/>
      <c r="R168" s="248">
        <f t="shared" si="7"/>
        <v>0</v>
      </c>
    </row>
    <row r="169" spans="4:18" s="120" customFormat="1" ht="12.75" hidden="1" customHeight="1">
      <c r="D169" s="246"/>
      <c r="E169" s="247"/>
      <c r="F169" s="247"/>
      <c r="G169" s="247"/>
      <c r="H169" s="248">
        <f t="shared" si="6"/>
        <v>0</v>
      </c>
      <c r="I169" s="249"/>
      <c r="J169" s="249"/>
      <c r="K169" s="249"/>
      <c r="L169" s="249"/>
      <c r="M169" s="248">
        <f t="shared" si="8"/>
        <v>0</v>
      </c>
      <c r="N169" s="249"/>
      <c r="O169" s="249"/>
      <c r="P169" s="249"/>
      <c r="Q169" s="249"/>
      <c r="R169" s="248">
        <f t="shared" si="7"/>
        <v>0</v>
      </c>
    </row>
    <row r="170" spans="4:18" s="120" customFormat="1" ht="12.75" hidden="1" customHeight="1">
      <c r="D170" s="246"/>
      <c r="E170" s="247"/>
      <c r="F170" s="247"/>
      <c r="G170" s="247"/>
      <c r="H170" s="248">
        <f t="shared" si="6"/>
        <v>0</v>
      </c>
      <c r="I170" s="249"/>
      <c r="J170" s="249"/>
      <c r="K170" s="249"/>
      <c r="L170" s="249"/>
      <c r="M170" s="248">
        <f t="shared" si="8"/>
        <v>0</v>
      </c>
      <c r="N170" s="249"/>
      <c r="O170" s="249"/>
      <c r="P170" s="249"/>
      <c r="Q170" s="249"/>
      <c r="R170" s="248">
        <f t="shared" si="7"/>
        <v>0</v>
      </c>
    </row>
    <row r="171" spans="4:18" s="120" customFormat="1" ht="12.75" hidden="1" customHeight="1">
      <c r="D171" s="246"/>
      <c r="E171" s="247"/>
      <c r="F171" s="247"/>
      <c r="G171" s="247"/>
      <c r="H171" s="248">
        <f t="shared" si="6"/>
        <v>0</v>
      </c>
      <c r="I171" s="249"/>
      <c r="J171" s="249"/>
      <c r="K171" s="249"/>
      <c r="L171" s="249"/>
      <c r="M171" s="248">
        <f t="shared" si="8"/>
        <v>0</v>
      </c>
      <c r="N171" s="249"/>
      <c r="O171" s="249"/>
      <c r="P171" s="249"/>
      <c r="Q171" s="249"/>
      <c r="R171" s="248">
        <f t="shared" si="7"/>
        <v>0</v>
      </c>
    </row>
    <row r="172" spans="4:18" s="120" customFormat="1" ht="12.75" hidden="1" customHeight="1">
      <c r="D172" s="246"/>
      <c r="E172" s="247"/>
      <c r="F172" s="247"/>
      <c r="G172" s="247"/>
      <c r="H172" s="248">
        <f t="shared" si="6"/>
        <v>0</v>
      </c>
      <c r="I172" s="249"/>
      <c r="J172" s="249"/>
      <c r="K172" s="249"/>
      <c r="L172" s="249"/>
      <c r="M172" s="248">
        <f t="shared" si="8"/>
        <v>0</v>
      </c>
      <c r="N172" s="249"/>
      <c r="O172" s="249"/>
      <c r="P172" s="249"/>
      <c r="Q172" s="249"/>
      <c r="R172" s="248">
        <f t="shared" si="7"/>
        <v>0</v>
      </c>
    </row>
    <row r="173" spans="4:18" s="120" customFormat="1" ht="12.75" hidden="1" customHeight="1">
      <c r="D173" s="246"/>
      <c r="E173" s="247"/>
      <c r="F173" s="247"/>
      <c r="G173" s="247"/>
      <c r="H173" s="248">
        <f t="shared" si="6"/>
        <v>0</v>
      </c>
      <c r="I173" s="249"/>
      <c r="J173" s="249"/>
      <c r="K173" s="249"/>
      <c r="L173" s="249"/>
      <c r="M173" s="248">
        <f t="shared" si="8"/>
        <v>0</v>
      </c>
      <c r="N173" s="249"/>
      <c r="O173" s="249"/>
      <c r="P173" s="249"/>
      <c r="Q173" s="249"/>
      <c r="R173" s="248">
        <f t="shared" si="7"/>
        <v>0</v>
      </c>
    </row>
    <row r="174" spans="4:18" s="120" customFormat="1" ht="12.75" hidden="1" customHeight="1">
      <c r="D174" s="246"/>
      <c r="E174" s="247"/>
      <c r="F174" s="247"/>
      <c r="G174" s="247"/>
      <c r="H174" s="248">
        <f t="shared" si="6"/>
        <v>0</v>
      </c>
      <c r="I174" s="249"/>
      <c r="J174" s="249"/>
      <c r="K174" s="249"/>
      <c r="L174" s="249"/>
      <c r="M174" s="248">
        <f t="shared" si="8"/>
        <v>0</v>
      </c>
      <c r="N174" s="249"/>
      <c r="O174" s="249"/>
      <c r="P174" s="249"/>
      <c r="Q174" s="249"/>
      <c r="R174" s="248">
        <f t="shared" si="7"/>
        <v>0</v>
      </c>
    </row>
    <row r="175" spans="4:18" s="120" customFormat="1" ht="12.75" hidden="1" customHeight="1">
      <c r="D175" s="246"/>
      <c r="E175" s="247"/>
      <c r="F175" s="247"/>
      <c r="G175" s="247"/>
      <c r="H175" s="248">
        <f t="shared" si="6"/>
        <v>0</v>
      </c>
      <c r="I175" s="249"/>
      <c r="J175" s="249"/>
      <c r="K175" s="249"/>
      <c r="L175" s="249"/>
      <c r="M175" s="248">
        <f t="shared" si="8"/>
        <v>0</v>
      </c>
      <c r="N175" s="249"/>
      <c r="O175" s="249"/>
      <c r="P175" s="249"/>
      <c r="Q175" s="249"/>
      <c r="R175" s="248">
        <f t="shared" si="7"/>
        <v>0</v>
      </c>
    </row>
    <row r="176" spans="4:18" s="120" customFormat="1" ht="12.75" hidden="1" customHeight="1">
      <c r="D176" s="246"/>
      <c r="E176" s="247"/>
      <c r="F176" s="247"/>
      <c r="G176" s="247"/>
      <c r="H176" s="248">
        <f t="shared" si="6"/>
        <v>0</v>
      </c>
      <c r="I176" s="249"/>
      <c r="J176" s="249"/>
      <c r="K176" s="249"/>
      <c r="L176" s="249"/>
      <c r="M176" s="248">
        <f t="shared" si="8"/>
        <v>0</v>
      </c>
      <c r="N176" s="249"/>
      <c r="O176" s="249"/>
      <c r="P176" s="249"/>
      <c r="Q176" s="249"/>
      <c r="R176" s="248">
        <f t="shared" si="7"/>
        <v>0</v>
      </c>
    </row>
    <row r="177" spans="4:18" s="120" customFormat="1" ht="12.75" hidden="1" customHeight="1">
      <c r="D177" s="246"/>
      <c r="E177" s="247"/>
      <c r="F177" s="247"/>
      <c r="G177" s="247"/>
      <c r="H177" s="248">
        <f t="shared" si="6"/>
        <v>0</v>
      </c>
      <c r="I177" s="249"/>
      <c r="J177" s="249"/>
      <c r="K177" s="249"/>
      <c r="L177" s="249"/>
      <c r="M177" s="248">
        <f t="shared" si="8"/>
        <v>0</v>
      </c>
      <c r="N177" s="249"/>
      <c r="O177" s="249"/>
      <c r="P177" s="249"/>
      <c r="Q177" s="249"/>
      <c r="R177" s="248">
        <f t="shared" si="7"/>
        <v>0</v>
      </c>
    </row>
    <row r="178" spans="4:18" s="120" customFormat="1" ht="12.75" hidden="1" customHeight="1">
      <c r="D178" s="246"/>
      <c r="E178" s="247"/>
      <c r="F178" s="247"/>
      <c r="G178" s="247"/>
      <c r="H178" s="248">
        <f t="shared" si="6"/>
        <v>0</v>
      </c>
      <c r="I178" s="249"/>
      <c r="J178" s="249"/>
      <c r="K178" s="249"/>
      <c r="L178" s="249"/>
      <c r="M178" s="248">
        <f t="shared" si="8"/>
        <v>0</v>
      </c>
      <c r="N178" s="249"/>
      <c r="O178" s="249"/>
      <c r="P178" s="249"/>
      <c r="Q178" s="249"/>
      <c r="R178" s="248">
        <f t="shared" si="7"/>
        <v>0</v>
      </c>
    </row>
    <row r="179" spans="4:18" s="120" customFormat="1" ht="12.75" hidden="1" customHeight="1">
      <c r="D179" s="246"/>
      <c r="E179" s="247"/>
      <c r="F179" s="247"/>
      <c r="G179" s="247"/>
      <c r="H179" s="248">
        <f t="shared" si="6"/>
        <v>0</v>
      </c>
      <c r="I179" s="249"/>
      <c r="J179" s="249"/>
      <c r="K179" s="249"/>
      <c r="L179" s="249"/>
      <c r="M179" s="248">
        <f t="shared" si="8"/>
        <v>0</v>
      </c>
      <c r="N179" s="249"/>
      <c r="O179" s="249"/>
      <c r="P179" s="249"/>
      <c r="Q179" s="249"/>
      <c r="R179" s="248">
        <f t="shared" si="7"/>
        <v>0</v>
      </c>
    </row>
    <row r="180" spans="4:18" s="120" customFormat="1" ht="12.75" hidden="1" customHeight="1">
      <c r="D180" s="246"/>
      <c r="E180" s="247"/>
      <c r="F180" s="247"/>
      <c r="G180" s="247"/>
      <c r="H180" s="248">
        <f t="shared" si="6"/>
        <v>0</v>
      </c>
      <c r="I180" s="249"/>
      <c r="J180" s="249"/>
      <c r="K180" s="249"/>
      <c r="L180" s="249"/>
      <c r="M180" s="248">
        <f t="shared" si="8"/>
        <v>0</v>
      </c>
      <c r="N180" s="249"/>
      <c r="O180" s="249"/>
      <c r="P180" s="249"/>
      <c r="Q180" s="249"/>
      <c r="R180" s="248">
        <f t="shared" si="7"/>
        <v>0</v>
      </c>
    </row>
    <row r="181" spans="4:18" s="120" customFormat="1" ht="12.75" hidden="1" customHeight="1">
      <c r="D181" s="246"/>
      <c r="E181" s="247"/>
      <c r="F181" s="247"/>
      <c r="G181" s="247"/>
      <c r="H181" s="248">
        <f t="shared" si="6"/>
        <v>0</v>
      </c>
      <c r="I181" s="249"/>
      <c r="J181" s="249"/>
      <c r="K181" s="249"/>
      <c r="L181" s="249"/>
      <c r="M181" s="248">
        <f t="shared" si="8"/>
        <v>0</v>
      </c>
      <c r="N181" s="249"/>
      <c r="O181" s="249"/>
      <c r="P181" s="249"/>
      <c r="Q181" s="249"/>
      <c r="R181" s="248">
        <f t="shared" si="7"/>
        <v>0</v>
      </c>
    </row>
    <row r="182" spans="4:18" s="120" customFormat="1" ht="12.75" hidden="1" customHeight="1">
      <c r="D182" s="246"/>
      <c r="E182" s="247"/>
      <c r="F182" s="247"/>
      <c r="G182" s="247"/>
      <c r="H182" s="248">
        <f t="shared" si="6"/>
        <v>0</v>
      </c>
      <c r="I182" s="249"/>
      <c r="J182" s="249"/>
      <c r="K182" s="249"/>
      <c r="L182" s="249"/>
      <c r="M182" s="248">
        <f t="shared" si="8"/>
        <v>0</v>
      </c>
      <c r="N182" s="249"/>
      <c r="O182" s="249"/>
      <c r="P182" s="249"/>
      <c r="Q182" s="249"/>
      <c r="R182" s="248">
        <f t="shared" si="7"/>
        <v>0</v>
      </c>
    </row>
    <row r="183" spans="4:18" s="120" customFormat="1" ht="12.75" hidden="1" customHeight="1">
      <c r="D183" s="246"/>
      <c r="E183" s="247"/>
      <c r="F183" s="247"/>
      <c r="G183" s="247"/>
      <c r="H183" s="248">
        <f t="shared" si="6"/>
        <v>0</v>
      </c>
      <c r="I183" s="249"/>
      <c r="J183" s="249"/>
      <c r="K183" s="249"/>
      <c r="L183" s="249"/>
      <c r="M183" s="248">
        <f t="shared" si="8"/>
        <v>0</v>
      </c>
      <c r="N183" s="249"/>
      <c r="O183" s="249"/>
      <c r="P183" s="249"/>
      <c r="Q183" s="249"/>
      <c r="R183" s="248">
        <f t="shared" si="7"/>
        <v>0</v>
      </c>
    </row>
    <row r="184" spans="4:18" s="120" customFormat="1" ht="12.75" hidden="1" customHeight="1">
      <c r="D184" s="246"/>
      <c r="E184" s="247"/>
      <c r="F184" s="247"/>
      <c r="G184" s="247"/>
      <c r="H184" s="248">
        <f t="shared" si="6"/>
        <v>0</v>
      </c>
      <c r="I184" s="249"/>
      <c r="J184" s="249"/>
      <c r="K184" s="249"/>
      <c r="L184" s="249"/>
      <c r="M184" s="248">
        <f t="shared" si="8"/>
        <v>0</v>
      </c>
      <c r="N184" s="249"/>
      <c r="O184" s="249"/>
      <c r="P184" s="249"/>
      <c r="Q184" s="249"/>
      <c r="R184" s="248">
        <f t="shared" si="7"/>
        <v>0</v>
      </c>
    </row>
    <row r="185" spans="4:18" s="120" customFormat="1" ht="12.75" hidden="1" customHeight="1">
      <c r="D185" s="246"/>
      <c r="E185" s="247"/>
      <c r="F185" s="247"/>
      <c r="G185" s="247"/>
      <c r="H185" s="248">
        <f t="shared" si="6"/>
        <v>0</v>
      </c>
      <c r="I185" s="249"/>
      <c r="J185" s="249"/>
      <c r="K185" s="249"/>
      <c r="L185" s="249"/>
      <c r="M185" s="248">
        <f t="shared" si="8"/>
        <v>0</v>
      </c>
      <c r="N185" s="249"/>
      <c r="O185" s="249"/>
      <c r="P185" s="249"/>
      <c r="Q185" s="249"/>
      <c r="R185" s="248">
        <f t="shared" si="7"/>
        <v>0</v>
      </c>
    </row>
    <row r="186" spans="4:18" s="120" customFormat="1" ht="12.75" hidden="1" customHeight="1">
      <c r="D186" s="246"/>
      <c r="E186" s="247"/>
      <c r="F186" s="247"/>
      <c r="G186" s="247"/>
      <c r="H186" s="248">
        <f t="shared" si="6"/>
        <v>0</v>
      </c>
      <c r="I186" s="249"/>
      <c r="J186" s="249"/>
      <c r="K186" s="249"/>
      <c r="L186" s="249"/>
      <c r="M186" s="248">
        <f t="shared" si="8"/>
        <v>0</v>
      </c>
      <c r="N186" s="249"/>
      <c r="O186" s="249"/>
      <c r="P186" s="249"/>
      <c r="Q186" s="249"/>
      <c r="R186" s="248">
        <f t="shared" si="7"/>
        <v>0</v>
      </c>
    </row>
    <row r="187" spans="4:18" s="120" customFormat="1" ht="12.75" hidden="1" customHeight="1">
      <c r="D187" s="246"/>
      <c r="E187" s="247"/>
      <c r="F187" s="247"/>
      <c r="G187" s="247"/>
      <c r="H187" s="248">
        <f t="shared" si="6"/>
        <v>0</v>
      </c>
      <c r="I187" s="249"/>
      <c r="J187" s="249"/>
      <c r="K187" s="249"/>
      <c r="L187" s="249"/>
      <c r="M187" s="248">
        <f t="shared" si="8"/>
        <v>0</v>
      </c>
      <c r="N187" s="249"/>
      <c r="O187" s="249"/>
      <c r="P187" s="249"/>
      <c r="Q187" s="249"/>
      <c r="R187" s="248">
        <f t="shared" si="7"/>
        <v>0</v>
      </c>
    </row>
    <row r="188" spans="4:18" s="120" customFormat="1" ht="12.75" hidden="1" customHeight="1">
      <c r="D188" s="246"/>
      <c r="E188" s="247"/>
      <c r="F188" s="247"/>
      <c r="G188" s="247"/>
      <c r="H188" s="248">
        <f t="shared" si="6"/>
        <v>0</v>
      </c>
      <c r="I188" s="249"/>
      <c r="J188" s="249"/>
      <c r="K188" s="249"/>
      <c r="L188" s="249"/>
      <c r="M188" s="248">
        <f t="shared" si="8"/>
        <v>0</v>
      </c>
      <c r="N188" s="249"/>
      <c r="O188" s="249"/>
      <c r="P188" s="249"/>
      <c r="Q188" s="249"/>
      <c r="R188" s="248">
        <f t="shared" si="7"/>
        <v>0</v>
      </c>
    </row>
    <row r="189" spans="4:18" s="120" customFormat="1" ht="12.75" hidden="1" customHeight="1">
      <c r="D189" s="246"/>
      <c r="E189" s="247"/>
      <c r="F189" s="247"/>
      <c r="G189" s="247"/>
      <c r="H189" s="248">
        <f t="shared" si="6"/>
        <v>0</v>
      </c>
      <c r="I189" s="249"/>
      <c r="J189" s="249"/>
      <c r="K189" s="249"/>
      <c r="L189" s="249"/>
      <c r="M189" s="248">
        <f t="shared" si="8"/>
        <v>0</v>
      </c>
      <c r="N189" s="249"/>
      <c r="O189" s="249"/>
      <c r="P189" s="249"/>
      <c r="Q189" s="249"/>
      <c r="R189" s="248">
        <f t="shared" si="7"/>
        <v>0</v>
      </c>
    </row>
    <row r="190" spans="4:18" s="120" customFormat="1" ht="12.75" hidden="1" customHeight="1">
      <c r="D190" s="246"/>
      <c r="E190" s="247"/>
      <c r="F190" s="247"/>
      <c r="G190" s="247"/>
      <c r="H190" s="248">
        <f t="shared" si="6"/>
        <v>0</v>
      </c>
      <c r="I190" s="249"/>
      <c r="J190" s="249"/>
      <c r="K190" s="249"/>
      <c r="L190" s="249"/>
      <c r="M190" s="248">
        <f t="shared" si="8"/>
        <v>0</v>
      </c>
      <c r="N190" s="249"/>
      <c r="O190" s="249"/>
      <c r="P190" s="249"/>
      <c r="Q190" s="249"/>
      <c r="R190" s="248">
        <f t="shared" si="7"/>
        <v>0</v>
      </c>
    </row>
    <row r="191" spans="4:18" s="120" customFormat="1" ht="12.75" hidden="1" customHeight="1">
      <c r="D191" s="246"/>
      <c r="E191" s="247"/>
      <c r="F191" s="247"/>
      <c r="G191" s="247"/>
      <c r="H191" s="248">
        <f t="shared" si="6"/>
        <v>0</v>
      </c>
      <c r="I191" s="249"/>
      <c r="J191" s="249"/>
      <c r="K191" s="249"/>
      <c r="L191" s="249"/>
      <c r="M191" s="248">
        <f t="shared" si="8"/>
        <v>0</v>
      </c>
      <c r="N191" s="249"/>
      <c r="O191" s="249"/>
      <c r="P191" s="249"/>
      <c r="Q191" s="249"/>
      <c r="R191" s="248">
        <f t="shared" si="7"/>
        <v>0</v>
      </c>
    </row>
    <row r="192" spans="4:18" s="120" customFormat="1" ht="12.75" hidden="1" customHeight="1">
      <c r="D192" s="246"/>
      <c r="E192" s="247"/>
      <c r="F192" s="247"/>
      <c r="G192" s="247"/>
      <c r="H192" s="248">
        <f t="shared" si="6"/>
        <v>0</v>
      </c>
      <c r="I192" s="249"/>
      <c r="J192" s="249"/>
      <c r="K192" s="249"/>
      <c r="L192" s="249"/>
      <c r="M192" s="248">
        <f t="shared" si="8"/>
        <v>0</v>
      </c>
      <c r="N192" s="249"/>
      <c r="O192" s="249"/>
      <c r="P192" s="249"/>
      <c r="Q192" s="249"/>
      <c r="R192" s="248">
        <f t="shared" si="7"/>
        <v>0</v>
      </c>
    </row>
    <row r="193" spans="4:18" s="120" customFormat="1" ht="12.75" hidden="1" customHeight="1">
      <c r="D193" s="246"/>
      <c r="E193" s="247"/>
      <c r="F193" s="247"/>
      <c r="G193" s="247"/>
      <c r="H193" s="248">
        <f t="shared" si="6"/>
        <v>0</v>
      </c>
      <c r="I193" s="249"/>
      <c r="J193" s="249"/>
      <c r="K193" s="249"/>
      <c r="L193" s="249"/>
      <c r="M193" s="248">
        <f t="shared" si="8"/>
        <v>0</v>
      </c>
      <c r="N193" s="249"/>
      <c r="O193" s="249"/>
      <c r="P193" s="249"/>
      <c r="Q193" s="249"/>
      <c r="R193" s="248">
        <f t="shared" si="7"/>
        <v>0</v>
      </c>
    </row>
    <row r="194" spans="4:18" s="120" customFormat="1" ht="12.75" hidden="1" customHeight="1">
      <c r="D194" s="246"/>
      <c r="E194" s="247"/>
      <c r="F194" s="247"/>
      <c r="G194" s="247"/>
      <c r="H194" s="248">
        <f t="shared" si="6"/>
        <v>0</v>
      </c>
      <c r="I194" s="249"/>
      <c r="J194" s="249"/>
      <c r="K194" s="249"/>
      <c r="L194" s="249"/>
      <c r="M194" s="248">
        <f t="shared" si="8"/>
        <v>0</v>
      </c>
      <c r="N194" s="249"/>
      <c r="O194" s="249"/>
      <c r="P194" s="249"/>
      <c r="Q194" s="249"/>
      <c r="R194" s="248">
        <f t="shared" si="7"/>
        <v>0</v>
      </c>
    </row>
    <row r="195" spans="4:18" s="120" customFormat="1" ht="12.75" hidden="1" customHeight="1">
      <c r="D195" s="246"/>
      <c r="E195" s="247"/>
      <c r="F195" s="247"/>
      <c r="G195" s="247"/>
      <c r="H195" s="248">
        <f t="shared" si="6"/>
        <v>0</v>
      </c>
      <c r="I195" s="249"/>
      <c r="J195" s="249"/>
      <c r="K195" s="249"/>
      <c r="L195" s="249"/>
      <c r="M195" s="248">
        <f t="shared" si="8"/>
        <v>0</v>
      </c>
      <c r="N195" s="249"/>
      <c r="O195" s="249"/>
      <c r="P195" s="249"/>
      <c r="Q195" s="249"/>
      <c r="R195" s="248">
        <f t="shared" si="7"/>
        <v>0</v>
      </c>
    </row>
    <row r="196" spans="4:18" s="120" customFormat="1" ht="12.75" hidden="1" customHeight="1">
      <c r="D196" s="246"/>
      <c r="E196" s="247"/>
      <c r="F196" s="247"/>
      <c r="G196" s="247"/>
      <c r="H196" s="248">
        <f t="shared" si="6"/>
        <v>0</v>
      </c>
      <c r="I196" s="249"/>
      <c r="J196" s="249"/>
      <c r="K196" s="249"/>
      <c r="L196" s="249"/>
      <c r="M196" s="248">
        <f t="shared" si="8"/>
        <v>0</v>
      </c>
      <c r="N196" s="249"/>
      <c r="O196" s="249"/>
      <c r="P196" s="249"/>
      <c r="Q196" s="249"/>
      <c r="R196" s="248">
        <f t="shared" si="7"/>
        <v>0</v>
      </c>
    </row>
    <row r="197" spans="4:18" s="120" customFormat="1" ht="12.75" hidden="1" customHeight="1">
      <c r="D197" s="246"/>
      <c r="E197" s="247"/>
      <c r="F197" s="247"/>
      <c r="G197" s="247"/>
      <c r="H197" s="248">
        <f t="shared" si="6"/>
        <v>0</v>
      </c>
      <c r="I197" s="249"/>
      <c r="J197" s="249"/>
      <c r="K197" s="249"/>
      <c r="L197" s="249"/>
      <c r="M197" s="248">
        <f t="shared" si="8"/>
        <v>0</v>
      </c>
      <c r="N197" s="249"/>
      <c r="O197" s="249"/>
      <c r="P197" s="249"/>
      <c r="Q197" s="249"/>
      <c r="R197" s="248">
        <f t="shared" si="7"/>
        <v>0</v>
      </c>
    </row>
    <row r="198" spans="4:18" s="120" customFormat="1" ht="12.75" hidden="1" customHeight="1">
      <c r="D198" s="246"/>
      <c r="E198" s="247"/>
      <c r="F198" s="247"/>
      <c r="G198" s="247"/>
      <c r="H198" s="248">
        <f t="shared" si="6"/>
        <v>0</v>
      </c>
      <c r="I198" s="249"/>
      <c r="J198" s="249"/>
      <c r="K198" s="249"/>
      <c r="L198" s="249"/>
      <c r="M198" s="248">
        <f t="shared" si="8"/>
        <v>0</v>
      </c>
      <c r="N198" s="249"/>
      <c r="O198" s="249"/>
      <c r="P198" s="249"/>
      <c r="Q198" s="249"/>
      <c r="R198" s="248">
        <f t="shared" si="7"/>
        <v>0</v>
      </c>
    </row>
    <row r="199" spans="4:18" s="120" customFormat="1" ht="12.75" hidden="1" customHeight="1">
      <c r="D199" s="246"/>
      <c r="E199" s="247"/>
      <c r="F199" s="247"/>
      <c r="G199" s="247"/>
      <c r="H199" s="248">
        <f t="shared" si="6"/>
        <v>0</v>
      </c>
      <c r="I199" s="249"/>
      <c r="J199" s="249"/>
      <c r="K199" s="249"/>
      <c r="L199" s="249"/>
      <c r="M199" s="248">
        <f t="shared" si="8"/>
        <v>0</v>
      </c>
      <c r="N199" s="249"/>
      <c r="O199" s="249"/>
      <c r="P199" s="249"/>
      <c r="Q199" s="249"/>
      <c r="R199" s="248">
        <f t="shared" si="7"/>
        <v>0</v>
      </c>
    </row>
    <row r="200" spans="4:18" s="120" customFormat="1" ht="12.75" hidden="1" customHeight="1">
      <c r="D200" s="246"/>
      <c r="E200" s="247"/>
      <c r="F200" s="247"/>
      <c r="G200" s="247"/>
      <c r="H200" s="248">
        <f t="shared" si="6"/>
        <v>0</v>
      </c>
      <c r="I200" s="249"/>
      <c r="J200" s="249"/>
      <c r="K200" s="249"/>
      <c r="L200" s="249"/>
      <c r="M200" s="248">
        <f t="shared" si="8"/>
        <v>0</v>
      </c>
      <c r="N200" s="249"/>
      <c r="O200" s="249"/>
      <c r="P200" s="249"/>
      <c r="Q200" s="249"/>
      <c r="R200" s="248">
        <f t="shared" si="7"/>
        <v>0</v>
      </c>
    </row>
    <row r="201" spans="4:18" s="120" customFormat="1" ht="12.75" hidden="1" customHeight="1">
      <c r="D201" s="246"/>
      <c r="E201" s="247"/>
      <c r="F201" s="247"/>
      <c r="G201" s="247"/>
      <c r="H201" s="248">
        <f t="shared" si="6"/>
        <v>0</v>
      </c>
      <c r="I201" s="249"/>
      <c r="J201" s="249"/>
      <c r="K201" s="249"/>
      <c r="L201" s="249"/>
      <c r="M201" s="248">
        <f t="shared" si="8"/>
        <v>0</v>
      </c>
      <c r="N201" s="249"/>
      <c r="O201" s="249"/>
      <c r="P201" s="249"/>
      <c r="Q201" s="249"/>
      <c r="R201" s="248">
        <f t="shared" si="7"/>
        <v>0</v>
      </c>
    </row>
    <row r="202" spans="4:18" s="120" customFormat="1" ht="12.75" hidden="1" customHeight="1">
      <c r="D202" s="246"/>
      <c r="E202" s="247"/>
      <c r="F202" s="247"/>
      <c r="G202" s="247"/>
      <c r="H202" s="248">
        <f t="shared" si="6"/>
        <v>0</v>
      </c>
      <c r="I202" s="249"/>
      <c r="J202" s="249"/>
      <c r="K202" s="249"/>
      <c r="L202" s="249"/>
      <c r="M202" s="248">
        <f t="shared" si="8"/>
        <v>0</v>
      </c>
      <c r="N202" s="249"/>
      <c r="O202" s="249"/>
      <c r="P202" s="249"/>
      <c r="Q202" s="249"/>
      <c r="R202" s="248">
        <f t="shared" si="7"/>
        <v>0</v>
      </c>
    </row>
    <row r="203" spans="4:18" s="120" customFormat="1" ht="12.75" hidden="1" customHeight="1">
      <c r="D203" s="246"/>
      <c r="E203" s="247"/>
      <c r="F203" s="247"/>
      <c r="G203" s="247"/>
      <c r="H203" s="248">
        <f t="shared" si="6"/>
        <v>0</v>
      </c>
      <c r="I203" s="249"/>
      <c r="J203" s="249"/>
      <c r="K203" s="249"/>
      <c r="L203" s="249"/>
      <c r="M203" s="248">
        <f t="shared" si="8"/>
        <v>0</v>
      </c>
      <c r="N203" s="249"/>
      <c r="O203" s="249"/>
      <c r="P203" s="249"/>
      <c r="Q203" s="249"/>
      <c r="R203" s="248">
        <f t="shared" si="7"/>
        <v>0</v>
      </c>
    </row>
    <row r="204" spans="4:18" s="120" customFormat="1" ht="12.75" hidden="1" customHeight="1">
      <c r="D204" s="246"/>
      <c r="E204" s="247"/>
      <c r="F204" s="247"/>
      <c r="G204" s="247"/>
      <c r="H204" s="248">
        <f t="shared" si="6"/>
        <v>0</v>
      </c>
      <c r="I204" s="249"/>
      <c r="J204" s="249"/>
      <c r="K204" s="249"/>
      <c r="L204" s="249"/>
      <c r="M204" s="248">
        <f t="shared" si="8"/>
        <v>0</v>
      </c>
      <c r="N204" s="249"/>
      <c r="O204" s="249"/>
      <c r="P204" s="249"/>
      <c r="Q204" s="249"/>
      <c r="R204" s="248">
        <f t="shared" si="7"/>
        <v>0</v>
      </c>
    </row>
    <row r="205" spans="4:18" s="120" customFormat="1" ht="12.75" hidden="1" customHeight="1">
      <c r="D205" s="246"/>
      <c r="E205" s="247"/>
      <c r="F205" s="247"/>
      <c r="G205" s="247"/>
      <c r="H205" s="248">
        <f t="shared" si="6"/>
        <v>0</v>
      </c>
      <c r="I205" s="249"/>
      <c r="J205" s="249"/>
      <c r="K205" s="249"/>
      <c r="L205" s="249"/>
      <c r="M205" s="248">
        <f t="shared" si="8"/>
        <v>0</v>
      </c>
      <c r="N205" s="249"/>
      <c r="O205" s="249"/>
      <c r="P205" s="249"/>
      <c r="Q205" s="249"/>
      <c r="R205" s="248">
        <f t="shared" si="7"/>
        <v>0</v>
      </c>
    </row>
    <row r="206" spans="4:18" s="120" customFormat="1" ht="12.75" hidden="1" customHeight="1">
      <c r="D206" s="246"/>
      <c r="E206" s="247"/>
      <c r="F206" s="247"/>
      <c r="G206" s="247"/>
      <c r="H206" s="248">
        <f t="shared" si="6"/>
        <v>0</v>
      </c>
      <c r="I206" s="249"/>
      <c r="J206" s="249"/>
      <c r="K206" s="249"/>
      <c r="L206" s="249"/>
      <c r="M206" s="248">
        <f t="shared" si="8"/>
        <v>0</v>
      </c>
      <c r="N206" s="249"/>
      <c r="O206" s="249"/>
      <c r="P206" s="249"/>
      <c r="Q206" s="249"/>
      <c r="R206" s="248">
        <f t="shared" si="7"/>
        <v>0</v>
      </c>
    </row>
    <row r="207" spans="4:18" s="120" customFormat="1" ht="12.75" hidden="1" customHeight="1">
      <c r="D207" s="246"/>
      <c r="E207" s="247"/>
      <c r="F207" s="247"/>
      <c r="G207" s="247"/>
      <c r="H207" s="248">
        <f t="shared" si="6"/>
        <v>0</v>
      </c>
      <c r="I207" s="249"/>
      <c r="J207" s="249"/>
      <c r="K207" s="249"/>
      <c r="L207" s="249"/>
      <c r="M207" s="248">
        <f t="shared" si="8"/>
        <v>0</v>
      </c>
      <c r="N207" s="249"/>
      <c r="O207" s="249"/>
      <c r="P207" s="249"/>
      <c r="Q207" s="249"/>
      <c r="R207" s="248">
        <f t="shared" si="7"/>
        <v>0</v>
      </c>
    </row>
    <row r="208" spans="4:18" s="120" customFormat="1" ht="12.75" hidden="1" customHeight="1">
      <c r="D208" s="246"/>
      <c r="E208" s="247"/>
      <c r="F208" s="247"/>
      <c r="G208" s="247"/>
      <c r="H208" s="248">
        <f t="shared" si="6"/>
        <v>0</v>
      </c>
      <c r="I208" s="249"/>
      <c r="J208" s="249"/>
      <c r="K208" s="249"/>
      <c r="L208" s="249"/>
      <c r="M208" s="248">
        <f t="shared" si="8"/>
        <v>0</v>
      </c>
      <c r="N208" s="249"/>
      <c r="O208" s="249"/>
      <c r="P208" s="249"/>
      <c r="Q208" s="249"/>
      <c r="R208" s="248">
        <f t="shared" si="7"/>
        <v>0</v>
      </c>
    </row>
    <row r="209" spans="4:18" s="120" customFormat="1" ht="12.75" hidden="1" customHeight="1">
      <c r="D209" s="246"/>
      <c r="E209" s="247"/>
      <c r="F209" s="247"/>
      <c r="G209" s="247"/>
      <c r="H209" s="248">
        <f t="shared" si="6"/>
        <v>0</v>
      </c>
      <c r="I209" s="249"/>
      <c r="J209" s="249"/>
      <c r="K209" s="249"/>
      <c r="L209" s="249"/>
      <c r="M209" s="248">
        <f t="shared" si="8"/>
        <v>0</v>
      </c>
      <c r="N209" s="249"/>
      <c r="O209" s="249"/>
      <c r="P209" s="249"/>
      <c r="Q209" s="249"/>
      <c r="R209" s="248">
        <f t="shared" si="7"/>
        <v>0</v>
      </c>
    </row>
    <row r="210" spans="4:18" s="120" customFormat="1" ht="12.75" hidden="1" customHeight="1">
      <c r="D210" s="246"/>
      <c r="E210" s="247"/>
      <c r="F210" s="247"/>
      <c r="G210" s="247"/>
      <c r="H210" s="248">
        <f t="shared" si="6"/>
        <v>0</v>
      </c>
      <c r="I210" s="249"/>
      <c r="J210" s="249"/>
      <c r="K210" s="249"/>
      <c r="L210" s="249"/>
      <c r="M210" s="248">
        <f t="shared" si="8"/>
        <v>0</v>
      </c>
      <c r="N210" s="249"/>
      <c r="O210" s="249"/>
      <c r="P210" s="249"/>
      <c r="Q210" s="249"/>
      <c r="R210" s="248">
        <f t="shared" si="7"/>
        <v>0</v>
      </c>
    </row>
    <row r="211" spans="4:18" s="120" customFormat="1" ht="12.75" hidden="1" customHeight="1">
      <c r="D211" s="246"/>
      <c r="E211" s="247"/>
      <c r="F211" s="247"/>
      <c r="G211" s="247"/>
      <c r="H211" s="248">
        <f t="shared" si="6"/>
        <v>0</v>
      </c>
      <c r="I211" s="249"/>
      <c r="J211" s="249"/>
      <c r="K211" s="249"/>
      <c r="L211" s="249"/>
      <c r="M211" s="248">
        <f t="shared" si="8"/>
        <v>0</v>
      </c>
      <c r="N211" s="249"/>
      <c r="O211" s="249"/>
      <c r="P211" s="249"/>
      <c r="Q211" s="249"/>
      <c r="R211" s="248">
        <f t="shared" si="7"/>
        <v>0</v>
      </c>
    </row>
    <row r="212" spans="4:18" s="120" customFormat="1" ht="12.75" hidden="1" customHeight="1">
      <c r="D212" s="246"/>
      <c r="E212" s="247"/>
      <c r="F212" s="247"/>
      <c r="G212" s="247"/>
      <c r="H212" s="248">
        <f t="shared" ref="H212:H275" si="9">SUM(E212:G212)</f>
        <v>0</v>
      </c>
      <c r="I212" s="249"/>
      <c r="J212" s="249"/>
      <c r="K212" s="249"/>
      <c r="L212" s="249"/>
      <c r="M212" s="248">
        <f t="shared" si="8"/>
        <v>0</v>
      </c>
      <c r="N212" s="249"/>
      <c r="O212" s="249"/>
      <c r="P212" s="249"/>
      <c r="Q212" s="249"/>
      <c r="R212" s="248">
        <f t="shared" ref="R212:R275" si="10">SUM(M212:Q212)</f>
        <v>0</v>
      </c>
    </row>
    <row r="213" spans="4:18" s="120" customFormat="1" ht="12.75" hidden="1" customHeight="1">
      <c r="D213" s="246"/>
      <c r="E213" s="247"/>
      <c r="F213" s="247"/>
      <c r="G213" s="247"/>
      <c r="H213" s="248">
        <f t="shared" si="9"/>
        <v>0</v>
      </c>
      <c r="I213" s="249"/>
      <c r="J213" s="249"/>
      <c r="K213" s="249"/>
      <c r="L213" s="249"/>
      <c r="M213" s="248">
        <f t="shared" ref="M213:M276" si="11">SUM(H213:L213)</f>
        <v>0</v>
      </c>
      <c r="N213" s="249"/>
      <c r="O213" s="249"/>
      <c r="P213" s="249"/>
      <c r="Q213" s="249"/>
      <c r="R213" s="248">
        <f t="shared" si="10"/>
        <v>0</v>
      </c>
    </row>
    <row r="214" spans="4:18" s="120" customFormat="1" ht="12.75" hidden="1" customHeight="1">
      <c r="D214" s="246"/>
      <c r="E214" s="247"/>
      <c r="F214" s="247"/>
      <c r="G214" s="247"/>
      <c r="H214" s="248">
        <f t="shared" si="9"/>
        <v>0</v>
      </c>
      <c r="I214" s="249"/>
      <c r="J214" s="249"/>
      <c r="K214" s="249"/>
      <c r="L214" s="249"/>
      <c r="M214" s="248">
        <f t="shared" si="11"/>
        <v>0</v>
      </c>
      <c r="N214" s="249"/>
      <c r="O214" s="249"/>
      <c r="P214" s="249"/>
      <c r="Q214" s="249"/>
      <c r="R214" s="248">
        <f t="shared" si="10"/>
        <v>0</v>
      </c>
    </row>
    <row r="215" spans="4:18" s="120" customFormat="1" ht="12.75" hidden="1" customHeight="1">
      <c r="D215" s="246"/>
      <c r="E215" s="247"/>
      <c r="F215" s="247"/>
      <c r="G215" s="247"/>
      <c r="H215" s="248">
        <f t="shared" si="9"/>
        <v>0</v>
      </c>
      <c r="I215" s="249"/>
      <c r="J215" s="249"/>
      <c r="K215" s="249"/>
      <c r="L215" s="249"/>
      <c r="M215" s="248">
        <f t="shared" si="11"/>
        <v>0</v>
      </c>
      <c r="N215" s="249"/>
      <c r="O215" s="249"/>
      <c r="P215" s="249"/>
      <c r="Q215" s="249"/>
      <c r="R215" s="248">
        <f t="shared" si="10"/>
        <v>0</v>
      </c>
    </row>
    <row r="216" spans="4:18" s="120" customFormat="1" ht="12.75" hidden="1" customHeight="1">
      <c r="D216" s="246"/>
      <c r="E216" s="247"/>
      <c r="F216" s="247"/>
      <c r="G216" s="247"/>
      <c r="H216" s="248">
        <f t="shared" si="9"/>
        <v>0</v>
      </c>
      <c r="I216" s="249"/>
      <c r="J216" s="249"/>
      <c r="K216" s="249"/>
      <c r="L216" s="249"/>
      <c r="M216" s="248">
        <f t="shared" si="11"/>
        <v>0</v>
      </c>
      <c r="N216" s="249"/>
      <c r="O216" s="249"/>
      <c r="P216" s="249"/>
      <c r="Q216" s="249"/>
      <c r="R216" s="248">
        <f t="shared" si="10"/>
        <v>0</v>
      </c>
    </row>
    <row r="217" spans="4:18" s="120" customFormat="1" ht="12.75" hidden="1" customHeight="1">
      <c r="D217" s="246"/>
      <c r="E217" s="247"/>
      <c r="F217" s="247"/>
      <c r="G217" s="247"/>
      <c r="H217" s="248">
        <f t="shared" si="9"/>
        <v>0</v>
      </c>
      <c r="I217" s="249"/>
      <c r="J217" s="249"/>
      <c r="K217" s="249"/>
      <c r="L217" s="249"/>
      <c r="M217" s="248">
        <f t="shared" si="11"/>
        <v>0</v>
      </c>
      <c r="N217" s="249"/>
      <c r="O217" s="249"/>
      <c r="P217" s="249"/>
      <c r="Q217" s="249"/>
      <c r="R217" s="248">
        <f t="shared" si="10"/>
        <v>0</v>
      </c>
    </row>
    <row r="218" spans="4:18" s="120" customFormat="1" ht="12.75" hidden="1" customHeight="1">
      <c r="D218" s="246"/>
      <c r="E218" s="247"/>
      <c r="F218" s="247"/>
      <c r="G218" s="247"/>
      <c r="H218" s="248">
        <f t="shared" si="9"/>
        <v>0</v>
      </c>
      <c r="I218" s="249"/>
      <c r="J218" s="249"/>
      <c r="K218" s="249"/>
      <c r="L218" s="249"/>
      <c r="M218" s="248">
        <f t="shared" si="11"/>
        <v>0</v>
      </c>
      <c r="N218" s="249"/>
      <c r="O218" s="249"/>
      <c r="P218" s="249"/>
      <c r="Q218" s="249"/>
      <c r="R218" s="248">
        <f t="shared" si="10"/>
        <v>0</v>
      </c>
    </row>
    <row r="219" spans="4:18" s="120" customFormat="1" ht="12.75" hidden="1" customHeight="1">
      <c r="D219" s="246"/>
      <c r="E219" s="247"/>
      <c r="F219" s="247"/>
      <c r="G219" s="247"/>
      <c r="H219" s="248">
        <f t="shared" si="9"/>
        <v>0</v>
      </c>
      <c r="I219" s="249"/>
      <c r="J219" s="249"/>
      <c r="K219" s="249"/>
      <c r="L219" s="249"/>
      <c r="M219" s="248">
        <f t="shared" si="11"/>
        <v>0</v>
      </c>
      <c r="N219" s="249"/>
      <c r="O219" s="249"/>
      <c r="P219" s="249"/>
      <c r="Q219" s="249"/>
      <c r="R219" s="248">
        <f t="shared" si="10"/>
        <v>0</v>
      </c>
    </row>
    <row r="220" spans="4:18" s="120" customFormat="1" ht="12.75" hidden="1" customHeight="1">
      <c r="D220" s="246"/>
      <c r="E220" s="247"/>
      <c r="F220" s="247"/>
      <c r="G220" s="247"/>
      <c r="H220" s="248">
        <f t="shared" si="9"/>
        <v>0</v>
      </c>
      <c r="I220" s="249"/>
      <c r="J220" s="249"/>
      <c r="K220" s="249"/>
      <c r="L220" s="249"/>
      <c r="M220" s="248">
        <f t="shared" si="11"/>
        <v>0</v>
      </c>
      <c r="N220" s="249"/>
      <c r="O220" s="249"/>
      <c r="P220" s="249"/>
      <c r="Q220" s="249"/>
      <c r="R220" s="248">
        <f t="shared" si="10"/>
        <v>0</v>
      </c>
    </row>
    <row r="221" spans="4:18" s="120" customFormat="1" ht="12.75" hidden="1" customHeight="1">
      <c r="D221" s="246"/>
      <c r="E221" s="247"/>
      <c r="F221" s="247"/>
      <c r="G221" s="247"/>
      <c r="H221" s="248">
        <f t="shared" si="9"/>
        <v>0</v>
      </c>
      <c r="I221" s="249"/>
      <c r="J221" s="249"/>
      <c r="K221" s="249"/>
      <c r="L221" s="249"/>
      <c r="M221" s="248">
        <f t="shared" si="11"/>
        <v>0</v>
      </c>
      <c r="N221" s="249"/>
      <c r="O221" s="249"/>
      <c r="P221" s="249"/>
      <c r="Q221" s="249"/>
      <c r="R221" s="248">
        <f t="shared" si="10"/>
        <v>0</v>
      </c>
    </row>
    <row r="222" spans="4:18" s="120" customFormat="1" ht="12.75" hidden="1" customHeight="1">
      <c r="D222" s="246"/>
      <c r="E222" s="247"/>
      <c r="F222" s="247"/>
      <c r="G222" s="247"/>
      <c r="H222" s="248">
        <f t="shared" si="9"/>
        <v>0</v>
      </c>
      <c r="I222" s="249"/>
      <c r="J222" s="249"/>
      <c r="K222" s="249"/>
      <c r="L222" s="249"/>
      <c r="M222" s="248">
        <f t="shared" si="11"/>
        <v>0</v>
      </c>
      <c r="N222" s="249"/>
      <c r="O222" s="249"/>
      <c r="P222" s="249"/>
      <c r="Q222" s="249"/>
      <c r="R222" s="248">
        <f t="shared" si="10"/>
        <v>0</v>
      </c>
    </row>
    <row r="223" spans="4:18" s="120" customFormat="1" ht="12.75" hidden="1" customHeight="1">
      <c r="D223" s="246"/>
      <c r="E223" s="247"/>
      <c r="F223" s="247"/>
      <c r="G223" s="247"/>
      <c r="H223" s="248">
        <f t="shared" si="9"/>
        <v>0</v>
      </c>
      <c r="I223" s="249"/>
      <c r="J223" s="249"/>
      <c r="K223" s="249"/>
      <c r="L223" s="249"/>
      <c r="M223" s="248">
        <f t="shared" si="11"/>
        <v>0</v>
      </c>
      <c r="N223" s="249"/>
      <c r="O223" s="249"/>
      <c r="P223" s="249"/>
      <c r="Q223" s="249"/>
      <c r="R223" s="248">
        <f t="shared" si="10"/>
        <v>0</v>
      </c>
    </row>
    <row r="224" spans="4:18" s="120" customFormat="1" ht="12.75" hidden="1" customHeight="1">
      <c r="D224" s="246"/>
      <c r="E224" s="247"/>
      <c r="F224" s="247"/>
      <c r="G224" s="247"/>
      <c r="H224" s="248">
        <f t="shared" si="9"/>
        <v>0</v>
      </c>
      <c r="I224" s="249"/>
      <c r="J224" s="249"/>
      <c r="K224" s="249"/>
      <c r="L224" s="249"/>
      <c r="M224" s="248">
        <f t="shared" si="11"/>
        <v>0</v>
      </c>
      <c r="N224" s="249"/>
      <c r="O224" s="249"/>
      <c r="P224" s="249"/>
      <c r="Q224" s="249"/>
      <c r="R224" s="248">
        <f t="shared" si="10"/>
        <v>0</v>
      </c>
    </row>
    <row r="225" spans="4:18" s="120" customFormat="1" ht="12.75" hidden="1" customHeight="1">
      <c r="D225" s="246"/>
      <c r="E225" s="247"/>
      <c r="F225" s="247"/>
      <c r="G225" s="247"/>
      <c r="H225" s="248">
        <f t="shared" si="9"/>
        <v>0</v>
      </c>
      <c r="I225" s="249"/>
      <c r="J225" s="249"/>
      <c r="K225" s="249"/>
      <c r="L225" s="249"/>
      <c r="M225" s="248">
        <f t="shared" si="11"/>
        <v>0</v>
      </c>
      <c r="N225" s="249"/>
      <c r="O225" s="249"/>
      <c r="P225" s="249"/>
      <c r="Q225" s="249"/>
      <c r="R225" s="248">
        <f t="shared" si="10"/>
        <v>0</v>
      </c>
    </row>
    <row r="226" spans="4:18" s="120" customFormat="1" ht="12.75" hidden="1" customHeight="1">
      <c r="D226" s="246"/>
      <c r="E226" s="247"/>
      <c r="F226" s="247"/>
      <c r="G226" s="247"/>
      <c r="H226" s="248">
        <f t="shared" si="9"/>
        <v>0</v>
      </c>
      <c r="I226" s="249"/>
      <c r="J226" s="249"/>
      <c r="K226" s="249"/>
      <c r="L226" s="249"/>
      <c r="M226" s="248">
        <f t="shared" si="11"/>
        <v>0</v>
      </c>
      <c r="N226" s="249"/>
      <c r="O226" s="249"/>
      <c r="P226" s="249"/>
      <c r="Q226" s="249"/>
      <c r="R226" s="248">
        <f t="shared" si="10"/>
        <v>0</v>
      </c>
    </row>
    <row r="227" spans="4:18" s="120" customFormat="1" ht="12.75" hidden="1" customHeight="1">
      <c r="D227" s="246"/>
      <c r="E227" s="247"/>
      <c r="F227" s="247"/>
      <c r="G227" s="247"/>
      <c r="H227" s="248">
        <f t="shared" si="9"/>
        <v>0</v>
      </c>
      <c r="I227" s="249"/>
      <c r="J227" s="249"/>
      <c r="K227" s="249"/>
      <c r="L227" s="249"/>
      <c r="M227" s="248">
        <f t="shared" si="11"/>
        <v>0</v>
      </c>
      <c r="N227" s="249"/>
      <c r="O227" s="249"/>
      <c r="P227" s="249"/>
      <c r="Q227" s="249"/>
      <c r="R227" s="248">
        <f t="shared" si="10"/>
        <v>0</v>
      </c>
    </row>
    <row r="228" spans="4:18" s="120" customFormat="1" ht="12.75" hidden="1" customHeight="1">
      <c r="D228" s="246"/>
      <c r="E228" s="247"/>
      <c r="F228" s="247"/>
      <c r="G228" s="247"/>
      <c r="H228" s="248">
        <f t="shared" si="9"/>
        <v>0</v>
      </c>
      <c r="I228" s="249"/>
      <c r="J228" s="249"/>
      <c r="K228" s="249"/>
      <c r="L228" s="249"/>
      <c r="M228" s="248">
        <f t="shared" si="11"/>
        <v>0</v>
      </c>
      <c r="N228" s="249"/>
      <c r="O228" s="249"/>
      <c r="P228" s="249"/>
      <c r="Q228" s="249"/>
      <c r="R228" s="248">
        <f t="shared" si="10"/>
        <v>0</v>
      </c>
    </row>
    <row r="229" spans="4:18" s="120" customFormat="1" ht="12.75" hidden="1" customHeight="1">
      <c r="D229" s="246"/>
      <c r="E229" s="247"/>
      <c r="F229" s="247"/>
      <c r="G229" s="247"/>
      <c r="H229" s="248">
        <f t="shared" si="9"/>
        <v>0</v>
      </c>
      <c r="I229" s="249"/>
      <c r="J229" s="249"/>
      <c r="K229" s="249"/>
      <c r="L229" s="249"/>
      <c r="M229" s="248">
        <f t="shared" si="11"/>
        <v>0</v>
      </c>
      <c r="N229" s="249"/>
      <c r="O229" s="249"/>
      <c r="P229" s="249"/>
      <c r="Q229" s="249"/>
      <c r="R229" s="248">
        <f t="shared" si="10"/>
        <v>0</v>
      </c>
    </row>
    <row r="230" spans="4:18" s="120" customFormat="1" ht="12.75" hidden="1" customHeight="1">
      <c r="D230" s="246"/>
      <c r="E230" s="247"/>
      <c r="F230" s="247"/>
      <c r="G230" s="247"/>
      <c r="H230" s="248">
        <f t="shared" si="9"/>
        <v>0</v>
      </c>
      <c r="I230" s="249"/>
      <c r="J230" s="249"/>
      <c r="K230" s="249"/>
      <c r="L230" s="249"/>
      <c r="M230" s="248">
        <f t="shared" si="11"/>
        <v>0</v>
      </c>
      <c r="N230" s="249"/>
      <c r="O230" s="249"/>
      <c r="P230" s="249"/>
      <c r="Q230" s="249"/>
      <c r="R230" s="248">
        <f t="shared" si="10"/>
        <v>0</v>
      </c>
    </row>
    <row r="231" spans="4:18" s="120" customFormat="1" ht="12.75" hidden="1" customHeight="1">
      <c r="D231" s="246"/>
      <c r="E231" s="247"/>
      <c r="F231" s="247"/>
      <c r="G231" s="247"/>
      <c r="H231" s="248">
        <f t="shared" si="9"/>
        <v>0</v>
      </c>
      <c r="I231" s="249"/>
      <c r="J231" s="249"/>
      <c r="K231" s="249"/>
      <c r="L231" s="249"/>
      <c r="M231" s="248">
        <f t="shared" si="11"/>
        <v>0</v>
      </c>
      <c r="N231" s="249"/>
      <c r="O231" s="249"/>
      <c r="P231" s="249"/>
      <c r="Q231" s="249"/>
      <c r="R231" s="248">
        <f t="shared" si="10"/>
        <v>0</v>
      </c>
    </row>
    <row r="232" spans="4:18" s="120" customFormat="1" ht="12.75" hidden="1" customHeight="1">
      <c r="D232" s="246"/>
      <c r="E232" s="247"/>
      <c r="F232" s="247"/>
      <c r="G232" s="247"/>
      <c r="H232" s="248">
        <f t="shared" si="9"/>
        <v>0</v>
      </c>
      <c r="I232" s="249"/>
      <c r="J232" s="249"/>
      <c r="K232" s="249"/>
      <c r="L232" s="249"/>
      <c r="M232" s="248">
        <f t="shared" si="11"/>
        <v>0</v>
      </c>
      <c r="N232" s="249"/>
      <c r="O232" s="249"/>
      <c r="P232" s="249"/>
      <c r="Q232" s="249"/>
      <c r="R232" s="248">
        <f t="shared" si="10"/>
        <v>0</v>
      </c>
    </row>
    <row r="233" spans="4:18" s="120" customFormat="1" ht="12.75" hidden="1" customHeight="1">
      <c r="D233" s="246"/>
      <c r="E233" s="247"/>
      <c r="F233" s="247"/>
      <c r="G233" s="247"/>
      <c r="H233" s="248">
        <f t="shared" si="9"/>
        <v>0</v>
      </c>
      <c r="I233" s="249"/>
      <c r="J233" s="249"/>
      <c r="K233" s="249"/>
      <c r="L233" s="249"/>
      <c r="M233" s="248">
        <f t="shared" si="11"/>
        <v>0</v>
      </c>
      <c r="N233" s="249"/>
      <c r="O233" s="249"/>
      <c r="P233" s="249"/>
      <c r="Q233" s="249"/>
      <c r="R233" s="248">
        <f t="shared" si="10"/>
        <v>0</v>
      </c>
    </row>
    <row r="234" spans="4:18" s="120" customFormat="1" ht="12.75" hidden="1" customHeight="1">
      <c r="D234" s="246"/>
      <c r="E234" s="247"/>
      <c r="F234" s="247"/>
      <c r="G234" s="247"/>
      <c r="H234" s="248">
        <f t="shared" si="9"/>
        <v>0</v>
      </c>
      <c r="I234" s="249"/>
      <c r="J234" s="249"/>
      <c r="K234" s="249"/>
      <c r="L234" s="249"/>
      <c r="M234" s="248">
        <f t="shared" si="11"/>
        <v>0</v>
      </c>
      <c r="N234" s="249"/>
      <c r="O234" s="249"/>
      <c r="P234" s="249"/>
      <c r="Q234" s="249"/>
      <c r="R234" s="248">
        <f t="shared" si="10"/>
        <v>0</v>
      </c>
    </row>
    <row r="235" spans="4:18" s="120" customFormat="1" ht="12.75" hidden="1" customHeight="1">
      <c r="D235" s="246"/>
      <c r="E235" s="247"/>
      <c r="F235" s="247"/>
      <c r="G235" s="247"/>
      <c r="H235" s="248">
        <f t="shared" si="9"/>
        <v>0</v>
      </c>
      <c r="I235" s="249"/>
      <c r="J235" s="249"/>
      <c r="K235" s="249"/>
      <c r="L235" s="249"/>
      <c r="M235" s="248">
        <f t="shared" si="11"/>
        <v>0</v>
      </c>
      <c r="N235" s="249"/>
      <c r="O235" s="249"/>
      <c r="P235" s="249"/>
      <c r="Q235" s="249"/>
      <c r="R235" s="248">
        <f t="shared" si="10"/>
        <v>0</v>
      </c>
    </row>
    <row r="236" spans="4:18" s="120" customFormat="1" ht="12.75" hidden="1" customHeight="1">
      <c r="D236" s="246"/>
      <c r="E236" s="247"/>
      <c r="F236" s="247"/>
      <c r="G236" s="247"/>
      <c r="H236" s="248">
        <f t="shared" si="9"/>
        <v>0</v>
      </c>
      <c r="I236" s="249"/>
      <c r="J236" s="249"/>
      <c r="K236" s="249"/>
      <c r="L236" s="249"/>
      <c r="M236" s="248">
        <f t="shared" si="11"/>
        <v>0</v>
      </c>
      <c r="N236" s="249"/>
      <c r="O236" s="249"/>
      <c r="P236" s="249"/>
      <c r="Q236" s="249"/>
      <c r="R236" s="248">
        <f t="shared" si="10"/>
        <v>0</v>
      </c>
    </row>
    <row r="237" spans="4:18" s="120" customFormat="1" ht="12.75" hidden="1" customHeight="1">
      <c r="D237" s="246"/>
      <c r="E237" s="247"/>
      <c r="F237" s="247"/>
      <c r="G237" s="247"/>
      <c r="H237" s="248">
        <f t="shared" si="9"/>
        <v>0</v>
      </c>
      <c r="I237" s="249"/>
      <c r="J237" s="249"/>
      <c r="K237" s="249"/>
      <c r="L237" s="249"/>
      <c r="M237" s="248">
        <f t="shared" si="11"/>
        <v>0</v>
      </c>
      <c r="N237" s="249"/>
      <c r="O237" s="249"/>
      <c r="P237" s="249"/>
      <c r="Q237" s="249"/>
      <c r="R237" s="248">
        <f t="shared" si="10"/>
        <v>0</v>
      </c>
    </row>
    <row r="238" spans="4:18" s="120" customFormat="1" ht="12.75" hidden="1" customHeight="1">
      <c r="D238" s="246"/>
      <c r="E238" s="247"/>
      <c r="F238" s="247"/>
      <c r="G238" s="247"/>
      <c r="H238" s="248">
        <f t="shared" si="9"/>
        <v>0</v>
      </c>
      <c r="I238" s="249"/>
      <c r="J238" s="249"/>
      <c r="K238" s="249"/>
      <c r="L238" s="249"/>
      <c r="M238" s="248">
        <f t="shared" si="11"/>
        <v>0</v>
      </c>
      <c r="N238" s="249"/>
      <c r="O238" s="249"/>
      <c r="P238" s="249"/>
      <c r="Q238" s="249"/>
      <c r="R238" s="248">
        <f t="shared" si="10"/>
        <v>0</v>
      </c>
    </row>
    <row r="239" spans="4:18" s="120" customFormat="1" ht="12.75" hidden="1" customHeight="1">
      <c r="D239" s="246"/>
      <c r="E239" s="247"/>
      <c r="F239" s="247"/>
      <c r="G239" s="247"/>
      <c r="H239" s="248">
        <f t="shared" si="9"/>
        <v>0</v>
      </c>
      <c r="I239" s="249"/>
      <c r="J239" s="249"/>
      <c r="K239" s="249"/>
      <c r="L239" s="249"/>
      <c r="M239" s="248">
        <f t="shared" si="11"/>
        <v>0</v>
      </c>
      <c r="N239" s="249"/>
      <c r="O239" s="249"/>
      <c r="P239" s="249"/>
      <c r="Q239" s="249"/>
      <c r="R239" s="248">
        <f t="shared" si="10"/>
        <v>0</v>
      </c>
    </row>
    <row r="240" spans="4:18" s="120" customFormat="1" ht="12.75" hidden="1" customHeight="1">
      <c r="D240" s="246"/>
      <c r="E240" s="247"/>
      <c r="F240" s="247"/>
      <c r="G240" s="247"/>
      <c r="H240" s="248">
        <f t="shared" si="9"/>
        <v>0</v>
      </c>
      <c r="I240" s="249"/>
      <c r="J240" s="249"/>
      <c r="K240" s="249"/>
      <c r="L240" s="249"/>
      <c r="M240" s="248">
        <f t="shared" si="11"/>
        <v>0</v>
      </c>
      <c r="N240" s="249"/>
      <c r="O240" s="249"/>
      <c r="P240" s="249"/>
      <c r="Q240" s="249"/>
      <c r="R240" s="248">
        <f t="shared" si="10"/>
        <v>0</v>
      </c>
    </row>
    <row r="241" spans="4:18" s="120" customFormat="1" ht="12.75" hidden="1" customHeight="1">
      <c r="D241" s="246"/>
      <c r="E241" s="247"/>
      <c r="F241" s="247"/>
      <c r="G241" s="247"/>
      <c r="H241" s="248">
        <f t="shared" si="9"/>
        <v>0</v>
      </c>
      <c r="I241" s="249"/>
      <c r="J241" s="249"/>
      <c r="K241" s="249"/>
      <c r="L241" s="249"/>
      <c r="M241" s="248">
        <f t="shared" si="11"/>
        <v>0</v>
      </c>
      <c r="N241" s="249"/>
      <c r="O241" s="249"/>
      <c r="P241" s="249"/>
      <c r="Q241" s="249"/>
      <c r="R241" s="248">
        <f t="shared" si="10"/>
        <v>0</v>
      </c>
    </row>
    <row r="242" spans="4:18" s="120" customFormat="1" ht="12.75" hidden="1" customHeight="1">
      <c r="D242" s="246"/>
      <c r="E242" s="247"/>
      <c r="F242" s="247"/>
      <c r="G242" s="247"/>
      <c r="H242" s="248">
        <f t="shared" si="9"/>
        <v>0</v>
      </c>
      <c r="I242" s="249"/>
      <c r="J242" s="249"/>
      <c r="K242" s="249"/>
      <c r="L242" s="249"/>
      <c r="M242" s="248">
        <f t="shared" si="11"/>
        <v>0</v>
      </c>
      <c r="N242" s="249"/>
      <c r="O242" s="249"/>
      <c r="P242" s="249"/>
      <c r="Q242" s="249"/>
      <c r="R242" s="248">
        <f t="shared" si="10"/>
        <v>0</v>
      </c>
    </row>
    <row r="243" spans="4:18" s="120" customFormat="1" ht="12.75" hidden="1" customHeight="1">
      <c r="D243" s="246"/>
      <c r="E243" s="247"/>
      <c r="F243" s="247"/>
      <c r="G243" s="247"/>
      <c r="H243" s="248">
        <f t="shared" si="9"/>
        <v>0</v>
      </c>
      <c r="I243" s="249"/>
      <c r="J243" s="249"/>
      <c r="K243" s="249"/>
      <c r="L243" s="249"/>
      <c r="M243" s="248">
        <f t="shared" si="11"/>
        <v>0</v>
      </c>
      <c r="N243" s="249"/>
      <c r="O243" s="249"/>
      <c r="P243" s="249"/>
      <c r="Q243" s="249"/>
      <c r="R243" s="248">
        <f t="shared" si="10"/>
        <v>0</v>
      </c>
    </row>
    <row r="244" spans="4:18" s="120" customFormat="1" ht="12.75" hidden="1" customHeight="1">
      <c r="D244" s="246"/>
      <c r="E244" s="247"/>
      <c r="F244" s="247"/>
      <c r="G244" s="247"/>
      <c r="H244" s="248">
        <f t="shared" si="9"/>
        <v>0</v>
      </c>
      <c r="I244" s="249"/>
      <c r="J244" s="249"/>
      <c r="K244" s="249"/>
      <c r="L244" s="249"/>
      <c r="M244" s="248">
        <f t="shared" si="11"/>
        <v>0</v>
      </c>
      <c r="N244" s="249"/>
      <c r="O244" s="249"/>
      <c r="P244" s="249"/>
      <c r="Q244" s="249"/>
      <c r="R244" s="248">
        <f t="shared" si="10"/>
        <v>0</v>
      </c>
    </row>
    <row r="245" spans="4:18" s="120" customFormat="1" ht="12.75" hidden="1" customHeight="1">
      <c r="D245" s="246"/>
      <c r="E245" s="247"/>
      <c r="F245" s="247"/>
      <c r="G245" s="247"/>
      <c r="H245" s="248">
        <f t="shared" si="9"/>
        <v>0</v>
      </c>
      <c r="I245" s="249"/>
      <c r="J245" s="249"/>
      <c r="K245" s="249"/>
      <c r="L245" s="249"/>
      <c r="M245" s="248">
        <f t="shared" si="11"/>
        <v>0</v>
      </c>
      <c r="N245" s="249"/>
      <c r="O245" s="249"/>
      <c r="P245" s="249"/>
      <c r="Q245" s="249"/>
      <c r="R245" s="248">
        <f t="shared" si="10"/>
        <v>0</v>
      </c>
    </row>
    <row r="246" spans="4:18" s="120" customFormat="1" ht="12.75" hidden="1" customHeight="1">
      <c r="D246" s="246"/>
      <c r="E246" s="247"/>
      <c r="F246" s="247"/>
      <c r="G246" s="247"/>
      <c r="H246" s="248">
        <f t="shared" si="9"/>
        <v>0</v>
      </c>
      <c r="I246" s="249"/>
      <c r="J246" s="249"/>
      <c r="K246" s="249"/>
      <c r="L246" s="249"/>
      <c r="M246" s="248">
        <f t="shared" si="11"/>
        <v>0</v>
      </c>
      <c r="N246" s="249"/>
      <c r="O246" s="249"/>
      <c r="P246" s="249"/>
      <c r="Q246" s="249"/>
      <c r="R246" s="248">
        <f t="shared" si="10"/>
        <v>0</v>
      </c>
    </row>
    <row r="247" spans="4:18" s="120" customFormat="1" ht="12.75" hidden="1" customHeight="1">
      <c r="D247" s="246"/>
      <c r="E247" s="247"/>
      <c r="F247" s="247"/>
      <c r="G247" s="247"/>
      <c r="H247" s="248">
        <f t="shared" si="9"/>
        <v>0</v>
      </c>
      <c r="I247" s="249"/>
      <c r="J247" s="249"/>
      <c r="K247" s="249"/>
      <c r="L247" s="249"/>
      <c r="M247" s="248">
        <f t="shared" si="11"/>
        <v>0</v>
      </c>
      <c r="N247" s="249"/>
      <c r="O247" s="249"/>
      <c r="P247" s="249"/>
      <c r="Q247" s="249"/>
      <c r="R247" s="248">
        <f t="shared" si="10"/>
        <v>0</v>
      </c>
    </row>
    <row r="248" spans="4:18" s="120" customFormat="1" ht="12.75" hidden="1" customHeight="1">
      <c r="D248" s="246"/>
      <c r="E248" s="247"/>
      <c r="F248" s="247"/>
      <c r="G248" s="247"/>
      <c r="H248" s="248">
        <f t="shared" si="9"/>
        <v>0</v>
      </c>
      <c r="I248" s="249"/>
      <c r="J248" s="249"/>
      <c r="K248" s="249"/>
      <c r="L248" s="249"/>
      <c r="M248" s="248">
        <f t="shared" si="11"/>
        <v>0</v>
      </c>
      <c r="N248" s="249"/>
      <c r="O248" s="249"/>
      <c r="P248" s="249"/>
      <c r="Q248" s="249"/>
      <c r="R248" s="248">
        <f t="shared" si="10"/>
        <v>0</v>
      </c>
    </row>
    <row r="249" spans="4:18" s="120" customFormat="1" ht="12.75" hidden="1" customHeight="1">
      <c r="D249" s="246"/>
      <c r="E249" s="247"/>
      <c r="F249" s="247"/>
      <c r="G249" s="247"/>
      <c r="H249" s="248">
        <f t="shared" si="9"/>
        <v>0</v>
      </c>
      <c r="I249" s="249"/>
      <c r="J249" s="249"/>
      <c r="K249" s="249"/>
      <c r="L249" s="249"/>
      <c r="M249" s="248">
        <f t="shared" si="11"/>
        <v>0</v>
      </c>
      <c r="N249" s="249"/>
      <c r="O249" s="249"/>
      <c r="P249" s="249"/>
      <c r="Q249" s="249"/>
      <c r="R249" s="248">
        <f t="shared" si="10"/>
        <v>0</v>
      </c>
    </row>
    <row r="250" spans="4:18" s="120" customFormat="1" ht="12.75" hidden="1" customHeight="1">
      <c r="D250" s="246"/>
      <c r="E250" s="247"/>
      <c r="F250" s="247"/>
      <c r="G250" s="247"/>
      <c r="H250" s="248">
        <f t="shared" si="9"/>
        <v>0</v>
      </c>
      <c r="I250" s="249"/>
      <c r="J250" s="249"/>
      <c r="K250" s="249"/>
      <c r="L250" s="249"/>
      <c r="M250" s="248">
        <f t="shared" si="11"/>
        <v>0</v>
      </c>
      <c r="N250" s="249"/>
      <c r="O250" s="249"/>
      <c r="P250" s="249"/>
      <c r="Q250" s="249"/>
      <c r="R250" s="248">
        <f t="shared" si="10"/>
        <v>0</v>
      </c>
    </row>
    <row r="251" spans="4:18" s="120" customFormat="1" ht="12.75" hidden="1" customHeight="1">
      <c r="D251" s="246"/>
      <c r="E251" s="247"/>
      <c r="F251" s="247"/>
      <c r="G251" s="247"/>
      <c r="H251" s="248">
        <f t="shared" si="9"/>
        <v>0</v>
      </c>
      <c r="I251" s="249"/>
      <c r="J251" s="249"/>
      <c r="K251" s="249"/>
      <c r="L251" s="249"/>
      <c r="M251" s="248">
        <f t="shared" si="11"/>
        <v>0</v>
      </c>
      <c r="N251" s="249"/>
      <c r="O251" s="249"/>
      <c r="P251" s="249"/>
      <c r="Q251" s="249"/>
      <c r="R251" s="248">
        <f t="shared" si="10"/>
        <v>0</v>
      </c>
    </row>
    <row r="252" spans="4:18" s="120" customFormat="1" ht="12.75" hidden="1" customHeight="1">
      <c r="D252" s="246"/>
      <c r="E252" s="247"/>
      <c r="F252" s="247"/>
      <c r="G252" s="247"/>
      <c r="H252" s="248">
        <f t="shared" si="9"/>
        <v>0</v>
      </c>
      <c r="I252" s="249"/>
      <c r="J252" s="249"/>
      <c r="K252" s="249"/>
      <c r="L252" s="249"/>
      <c r="M252" s="248">
        <f t="shared" si="11"/>
        <v>0</v>
      </c>
      <c r="N252" s="249"/>
      <c r="O252" s="249"/>
      <c r="P252" s="249"/>
      <c r="Q252" s="249"/>
      <c r="R252" s="248">
        <f t="shared" si="10"/>
        <v>0</v>
      </c>
    </row>
    <row r="253" spans="4:18" s="120" customFormat="1" ht="12.75" hidden="1" customHeight="1">
      <c r="D253" s="246"/>
      <c r="E253" s="247"/>
      <c r="F253" s="247"/>
      <c r="G253" s="247"/>
      <c r="H253" s="248">
        <f t="shared" si="9"/>
        <v>0</v>
      </c>
      <c r="I253" s="249"/>
      <c r="J253" s="249"/>
      <c r="K253" s="249"/>
      <c r="L253" s="249"/>
      <c r="M253" s="248">
        <f t="shared" si="11"/>
        <v>0</v>
      </c>
      <c r="N253" s="249"/>
      <c r="O253" s="249"/>
      <c r="P253" s="249"/>
      <c r="Q253" s="249"/>
      <c r="R253" s="248">
        <f t="shared" si="10"/>
        <v>0</v>
      </c>
    </row>
    <row r="254" spans="4:18" s="120" customFormat="1" ht="12.75" hidden="1" customHeight="1">
      <c r="D254" s="246"/>
      <c r="E254" s="247"/>
      <c r="F254" s="247"/>
      <c r="G254" s="247"/>
      <c r="H254" s="248">
        <f t="shared" si="9"/>
        <v>0</v>
      </c>
      <c r="I254" s="249"/>
      <c r="J254" s="249"/>
      <c r="K254" s="249"/>
      <c r="L254" s="249"/>
      <c r="M254" s="248">
        <f t="shared" si="11"/>
        <v>0</v>
      </c>
      <c r="N254" s="249"/>
      <c r="O254" s="249"/>
      <c r="P254" s="249"/>
      <c r="Q254" s="249"/>
      <c r="R254" s="248">
        <f t="shared" si="10"/>
        <v>0</v>
      </c>
    </row>
    <row r="255" spans="4:18" s="120" customFormat="1" ht="12.75" hidden="1" customHeight="1">
      <c r="D255" s="246"/>
      <c r="E255" s="247"/>
      <c r="F255" s="247"/>
      <c r="G255" s="247"/>
      <c r="H255" s="248">
        <f t="shared" si="9"/>
        <v>0</v>
      </c>
      <c r="I255" s="249"/>
      <c r="J255" s="249"/>
      <c r="K255" s="249"/>
      <c r="L255" s="249"/>
      <c r="M255" s="248">
        <f t="shared" si="11"/>
        <v>0</v>
      </c>
      <c r="N255" s="249"/>
      <c r="O255" s="249"/>
      <c r="P255" s="249"/>
      <c r="Q255" s="249"/>
      <c r="R255" s="248">
        <f t="shared" si="10"/>
        <v>0</v>
      </c>
    </row>
    <row r="256" spans="4:18" s="120" customFormat="1" ht="12.75" hidden="1" customHeight="1">
      <c r="D256" s="246"/>
      <c r="E256" s="247"/>
      <c r="F256" s="247"/>
      <c r="G256" s="247"/>
      <c r="H256" s="248">
        <f t="shared" si="9"/>
        <v>0</v>
      </c>
      <c r="I256" s="249"/>
      <c r="J256" s="249"/>
      <c r="K256" s="249"/>
      <c r="L256" s="249"/>
      <c r="M256" s="248">
        <f t="shared" si="11"/>
        <v>0</v>
      </c>
      <c r="N256" s="249"/>
      <c r="O256" s="249"/>
      <c r="P256" s="249"/>
      <c r="Q256" s="249"/>
      <c r="R256" s="248">
        <f t="shared" si="10"/>
        <v>0</v>
      </c>
    </row>
    <row r="257" spans="4:18" s="120" customFormat="1" ht="12.75" hidden="1" customHeight="1">
      <c r="D257" s="246"/>
      <c r="E257" s="247"/>
      <c r="F257" s="247"/>
      <c r="G257" s="247"/>
      <c r="H257" s="248">
        <f t="shared" si="9"/>
        <v>0</v>
      </c>
      <c r="I257" s="249"/>
      <c r="J257" s="249"/>
      <c r="K257" s="249"/>
      <c r="L257" s="249"/>
      <c r="M257" s="248">
        <f t="shared" si="11"/>
        <v>0</v>
      </c>
      <c r="N257" s="249"/>
      <c r="O257" s="249"/>
      <c r="P257" s="249"/>
      <c r="Q257" s="249"/>
      <c r="R257" s="248">
        <f t="shared" si="10"/>
        <v>0</v>
      </c>
    </row>
    <row r="258" spans="4:18" s="120" customFormat="1" ht="12.75" hidden="1" customHeight="1">
      <c r="D258" s="246"/>
      <c r="E258" s="247"/>
      <c r="F258" s="247"/>
      <c r="G258" s="247"/>
      <c r="H258" s="248">
        <f t="shared" si="9"/>
        <v>0</v>
      </c>
      <c r="I258" s="249"/>
      <c r="J258" s="249"/>
      <c r="K258" s="249"/>
      <c r="L258" s="249"/>
      <c r="M258" s="248">
        <f t="shared" si="11"/>
        <v>0</v>
      </c>
      <c r="N258" s="249"/>
      <c r="O258" s="249"/>
      <c r="P258" s="249"/>
      <c r="Q258" s="249"/>
      <c r="R258" s="248">
        <f t="shared" si="10"/>
        <v>0</v>
      </c>
    </row>
    <row r="259" spans="4:18" s="120" customFormat="1" ht="12.75" hidden="1" customHeight="1">
      <c r="D259" s="246"/>
      <c r="E259" s="247"/>
      <c r="F259" s="247"/>
      <c r="G259" s="247"/>
      <c r="H259" s="248">
        <f t="shared" si="9"/>
        <v>0</v>
      </c>
      <c r="I259" s="249"/>
      <c r="J259" s="249"/>
      <c r="K259" s="249"/>
      <c r="L259" s="249"/>
      <c r="M259" s="248">
        <f t="shared" si="11"/>
        <v>0</v>
      </c>
      <c r="N259" s="249"/>
      <c r="O259" s="249"/>
      <c r="P259" s="249"/>
      <c r="Q259" s="249"/>
      <c r="R259" s="248">
        <f t="shared" si="10"/>
        <v>0</v>
      </c>
    </row>
    <row r="260" spans="4:18" s="120" customFormat="1" ht="12.75" hidden="1" customHeight="1">
      <c r="D260" s="246"/>
      <c r="E260" s="247"/>
      <c r="F260" s="247"/>
      <c r="G260" s="247"/>
      <c r="H260" s="248">
        <f t="shared" si="9"/>
        <v>0</v>
      </c>
      <c r="I260" s="249"/>
      <c r="J260" s="249"/>
      <c r="K260" s="249"/>
      <c r="L260" s="249"/>
      <c r="M260" s="248">
        <f t="shared" si="11"/>
        <v>0</v>
      </c>
      <c r="N260" s="249"/>
      <c r="O260" s="249"/>
      <c r="P260" s="249"/>
      <c r="Q260" s="249"/>
      <c r="R260" s="248">
        <f t="shared" si="10"/>
        <v>0</v>
      </c>
    </row>
    <row r="261" spans="4:18" s="120" customFormat="1" ht="12.75" hidden="1" customHeight="1">
      <c r="D261" s="246"/>
      <c r="E261" s="247"/>
      <c r="F261" s="247"/>
      <c r="G261" s="247"/>
      <c r="H261" s="248">
        <f t="shared" si="9"/>
        <v>0</v>
      </c>
      <c r="I261" s="249"/>
      <c r="J261" s="249"/>
      <c r="K261" s="249"/>
      <c r="L261" s="249"/>
      <c r="M261" s="248">
        <f t="shared" si="11"/>
        <v>0</v>
      </c>
      <c r="N261" s="249"/>
      <c r="O261" s="249"/>
      <c r="P261" s="249"/>
      <c r="Q261" s="249"/>
      <c r="R261" s="248">
        <f t="shared" si="10"/>
        <v>0</v>
      </c>
    </row>
    <row r="262" spans="4:18" s="120" customFormat="1" ht="12.75" hidden="1" customHeight="1">
      <c r="D262" s="246"/>
      <c r="E262" s="247"/>
      <c r="F262" s="247"/>
      <c r="G262" s="247"/>
      <c r="H262" s="248">
        <f t="shared" si="9"/>
        <v>0</v>
      </c>
      <c r="I262" s="249"/>
      <c r="J262" s="249"/>
      <c r="K262" s="249"/>
      <c r="L262" s="249"/>
      <c r="M262" s="248">
        <f t="shared" si="11"/>
        <v>0</v>
      </c>
      <c r="N262" s="249"/>
      <c r="O262" s="249"/>
      <c r="P262" s="249"/>
      <c r="Q262" s="249"/>
      <c r="R262" s="248">
        <f t="shared" si="10"/>
        <v>0</v>
      </c>
    </row>
    <row r="263" spans="4:18" s="120" customFormat="1" ht="12.75" hidden="1" customHeight="1">
      <c r="D263" s="246"/>
      <c r="E263" s="247"/>
      <c r="F263" s="247"/>
      <c r="G263" s="247"/>
      <c r="H263" s="248">
        <f t="shared" si="9"/>
        <v>0</v>
      </c>
      <c r="I263" s="249"/>
      <c r="J263" s="249"/>
      <c r="K263" s="249"/>
      <c r="L263" s="249"/>
      <c r="M263" s="248">
        <f t="shared" si="11"/>
        <v>0</v>
      </c>
      <c r="N263" s="249"/>
      <c r="O263" s="249"/>
      <c r="P263" s="249"/>
      <c r="Q263" s="249"/>
      <c r="R263" s="248">
        <f t="shared" si="10"/>
        <v>0</v>
      </c>
    </row>
    <row r="264" spans="4:18" s="120" customFormat="1" ht="12.75" hidden="1" customHeight="1">
      <c r="D264" s="246"/>
      <c r="E264" s="247"/>
      <c r="F264" s="247"/>
      <c r="G264" s="247"/>
      <c r="H264" s="248">
        <f t="shared" si="9"/>
        <v>0</v>
      </c>
      <c r="I264" s="249"/>
      <c r="J264" s="249"/>
      <c r="K264" s="249"/>
      <c r="L264" s="249"/>
      <c r="M264" s="248">
        <f t="shared" si="11"/>
        <v>0</v>
      </c>
      <c r="N264" s="249"/>
      <c r="O264" s="249"/>
      <c r="P264" s="249"/>
      <c r="Q264" s="249"/>
      <c r="R264" s="248">
        <f t="shared" si="10"/>
        <v>0</v>
      </c>
    </row>
    <row r="265" spans="4:18" s="120" customFormat="1" ht="12.75" hidden="1" customHeight="1">
      <c r="D265" s="246"/>
      <c r="E265" s="247"/>
      <c r="F265" s="247"/>
      <c r="G265" s="247"/>
      <c r="H265" s="248">
        <f t="shared" si="9"/>
        <v>0</v>
      </c>
      <c r="I265" s="249"/>
      <c r="J265" s="249"/>
      <c r="K265" s="249"/>
      <c r="L265" s="249"/>
      <c r="M265" s="248">
        <f t="shared" si="11"/>
        <v>0</v>
      </c>
      <c r="N265" s="249"/>
      <c r="O265" s="249"/>
      <c r="P265" s="249"/>
      <c r="Q265" s="249"/>
      <c r="R265" s="248">
        <f t="shared" si="10"/>
        <v>0</v>
      </c>
    </row>
    <row r="266" spans="4:18" s="120" customFormat="1" ht="12.75" hidden="1" customHeight="1">
      <c r="D266" s="246"/>
      <c r="E266" s="247"/>
      <c r="F266" s="247"/>
      <c r="G266" s="247"/>
      <c r="H266" s="248">
        <f t="shared" si="9"/>
        <v>0</v>
      </c>
      <c r="I266" s="249"/>
      <c r="J266" s="249"/>
      <c r="K266" s="249"/>
      <c r="L266" s="249"/>
      <c r="M266" s="248">
        <f t="shared" si="11"/>
        <v>0</v>
      </c>
      <c r="N266" s="249"/>
      <c r="O266" s="249"/>
      <c r="P266" s="249"/>
      <c r="Q266" s="249"/>
      <c r="R266" s="248">
        <f t="shared" si="10"/>
        <v>0</v>
      </c>
    </row>
    <row r="267" spans="4:18" s="120" customFormat="1" ht="12.75" hidden="1" customHeight="1">
      <c r="D267" s="246"/>
      <c r="E267" s="247"/>
      <c r="F267" s="247"/>
      <c r="G267" s="247"/>
      <c r="H267" s="248">
        <f t="shared" si="9"/>
        <v>0</v>
      </c>
      <c r="I267" s="249"/>
      <c r="J267" s="249"/>
      <c r="K267" s="249"/>
      <c r="L267" s="249"/>
      <c r="M267" s="248">
        <f t="shared" si="11"/>
        <v>0</v>
      </c>
      <c r="N267" s="249"/>
      <c r="O267" s="249"/>
      <c r="P267" s="249"/>
      <c r="Q267" s="249"/>
      <c r="R267" s="248">
        <f t="shared" si="10"/>
        <v>0</v>
      </c>
    </row>
    <row r="268" spans="4:18" s="120" customFormat="1" ht="12.75" hidden="1" customHeight="1">
      <c r="D268" s="246"/>
      <c r="E268" s="247"/>
      <c r="F268" s="247"/>
      <c r="G268" s="247"/>
      <c r="H268" s="248">
        <f t="shared" si="9"/>
        <v>0</v>
      </c>
      <c r="I268" s="249"/>
      <c r="J268" s="249"/>
      <c r="K268" s="249"/>
      <c r="L268" s="249"/>
      <c r="M268" s="248">
        <f t="shared" si="11"/>
        <v>0</v>
      </c>
      <c r="N268" s="249"/>
      <c r="O268" s="249"/>
      <c r="P268" s="249"/>
      <c r="Q268" s="249"/>
      <c r="R268" s="248">
        <f t="shared" si="10"/>
        <v>0</v>
      </c>
    </row>
    <row r="269" spans="4:18" s="120" customFormat="1" ht="12.75" hidden="1" customHeight="1">
      <c r="D269" s="246"/>
      <c r="E269" s="247"/>
      <c r="F269" s="247"/>
      <c r="G269" s="247"/>
      <c r="H269" s="248">
        <f t="shared" si="9"/>
        <v>0</v>
      </c>
      <c r="I269" s="249"/>
      <c r="J269" s="249"/>
      <c r="K269" s="249"/>
      <c r="L269" s="249"/>
      <c r="M269" s="248">
        <f t="shared" si="11"/>
        <v>0</v>
      </c>
      <c r="N269" s="249"/>
      <c r="O269" s="249"/>
      <c r="P269" s="249"/>
      <c r="Q269" s="249"/>
      <c r="R269" s="248">
        <f t="shared" si="10"/>
        <v>0</v>
      </c>
    </row>
    <row r="270" spans="4:18" s="120" customFormat="1" ht="12.75" hidden="1" customHeight="1">
      <c r="D270" s="246"/>
      <c r="E270" s="247"/>
      <c r="F270" s="247"/>
      <c r="G270" s="247"/>
      <c r="H270" s="248">
        <f t="shared" si="9"/>
        <v>0</v>
      </c>
      <c r="I270" s="249"/>
      <c r="J270" s="249"/>
      <c r="K270" s="249"/>
      <c r="L270" s="249"/>
      <c r="M270" s="248">
        <f t="shared" si="11"/>
        <v>0</v>
      </c>
      <c r="N270" s="249"/>
      <c r="O270" s="249"/>
      <c r="P270" s="249"/>
      <c r="Q270" s="249"/>
      <c r="R270" s="248">
        <f t="shared" si="10"/>
        <v>0</v>
      </c>
    </row>
    <row r="271" spans="4:18" s="120" customFormat="1" ht="12.75" hidden="1" customHeight="1">
      <c r="D271" s="246"/>
      <c r="E271" s="247"/>
      <c r="F271" s="247"/>
      <c r="G271" s="247"/>
      <c r="H271" s="248">
        <f t="shared" si="9"/>
        <v>0</v>
      </c>
      <c r="I271" s="249"/>
      <c r="J271" s="249"/>
      <c r="K271" s="249"/>
      <c r="L271" s="249"/>
      <c r="M271" s="248">
        <f t="shared" si="11"/>
        <v>0</v>
      </c>
      <c r="N271" s="249"/>
      <c r="O271" s="249"/>
      <c r="P271" s="249"/>
      <c r="Q271" s="249"/>
      <c r="R271" s="248">
        <f t="shared" si="10"/>
        <v>0</v>
      </c>
    </row>
    <row r="272" spans="4:18" s="120" customFormat="1" ht="12.75" hidden="1" customHeight="1">
      <c r="D272" s="246"/>
      <c r="E272" s="247"/>
      <c r="F272" s="247"/>
      <c r="G272" s="247"/>
      <c r="H272" s="248">
        <f t="shared" si="9"/>
        <v>0</v>
      </c>
      <c r="I272" s="249"/>
      <c r="J272" s="249"/>
      <c r="K272" s="249"/>
      <c r="L272" s="249"/>
      <c r="M272" s="248">
        <f t="shared" si="11"/>
        <v>0</v>
      </c>
      <c r="N272" s="249"/>
      <c r="O272" s="249"/>
      <c r="P272" s="249"/>
      <c r="Q272" s="249"/>
      <c r="R272" s="248">
        <f t="shared" si="10"/>
        <v>0</v>
      </c>
    </row>
    <row r="273" spans="4:18" s="120" customFormat="1" ht="12.75" hidden="1" customHeight="1">
      <c r="D273" s="246"/>
      <c r="E273" s="247"/>
      <c r="F273" s="247"/>
      <c r="G273" s="247"/>
      <c r="H273" s="248">
        <f t="shared" si="9"/>
        <v>0</v>
      </c>
      <c r="I273" s="249"/>
      <c r="J273" s="249"/>
      <c r="K273" s="249"/>
      <c r="L273" s="249"/>
      <c r="M273" s="248">
        <f t="shared" si="11"/>
        <v>0</v>
      </c>
      <c r="N273" s="249"/>
      <c r="O273" s="249"/>
      <c r="P273" s="249"/>
      <c r="Q273" s="249"/>
      <c r="R273" s="248">
        <f t="shared" si="10"/>
        <v>0</v>
      </c>
    </row>
    <row r="274" spans="4:18" s="120" customFormat="1" ht="12.75" hidden="1" customHeight="1">
      <c r="D274" s="246"/>
      <c r="E274" s="247"/>
      <c r="F274" s="247"/>
      <c r="G274" s="247"/>
      <c r="H274" s="248">
        <f t="shared" si="9"/>
        <v>0</v>
      </c>
      <c r="I274" s="249"/>
      <c r="J274" s="249"/>
      <c r="K274" s="249"/>
      <c r="L274" s="249"/>
      <c r="M274" s="248">
        <f t="shared" si="11"/>
        <v>0</v>
      </c>
      <c r="N274" s="249"/>
      <c r="O274" s="249"/>
      <c r="P274" s="249"/>
      <c r="Q274" s="249"/>
      <c r="R274" s="248">
        <f t="shared" si="10"/>
        <v>0</v>
      </c>
    </row>
    <row r="275" spans="4:18" s="120" customFormat="1" ht="12.75" hidden="1" customHeight="1">
      <c r="D275" s="246"/>
      <c r="E275" s="247"/>
      <c r="F275" s="247"/>
      <c r="G275" s="247"/>
      <c r="H275" s="248">
        <f t="shared" si="9"/>
        <v>0</v>
      </c>
      <c r="I275" s="249"/>
      <c r="J275" s="249"/>
      <c r="K275" s="249"/>
      <c r="L275" s="249"/>
      <c r="M275" s="248">
        <f t="shared" si="11"/>
        <v>0</v>
      </c>
      <c r="N275" s="249"/>
      <c r="O275" s="249"/>
      <c r="P275" s="249"/>
      <c r="Q275" s="249"/>
      <c r="R275" s="248">
        <f t="shared" si="10"/>
        <v>0</v>
      </c>
    </row>
    <row r="276" spans="4:18" s="120" customFormat="1" ht="12.75" hidden="1" customHeight="1">
      <c r="D276" s="246"/>
      <c r="E276" s="247"/>
      <c r="F276" s="247"/>
      <c r="G276" s="247"/>
      <c r="H276" s="248">
        <f t="shared" ref="H276:H339" si="12">SUM(E276:G276)</f>
        <v>0</v>
      </c>
      <c r="I276" s="249"/>
      <c r="J276" s="249"/>
      <c r="K276" s="249"/>
      <c r="L276" s="249"/>
      <c r="M276" s="248">
        <f t="shared" si="11"/>
        <v>0</v>
      </c>
      <c r="N276" s="249"/>
      <c r="O276" s="249"/>
      <c r="P276" s="249"/>
      <c r="Q276" s="249"/>
      <c r="R276" s="248">
        <f t="shared" ref="R276:R339" si="13">SUM(M276:Q276)</f>
        <v>0</v>
      </c>
    </row>
    <row r="277" spans="4:18" s="120" customFormat="1" ht="12.75" hidden="1" customHeight="1">
      <c r="D277" s="246"/>
      <c r="E277" s="247"/>
      <c r="F277" s="247"/>
      <c r="G277" s="247"/>
      <c r="H277" s="248">
        <f t="shared" si="12"/>
        <v>0</v>
      </c>
      <c r="I277" s="249"/>
      <c r="J277" s="249"/>
      <c r="K277" s="249"/>
      <c r="L277" s="249"/>
      <c r="M277" s="248">
        <f t="shared" ref="M277:M340" si="14">SUM(H277:L277)</f>
        <v>0</v>
      </c>
      <c r="N277" s="249"/>
      <c r="O277" s="249"/>
      <c r="P277" s="249"/>
      <c r="Q277" s="249"/>
      <c r="R277" s="248">
        <f t="shared" si="13"/>
        <v>0</v>
      </c>
    </row>
    <row r="278" spans="4:18" s="120" customFormat="1" ht="12.75" hidden="1" customHeight="1">
      <c r="D278" s="246"/>
      <c r="E278" s="247"/>
      <c r="F278" s="247"/>
      <c r="G278" s="247"/>
      <c r="H278" s="248">
        <f t="shared" si="12"/>
        <v>0</v>
      </c>
      <c r="I278" s="249"/>
      <c r="J278" s="249"/>
      <c r="K278" s="249"/>
      <c r="L278" s="249"/>
      <c r="M278" s="248">
        <f t="shared" si="14"/>
        <v>0</v>
      </c>
      <c r="N278" s="249"/>
      <c r="O278" s="249"/>
      <c r="P278" s="249"/>
      <c r="Q278" s="249"/>
      <c r="R278" s="248">
        <f t="shared" si="13"/>
        <v>0</v>
      </c>
    </row>
    <row r="279" spans="4:18" s="120" customFormat="1" ht="12.75" hidden="1" customHeight="1">
      <c r="D279" s="246"/>
      <c r="E279" s="247"/>
      <c r="F279" s="247"/>
      <c r="G279" s="247"/>
      <c r="H279" s="248">
        <f t="shared" si="12"/>
        <v>0</v>
      </c>
      <c r="I279" s="249"/>
      <c r="J279" s="249"/>
      <c r="K279" s="249"/>
      <c r="L279" s="249"/>
      <c r="M279" s="248">
        <f t="shared" si="14"/>
        <v>0</v>
      </c>
      <c r="N279" s="249"/>
      <c r="O279" s="249"/>
      <c r="P279" s="249"/>
      <c r="Q279" s="249"/>
      <c r="R279" s="248">
        <f t="shared" si="13"/>
        <v>0</v>
      </c>
    </row>
    <row r="280" spans="4:18" s="120" customFormat="1" ht="12.75" hidden="1" customHeight="1">
      <c r="D280" s="246"/>
      <c r="E280" s="247"/>
      <c r="F280" s="247"/>
      <c r="G280" s="247"/>
      <c r="H280" s="248">
        <f t="shared" si="12"/>
        <v>0</v>
      </c>
      <c r="I280" s="249"/>
      <c r="J280" s="249"/>
      <c r="K280" s="249"/>
      <c r="L280" s="249"/>
      <c r="M280" s="248">
        <f t="shared" si="14"/>
        <v>0</v>
      </c>
      <c r="N280" s="249"/>
      <c r="O280" s="249"/>
      <c r="P280" s="249"/>
      <c r="Q280" s="249"/>
      <c r="R280" s="248">
        <f t="shared" si="13"/>
        <v>0</v>
      </c>
    </row>
    <row r="281" spans="4:18" s="120" customFormat="1" ht="12.75" hidden="1" customHeight="1">
      <c r="D281" s="246"/>
      <c r="E281" s="247"/>
      <c r="F281" s="247"/>
      <c r="G281" s="247"/>
      <c r="H281" s="248">
        <f t="shared" si="12"/>
        <v>0</v>
      </c>
      <c r="I281" s="249"/>
      <c r="J281" s="249"/>
      <c r="K281" s="249"/>
      <c r="L281" s="249"/>
      <c r="M281" s="248">
        <f t="shared" si="14"/>
        <v>0</v>
      </c>
      <c r="N281" s="249"/>
      <c r="O281" s="249"/>
      <c r="P281" s="249"/>
      <c r="Q281" s="249"/>
      <c r="R281" s="248">
        <f t="shared" si="13"/>
        <v>0</v>
      </c>
    </row>
    <row r="282" spans="4:18" s="120" customFormat="1" ht="12.75" hidden="1" customHeight="1">
      <c r="D282" s="246"/>
      <c r="E282" s="247"/>
      <c r="F282" s="247"/>
      <c r="G282" s="247"/>
      <c r="H282" s="248">
        <f t="shared" si="12"/>
        <v>0</v>
      </c>
      <c r="I282" s="249"/>
      <c r="J282" s="249"/>
      <c r="K282" s="249"/>
      <c r="L282" s="249"/>
      <c r="M282" s="248">
        <f t="shared" si="14"/>
        <v>0</v>
      </c>
      <c r="N282" s="249"/>
      <c r="O282" s="249"/>
      <c r="P282" s="249"/>
      <c r="Q282" s="249"/>
      <c r="R282" s="248">
        <f t="shared" si="13"/>
        <v>0</v>
      </c>
    </row>
    <row r="283" spans="4:18" s="120" customFormat="1" ht="12.75" hidden="1" customHeight="1">
      <c r="D283" s="246"/>
      <c r="E283" s="247"/>
      <c r="F283" s="247"/>
      <c r="G283" s="247"/>
      <c r="H283" s="248">
        <f t="shared" si="12"/>
        <v>0</v>
      </c>
      <c r="I283" s="249"/>
      <c r="J283" s="249"/>
      <c r="K283" s="249"/>
      <c r="L283" s="249"/>
      <c r="M283" s="248">
        <f t="shared" si="14"/>
        <v>0</v>
      </c>
      <c r="N283" s="249"/>
      <c r="O283" s="249"/>
      <c r="P283" s="249"/>
      <c r="Q283" s="249"/>
      <c r="R283" s="248">
        <f t="shared" si="13"/>
        <v>0</v>
      </c>
    </row>
    <row r="284" spans="4:18" s="120" customFormat="1" ht="12.75" hidden="1" customHeight="1">
      <c r="D284" s="246"/>
      <c r="E284" s="247"/>
      <c r="F284" s="247"/>
      <c r="G284" s="247"/>
      <c r="H284" s="248">
        <f t="shared" si="12"/>
        <v>0</v>
      </c>
      <c r="I284" s="249"/>
      <c r="J284" s="249"/>
      <c r="K284" s="249"/>
      <c r="L284" s="249"/>
      <c r="M284" s="248">
        <f t="shared" si="14"/>
        <v>0</v>
      </c>
      <c r="N284" s="249"/>
      <c r="O284" s="249"/>
      <c r="P284" s="249"/>
      <c r="Q284" s="249"/>
      <c r="R284" s="248">
        <f t="shared" si="13"/>
        <v>0</v>
      </c>
    </row>
    <row r="285" spans="4:18" s="120" customFormat="1" ht="12.75" hidden="1" customHeight="1">
      <c r="D285" s="246"/>
      <c r="E285" s="247"/>
      <c r="F285" s="247"/>
      <c r="G285" s="247"/>
      <c r="H285" s="248">
        <f t="shared" si="12"/>
        <v>0</v>
      </c>
      <c r="I285" s="249"/>
      <c r="J285" s="249"/>
      <c r="K285" s="249"/>
      <c r="L285" s="249"/>
      <c r="M285" s="248">
        <f t="shared" si="14"/>
        <v>0</v>
      </c>
      <c r="N285" s="249"/>
      <c r="O285" s="249"/>
      <c r="P285" s="249"/>
      <c r="Q285" s="249"/>
      <c r="R285" s="248">
        <f t="shared" si="13"/>
        <v>0</v>
      </c>
    </row>
    <row r="286" spans="4:18" s="120" customFormat="1" ht="12.75" hidden="1" customHeight="1">
      <c r="D286" s="246"/>
      <c r="E286" s="247"/>
      <c r="F286" s="247"/>
      <c r="G286" s="247"/>
      <c r="H286" s="248">
        <f t="shared" si="12"/>
        <v>0</v>
      </c>
      <c r="I286" s="249"/>
      <c r="J286" s="249"/>
      <c r="K286" s="249"/>
      <c r="L286" s="249"/>
      <c r="M286" s="248">
        <f t="shared" si="14"/>
        <v>0</v>
      </c>
      <c r="N286" s="249"/>
      <c r="O286" s="249"/>
      <c r="P286" s="249"/>
      <c r="Q286" s="249"/>
      <c r="R286" s="248">
        <f t="shared" si="13"/>
        <v>0</v>
      </c>
    </row>
    <row r="287" spans="4:18" s="120" customFormat="1" ht="12.75" hidden="1" customHeight="1">
      <c r="D287" s="246"/>
      <c r="E287" s="247"/>
      <c r="F287" s="247"/>
      <c r="G287" s="247"/>
      <c r="H287" s="248">
        <f t="shared" si="12"/>
        <v>0</v>
      </c>
      <c r="I287" s="249"/>
      <c r="J287" s="249"/>
      <c r="K287" s="249"/>
      <c r="L287" s="249"/>
      <c r="M287" s="248">
        <f t="shared" si="14"/>
        <v>0</v>
      </c>
      <c r="N287" s="249"/>
      <c r="O287" s="249"/>
      <c r="P287" s="249"/>
      <c r="Q287" s="249"/>
      <c r="R287" s="248">
        <f t="shared" si="13"/>
        <v>0</v>
      </c>
    </row>
    <row r="288" spans="4:18" s="120" customFormat="1" ht="12.75" hidden="1" customHeight="1">
      <c r="D288" s="246"/>
      <c r="E288" s="247"/>
      <c r="F288" s="247"/>
      <c r="G288" s="247"/>
      <c r="H288" s="248">
        <f t="shared" si="12"/>
        <v>0</v>
      </c>
      <c r="I288" s="249"/>
      <c r="J288" s="249"/>
      <c r="K288" s="249"/>
      <c r="L288" s="249"/>
      <c r="M288" s="248">
        <f t="shared" si="14"/>
        <v>0</v>
      </c>
      <c r="N288" s="249"/>
      <c r="O288" s="249"/>
      <c r="P288" s="249"/>
      <c r="Q288" s="249"/>
      <c r="R288" s="248">
        <f t="shared" si="13"/>
        <v>0</v>
      </c>
    </row>
    <row r="289" spans="4:18" s="120" customFormat="1" ht="12.75" hidden="1" customHeight="1">
      <c r="D289" s="246"/>
      <c r="E289" s="247"/>
      <c r="F289" s="247"/>
      <c r="G289" s="247"/>
      <c r="H289" s="248">
        <f t="shared" si="12"/>
        <v>0</v>
      </c>
      <c r="I289" s="249"/>
      <c r="J289" s="249"/>
      <c r="K289" s="249"/>
      <c r="L289" s="249"/>
      <c r="M289" s="248">
        <f t="shared" si="14"/>
        <v>0</v>
      </c>
      <c r="N289" s="249"/>
      <c r="O289" s="249"/>
      <c r="P289" s="249"/>
      <c r="Q289" s="249"/>
      <c r="R289" s="248">
        <f t="shared" si="13"/>
        <v>0</v>
      </c>
    </row>
    <row r="290" spans="4:18" s="120" customFormat="1" ht="12.75" hidden="1" customHeight="1">
      <c r="D290" s="246"/>
      <c r="E290" s="247"/>
      <c r="F290" s="247"/>
      <c r="G290" s="247"/>
      <c r="H290" s="248">
        <f t="shared" si="12"/>
        <v>0</v>
      </c>
      <c r="I290" s="249"/>
      <c r="J290" s="249"/>
      <c r="K290" s="249"/>
      <c r="L290" s="249"/>
      <c r="M290" s="248">
        <f t="shared" si="14"/>
        <v>0</v>
      </c>
      <c r="N290" s="249"/>
      <c r="O290" s="249"/>
      <c r="P290" s="249"/>
      <c r="Q290" s="249"/>
      <c r="R290" s="248">
        <f t="shared" si="13"/>
        <v>0</v>
      </c>
    </row>
    <row r="291" spans="4:18" s="120" customFormat="1" ht="12.75" hidden="1" customHeight="1">
      <c r="D291" s="246"/>
      <c r="E291" s="247"/>
      <c r="F291" s="247"/>
      <c r="G291" s="247"/>
      <c r="H291" s="248">
        <f t="shared" si="12"/>
        <v>0</v>
      </c>
      <c r="I291" s="249"/>
      <c r="J291" s="249"/>
      <c r="K291" s="249"/>
      <c r="L291" s="249"/>
      <c r="M291" s="248">
        <f t="shared" si="14"/>
        <v>0</v>
      </c>
      <c r="N291" s="249"/>
      <c r="O291" s="249"/>
      <c r="P291" s="249"/>
      <c r="Q291" s="249"/>
      <c r="R291" s="248">
        <f t="shared" si="13"/>
        <v>0</v>
      </c>
    </row>
    <row r="292" spans="4:18" s="120" customFormat="1" ht="12.75" hidden="1" customHeight="1">
      <c r="D292" s="246"/>
      <c r="E292" s="247"/>
      <c r="F292" s="247"/>
      <c r="G292" s="247"/>
      <c r="H292" s="248">
        <f t="shared" si="12"/>
        <v>0</v>
      </c>
      <c r="I292" s="249"/>
      <c r="J292" s="249"/>
      <c r="K292" s="249"/>
      <c r="L292" s="249"/>
      <c r="M292" s="248">
        <f t="shared" si="14"/>
        <v>0</v>
      </c>
      <c r="N292" s="249"/>
      <c r="O292" s="249"/>
      <c r="P292" s="249"/>
      <c r="Q292" s="249"/>
      <c r="R292" s="248">
        <f t="shared" si="13"/>
        <v>0</v>
      </c>
    </row>
    <row r="293" spans="4:18" s="120" customFormat="1" ht="12.75" hidden="1" customHeight="1">
      <c r="D293" s="246"/>
      <c r="E293" s="247"/>
      <c r="F293" s="247"/>
      <c r="G293" s="247"/>
      <c r="H293" s="248">
        <f t="shared" si="12"/>
        <v>0</v>
      </c>
      <c r="I293" s="249"/>
      <c r="J293" s="249"/>
      <c r="K293" s="249"/>
      <c r="L293" s="249"/>
      <c r="M293" s="248">
        <f t="shared" si="14"/>
        <v>0</v>
      </c>
      <c r="N293" s="249"/>
      <c r="O293" s="249"/>
      <c r="P293" s="249"/>
      <c r="Q293" s="249"/>
      <c r="R293" s="248">
        <f t="shared" si="13"/>
        <v>0</v>
      </c>
    </row>
    <row r="294" spans="4:18" s="120" customFormat="1" ht="12.75" hidden="1" customHeight="1">
      <c r="D294" s="246"/>
      <c r="E294" s="247"/>
      <c r="F294" s="247"/>
      <c r="G294" s="247"/>
      <c r="H294" s="248">
        <f t="shared" si="12"/>
        <v>0</v>
      </c>
      <c r="I294" s="249"/>
      <c r="J294" s="249"/>
      <c r="K294" s="249"/>
      <c r="L294" s="249"/>
      <c r="M294" s="248">
        <f t="shared" si="14"/>
        <v>0</v>
      </c>
      <c r="N294" s="249"/>
      <c r="O294" s="249"/>
      <c r="P294" s="249"/>
      <c r="Q294" s="249"/>
      <c r="R294" s="248">
        <f t="shared" si="13"/>
        <v>0</v>
      </c>
    </row>
    <row r="295" spans="4:18" s="120" customFormat="1" ht="12.75" hidden="1" customHeight="1">
      <c r="D295" s="246"/>
      <c r="E295" s="247"/>
      <c r="F295" s="247"/>
      <c r="G295" s="247"/>
      <c r="H295" s="248">
        <f t="shared" si="12"/>
        <v>0</v>
      </c>
      <c r="I295" s="249"/>
      <c r="J295" s="249"/>
      <c r="K295" s="249"/>
      <c r="L295" s="249"/>
      <c r="M295" s="248">
        <f t="shared" si="14"/>
        <v>0</v>
      </c>
      <c r="N295" s="249"/>
      <c r="O295" s="249"/>
      <c r="P295" s="249"/>
      <c r="Q295" s="249"/>
      <c r="R295" s="248">
        <f t="shared" si="13"/>
        <v>0</v>
      </c>
    </row>
    <row r="296" spans="4:18" s="120" customFormat="1" ht="12.75" hidden="1" customHeight="1">
      <c r="D296" s="246"/>
      <c r="E296" s="247"/>
      <c r="F296" s="247"/>
      <c r="G296" s="247"/>
      <c r="H296" s="248">
        <f t="shared" si="12"/>
        <v>0</v>
      </c>
      <c r="I296" s="249"/>
      <c r="J296" s="249"/>
      <c r="K296" s="249"/>
      <c r="L296" s="249"/>
      <c r="M296" s="248">
        <f t="shared" si="14"/>
        <v>0</v>
      </c>
      <c r="N296" s="249"/>
      <c r="O296" s="249"/>
      <c r="P296" s="249"/>
      <c r="Q296" s="249"/>
      <c r="R296" s="248">
        <f t="shared" si="13"/>
        <v>0</v>
      </c>
    </row>
    <row r="297" spans="4:18" s="120" customFormat="1" ht="12.75" hidden="1" customHeight="1">
      <c r="D297" s="246"/>
      <c r="E297" s="247"/>
      <c r="F297" s="247"/>
      <c r="G297" s="247"/>
      <c r="H297" s="248">
        <f t="shared" si="12"/>
        <v>0</v>
      </c>
      <c r="I297" s="249"/>
      <c r="J297" s="249"/>
      <c r="K297" s="249"/>
      <c r="L297" s="249"/>
      <c r="M297" s="248">
        <f t="shared" si="14"/>
        <v>0</v>
      </c>
      <c r="N297" s="249"/>
      <c r="O297" s="249"/>
      <c r="P297" s="249"/>
      <c r="Q297" s="249"/>
      <c r="R297" s="248">
        <f t="shared" si="13"/>
        <v>0</v>
      </c>
    </row>
    <row r="298" spans="4:18" s="120" customFormat="1" ht="12.75" hidden="1" customHeight="1">
      <c r="D298" s="246"/>
      <c r="E298" s="247"/>
      <c r="F298" s="247"/>
      <c r="G298" s="247"/>
      <c r="H298" s="248">
        <f t="shared" si="12"/>
        <v>0</v>
      </c>
      <c r="I298" s="249"/>
      <c r="J298" s="249"/>
      <c r="K298" s="249"/>
      <c r="L298" s="249"/>
      <c r="M298" s="248">
        <f t="shared" si="14"/>
        <v>0</v>
      </c>
      <c r="N298" s="249"/>
      <c r="O298" s="249"/>
      <c r="P298" s="249"/>
      <c r="Q298" s="249"/>
      <c r="R298" s="248">
        <f t="shared" si="13"/>
        <v>0</v>
      </c>
    </row>
    <row r="299" spans="4:18" s="120" customFormat="1" ht="12.75" hidden="1" customHeight="1">
      <c r="D299" s="246"/>
      <c r="E299" s="247"/>
      <c r="F299" s="247"/>
      <c r="G299" s="247"/>
      <c r="H299" s="248">
        <f t="shared" si="12"/>
        <v>0</v>
      </c>
      <c r="I299" s="249"/>
      <c r="J299" s="249"/>
      <c r="K299" s="249"/>
      <c r="L299" s="249"/>
      <c r="M299" s="248">
        <f t="shared" si="14"/>
        <v>0</v>
      </c>
      <c r="N299" s="249"/>
      <c r="O299" s="249"/>
      <c r="P299" s="249"/>
      <c r="Q299" s="249"/>
      <c r="R299" s="248">
        <f t="shared" si="13"/>
        <v>0</v>
      </c>
    </row>
    <row r="300" spans="4:18" s="120" customFormat="1" ht="12.75" hidden="1" customHeight="1">
      <c r="D300" s="246"/>
      <c r="E300" s="247"/>
      <c r="F300" s="247"/>
      <c r="G300" s="247"/>
      <c r="H300" s="248">
        <f t="shared" si="12"/>
        <v>0</v>
      </c>
      <c r="I300" s="249"/>
      <c r="J300" s="249"/>
      <c r="K300" s="249"/>
      <c r="L300" s="249"/>
      <c r="M300" s="248">
        <f t="shared" si="14"/>
        <v>0</v>
      </c>
      <c r="N300" s="249"/>
      <c r="O300" s="249"/>
      <c r="P300" s="249"/>
      <c r="Q300" s="249"/>
      <c r="R300" s="248">
        <f t="shared" si="13"/>
        <v>0</v>
      </c>
    </row>
    <row r="301" spans="4:18" s="120" customFormat="1" ht="12.75" hidden="1" customHeight="1">
      <c r="D301" s="246"/>
      <c r="E301" s="247"/>
      <c r="F301" s="247"/>
      <c r="G301" s="247"/>
      <c r="H301" s="248">
        <f t="shared" si="12"/>
        <v>0</v>
      </c>
      <c r="I301" s="249"/>
      <c r="J301" s="249"/>
      <c r="K301" s="249"/>
      <c r="L301" s="249"/>
      <c r="M301" s="248">
        <f t="shared" si="14"/>
        <v>0</v>
      </c>
      <c r="N301" s="249"/>
      <c r="O301" s="249"/>
      <c r="P301" s="249"/>
      <c r="Q301" s="249"/>
      <c r="R301" s="248">
        <f t="shared" si="13"/>
        <v>0</v>
      </c>
    </row>
    <row r="302" spans="4:18" s="120" customFormat="1" ht="12.75" hidden="1" customHeight="1">
      <c r="D302" s="246"/>
      <c r="E302" s="247"/>
      <c r="F302" s="247"/>
      <c r="G302" s="247"/>
      <c r="H302" s="248">
        <f t="shared" si="12"/>
        <v>0</v>
      </c>
      <c r="I302" s="249"/>
      <c r="J302" s="249"/>
      <c r="K302" s="249"/>
      <c r="L302" s="249"/>
      <c r="M302" s="248">
        <f t="shared" si="14"/>
        <v>0</v>
      </c>
      <c r="N302" s="249"/>
      <c r="O302" s="249"/>
      <c r="P302" s="249"/>
      <c r="Q302" s="249"/>
      <c r="R302" s="248">
        <f t="shared" si="13"/>
        <v>0</v>
      </c>
    </row>
    <row r="303" spans="4:18" s="120" customFormat="1" ht="12.75" hidden="1" customHeight="1">
      <c r="D303" s="246"/>
      <c r="E303" s="247"/>
      <c r="F303" s="247"/>
      <c r="G303" s="247"/>
      <c r="H303" s="248">
        <f t="shared" si="12"/>
        <v>0</v>
      </c>
      <c r="I303" s="249"/>
      <c r="J303" s="249"/>
      <c r="K303" s="249"/>
      <c r="L303" s="249"/>
      <c r="M303" s="248">
        <f t="shared" si="14"/>
        <v>0</v>
      </c>
      <c r="N303" s="249"/>
      <c r="O303" s="249"/>
      <c r="P303" s="249"/>
      <c r="Q303" s="249"/>
      <c r="R303" s="248">
        <f t="shared" si="13"/>
        <v>0</v>
      </c>
    </row>
    <row r="304" spans="4:18" s="120" customFormat="1" ht="12.75" hidden="1" customHeight="1">
      <c r="D304" s="246"/>
      <c r="E304" s="247"/>
      <c r="F304" s="247"/>
      <c r="G304" s="247"/>
      <c r="H304" s="248">
        <f t="shared" si="12"/>
        <v>0</v>
      </c>
      <c r="I304" s="249"/>
      <c r="J304" s="249"/>
      <c r="K304" s="249"/>
      <c r="L304" s="249"/>
      <c r="M304" s="248">
        <f t="shared" si="14"/>
        <v>0</v>
      </c>
      <c r="N304" s="249"/>
      <c r="O304" s="249"/>
      <c r="P304" s="249"/>
      <c r="Q304" s="249"/>
      <c r="R304" s="248">
        <f t="shared" si="13"/>
        <v>0</v>
      </c>
    </row>
    <row r="305" spans="4:18" s="120" customFormat="1" ht="12.75" hidden="1" customHeight="1">
      <c r="D305" s="246"/>
      <c r="E305" s="247"/>
      <c r="F305" s="247"/>
      <c r="G305" s="247"/>
      <c r="H305" s="248">
        <f t="shared" si="12"/>
        <v>0</v>
      </c>
      <c r="I305" s="249"/>
      <c r="J305" s="249"/>
      <c r="K305" s="249"/>
      <c r="L305" s="249"/>
      <c r="M305" s="248">
        <f t="shared" si="14"/>
        <v>0</v>
      </c>
      <c r="N305" s="249"/>
      <c r="O305" s="249"/>
      <c r="P305" s="249"/>
      <c r="Q305" s="249"/>
      <c r="R305" s="248">
        <f t="shared" si="13"/>
        <v>0</v>
      </c>
    </row>
    <row r="306" spans="4:18" s="120" customFormat="1" ht="12.75" hidden="1" customHeight="1">
      <c r="D306" s="246"/>
      <c r="E306" s="247"/>
      <c r="F306" s="247"/>
      <c r="G306" s="247"/>
      <c r="H306" s="248">
        <f t="shared" si="12"/>
        <v>0</v>
      </c>
      <c r="I306" s="249"/>
      <c r="J306" s="249"/>
      <c r="K306" s="249"/>
      <c r="L306" s="249"/>
      <c r="M306" s="248">
        <f t="shared" si="14"/>
        <v>0</v>
      </c>
      <c r="N306" s="249"/>
      <c r="O306" s="249"/>
      <c r="P306" s="249"/>
      <c r="Q306" s="249"/>
      <c r="R306" s="248">
        <f t="shared" si="13"/>
        <v>0</v>
      </c>
    </row>
    <row r="307" spans="4:18" s="120" customFormat="1" ht="12.75" hidden="1" customHeight="1">
      <c r="D307" s="246"/>
      <c r="E307" s="247"/>
      <c r="F307" s="247"/>
      <c r="G307" s="247"/>
      <c r="H307" s="248">
        <f t="shared" si="12"/>
        <v>0</v>
      </c>
      <c r="I307" s="249"/>
      <c r="J307" s="249"/>
      <c r="K307" s="249"/>
      <c r="L307" s="249"/>
      <c r="M307" s="248">
        <f t="shared" si="14"/>
        <v>0</v>
      </c>
      <c r="N307" s="249"/>
      <c r="O307" s="249"/>
      <c r="P307" s="249"/>
      <c r="Q307" s="249"/>
      <c r="R307" s="248">
        <f t="shared" si="13"/>
        <v>0</v>
      </c>
    </row>
    <row r="308" spans="4:18" s="120" customFormat="1" ht="12.75" hidden="1" customHeight="1">
      <c r="D308" s="246"/>
      <c r="E308" s="247"/>
      <c r="F308" s="247"/>
      <c r="G308" s="247"/>
      <c r="H308" s="248">
        <f t="shared" si="12"/>
        <v>0</v>
      </c>
      <c r="I308" s="249"/>
      <c r="J308" s="249"/>
      <c r="K308" s="249"/>
      <c r="L308" s="249"/>
      <c r="M308" s="248">
        <f t="shared" si="14"/>
        <v>0</v>
      </c>
      <c r="N308" s="249"/>
      <c r="O308" s="249"/>
      <c r="P308" s="249"/>
      <c r="Q308" s="249"/>
      <c r="R308" s="248">
        <f t="shared" si="13"/>
        <v>0</v>
      </c>
    </row>
    <row r="309" spans="4:18" s="120" customFormat="1" ht="12.75" hidden="1" customHeight="1">
      <c r="D309" s="246"/>
      <c r="E309" s="247"/>
      <c r="F309" s="247"/>
      <c r="G309" s="247"/>
      <c r="H309" s="248">
        <f t="shared" si="12"/>
        <v>0</v>
      </c>
      <c r="I309" s="249"/>
      <c r="J309" s="249"/>
      <c r="K309" s="249"/>
      <c r="L309" s="249"/>
      <c r="M309" s="248">
        <f t="shared" si="14"/>
        <v>0</v>
      </c>
      <c r="N309" s="249"/>
      <c r="O309" s="249"/>
      <c r="P309" s="249"/>
      <c r="Q309" s="249"/>
      <c r="R309" s="248">
        <f t="shared" si="13"/>
        <v>0</v>
      </c>
    </row>
    <row r="310" spans="4:18" s="120" customFormat="1" ht="12.75" hidden="1" customHeight="1">
      <c r="D310" s="246"/>
      <c r="E310" s="247"/>
      <c r="F310" s="247"/>
      <c r="G310" s="247"/>
      <c r="H310" s="248">
        <f t="shared" si="12"/>
        <v>0</v>
      </c>
      <c r="I310" s="249"/>
      <c r="J310" s="249"/>
      <c r="K310" s="249"/>
      <c r="L310" s="249"/>
      <c r="M310" s="248">
        <f t="shared" si="14"/>
        <v>0</v>
      </c>
      <c r="N310" s="249"/>
      <c r="O310" s="249"/>
      <c r="P310" s="249"/>
      <c r="Q310" s="249"/>
      <c r="R310" s="248">
        <f t="shared" si="13"/>
        <v>0</v>
      </c>
    </row>
    <row r="311" spans="4:18" s="120" customFormat="1" ht="12.75" hidden="1" customHeight="1">
      <c r="D311" s="246"/>
      <c r="E311" s="247"/>
      <c r="F311" s="247"/>
      <c r="G311" s="247"/>
      <c r="H311" s="248">
        <f t="shared" si="12"/>
        <v>0</v>
      </c>
      <c r="I311" s="249"/>
      <c r="J311" s="249"/>
      <c r="K311" s="249"/>
      <c r="L311" s="249"/>
      <c r="M311" s="248">
        <f t="shared" si="14"/>
        <v>0</v>
      </c>
      <c r="N311" s="249"/>
      <c r="O311" s="249"/>
      <c r="P311" s="249"/>
      <c r="Q311" s="249"/>
      <c r="R311" s="248">
        <f t="shared" si="13"/>
        <v>0</v>
      </c>
    </row>
    <row r="312" spans="4:18" s="120" customFormat="1" ht="12.75" hidden="1" customHeight="1">
      <c r="D312" s="246"/>
      <c r="E312" s="247"/>
      <c r="F312" s="247"/>
      <c r="G312" s="247"/>
      <c r="H312" s="248">
        <f t="shared" si="12"/>
        <v>0</v>
      </c>
      <c r="I312" s="249"/>
      <c r="J312" s="249"/>
      <c r="K312" s="249"/>
      <c r="L312" s="249"/>
      <c r="M312" s="248">
        <f t="shared" si="14"/>
        <v>0</v>
      </c>
      <c r="N312" s="249"/>
      <c r="O312" s="249"/>
      <c r="P312" s="249"/>
      <c r="Q312" s="249"/>
      <c r="R312" s="248">
        <f t="shared" si="13"/>
        <v>0</v>
      </c>
    </row>
    <row r="313" spans="4:18" s="120" customFormat="1" ht="12.75" hidden="1" customHeight="1">
      <c r="D313" s="246"/>
      <c r="E313" s="247"/>
      <c r="F313" s="247"/>
      <c r="G313" s="247"/>
      <c r="H313" s="248">
        <f t="shared" si="12"/>
        <v>0</v>
      </c>
      <c r="I313" s="249"/>
      <c r="J313" s="249"/>
      <c r="K313" s="249"/>
      <c r="L313" s="249"/>
      <c r="M313" s="248">
        <f t="shared" si="14"/>
        <v>0</v>
      </c>
      <c r="N313" s="249"/>
      <c r="O313" s="249"/>
      <c r="P313" s="249"/>
      <c r="Q313" s="249"/>
      <c r="R313" s="248">
        <f t="shared" si="13"/>
        <v>0</v>
      </c>
    </row>
    <row r="314" spans="4:18" s="120" customFormat="1" ht="12.75" hidden="1" customHeight="1">
      <c r="D314" s="246"/>
      <c r="E314" s="247"/>
      <c r="F314" s="247"/>
      <c r="G314" s="247"/>
      <c r="H314" s="248">
        <f t="shared" si="12"/>
        <v>0</v>
      </c>
      <c r="I314" s="249"/>
      <c r="J314" s="249"/>
      <c r="K314" s="249"/>
      <c r="L314" s="249"/>
      <c r="M314" s="248">
        <f t="shared" si="14"/>
        <v>0</v>
      </c>
      <c r="N314" s="249"/>
      <c r="O314" s="249"/>
      <c r="P314" s="249"/>
      <c r="Q314" s="249"/>
      <c r="R314" s="248">
        <f t="shared" si="13"/>
        <v>0</v>
      </c>
    </row>
    <row r="315" spans="4:18" s="120" customFormat="1" ht="12.75" hidden="1" customHeight="1">
      <c r="D315" s="246"/>
      <c r="E315" s="247"/>
      <c r="F315" s="247"/>
      <c r="G315" s="247"/>
      <c r="H315" s="248">
        <f t="shared" si="12"/>
        <v>0</v>
      </c>
      <c r="I315" s="249"/>
      <c r="J315" s="249"/>
      <c r="K315" s="249"/>
      <c r="L315" s="249"/>
      <c r="M315" s="248">
        <f t="shared" si="14"/>
        <v>0</v>
      </c>
      <c r="N315" s="249"/>
      <c r="O315" s="249"/>
      <c r="P315" s="249"/>
      <c r="Q315" s="249"/>
      <c r="R315" s="248">
        <f t="shared" si="13"/>
        <v>0</v>
      </c>
    </row>
    <row r="316" spans="4:18" s="120" customFormat="1" ht="12.75" hidden="1" customHeight="1">
      <c r="D316" s="246"/>
      <c r="E316" s="247"/>
      <c r="F316" s="247"/>
      <c r="G316" s="247"/>
      <c r="H316" s="248">
        <f t="shared" si="12"/>
        <v>0</v>
      </c>
      <c r="I316" s="249"/>
      <c r="J316" s="249"/>
      <c r="K316" s="249"/>
      <c r="L316" s="249"/>
      <c r="M316" s="248">
        <f t="shared" si="14"/>
        <v>0</v>
      </c>
      <c r="N316" s="249"/>
      <c r="O316" s="249"/>
      <c r="P316" s="249"/>
      <c r="Q316" s="249"/>
      <c r="R316" s="248">
        <f t="shared" si="13"/>
        <v>0</v>
      </c>
    </row>
    <row r="317" spans="4:18" s="120" customFormat="1" ht="12.75" hidden="1" customHeight="1">
      <c r="D317" s="246"/>
      <c r="E317" s="247"/>
      <c r="F317" s="247"/>
      <c r="G317" s="247"/>
      <c r="H317" s="248">
        <f t="shared" si="12"/>
        <v>0</v>
      </c>
      <c r="I317" s="249"/>
      <c r="J317" s="249"/>
      <c r="K317" s="249"/>
      <c r="L317" s="249"/>
      <c r="M317" s="248">
        <f t="shared" si="14"/>
        <v>0</v>
      </c>
      <c r="N317" s="249"/>
      <c r="O317" s="249"/>
      <c r="P317" s="249"/>
      <c r="Q317" s="249"/>
      <c r="R317" s="248">
        <f t="shared" si="13"/>
        <v>0</v>
      </c>
    </row>
    <row r="318" spans="4:18" s="120" customFormat="1" ht="12.75" hidden="1" customHeight="1">
      <c r="D318" s="246"/>
      <c r="E318" s="247"/>
      <c r="F318" s="247"/>
      <c r="G318" s="247"/>
      <c r="H318" s="248">
        <f t="shared" si="12"/>
        <v>0</v>
      </c>
      <c r="I318" s="249"/>
      <c r="J318" s="249"/>
      <c r="K318" s="249"/>
      <c r="L318" s="249"/>
      <c r="M318" s="248">
        <f t="shared" si="14"/>
        <v>0</v>
      </c>
      <c r="N318" s="249"/>
      <c r="O318" s="249"/>
      <c r="P318" s="249"/>
      <c r="Q318" s="249"/>
      <c r="R318" s="248">
        <f t="shared" si="13"/>
        <v>0</v>
      </c>
    </row>
    <row r="319" spans="4:18" s="120" customFormat="1" ht="12.75" hidden="1" customHeight="1">
      <c r="D319" s="246"/>
      <c r="E319" s="247"/>
      <c r="F319" s="247"/>
      <c r="G319" s="247"/>
      <c r="H319" s="248">
        <f t="shared" si="12"/>
        <v>0</v>
      </c>
      <c r="I319" s="249"/>
      <c r="J319" s="249"/>
      <c r="K319" s="249"/>
      <c r="L319" s="249"/>
      <c r="M319" s="248">
        <f t="shared" si="14"/>
        <v>0</v>
      </c>
      <c r="N319" s="249"/>
      <c r="O319" s="249"/>
      <c r="P319" s="249"/>
      <c r="Q319" s="249"/>
      <c r="R319" s="248">
        <f t="shared" si="13"/>
        <v>0</v>
      </c>
    </row>
    <row r="320" spans="4:18" s="120" customFormat="1" ht="12.75" hidden="1" customHeight="1">
      <c r="D320" s="246"/>
      <c r="E320" s="247"/>
      <c r="F320" s="247"/>
      <c r="G320" s="247"/>
      <c r="H320" s="248">
        <f t="shared" si="12"/>
        <v>0</v>
      </c>
      <c r="I320" s="249"/>
      <c r="J320" s="249"/>
      <c r="K320" s="249"/>
      <c r="L320" s="249"/>
      <c r="M320" s="248">
        <f t="shared" si="14"/>
        <v>0</v>
      </c>
      <c r="N320" s="249"/>
      <c r="O320" s="249"/>
      <c r="P320" s="249"/>
      <c r="Q320" s="249"/>
      <c r="R320" s="248">
        <f t="shared" si="13"/>
        <v>0</v>
      </c>
    </row>
    <row r="321" spans="4:18" s="120" customFormat="1" ht="12.75" hidden="1" customHeight="1">
      <c r="D321" s="246"/>
      <c r="E321" s="247"/>
      <c r="F321" s="247"/>
      <c r="G321" s="247"/>
      <c r="H321" s="248">
        <f t="shared" si="12"/>
        <v>0</v>
      </c>
      <c r="I321" s="249"/>
      <c r="J321" s="249"/>
      <c r="K321" s="249"/>
      <c r="L321" s="249"/>
      <c r="M321" s="248">
        <f t="shared" si="14"/>
        <v>0</v>
      </c>
      <c r="N321" s="249"/>
      <c r="O321" s="249"/>
      <c r="P321" s="249"/>
      <c r="Q321" s="249"/>
      <c r="R321" s="248">
        <f t="shared" si="13"/>
        <v>0</v>
      </c>
    </row>
    <row r="322" spans="4:18" s="120" customFormat="1" ht="12.75" hidden="1" customHeight="1">
      <c r="D322" s="246"/>
      <c r="E322" s="247"/>
      <c r="F322" s="247"/>
      <c r="G322" s="247"/>
      <c r="H322" s="248">
        <f t="shared" si="12"/>
        <v>0</v>
      </c>
      <c r="I322" s="249"/>
      <c r="J322" s="249"/>
      <c r="K322" s="249"/>
      <c r="L322" s="249"/>
      <c r="M322" s="248">
        <f t="shared" si="14"/>
        <v>0</v>
      </c>
      <c r="N322" s="249"/>
      <c r="O322" s="249"/>
      <c r="P322" s="249"/>
      <c r="Q322" s="249"/>
      <c r="R322" s="248">
        <f t="shared" si="13"/>
        <v>0</v>
      </c>
    </row>
    <row r="323" spans="4:18" s="120" customFormat="1" ht="12.75" hidden="1" customHeight="1">
      <c r="D323" s="246"/>
      <c r="E323" s="247"/>
      <c r="F323" s="247"/>
      <c r="G323" s="247"/>
      <c r="H323" s="248">
        <f t="shared" si="12"/>
        <v>0</v>
      </c>
      <c r="I323" s="249"/>
      <c r="J323" s="249"/>
      <c r="K323" s="249"/>
      <c r="L323" s="249"/>
      <c r="M323" s="248">
        <f t="shared" si="14"/>
        <v>0</v>
      </c>
      <c r="N323" s="249"/>
      <c r="O323" s="249"/>
      <c r="P323" s="249"/>
      <c r="Q323" s="249"/>
      <c r="R323" s="248">
        <f t="shared" si="13"/>
        <v>0</v>
      </c>
    </row>
    <row r="324" spans="4:18" s="120" customFormat="1" ht="12.75" hidden="1" customHeight="1">
      <c r="D324" s="246"/>
      <c r="E324" s="247"/>
      <c r="F324" s="247"/>
      <c r="G324" s="247"/>
      <c r="H324" s="248">
        <f t="shared" si="12"/>
        <v>0</v>
      </c>
      <c r="I324" s="249"/>
      <c r="J324" s="249"/>
      <c r="K324" s="249"/>
      <c r="L324" s="249"/>
      <c r="M324" s="248">
        <f t="shared" si="14"/>
        <v>0</v>
      </c>
      <c r="N324" s="249"/>
      <c r="O324" s="249"/>
      <c r="P324" s="249"/>
      <c r="Q324" s="249"/>
      <c r="R324" s="248">
        <f t="shared" si="13"/>
        <v>0</v>
      </c>
    </row>
    <row r="325" spans="4:18" s="120" customFormat="1" ht="12.75" hidden="1" customHeight="1">
      <c r="D325" s="246"/>
      <c r="E325" s="247"/>
      <c r="F325" s="247"/>
      <c r="G325" s="247"/>
      <c r="H325" s="248">
        <f t="shared" si="12"/>
        <v>0</v>
      </c>
      <c r="I325" s="249"/>
      <c r="J325" s="249"/>
      <c r="K325" s="249"/>
      <c r="L325" s="249"/>
      <c r="M325" s="248">
        <f t="shared" si="14"/>
        <v>0</v>
      </c>
      <c r="N325" s="249"/>
      <c r="O325" s="249"/>
      <c r="P325" s="249"/>
      <c r="Q325" s="249"/>
      <c r="R325" s="248">
        <f t="shared" si="13"/>
        <v>0</v>
      </c>
    </row>
    <row r="326" spans="4:18" s="120" customFormat="1" ht="12.75" hidden="1" customHeight="1">
      <c r="D326" s="246"/>
      <c r="E326" s="247"/>
      <c r="F326" s="247"/>
      <c r="G326" s="247"/>
      <c r="H326" s="248">
        <f t="shared" si="12"/>
        <v>0</v>
      </c>
      <c r="I326" s="249"/>
      <c r="J326" s="249"/>
      <c r="K326" s="249"/>
      <c r="L326" s="249"/>
      <c r="M326" s="248">
        <f t="shared" si="14"/>
        <v>0</v>
      </c>
      <c r="N326" s="249"/>
      <c r="O326" s="249"/>
      <c r="P326" s="249"/>
      <c r="Q326" s="249"/>
      <c r="R326" s="248">
        <f t="shared" si="13"/>
        <v>0</v>
      </c>
    </row>
    <row r="327" spans="4:18" s="120" customFormat="1" ht="12.75" hidden="1" customHeight="1">
      <c r="D327" s="246"/>
      <c r="E327" s="247"/>
      <c r="F327" s="247"/>
      <c r="G327" s="247"/>
      <c r="H327" s="248">
        <f t="shared" si="12"/>
        <v>0</v>
      </c>
      <c r="I327" s="249"/>
      <c r="J327" s="249"/>
      <c r="K327" s="249"/>
      <c r="L327" s="249"/>
      <c r="M327" s="248">
        <f t="shared" si="14"/>
        <v>0</v>
      </c>
      <c r="N327" s="249"/>
      <c r="O327" s="249"/>
      <c r="P327" s="249"/>
      <c r="Q327" s="249"/>
      <c r="R327" s="248">
        <f t="shared" si="13"/>
        <v>0</v>
      </c>
    </row>
    <row r="328" spans="4:18" s="120" customFormat="1" ht="12.75" hidden="1" customHeight="1">
      <c r="D328" s="246"/>
      <c r="E328" s="247"/>
      <c r="F328" s="247"/>
      <c r="G328" s="247"/>
      <c r="H328" s="248">
        <f t="shared" si="12"/>
        <v>0</v>
      </c>
      <c r="I328" s="249"/>
      <c r="J328" s="249"/>
      <c r="K328" s="249"/>
      <c r="L328" s="249"/>
      <c r="M328" s="248">
        <f t="shared" si="14"/>
        <v>0</v>
      </c>
      <c r="N328" s="249"/>
      <c r="O328" s="249"/>
      <c r="P328" s="249"/>
      <c r="Q328" s="249"/>
      <c r="R328" s="248">
        <f t="shared" si="13"/>
        <v>0</v>
      </c>
    </row>
    <row r="329" spans="4:18" s="120" customFormat="1" ht="12.75" hidden="1" customHeight="1">
      <c r="D329" s="246"/>
      <c r="E329" s="247"/>
      <c r="F329" s="247"/>
      <c r="G329" s="247"/>
      <c r="H329" s="248">
        <f t="shared" si="12"/>
        <v>0</v>
      </c>
      <c r="I329" s="249"/>
      <c r="J329" s="249"/>
      <c r="K329" s="249"/>
      <c r="L329" s="249"/>
      <c r="M329" s="248">
        <f t="shared" si="14"/>
        <v>0</v>
      </c>
      <c r="N329" s="249"/>
      <c r="O329" s="249"/>
      <c r="P329" s="249"/>
      <c r="Q329" s="249"/>
      <c r="R329" s="248">
        <f t="shared" si="13"/>
        <v>0</v>
      </c>
    </row>
    <row r="330" spans="4:18" s="120" customFormat="1" ht="12.75" hidden="1" customHeight="1">
      <c r="D330" s="246"/>
      <c r="E330" s="247"/>
      <c r="F330" s="247"/>
      <c r="G330" s="247"/>
      <c r="H330" s="248">
        <f t="shared" si="12"/>
        <v>0</v>
      </c>
      <c r="I330" s="249"/>
      <c r="J330" s="249"/>
      <c r="K330" s="249"/>
      <c r="L330" s="249"/>
      <c r="M330" s="248">
        <f t="shared" si="14"/>
        <v>0</v>
      </c>
      <c r="N330" s="249"/>
      <c r="O330" s="249"/>
      <c r="P330" s="249"/>
      <c r="Q330" s="249"/>
      <c r="R330" s="248">
        <f t="shared" si="13"/>
        <v>0</v>
      </c>
    </row>
    <row r="331" spans="4:18" s="120" customFormat="1" ht="12.75" hidden="1" customHeight="1">
      <c r="D331" s="246"/>
      <c r="E331" s="247"/>
      <c r="F331" s="247"/>
      <c r="G331" s="247"/>
      <c r="H331" s="248">
        <f t="shared" si="12"/>
        <v>0</v>
      </c>
      <c r="I331" s="249"/>
      <c r="J331" s="249"/>
      <c r="K331" s="249"/>
      <c r="L331" s="249"/>
      <c r="M331" s="248">
        <f t="shared" si="14"/>
        <v>0</v>
      </c>
      <c r="N331" s="249"/>
      <c r="O331" s="249"/>
      <c r="P331" s="249"/>
      <c r="Q331" s="249"/>
      <c r="R331" s="248">
        <f t="shared" si="13"/>
        <v>0</v>
      </c>
    </row>
    <row r="332" spans="4:18" s="120" customFormat="1" ht="12.75" hidden="1" customHeight="1">
      <c r="D332" s="246"/>
      <c r="E332" s="247"/>
      <c r="F332" s="247"/>
      <c r="G332" s="247"/>
      <c r="H332" s="248">
        <f t="shared" si="12"/>
        <v>0</v>
      </c>
      <c r="I332" s="249"/>
      <c r="J332" s="249"/>
      <c r="K332" s="249"/>
      <c r="L332" s="249"/>
      <c r="M332" s="248">
        <f t="shared" si="14"/>
        <v>0</v>
      </c>
      <c r="N332" s="249"/>
      <c r="O332" s="249"/>
      <c r="P332" s="249"/>
      <c r="Q332" s="249"/>
      <c r="R332" s="248">
        <f t="shared" si="13"/>
        <v>0</v>
      </c>
    </row>
    <row r="333" spans="4:18" s="120" customFormat="1" ht="12.75" hidden="1" customHeight="1">
      <c r="D333" s="246"/>
      <c r="E333" s="247"/>
      <c r="F333" s="247"/>
      <c r="G333" s="247"/>
      <c r="H333" s="248">
        <f t="shared" si="12"/>
        <v>0</v>
      </c>
      <c r="I333" s="249"/>
      <c r="J333" s="249"/>
      <c r="K333" s="249"/>
      <c r="L333" s="249"/>
      <c r="M333" s="248">
        <f t="shared" si="14"/>
        <v>0</v>
      </c>
      <c r="N333" s="249"/>
      <c r="O333" s="249"/>
      <c r="P333" s="249"/>
      <c r="Q333" s="249"/>
      <c r="R333" s="248">
        <f t="shared" si="13"/>
        <v>0</v>
      </c>
    </row>
    <row r="334" spans="4:18" s="120" customFormat="1" ht="12.75" hidden="1" customHeight="1">
      <c r="D334" s="246"/>
      <c r="E334" s="247"/>
      <c r="F334" s="247"/>
      <c r="G334" s="247"/>
      <c r="H334" s="248">
        <f t="shared" si="12"/>
        <v>0</v>
      </c>
      <c r="I334" s="249"/>
      <c r="J334" s="249"/>
      <c r="K334" s="249"/>
      <c r="L334" s="249"/>
      <c r="M334" s="248">
        <f t="shared" si="14"/>
        <v>0</v>
      </c>
      <c r="N334" s="249"/>
      <c r="O334" s="249"/>
      <c r="P334" s="249"/>
      <c r="Q334" s="249"/>
      <c r="R334" s="248">
        <f t="shared" si="13"/>
        <v>0</v>
      </c>
    </row>
    <row r="335" spans="4:18" s="120" customFormat="1" ht="12.75" hidden="1" customHeight="1">
      <c r="D335" s="246"/>
      <c r="E335" s="247"/>
      <c r="F335" s="247"/>
      <c r="G335" s="247"/>
      <c r="H335" s="248">
        <f t="shared" si="12"/>
        <v>0</v>
      </c>
      <c r="I335" s="249"/>
      <c r="J335" s="249"/>
      <c r="K335" s="249"/>
      <c r="L335" s="249"/>
      <c r="M335" s="248">
        <f t="shared" si="14"/>
        <v>0</v>
      </c>
      <c r="N335" s="249"/>
      <c r="O335" s="249"/>
      <c r="P335" s="249"/>
      <c r="Q335" s="249"/>
      <c r="R335" s="248">
        <f t="shared" si="13"/>
        <v>0</v>
      </c>
    </row>
    <row r="336" spans="4:18" s="120" customFormat="1" ht="12.75" hidden="1" customHeight="1">
      <c r="D336" s="246"/>
      <c r="E336" s="247"/>
      <c r="F336" s="247"/>
      <c r="G336" s="247"/>
      <c r="H336" s="248">
        <f t="shared" si="12"/>
        <v>0</v>
      </c>
      <c r="I336" s="249"/>
      <c r="J336" s="249"/>
      <c r="K336" s="249"/>
      <c r="L336" s="249"/>
      <c r="M336" s="248">
        <f t="shared" si="14"/>
        <v>0</v>
      </c>
      <c r="N336" s="249"/>
      <c r="O336" s="249"/>
      <c r="P336" s="249"/>
      <c r="Q336" s="249"/>
      <c r="R336" s="248">
        <f t="shared" si="13"/>
        <v>0</v>
      </c>
    </row>
    <row r="337" spans="4:18" s="120" customFormat="1" ht="12.75" hidden="1" customHeight="1">
      <c r="D337" s="246"/>
      <c r="E337" s="247"/>
      <c r="F337" s="247"/>
      <c r="G337" s="247"/>
      <c r="H337" s="248">
        <f t="shared" si="12"/>
        <v>0</v>
      </c>
      <c r="I337" s="249"/>
      <c r="J337" s="249"/>
      <c r="K337" s="249"/>
      <c r="L337" s="249"/>
      <c r="M337" s="248">
        <f t="shared" si="14"/>
        <v>0</v>
      </c>
      <c r="N337" s="249"/>
      <c r="O337" s="249"/>
      <c r="P337" s="249"/>
      <c r="Q337" s="249"/>
      <c r="R337" s="248">
        <f t="shared" si="13"/>
        <v>0</v>
      </c>
    </row>
    <row r="338" spans="4:18" s="120" customFormat="1" ht="12.75" hidden="1" customHeight="1">
      <c r="D338" s="246"/>
      <c r="E338" s="247"/>
      <c r="F338" s="247"/>
      <c r="G338" s="247"/>
      <c r="H338" s="248">
        <f t="shared" si="12"/>
        <v>0</v>
      </c>
      <c r="I338" s="249"/>
      <c r="J338" s="249"/>
      <c r="K338" s="249"/>
      <c r="L338" s="249"/>
      <c r="M338" s="248">
        <f t="shared" si="14"/>
        <v>0</v>
      </c>
      <c r="N338" s="249"/>
      <c r="O338" s="249"/>
      <c r="P338" s="249"/>
      <c r="Q338" s="249"/>
      <c r="R338" s="248">
        <f t="shared" si="13"/>
        <v>0</v>
      </c>
    </row>
    <row r="339" spans="4:18" s="120" customFormat="1" ht="12.75" hidden="1" customHeight="1">
      <c r="D339" s="246"/>
      <c r="E339" s="247"/>
      <c r="F339" s="247"/>
      <c r="G339" s="247"/>
      <c r="H339" s="248">
        <f t="shared" si="12"/>
        <v>0</v>
      </c>
      <c r="I339" s="249"/>
      <c r="J339" s="249"/>
      <c r="K339" s="249"/>
      <c r="L339" s="249"/>
      <c r="M339" s="248">
        <f t="shared" si="14"/>
        <v>0</v>
      </c>
      <c r="N339" s="249"/>
      <c r="O339" s="249"/>
      <c r="P339" s="249"/>
      <c r="Q339" s="249"/>
      <c r="R339" s="248">
        <f t="shared" si="13"/>
        <v>0</v>
      </c>
    </row>
    <row r="340" spans="4:18" s="120" customFormat="1" ht="12.75" hidden="1" customHeight="1">
      <c r="D340" s="246"/>
      <c r="E340" s="247"/>
      <c r="F340" s="247"/>
      <c r="G340" s="247"/>
      <c r="H340" s="248">
        <f t="shared" ref="H340:H403" si="15">SUM(E340:G340)</f>
        <v>0</v>
      </c>
      <c r="I340" s="249"/>
      <c r="J340" s="249"/>
      <c r="K340" s="249"/>
      <c r="L340" s="249"/>
      <c r="M340" s="248">
        <f t="shared" si="14"/>
        <v>0</v>
      </c>
      <c r="N340" s="249"/>
      <c r="O340" s="249"/>
      <c r="P340" s="249"/>
      <c r="Q340" s="249"/>
      <c r="R340" s="248">
        <f t="shared" ref="R340:R403" si="16">SUM(M340:Q340)</f>
        <v>0</v>
      </c>
    </row>
    <row r="341" spans="4:18" s="120" customFormat="1" ht="12.75" hidden="1" customHeight="1">
      <c r="D341" s="246"/>
      <c r="E341" s="247"/>
      <c r="F341" s="247"/>
      <c r="G341" s="247"/>
      <c r="H341" s="248">
        <f t="shared" si="15"/>
        <v>0</v>
      </c>
      <c r="I341" s="249"/>
      <c r="J341" s="249"/>
      <c r="K341" s="249"/>
      <c r="L341" s="249"/>
      <c r="M341" s="248">
        <f t="shared" ref="M341:M404" si="17">SUM(H341:L341)</f>
        <v>0</v>
      </c>
      <c r="N341" s="249"/>
      <c r="O341" s="249"/>
      <c r="P341" s="249"/>
      <c r="Q341" s="249"/>
      <c r="R341" s="248">
        <f t="shared" si="16"/>
        <v>0</v>
      </c>
    </row>
    <row r="342" spans="4:18" s="120" customFormat="1" ht="12.75" hidden="1" customHeight="1">
      <c r="D342" s="246"/>
      <c r="E342" s="247"/>
      <c r="F342" s="247"/>
      <c r="G342" s="247"/>
      <c r="H342" s="248">
        <f t="shared" si="15"/>
        <v>0</v>
      </c>
      <c r="I342" s="249"/>
      <c r="J342" s="249"/>
      <c r="K342" s="249"/>
      <c r="L342" s="249"/>
      <c r="M342" s="248">
        <f t="shared" si="17"/>
        <v>0</v>
      </c>
      <c r="N342" s="249"/>
      <c r="O342" s="249"/>
      <c r="P342" s="249"/>
      <c r="Q342" s="249"/>
      <c r="R342" s="248">
        <f t="shared" si="16"/>
        <v>0</v>
      </c>
    </row>
    <row r="343" spans="4:18" s="120" customFormat="1" ht="12.75" hidden="1" customHeight="1">
      <c r="D343" s="246"/>
      <c r="E343" s="247"/>
      <c r="F343" s="247"/>
      <c r="G343" s="247"/>
      <c r="H343" s="248">
        <f t="shared" si="15"/>
        <v>0</v>
      </c>
      <c r="I343" s="249"/>
      <c r="J343" s="249"/>
      <c r="K343" s="249"/>
      <c r="L343" s="249"/>
      <c r="M343" s="248">
        <f t="shared" si="17"/>
        <v>0</v>
      </c>
      <c r="N343" s="249"/>
      <c r="O343" s="249"/>
      <c r="P343" s="249"/>
      <c r="Q343" s="249"/>
      <c r="R343" s="248">
        <f t="shared" si="16"/>
        <v>0</v>
      </c>
    </row>
    <row r="344" spans="4:18" s="120" customFormat="1" ht="12.75" hidden="1" customHeight="1">
      <c r="D344" s="246"/>
      <c r="E344" s="247"/>
      <c r="F344" s="247"/>
      <c r="G344" s="247"/>
      <c r="H344" s="248">
        <f t="shared" si="15"/>
        <v>0</v>
      </c>
      <c r="I344" s="249"/>
      <c r="J344" s="249"/>
      <c r="K344" s="249"/>
      <c r="L344" s="249"/>
      <c r="M344" s="248">
        <f t="shared" si="17"/>
        <v>0</v>
      </c>
      <c r="N344" s="249"/>
      <c r="O344" s="249"/>
      <c r="P344" s="249"/>
      <c r="Q344" s="249"/>
      <c r="R344" s="248">
        <f t="shared" si="16"/>
        <v>0</v>
      </c>
    </row>
    <row r="345" spans="4:18" s="120" customFormat="1" ht="12.75" hidden="1" customHeight="1">
      <c r="D345" s="246"/>
      <c r="E345" s="247"/>
      <c r="F345" s="247"/>
      <c r="G345" s="247"/>
      <c r="H345" s="248">
        <f t="shared" si="15"/>
        <v>0</v>
      </c>
      <c r="I345" s="249"/>
      <c r="J345" s="249"/>
      <c r="K345" s="249"/>
      <c r="L345" s="249"/>
      <c r="M345" s="248">
        <f t="shared" si="17"/>
        <v>0</v>
      </c>
      <c r="N345" s="249"/>
      <c r="O345" s="249"/>
      <c r="P345" s="249"/>
      <c r="Q345" s="249"/>
      <c r="R345" s="248">
        <f t="shared" si="16"/>
        <v>0</v>
      </c>
    </row>
    <row r="346" spans="4:18" s="120" customFormat="1" ht="12.75" hidden="1" customHeight="1">
      <c r="D346" s="246"/>
      <c r="E346" s="247"/>
      <c r="F346" s="247"/>
      <c r="G346" s="247"/>
      <c r="H346" s="248">
        <f t="shared" si="15"/>
        <v>0</v>
      </c>
      <c r="I346" s="249"/>
      <c r="J346" s="249"/>
      <c r="K346" s="249"/>
      <c r="L346" s="249"/>
      <c r="M346" s="248">
        <f t="shared" si="17"/>
        <v>0</v>
      </c>
      <c r="N346" s="249"/>
      <c r="O346" s="249"/>
      <c r="P346" s="249"/>
      <c r="Q346" s="249"/>
      <c r="R346" s="248">
        <f t="shared" si="16"/>
        <v>0</v>
      </c>
    </row>
    <row r="347" spans="4:18" s="120" customFormat="1" ht="12.75" hidden="1" customHeight="1">
      <c r="D347" s="246"/>
      <c r="E347" s="247"/>
      <c r="F347" s="247"/>
      <c r="G347" s="247"/>
      <c r="H347" s="248">
        <f t="shared" si="15"/>
        <v>0</v>
      </c>
      <c r="I347" s="249"/>
      <c r="J347" s="249"/>
      <c r="K347" s="249"/>
      <c r="L347" s="249"/>
      <c r="M347" s="248">
        <f t="shared" si="17"/>
        <v>0</v>
      </c>
      <c r="N347" s="249"/>
      <c r="O347" s="249"/>
      <c r="P347" s="249"/>
      <c r="Q347" s="249"/>
      <c r="R347" s="248">
        <f t="shared" si="16"/>
        <v>0</v>
      </c>
    </row>
    <row r="348" spans="4:18" s="120" customFormat="1" ht="12.75" hidden="1" customHeight="1">
      <c r="D348" s="246"/>
      <c r="E348" s="247"/>
      <c r="F348" s="247"/>
      <c r="G348" s="247"/>
      <c r="H348" s="248">
        <f t="shared" si="15"/>
        <v>0</v>
      </c>
      <c r="I348" s="249"/>
      <c r="J348" s="249"/>
      <c r="K348" s="249"/>
      <c r="L348" s="249"/>
      <c r="M348" s="248">
        <f t="shared" si="17"/>
        <v>0</v>
      </c>
      <c r="N348" s="249"/>
      <c r="O348" s="249"/>
      <c r="P348" s="249"/>
      <c r="Q348" s="249"/>
      <c r="R348" s="248">
        <f t="shared" si="16"/>
        <v>0</v>
      </c>
    </row>
    <row r="349" spans="4:18" s="120" customFormat="1" ht="12.75" hidden="1" customHeight="1">
      <c r="D349" s="246"/>
      <c r="E349" s="247"/>
      <c r="F349" s="247"/>
      <c r="G349" s="247"/>
      <c r="H349" s="248">
        <f t="shared" si="15"/>
        <v>0</v>
      </c>
      <c r="I349" s="249"/>
      <c r="J349" s="249"/>
      <c r="K349" s="249"/>
      <c r="L349" s="249"/>
      <c r="M349" s="248">
        <f t="shared" si="17"/>
        <v>0</v>
      </c>
      <c r="N349" s="249"/>
      <c r="O349" s="249"/>
      <c r="P349" s="249"/>
      <c r="Q349" s="249"/>
      <c r="R349" s="248">
        <f t="shared" si="16"/>
        <v>0</v>
      </c>
    </row>
    <row r="350" spans="4:18" s="120" customFormat="1" ht="12.75" hidden="1" customHeight="1">
      <c r="D350" s="246"/>
      <c r="E350" s="247"/>
      <c r="F350" s="247"/>
      <c r="G350" s="247"/>
      <c r="H350" s="248">
        <f t="shared" si="15"/>
        <v>0</v>
      </c>
      <c r="I350" s="249"/>
      <c r="J350" s="249"/>
      <c r="K350" s="249"/>
      <c r="L350" s="249"/>
      <c r="M350" s="248">
        <f t="shared" si="17"/>
        <v>0</v>
      </c>
      <c r="N350" s="249"/>
      <c r="O350" s="249"/>
      <c r="P350" s="249"/>
      <c r="Q350" s="249"/>
      <c r="R350" s="248">
        <f t="shared" si="16"/>
        <v>0</v>
      </c>
    </row>
    <row r="351" spans="4:18" s="120" customFormat="1" ht="12.75" hidden="1" customHeight="1">
      <c r="D351" s="246"/>
      <c r="E351" s="247"/>
      <c r="F351" s="247"/>
      <c r="G351" s="247"/>
      <c r="H351" s="248">
        <f t="shared" si="15"/>
        <v>0</v>
      </c>
      <c r="I351" s="249"/>
      <c r="J351" s="249"/>
      <c r="K351" s="249"/>
      <c r="L351" s="249"/>
      <c r="M351" s="248">
        <f t="shared" si="17"/>
        <v>0</v>
      </c>
      <c r="N351" s="249"/>
      <c r="O351" s="249"/>
      <c r="P351" s="249"/>
      <c r="Q351" s="249"/>
      <c r="R351" s="248">
        <f t="shared" si="16"/>
        <v>0</v>
      </c>
    </row>
    <row r="352" spans="4:18" s="120" customFormat="1" ht="12.75" hidden="1" customHeight="1">
      <c r="D352" s="246"/>
      <c r="E352" s="247"/>
      <c r="F352" s="247"/>
      <c r="G352" s="247"/>
      <c r="H352" s="248">
        <f t="shared" si="15"/>
        <v>0</v>
      </c>
      <c r="I352" s="249"/>
      <c r="J352" s="249"/>
      <c r="K352" s="249"/>
      <c r="L352" s="249"/>
      <c r="M352" s="248">
        <f t="shared" si="17"/>
        <v>0</v>
      </c>
      <c r="N352" s="249"/>
      <c r="O352" s="249"/>
      <c r="P352" s="249"/>
      <c r="Q352" s="249"/>
      <c r="R352" s="248">
        <f t="shared" si="16"/>
        <v>0</v>
      </c>
    </row>
    <row r="353" spans="4:18" s="120" customFormat="1" ht="12.75" hidden="1" customHeight="1">
      <c r="D353" s="246"/>
      <c r="E353" s="247"/>
      <c r="F353" s="247"/>
      <c r="G353" s="247"/>
      <c r="H353" s="248">
        <f t="shared" si="15"/>
        <v>0</v>
      </c>
      <c r="I353" s="249"/>
      <c r="J353" s="249"/>
      <c r="K353" s="249"/>
      <c r="L353" s="249"/>
      <c r="M353" s="248">
        <f t="shared" si="17"/>
        <v>0</v>
      </c>
      <c r="N353" s="249"/>
      <c r="O353" s="249"/>
      <c r="P353" s="249"/>
      <c r="Q353" s="249"/>
      <c r="R353" s="248">
        <f t="shared" si="16"/>
        <v>0</v>
      </c>
    </row>
    <row r="354" spans="4:18" s="120" customFormat="1" ht="12.75" hidden="1" customHeight="1">
      <c r="D354" s="246"/>
      <c r="E354" s="247"/>
      <c r="F354" s="247"/>
      <c r="G354" s="247"/>
      <c r="H354" s="248">
        <f t="shared" si="15"/>
        <v>0</v>
      </c>
      <c r="I354" s="249"/>
      <c r="J354" s="249"/>
      <c r="K354" s="249"/>
      <c r="L354" s="249"/>
      <c r="M354" s="248">
        <f t="shared" si="17"/>
        <v>0</v>
      </c>
      <c r="N354" s="249"/>
      <c r="O354" s="249"/>
      <c r="P354" s="249"/>
      <c r="Q354" s="249"/>
      <c r="R354" s="248">
        <f t="shared" si="16"/>
        <v>0</v>
      </c>
    </row>
    <row r="355" spans="4:18" s="120" customFormat="1" ht="12.75" hidden="1" customHeight="1">
      <c r="D355" s="246"/>
      <c r="E355" s="247"/>
      <c r="F355" s="247"/>
      <c r="G355" s="247"/>
      <c r="H355" s="248">
        <f t="shared" si="15"/>
        <v>0</v>
      </c>
      <c r="I355" s="249"/>
      <c r="J355" s="249"/>
      <c r="K355" s="249"/>
      <c r="L355" s="249"/>
      <c r="M355" s="248">
        <f t="shared" si="17"/>
        <v>0</v>
      </c>
      <c r="N355" s="249"/>
      <c r="O355" s="249"/>
      <c r="P355" s="249"/>
      <c r="Q355" s="249"/>
      <c r="R355" s="248">
        <f t="shared" si="16"/>
        <v>0</v>
      </c>
    </row>
    <row r="356" spans="4:18" s="120" customFormat="1" ht="12.75" hidden="1" customHeight="1">
      <c r="D356" s="246"/>
      <c r="E356" s="247"/>
      <c r="F356" s="247"/>
      <c r="G356" s="247"/>
      <c r="H356" s="248">
        <f t="shared" si="15"/>
        <v>0</v>
      </c>
      <c r="I356" s="249"/>
      <c r="J356" s="249"/>
      <c r="K356" s="249"/>
      <c r="L356" s="249"/>
      <c r="M356" s="248">
        <f t="shared" si="17"/>
        <v>0</v>
      </c>
      <c r="N356" s="249"/>
      <c r="O356" s="249"/>
      <c r="P356" s="249"/>
      <c r="Q356" s="249"/>
      <c r="R356" s="248">
        <f t="shared" si="16"/>
        <v>0</v>
      </c>
    </row>
    <row r="357" spans="4:18" s="120" customFormat="1" ht="12.75" hidden="1" customHeight="1">
      <c r="D357" s="246"/>
      <c r="E357" s="247"/>
      <c r="F357" s="247"/>
      <c r="G357" s="247"/>
      <c r="H357" s="248">
        <f t="shared" si="15"/>
        <v>0</v>
      </c>
      <c r="I357" s="249"/>
      <c r="J357" s="249"/>
      <c r="K357" s="249"/>
      <c r="L357" s="249"/>
      <c r="M357" s="248">
        <f t="shared" si="17"/>
        <v>0</v>
      </c>
      <c r="N357" s="249"/>
      <c r="O357" s="249"/>
      <c r="P357" s="249"/>
      <c r="Q357" s="249"/>
      <c r="R357" s="248">
        <f t="shared" si="16"/>
        <v>0</v>
      </c>
    </row>
    <row r="358" spans="4:18" s="120" customFormat="1" ht="12.75" hidden="1" customHeight="1">
      <c r="D358" s="246"/>
      <c r="E358" s="247"/>
      <c r="F358" s="247"/>
      <c r="G358" s="247"/>
      <c r="H358" s="248">
        <f t="shared" si="15"/>
        <v>0</v>
      </c>
      <c r="I358" s="249"/>
      <c r="J358" s="249"/>
      <c r="K358" s="249"/>
      <c r="L358" s="249"/>
      <c r="M358" s="248">
        <f t="shared" si="17"/>
        <v>0</v>
      </c>
      <c r="N358" s="249"/>
      <c r="O358" s="249"/>
      <c r="P358" s="249"/>
      <c r="Q358" s="249"/>
      <c r="R358" s="248">
        <f t="shared" si="16"/>
        <v>0</v>
      </c>
    </row>
    <row r="359" spans="4:18" s="120" customFormat="1" ht="12.75" hidden="1" customHeight="1">
      <c r="D359" s="246"/>
      <c r="E359" s="247"/>
      <c r="F359" s="247"/>
      <c r="G359" s="247"/>
      <c r="H359" s="248">
        <f t="shared" si="15"/>
        <v>0</v>
      </c>
      <c r="I359" s="249"/>
      <c r="J359" s="249"/>
      <c r="K359" s="249"/>
      <c r="L359" s="249"/>
      <c r="M359" s="248">
        <f t="shared" si="17"/>
        <v>0</v>
      </c>
      <c r="N359" s="249"/>
      <c r="O359" s="249"/>
      <c r="P359" s="249"/>
      <c r="Q359" s="249"/>
      <c r="R359" s="248">
        <f t="shared" si="16"/>
        <v>0</v>
      </c>
    </row>
    <row r="360" spans="4:18" s="120" customFormat="1" ht="12.75" hidden="1" customHeight="1">
      <c r="D360" s="246"/>
      <c r="E360" s="247"/>
      <c r="F360" s="247"/>
      <c r="G360" s="247"/>
      <c r="H360" s="248">
        <f t="shared" si="15"/>
        <v>0</v>
      </c>
      <c r="I360" s="249"/>
      <c r="J360" s="249"/>
      <c r="K360" s="249"/>
      <c r="L360" s="249"/>
      <c r="M360" s="248">
        <f t="shared" si="17"/>
        <v>0</v>
      </c>
      <c r="N360" s="249"/>
      <c r="O360" s="249"/>
      <c r="P360" s="249"/>
      <c r="Q360" s="249"/>
      <c r="R360" s="248">
        <f t="shared" si="16"/>
        <v>0</v>
      </c>
    </row>
    <row r="361" spans="4:18" s="120" customFormat="1" ht="12.75" hidden="1" customHeight="1">
      <c r="D361" s="246"/>
      <c r="E361" s="247"/>
      <c r="F361" s="247"/>
      <c r="G361" s="247"/>
      <c r="H361" s="248">
        <f t="shared" si="15"/>
        <v>0</v>
      </c>
      <c r="I361" s="249"/>
      <c r="J361" s="249"/>
      <c r="K361" s="249"/>
      <c r="L361" s="249"/>
      <c r="M361" s="248">
        <f t="shared" si="17"/>
        <v>0</v>
      </c>
      <c r="N361" s="249"/>
      <c r="O361" s="249"/>
      <c r="P361" s="249"/>
      <c r="Q361" s="249"/>
      <c r="R361" s="248">
        <f t="shared" si="16"/>
        <v>0</v>
      </c>
    </row>
    <row r="362" spans="4:18" s="120" customFormat="1" ht="12.75" hidden="1" customHeight="1">
      <c r="D362" s="246"/>
      <c r="E362" s="247"/>
      <c r="F362" s="247"/>
      <c r="G362" s="247"/>
      <c r="H362" s="248">
        <f t="shared" si="15"/>
        <v>0</v>
      </c>
      <c r="I362" s="249"/>
      <c r="J362" s="249"/>
      <c r="K362" s="249"/>
      <c r="L362" s="249"/>
      <c r="M362" s="248">
        <f t="shared" si="17"/>
        <v>0</v>
      </c>
      <c r="N362" s="249"/>
      <c r="O362" s="249"/>
      <c r="P362" s="249"/>
      <c r="Q362" s="249"/>
      <c r="R362" s="248">
        <f t="shared" si="16"/>
        <v>0</v>
      </c>
    </row>
    <row r="363" spans="4:18" s="120" customFormat="1" ht="12.75" hidden="1" customHeight="1">
      <c r="D363" s="246"/>
      <c r="E363" s="247"/>
      <c r="F363" s="247"/>
      <c r="G363" s="247"/>
      <c r="H363" s="248">
        <f t="shared" si="15"/>
        <v>0</v>
      </c>
      <c r="I363" s="249"/>
      <c r="J363" s="249"/>
      <c r="K363" s="249"/>
      <c r="L363" s="249"/>
      <c r="M363" s="248">
        <f t="shared" si="17"/>
        <v>0</v>
      </c>
      <c r="N363" s="249"/>
      <c r="O363" s="249"/>
      <c r="P363" s="249"/>
      <c r="Q363" s="249"/>
      <c r="R363" s="248">
        <f t="shared" si="16"/>
        <v>0</v>
      </c>
    </row>
    <row r="364" spans="4:18" s="120" customFormat="1" ht="12.75" hidden="1" customHeight="1">
      <c r="D364" s="246"/>
      <c r="E364" s="247"/>
      <c r="F364" s="247"/>
      <c r="G364" s="247"/>
      <c r="H364" s="248">
        <f t="shared" si="15"/>
        <v>0</v>
      </c>
      <c r="I364" s="249"/>
      <c r="J364" s="249"/>
      <c r="K364" s="249"/>
      <c r="L364" s="249"/>
      <c r="M364" s="248">
        <f t="shared" si="17"/>
        <v>0</v>
      </c>
      <c r="N364" s="249"/>
      <c r="O364" s="249"/>
      <c r="P364" s="249"/>
      <c r="Q364" s="249"/>
      <c r="R364" s="248">
        <f t="shared" si="16"/>
        <v>0</v>
      </c>
    </row>
    <row r="365" spans="4:18" s="120" customFormat="1" ht="12.75" hidden="1" customHeight="1">
      <c r="D365" s="246"/>
      <c r="E365" s="247"/>
      <c r="F365" s="247"/>
      <c r="G365" s="247"/>
      <c r="H365" s="248">
        <f t="shared" si="15"/>
        <v>0</v>
      </c>
      <c r="I365" s="249"/>
      <c r="J365" s="249"/>
      <c r="K365" s="249"/>
      <c r="L365" s="249"/>
      <c r="M365" s="248">
        <f t="shared" si="17"/>
        <v>0</v>
      </c>
      <c r="N365" s="249"/>
      <c r="O365" s="249"/>
      <c r="P365" s="249"/>
      <c r="Q365" s="249"/>
      <c r="R365" s="248">
        <f t="shared" si="16"/>
        <v>0</v>
      </c>
    </row>
    <row r="366" spans="4:18" s="120" customFormat="1" ht="12.75" hidden="1" customHeight="1">
      <c r="D366" s="246"/>
      <c r="E366" s="247"/>
      <c r="F366" s="247"/>
      <c r="G366" s="247"/>
      <c r="H366" s="248">
        <f t="shared" si="15"/>
        <v>0</v>
      </c>
      <c r="I366" s="249"/>
      <c r="J366" s="249"/>
      <c r="K366" s="249"/>
      <c r="L366" s="249"/>
      <c r="M366" s="248">
        <f t="shared" si="17"/>
        <v>0</v>
      </c>
      <c r="N366" s="249"/>
      <c r="O366" s="249"/>
      <c r="P366" s="249"/>
      <c r="Q366" s="249"/>
      <c r="R366" s="248">
        <f t="shared" si="16"/>
        <v>0</v>
      </c>
    </row>
    <row r="367" spans="4:18" s="120" customFormat="1" ht="12.75" hidden="1" customHeight="1">
      <c r="D367" s="246"/>
      <c r="E367" s="247"/>
      <c r="F367" s="247"/>
      <c r="G367" s="247"/>
      <c r="H367" s="248">
        <f t="shared" si="15"/>
        <v>0</v>
      </c>
      <c r="I367" s="249"/>
      <c r="J367" s="249"/>
      <c r="K367" s="249"/>
      <c r="L367" s="249"/>
      <c r="M367" s="248">
        <f t="shared" si="17"/>
        <v>0</v>
      </c>
      <c r="N367" s="249"/>
      <c r="O367" s="249"/>
      <c r="P367" s="249"/>
      <c r="Q367" s="249"/>
      <c r="R367" s="248">
        <f t="shared" si="16"/>
        <v>0</v>
      </c>
    </row>
    <row r="368" spans="4:18" s="120" customFormat="1" ht="12.75" hidden="1" customHeight="1">
      <c r="D368" s="246"/>
      <c r="E368" s="247"/>
      <c r="F368" s="247"/>
      <c r="G368" s="247"/>
      <c r="H368" s="248">
        <f t="shared" si="15"/>
        <v>0</v>
      </c>
      <c r="I368" s="249"/>
      <c r="J368" s="249"/>
      <c r="K368" s="249"/>
      <c r="L368" s="249"/>
      <c r="M368" s="248">
        <f t="shared" si="17"/>
        <v>0</v>
      </c>
      <c r="N368" s="249"/>
      <c r="O368" s="249"/>
      <c r="P368" s="249"/>
      <c r="Q368" s="249"/>
      <c r="R368" s="248">
        <f t="shared" si="16"/>
        <v>0</v>
      </c>
    </row>
    <row r="369" spans="4:18" s="120" customFormat="1" ht="12.75" hidden="1" customHeight="1">
      <c r="D369" s="246"/>
      <c r="E369" s="247"/>
      <c r="F369" s="247"/>
      <c r="G369" s="247"/>
      <c r="H369" s="248">
        <f t="shared" si="15"/>
        <v>0</v>
      </c>
      <c r="I369" s="249"/>
      <c r="J369" s="249"/>
      <c r="K369" s="249"/>
      <c r="L369" s="249"/>
      <c r="M369" s="248">
        <f t="shared" si="17"/>
        <v>0</v>
      </c>
      <c r="N369" s="249"/>
      <c r="O369" s="249"/>
      <c r="P369" s="249"/>
      <c r="Q369" s="249"/>
      <c r="R369" s="248">
        <f t="shared" si="16"/>
        <v>0</v>
      </c>
    </row>
    <row r="370" spans="4:18" s="120" customFormat="1" ht="12.75" hidden="1" customHeight="1">
      <c r="D370" s="246"/>
      <c r="E370" s="247"/>
      <c r="F370" s="247"/>
      <c r="G370" s="247"/>
      <c r="H370" s="248">
        <f t="shared" si="15"/>
        <v>0</v>
      </c>
      <c r="I370" s="249"/>
      <c r="J370" s="249"/>
      <c r="K370" s="249"/>
      <c r="L370" s="249"/>
      <c r="M370" s="248">
        <f t="shared" si="17"/>
        <v>0</v>
      </c>
      <c r="N370" s="249"/>
      <c r="O370" s="249"/>
      <c r="P370" s="249"/>
      <c r="Q370" s="249"/>
      <c r="R370" s="248">
        <f t="shared" si="16"/>
        <v>0</v>
      </c>
    </row>
    <row r="371" spans="4:18" s="120" customFormat="1" ht="12.75" hidden="1" customHeight="1">
      <c r="D371" s="246"/>
      <c r="E371" s="247"/>
      <c r="F371" s="247"/>
      <c r="G371" s="247"/>
      <c r="H371" s="248">
        <f t="shared" si="15"/>
        <v>0</v>
      </c>
      <c r="I371" s="249"/>
      <c r="J371" s="249"/>
      <c r="K371" s="249"/>
      <c r="L371" s="249"/>
      <c r="M371" s="248">
        <f t="shared" si="17"/>
        <v>0</v>
      </c>
      <c r="N371" s="249"/>
      <c r="O371" s="249"/>
      <c r="P371" s="249"/>
      <c r="Q371" s="249"/>
      <c r="R371" s="248">
        <f t="shared" si="16"/>
        <v>0</v>
      </c>
    </row>
    <row r="372" spans="4:18" s="120" customFormat="1" ht="12.75" hidden="1" customHeight="1">
      <c r="D372" s="246"/>
      <c r="E372" s="247"/>
      <c r="F372" s="247"/>
      <c r="G372" s="247"/>
      <c r="H372" s="248">
        <f t="shared" si="15"/>
        <v>0</v>
      </c>
      <c r="I372" s="249"/>
      <c r="J372" s="249"/>
      <c r="K372" s="249"/>
      <c r="L372" s="249"/>
      <c r="M372" s="248">
        <f t="shared" si="17"/>
        <v>0</v>
      </c>
      <c r="N372" s="249"/>
      <c r="O372" s="249"/>
      <c r="P372" s="249"/>
      <c r="Q372" s="249"/>
      <c r="R372" s="248">
        <f t="shared" si="16"/>
        <v>0</v>
      </c>
    </row>
    <row r="373" spans="4:18" s="120" customFormat="1" ht="12.75" hidden="1" customHeight="1">
      <c r="D373" s="246"/>
      <c r="E373" s="247"/>
      <c r="F373" s="247"/>
      <c r="G373" s="247"/>
      <c r="H373" s="248">
        <f t="shared" si="15"/>
        <v>0</v>
      </c>
      <c r="I373" s="249"/>
      <c r="J373" s="249"/>
      <c r="K373" s="249"/>
      <c r="L373" s="249"/>
      <c r="M373" s="248">
        <f t="shared" si="17"/>
        <v>0</v>
      </c>
      <c r="N373" s="249"/>
      <c r="O373" s="249"/>
      <c r="P373" s="249"/>
      <c r="Q373" s="249"/>
      <c r="R373" s="248">
        <f t="shared" si="16"/>
        <v>0</v>
      </c>
    </row>
    <row r="374" spans="4:18" s="120" customFormat="1" ht="12.75" hidden="1" customHeight="1">
      <c r="D374" s="246"/>
      <c r="E374" s="247"/>
      <c r="F374" s="247"/>
      <c r="G374" s="247"/>
      <c r="H374" s="248">
        <f t="shared" si="15"/>
        <v>0</v>
      </c>
      <c r="I374" s="249"/>
      <c r="J374" s="249"/>
      <c r="K374" s="249"/>
      <c r="L374" s="249"/>
      <c r="M374" s="248">
        <f t="shared" si="17"/>
        <v>0</v>
      </c>
      <c r="N374" s="249"/>
      <c r="O374" s="249"/>
      <c r="P374" s="249"/>
      <c r="Q374" s="249"/>
      <c r="R374" s="248">
        <f t="shared" si="16"/>
        <v>0</v>
      </c>
    </row>
    <row r="375" spans="4:18" s="120" customFormat="1" ht="12.75" hidden="1" customHeight="1">
      <c r="D375" s="246"/>
      <c r="E375" s="247"/>
      <c r="F375" s="247"/>
      <c r="G375" s="247"/>
      <c r="H375" s="248">
        <f t="shared" si="15"/>
        <v>0</v>
      </c>
      <c r="I375" s="249"/>
      <c r="J375" s="249"/>
      <c r="K375" s="249"/>
      <c r="L375" s="249"/>
      <c r="M375" s="248">
        <f t="shared" si="17"/>
        <v>0</v>
      </c>
      <c r="N375" s="249"/>
      <c r="O375" s="249"/>
      <c r="P375" s="249"/>
      <c r="Q375" s="249"/>
      <c r="R375" s="248">
        <f t="shared" si="16"/>
        <v>0</v>
      </c>
    </row>
    <row r="376" spans="4:18" s="120" customFormat="1" ht="12.75" hidden="1" customHeight="1">
      <c r="D376" s="246"/>
      <c r="E376" s="247"/>
      <c r="F376" s="247"/>
      <c r="G376" s="247"/>
      <c r="H376" s="248">
        <f t="shared" si="15"/>
        <v>0</v>
      </c>
      <c r="I376" s="249"/>
      <c r="J376" s="249"/>
      <c r="K376" s="249"/>
      <c r="L376" s="249"/>
      <c r="M376" s="248">
        <f t="shared" si="17"/>
        <v>0</v>
      </c>
      <c r="N376" s="249"/>
      <c r="O376" s="249"/>
      <c r="P376" s="249"/>
      <c r="Q376" s="249"/>
      <c r="R376" s="248">
        <f t="shared" si="16"/>
        <v>0</v>
      </c>
    </row>
    <row r="377" spans="4:18" s="120" customFormat="1" ht="12.75" hidden="1" customHeight="1">
      <c r="D377" s="246"/>
      <c r="E377" s="247"/>
      <c r="F377" s="247"/>
      <c r="G377" s="247"/>
      <c r="H377" s="248">
        <f t="shared" si="15"/>
        <v>0</v>
      </c>
      <c r="I377" s="249"/>
      <c r="J377" s="249"/>
      <c r="K377" s="249"/>
      <c r="L377" s="249"/>
      <c r="M377" s="248">
        <f t="shared" si="17"/>
        <v>0</v>
      </c>
      <c r="N377" s="249"/>
      <c r="O377" s="249"/>
      <c r="P377" s="249"/>
      <c r="Q377" s="249"/>
      <c r="R377" s="248">
        <f t="shared" si="16"/>
        <v>0</v>
      </c>
    </row>
    <row r="378" spans="4:18" s="120" customFormat="1" ht="12.75" hidden="1" customHeight="1">
      <c r="D378" s="246"/>
      <c r="E378" s="247"/>
      <c r="F378" s="247"/>
      <c r="G378" s="247"/>
      <c r="H378" s="248">
        <f t="shared" si="15"/>
        <v>0</v>
      </c>
      <c r="I378" s="249"/>
      <c r="J378" s="249"/>
      <c r="K378" s="249"/>
      <c r="L378" s="249"/>
      <c r="M378" s="248">
        <f t="shared" si="17"/>
        <v>0</v>
      </c>
      <c r="N378" s="249"/>
      <c r="O378" s="249"/>
      <c r="P378" s="249"/>
      <c r="Q378" s="249"/>
      <c r="R378" s="248">
        <f t="shared" si="16"/>
        <v>0</v>
      </c>
    </row>
    <row r="379" spans="4:18" s="120" customFormat="1" ht="12.75" hidden="1" customHeight="1">
      <c r="D379" s="246"/>
      <c r="E379" s="247"/>
      <c r="F379" s="247"/>
      <c r="G379" s="247"/>
      <c r="H379" s="248">
        <f t="shared" si="15"/>
        <v>0</v>
      </c>
      <c r="I379" s="249"/>
      <c r="J379" s="249"/>
      <c r="K379" s="249"/>
      <c r="L379" s="249"/>
      <c r="M379" s="248">
        <f t="shared" si="17"/>
        <v>0</v>
      </c>
      <c r="N379" s="249"/>
      <c r="O379" s="249"/>
      <c r="P379" s="249"/>
      <c r="Q379" s="249"/>
      <c r="R379" s="248">
        <f t="shared" si="16"/>
        <v>0</v>
      </c>
    </row>
    <row r="380" spans="4:18" s="120" customFormat="1" ht="12.75" hidden="1" customHeight="1">
      <c r="D380" s="246"/>
      <c r="E380" s="247"/>
      <c r="F380" s="247"/>
      <c r="G380" s="247"/>
      <c r="H380" s="248">
        <f t="shared" si="15"/>
        <v>0</v>
      </c>
      <c r="I380" s="249"/>
      <c r="J380" s="249"/>
      <c r="K380" s="249"/>
      <c r="L380" s="249"/>
      <c r="M380" s="248">
        <f t="shared" si="17"/>
        <v>0</v>
      </c>
      <c r="N380" s="249"/>
      <c r="O380" s="249"/>
      <c r="P380" s="249"/>
      <c r="Q380" s="249"/>
      <c r="R380" s="248">
        <f t="shared" si="16"/>
        <v>0</v>
      </c>
    </row>
    <row r="381" spans="4:18" s="120" customFormat="1" ht="12.75" hidden="1" customHeight="1">
      <c r="D381" s="246"/>
      <c r="E381" s="247"/>
      <c r="F381" s="247"/>
      <c r="G381" s="247"/>
      <c r="H381" s="248">
        <f t="shared" si="15"/>
        <v>0</v>
      </c>
      <c r="I381" s="249"/>
      <c r="J381" s="249"/>
      <c r="K381" s="249"/>
      <c r="L381" s="249"/>
      <c r="M381" s="248">
        <f t="shared" si="17"/>
        <v>0</v>
      </c>
      <c r="N381" s="249"/>
      <c r="O381" s="249"/>
      <c r="P381" s="249"/>
      <c r="Q381" s="249"/>
      <c r="R381" s="248">
        <f t="shared" si="16"/>
        <v>0</v>
      </c>
    </row>
    <row r="382" spans="4:18" s="120" customFormat="1" ht="12.75" hidden="1" customHeight="1">
      <c r="D382" s="246"/>
      <c r="E382" s="247"/>
      <c r="F382" s="247"/>
      <c r="G382" s="247"/>
      <c r="H382" s="248">
        <f t="shared" si="15"/>
        <v>0</v>
      </c>
      <c r="I382" s="249"/>
      <c r="J382" s="249"/>
      <c r="K382" s="249"/>
      <c r="L382" s="249"/>
      <c r="M382" s="248">
        <f t="shared" si="17"/>
        <v>0</v>
      </c>
      <c r="N382" s="249"/>
      <c r="O382" s="249"/>
      <c r="P382" s="249"/>
      <c r="Q382" s="249"/>
      <c r="R382" s="248">
        <f t="shared" si="16"/>
        <v>0</v>
      </c>
    </row>
    <row r="383" spans="4:18" s="120" customFormat="1" ht="12.75" hidden="1" customHeight="1">
      <c r="D383" s="246"/>
      <c r="E383" s="247"/>
      <c r="F383" s="247"/>
      <c r="G383" s="247"/>
      <c r="H383" s="248">
        <f t="shared" si="15"/>
        <v>0</v>
      </c>
      <c r="I383" s="249"/>
      <c r="J383" s="249"/>
      <c r="K383" s="249"/>
      <c r="L383" s="249"/>
      <c r="M383" s="248">
        <f t="shared" si="17"/>
        <v>0</v>
      </c>
      <c r="N383" s="249"/>
      <c r="O383" s="249"/>
      <c r="P383" s="249"/>
      <c r="Q383" s="249"/>
      <c r="R383" s="248">
        <f t="shared" si="16"/>
        <v>0</v>
      </c>
    </row>
    <row r="384" spans="4:18" s="120" customFormat="1" ht="12.75" hidden="1" customHeight="1">
      <c r="D384" s="246"/>
      <c r="E384" s="247"/>
      <c r="F384" s="247"/>
      <c r="G384" s="247"/>
      <c r="H384" s="248">
        <f t="shared" si="15"/>
        <v>0</v>
      </c>
      <c r="I384" s="249"/>
      <c r="J384" s="249"/>
      <c r="K384" s="249"/>
      <c r="L384" s="249"/>
      <c r="M384" s="248">
        <f t="shared" si="17"/>
        <v>0</v>
      </c>
      <c r="N384" s="249"/>
      <c r="O384" s="249"/>
      <c r="P384" s="249"/>
      <c r="Q384" s="249"/>
      <c r="R384" s="248">
        <f t="shared" si="16"/>
        <v>0</v>
      </c>
    </row>
    <row r="385" spans="4:18" s="120" customFormat="1" ht="12.75" hidden="1" customHeight="1">
      <c r="D385" s="246"/>
      <c r="E385" s="247"/>
      <c r="F385" s="247"/>
      <c r="G385" s="247"/>
      <c r="H385" s="248">
        <f t="shared" si="15"/>
        <v>0</v>
      </c>
      <c r="I385" s="249"/>
      <c r="J385" s="249"/>
      <c r="K385" s="249"/>
      <c r="L385" s="249"/>
      <c r="M385" s="248">
        <f t="shared" si="17"/>
        <v>0</v>
      </c>
      <c r="N385" s="249"/>
      <c r="O385" s="249"/>
      <c r="P385" s="249"/>
      <c r="Q385" s="249"/>
      <c r="R385" s="248">
        <f t="shared" si="16"/>
        <v>0</v>
      </c>
    </row>
    <row r="386" spans="4:18" s="120" customFormat="1" ht="12.75" hidden="1" customHeight="1">
      <c r="D386" s="246"/>
      <c r="E386" s="247"/>
      <c r="F386" s="247"/>
      <c r="G386" s="247"/>
      <c r="H386" s="248">
        <f t="shared" si="15"/>
        <v>0</v>
      </c>
      <c r="I386" s="249"/>
      <c r="J386" s="249"/>
      <c r="K386" s="249"/>
      <c r="L386" s="249"/>
      <c r="M386" s="248">
        <f t="shared" si="17"/>
        <v>0</v>
      </c>
      <c r="N386" s="249"/>
      <c r="O386" s="249"/>
      <c r="P386" s="249"/>
      <c r="Q386" s="249"/>
      <c r="R386" s="248">
        <f t="shared" si="16"/>
        <v>0</v>
      </c>
    </row>
    <row r="387" spans="4:18" s="120" customFormat="1" ht="12.75" hidden="1" customHeight="1">
      <c r="D387" s="246"/>
      <c r="E387" s="247"/>
      <c r="F387" s="247"/>
      <c r="G387" s="247"/>
      <c r="H387" s="248">
        <f t="shared" si="15"/>
        <v>0</v>
      </c>
      <c r="I387" s="249"/>
      <c r="J387" s="249"/>
      <c r="K387" s="249"/>
      <c r="L387" s="249"/>
      <c r="M387" s="248">
        <f t="shared" si="17"/>
        <v>0</v>
      </c>
      <c r="N387" s="249"/>
      <c r="O387" s="249"/>
      <c r="P387" s="249"/>
      <c r="Q387" s="249"/>
      <c r="R387" s="248">
        <f t="shared" si="16"/>
        <v>0</v>
      </c>
    </row>
    <row r="388" spans="4:18" s="120" customFormat="1" ht="12.75" hidden="1" customHeight="1">
      <c r="D388" s="246"/>
      <c r="E388" s="247"/>
      <c r="F388" s="247"/>
      <c r="G388" s="247"/>
      <c r="H388" s="248">
        <f t="shared" si="15"/>
        <v>0</v>
      </c>
      <c r="I388" s="249"/>
      <c r="J388" s="249"/>
      <c r="K388" s="249"/>
      <c r="L388" s="249"/>
      <c r="M388" s="248">
        <f t="shared" si="17"/>
        <v>0</v>
      </c>
      <c r="N388" s="249"/>
      <c r="O388" s="249"/>
      <c r="P388" s="249"/>
      <c r="Q388" s="249"/>
      <c r="R388" s="248">
        <f t="shared" si="16"/>
        <v>0</v>
      </c>
    </row>
    <row r="389" spans="4:18" s="120" customFormat="1" ht="12.75" hidden="1" customHeight="1">
      <c r="D389" s="246"/>
      <c r="E389" s="247"/>
      <c r="F389" s="247"/>
      <c r="G389" s="247"/>
      <c r="H389" s="248">
        <f t="shared" si="15"/>
        <v>0</v>
      </c>
      <c r="I389" s="249"/>
      <c r="J389" s="249"/>
      <c r="K389" s="249"/>
      <c r="L389" s="249"/>
      <c r="M389" s="248">
        <f t="shared" si="17"/>
        <v>0</v>
      </c>
      <c r="N389" s="249"/>
      <c r="O389" s="249"/>
      <c r="P389" s="249"/>
      <c r="Q389" s="249"/>
      <c r="R389" s="248">
        <f t="shared" si="16"/>
        <v>0</v>
      </c>
    </row>
    <row r="390" spans="4:18" s="120" customFormat="1" ht="12.75" hidden="1" customHeight="1">
      <c r="D390" s="246"/>
      <c r="E390" s="247"/>
      <c r="F390" s="247"/>
      <c r="G390" s="247"/>
      <c r="H390" s="248">
        <f t="shared" si="15"/>
        <v>0</v>
      </c>
      <c r="I390" s="249"/>
      <c r="J390" s="249"/>
      <c r="K390" s="249"/>
      <c r="L390" s="249"/>
      <c r="M390" s="248">
        <f t="shared" si="17"/>
        <v>0</v>
      </c>
      <c r="N390" s="249"/>
      <c r="O390" s="249"/>
      <c r="P390" s="249"/>
      <c r="Q390" s="249"/>
      <c r="R390" s="248">
        <f t="shared" si="16"/>
        <v>0</v>
      </c>
    </row>
    <row r="391" spans="4:18" s="120" customFormat="1" ht="12.75" hidden="1" customHeight="1">
      <c r="D391" s="246"/>
      <c r="E391" s="247"/>
      <c r="F391" s="247"/>
      <c r="G391" s="247"/>
      <c r="H391" s="248">
        <f t="shared" si="15"/>
        <v>0</v>
      </c>
      <c r="I391" s="249"/>
      <c r="J391" s="249"/>
      <c r="K391" s="249"/>
      <c r="L391" s="249"/>
      <c r="M391" s="248">
        <f t="shared" si="17"/>
        <v>0</v>
      </c>
      <c r="N391" s="249"/>
      <c r="O391" s="249"/>
      <c r="P391" s="249"/>
      <c r="Q391" s="249"/>
      <c r="R391" s="248">
        <f t="shared" si="16"/>
        <v>0</v>
      </c>
    </row>
    <row r="392" spans="4:18" s="120" customFormat="1" ht="12.75" hidden="1" customHeight="1">
      <c r="D392" s="246"/>
      <c r="E392" s="247"/>
      <c r="F392" s="247"/>
      <c r="G392" s="247"/>
      <c r="H392" s="248">
        <f t="shared" si="15"/>
        <v>0</v>
      </c>
      <c r="I392" s="249"/>
      <c r="J392" s="249"/>
      <c r="K392" s="249"/>
      <c r="L392" s="249"/>
      <c r="M392" s="248">
        <f t="shared" si="17"/>
        <v>0</v>
      </c>
      <c r="N392" s="249"/>
      <c r="O392" s="249"/>
      <c r="P392" s="249"/>
      <c r="Q392" s="249"/>
      <c r="R392" s="248">
        <f t="shared" si="16"/>
        <v>0</v>
      </c>
    </row>
    <row r="393" spans="4:18" s="120" customFormat="1" ht="12.75" hidden="1" customHeight="1">
      <c r="D393" s="246"/>
      <c r="E393" s="247"/>
      <c r="F393" s="247"/>
      <c r="G393" s="247"/>
      <c r="H393" s="248">
        <f t="shared" si="15"/>
        <v>0</v>
      </c>
      <c r="I393" s="249"/>
      <c r="J393" s="249"/>
      <c r="K393" s="249"/>
      <c r="L393" s="249"/>
      <c r="M393" s="248">
        <f t="shared" si="17"/>
        <v>0</v>
      </c>
      <c r="N393" s="249"/>
      <c r="O393" s="249"/>
      <c r="P393" s="249"/>
      <c r="Q393" s="249"/>
      <c r="R393" s="248">
        <f t="shared" si="16"/>
        <v>0</v>
      </c>
    </row>
    <row r="394" spans="4:18" s="120" customFormat="1" ht="12.75" hidden="1" customHeight="1">
      <c r="D394" s="246"/>
      <c r="E394" s="247"/>
      <c r="F394" s="247"/>
      <c r="G394" s="247"/>
      <c r="H394" s="248">
        <f t="shared" si="15"/>
        <v>0</v>
      </c>
      <c r="I394" s="249"/>
      <c r="J394" s="249"/>
      <c r="K394" s="249"/>
      <c r="L394" s="249"/>
      <c r="M394" s="248">
        <f t="shared" si="17"/>
        <v>0</v>
      </c>
      <c r="N394" s="249"/>
      <c r="O394" s="249"/>
      <c r="P394" s="249"/>
      <c r="Q394" s="249"/>
      <c r="R394" s="248">
        <f t="shared" si="16"/>
        <v>0</v>
      </c>
    </row>
    <row r="395" spans="4:18" s="120" customFormat="1" ht="12.75" hidden="1" customHeight="1">
      <c r="D395" s="246"/>
      <c r="E395" s="247"/>
      <c r="F395" s="247"/>
      <c r="G395" s="247"/>
      <c r="H395" s="248">
        <f t="shared" si="15"/>
        <v>0</v>
      </c>
      <c r="I395" s="249"/>
      <c r="J395" s="249"/>
      <c r="K395" s="249"/>
      <c r="L395" s="249"/>
      <c r="M395" s="248">
        <f t="shared" si="17"/>
        <v>0</v>
      </c>
      <c r="N395" s="249"/>
      <c r="O395" s="249"/>
      <c r="P395" s="249"/>
      <c r="Q395" s="249"/>
      <c r="R395" s="248">
        <f t="shared" si="16"/>
        <v>0</v>
      </c>
    </row>
    <row r="396" spans="4:18" s="120" customFormat="1" ht="12.75" hidden="1" customHeight="1">
      <c r="D396" s="246"/>
      <c r="E396" s="247"/>
      <c r="F396" s="247"/>
      <c r="G396" s="247"/>
      <c r="H396" s="248">
        <f t="shared" si="15"/>
        <v>0</v>
      </c>
      <c r="I396" s="249"/>
      <c r="J396" s="249"/>
      <c r="K396" s="249"/>
      <c r="L396" s="249"/>
      <c r="M396" s="248">
        <f t="shared" si="17"/>
        <v>0</v>
      </c>
      <c r="N396" s="249"/>
      <c r="O396" s="249"/>
      <c r="P396" s="249"/>
      <c r="Q396" s="249"/>
      <c r="R396" s="248">
        <f t="shared" si="16"/>
        <v>0</v>
      </c>
    </row>
    <row r="397" spans="4:18" s="120" customFormat="1" ht="12.75" hidden="1" customHeight="1">
      <c r="D397" s="246"/>
      <c r="E397" s="247"/>
      <c r="F397" s="247"/>
      <c r="G397" s="247"/>
      <c r="H397" s="248">
        <f t="shared" si="15"/>
        <v>0</v>
      </c>
      <c r="I397" s="249"/>
      <c r="J397" s="249"/>
      <c r="K397" s="249"/>
      <c r="L397" s="249"/>
      <c r="M397" s="248">
        <f t="shared" si="17"/>
        <v>0</v>
      </c>
      <c r="N397" s="249"/>
      <c r="O397" s="249"/>
      <c r="P397" s="249"/>
      <c r="Q397" s="249"/>
      <c r="R397" s="248">
        <f t="shared" si="16"/>
        <v>0</v>
      </c>
    </row>
    <row r="398" spans="4:18" s="120" customFormat="1" ht="12.75" hidden="1" customHeight="1">
      <c r="D398" s="246"/>
      <c r="E398" s="247"/>
      <c r="F398" s="247"/>
      <c r="G398" s="247"/>
      <c r="H398" s="248">
        <f t="shared" si="15"/>
        <v>0</v>
      </c>
      <c r="I398" s="249"/>
      <c r="J398" s="249"/>
      <c r="K398" s="249"/>
      <c r="L398" s="249"/>
      <c r="M398" s="248">
        <f t="shared" si="17"/>
        <v>0</v>
      </c>
      <c r="N398" s="249"/>
      <c r="O398" s="249"/>
      <c r="P398" s="249"/>
      <c r="Q398" s="249"/>
      <c r="R398" s="248">
        <f t="shared" si="16"/>
        <v>0</v>
      </c>
    </row>
    <row r="399" spans="4:18" s="120" customFormat="1" ht="12.75" hidden="1" customHeight="1">
      <c r="D399" s="246"/>
      <c r="E399" s="247"/>
      <c r="F399" s="247"/>
      <c r="G399" s="247"/>
      <c r="H399" s="248">
        <f t="shared" si="15"/>
        <v>0</v>
      </c>
      <c r="I399" s="249"/>
      <c r="J399" s="249"/>
      <c r="K399" s="249"/>
      <c r="L399" s="249"/>
      <c r="M399" s="248">
        <f t="shared" si="17"/>
        <v>0</v>
      </c>
      <c r="N399" s="249"/>
      <c r="O399" s="249"/>
      <c r="P399" s="249"/>
      <c r="Q399" s="249"/>
      <c r="R399" s="248">
        <f t="shared" si="16"/>
        <v>0</v>
      </c>
    </row>
    <row r="400" spans="4:18" s="120" customFormat="1" ht="12.75" hidden="1" customHeight="1">
      <c r="D400" s="246"/>
      <c r="E400" s="247"/>
      <c r="F400" s="247"/>
      <c r="G400" s="247"/>
      <c r="H400" s="248">
        <f t="shared" si="15"/>
        <v>0</v>
      </c>
      <c r="I400" s="249"/>
      <c r="J400" s="249"/>
      <c r="K400" s="249"/>
      <c r="L400" s="249"/>
      <c r="M400" s="248">
        <f t="shared" si="17"/>
        <v>0</v>
      </c>
      <c r="N400" s="249"/>
      <c r="O400" s="249"/>
      <c r="P400" s="249"/>
      <c r="Q400" s="249"/>
      <c r="R400" s="248">
        <f t="shared" si="16"/>
        <v>0</v>
      </c>
    </row>
    <row r="401" spans="4:18" s="120" customFormat="1" ht="12.75" hidden="1" customHeight="1">
      <c r="D401" s="246"/>
      <c r="E401" s="247"/>
      <c r="F401" s="247"/>
      <c r="G401" s="247"/>
      <c r="H401" s="248">
        <f t="shared" si="15"/>
        <v>0</v>
      </c>
      <c r="I401" s="249"/>
      <c r="J401" s="249"/>
      <c r="K401" s="249"/>
      <c r="L401" s="249"/>
      <c r="M401" s="248">
        <f t="shared" si="17"/>
        <v>0</v>
      </c>
      <c r="N401" s="249"/>
      <c r="O401" s="249"/>
      <c r="P401" s="249"/>
      <c r="Q401" s="249"/>
      <c r="R401" s="248">
        <f t="shared" si="16"/>
        <v>0</v>
      </c>
    </row>
    <row r="402" spans="4:18" s="120" customFormat="1" ht="12.75" hidden="1" customHeight="1">
      <c r="D402" s="246"/>
      <c r="E402" s="247"/>
      <c r="F402" s="247"/>
      <c r="G402" s="247"/>
      <c r="H402" s="248">
        <f t="shared" si="15"/>
        <v>0</v>
      </c>
      <c r="I402" s="249"/>
      <c r="J402" s="249"/>
      <c r="K402" s="249"/>
      <c r="L402" s="249"/>
      <c r="M402" s="248">
        <f t="shared" si="17"/>
        <v>0</v>
      </c>
      <c r="N402" s="249"/>
      <c r="O402" s="249"/>
      <c r="P402" s="249"/>
      <c r="Q402" s="249"/>
      <c r="R402" s="248">
        <f t="shared" si="16"/>
        <v>0</v>
      </c>
    </row>
    <row r="403" spans="4:18" s="120" customFormat="1" ht="12.75" hidden="1" customHeight="1">
      <c r="D403" s="246"/>
      <c r="E403" s="247"/>
      <c r="F403" s="247"/>
      <c r="G403" s="247"/>
      <c r="H403" s="248">
        <f t="shared" si="15"/>
        <v>0</v>
      </c>
      <c r="I403" s="249"/>
      <c r="J403" s="249"/>
      <c r="K403" s="249"/>
      <c r="L403" s="249"/>
      <c r="M403" s="248">
        <f t="shared" si="17"/>
        <v>0</v>
      </c>
      <c r="N403" s="249"/>
      <c r="O403" s="249"/>
      <c r="P403" s="249"/>
      <c r="Q403" s="249"/>
      <c r="R403" s="248">
        <f t="shared" si="16"/>
        <v>0</v>
      </c>
    </row>
    <row r="404" spans="4:18" s="120" customFormat="1" ht="12.75" hidden="1" customHeight="1">
      <c r="D404" s="246"/>
      <c r="E404" s="247"/>
      <c r="F404" s="247"/>
      <c r="G404" s="247"/>
      <c r="H404" s="248">
        <f t="shared" ref="H404:H467" si="18">SUM(E404:G404)</f>
        <v>0</v>
      </c>
      <c r="I404" s="249"/>
      <c r="J404" s="249"/>
      <c r="K404" s="249"/>
      <c r="L404" s="249"/>
      <c r="M404" s="248">
        <f t="shared" si="17"/>
        <v>0</v>
      </c>
      <c r="N404" s="249"/>
      <c r="O404" s="249"/>
      <c r="P404" s="249"/>
      <c r="Q404" s="249"/>
      <c r="R404" s="248">
        <f t="shared" ref="R404:R467" si="19">SUM(M404:Q404)</f>
        <v>0</v>
      </c>
    </row>
    <row r="405" spans="4:18" s="120" customFormat="1" ht="12.75" hidden="1" customHeight="1">
      <c r="D405" s="246"/>
      <c r="E405" s="247"/>
      <c r="F405" s="247"/>
      <c r="G405" s="247"/>
      <c r="H405" s="248">
        <f t="shared" si="18"/>
        <v>0</v>
      </c>
      <c r="I405" s="249"/>
      <c r="J405" s="249"/>
      <c r="K405" s="249"/>
      <c r="L405" s="249"/>
      <c r="M405" s="248">
        <f t="shared" ref="M405:M468" si="20">SUM(H405:L405)</f>
        <v>0</v>
      </c>
      <c r="N405" s="249"/>
      <c r="O405" s="249"/>
      <c r="P405" s="249"/>
      <c r="Q405" s="249"/>
      <c r="R405" s="248">
        <f t="shared" si="19"/>
        <v>0</v>
      </c>
    </row>
    <row r="406" spans="4:18" s="120" customFormat="1" ht="12.75" hidden="1" customHeight="1">
      <c r="D406" s="246"/>
      <c r="E406" s="247"/>
      <c r="F406" s="247"/>
      <c r="G406" s="247"/>
      <c r="H406" s="248">
        <f t="shared" si="18"/>
        <v>0</v>
      </c>
      <c r="I406" s="249"/>
      <c r="J406" s="249"/>
      <c r="K406" s="249"/>
      <c r="L406" s="249"/>
      <c r="M406" s="248">
        <f t="shared" si="20"/>
        <v>0</v>
      </c>
      <c r="N406" s="249"/>
      <c r="O406" s="249"/>
      <c r="P406" s="249"/>
      <c r="Q406" s="249"/>
      <c r="R406" s="248">
        <f t="shared" si="19"/>
        <v>0</v>
      </c>
    </row>
    <row r="407" spans="4:18" s="120" customFormat="1" ht="12.75" hidden="1" customHeight="1">
      <c r="D407" s="246"/>
      <c r="E407" s="247"/>
      <c r="F407" s="247"/>
      <c r="G407" s="247"/>
      <c r="H407" s="248">
        <f t="shared" si="18"/>
        <v>0</v>
      </c>
      <c r="I407" s="249"/>
      <c r="J407" s="249"/>
      <c r="K407" s="249"/>
      <c r="L407" s="249"/>
      <c r="M407" s="248">
        <f t="shared" si="20"/>
        <v>0</v>
      </c>
      <c r="N407" s="249"/>
      <c r="O407" s="249"/>
      <c r="P407" s="249"/>
      <c r="Q407" s="249"/>
      <c r="R407" s="248">
        <f t="shared" si="19"/>
        <v>0</v>
      </c>
    </row>
    <row r="408" spans="4:18" s="120" customFormat="1" ht="12.75" hidden="1" customHeight="1">
      <c r="D408" s="246"/>
      <c r="E408" s="247"/>
      <c r="F408" s="247"/>
      <c r="G408" s="247"/>
      <c r="H408" s="248">
        <f t="shared" si="18"/>
        <v>0</v>
      </c>
      <c r="I408" s="249"/>
      <c r="J408" s="249"/>
      <c r="K408" s="249"/>
      <c r="L408" s="249"/>
      <c r="M408" s="248">
        <f t="shared" si="20"/>
        <v>0</v>
      </c>
      <c r="N408" s="249"/>
      <c r="O408" s="249"/>
      <c r="P408" s="249"/>
      <c r="Q408" s="249"/>
      <c r="R408" s="248">
        <f t="shared" si="19"/>
        <v>0</v>
      </c>
    </row>
    <row r="409" spans="4:18" s="120" customFormat="1" ht="12.75" hidden="1" customHeight="1">
      <c r="D409" s="246"/>
      <c r="E409" s="247"/>
      <c r="F409" s="247"/>
      <c r="G409" s="247"/>
      <c r="H409" s="248">
        <f t="shared" si="18"/>
        <v>0</v>
      </c>
      <c r="I409" s="249"/>
      <c r="J409" s="249"/>
      <c r="K409" s="249"/>
      <c r="L409" s="249"/>
      <c r="M409" s="248">
        <f t="shared" si="20"/>
        <v>0</v>
      </c>
      <c r="N409" s="249"/>
      <c r="O409" s="249"/>
      <c r="P409" s="249"/>
      <c r="Q409" s="249"/>
      <c r="R409" s="248">
        <f t="shared" si="19"/>
        <v>0</v>
      </c>
    </row>
    <row r="410" spans="4:18" s="120" customFormat="1" ht="12.75" hidden="1" customHeight="1">
      <c r="D410" s="246"/>
      <c r="E410" s="247"/>
      <c r="F410" s="247"/>
      <c r="G410" s="247"/>
      <c r="H410" s="248">
        <f t="shared" si="18"/>
        <v>0</v>
      </c>
      <c r="I410" s="249"/>
      <c r="J410" s="249"/>
      <c r="K410" s="249"/>
      <c r="L410" s="249"/>
      <c r="M410" s="248">
        <f t="shared" si="20"/>
        <v>0</v>
      </c>
      <c r="N410" s="249"/>
      <c r="O410" s="249"/>
      <c r="P410" s="249"/>
      <c r="Q410" s="249"/>
      <c r="R410" s="248">
        <f t="shared" si="19"/>
        <v>0</v>
      </c>
    </row>
    <row r="411" spans="4:18" s="120" customFormat="1" ht="12.75" hidden="1" customHeight="1">
      <c r="D411" s="246"/>
      <c r="E411" s="247"/>
      <c r="F411" s="247"/>
      <c r="G411" s="247"/>
      <c r="H411" s="248">
        <f t="shared" si="18"/>
        <v>0</v>
      </c>
      <c r="I411" s="249"/>
      <c r="J411" s="249"/>
      <c r="K411" s="249"/>
      <c r="L411" s="249"/>
      <c r="M411" s="248">
        <f t="shared" si="20"/>
        <v>0</v>
      </c>
      <c r="N411" s="249"/>
      <c r="O411" s="249"/>
      <c r="P411" s="249"/>
      <c r="Q411" s="249"/>
      <c r="R411" s="248">
        <f t="shared" si="19"/>
        <v>0</v>
      </c>
    </row>
    <row r="412" spans="4:18" s="120" customFormat="1" ht="12.75" hidden="1" customHeight="1">
      <c r="D412" s="246"/>
      <c r="E412" s="247"/>
      <c r="F412" s="247"/>
      <c r="G412" s="247"/>
      <c r="H412" s="248">
        <f t="shared" si="18"/>
        <v>0</v>
      </c>
      <c r="I412" s="249"/>
      <c r="J412" s="249"/>
      <c r="K412" s="249"/>
      <c r="L412" s="249"/>
      <c r="M412" s="248">
        <f t="shared" si="20"/>
        <v>0</v>
      </c>
      <c r="N412" s="249"/>
      <c r="O412" s="249"/>
      <c r="P412" s="249"/>
      <c r="Q412" s="249"/>
      <c r="R412" s="248">
        <f t="shared" si="19"/>
        <v>0</v>
      </c>
    </row>
    <row r="413" spans="4:18" s="120" customFormat="1" ht="12.75" hidden="1" customHeight="1">
      <c r="D413" s="246"/>
      <c r="E413" s="247"/>
      <c r="F413" s="247"/>
      <c r="G413" s="247"/>
      <c r="H413" s="248">
        <f t="shared" si="18"/>
        <v>0</v>
      </c>
      <c r="I413" s="249"/>
      <c r="J413" s="249"/>
      <c r="K413" s="249"/>
      <c r="L413" s="249"/>
      <c r="M413" s="248">
        <f t="shared" si="20"/>
        <v>0</v>
      </c>
      <c r="N413" s="249"/>
      <c r="O413" s="249"/>
      <c r="P413" s="249"/>
      <c r="Q413" s="249"/>
      <c r="R413" s="248">
        <f t="shared" si="19"/>
        <v>0</v>
      </c>
    </row>
    <row r="414" spans="4:18" s="120" customFormat="1" ht="12.75" hidden="1" customHeight="1">
      <c r="D414" s="246"/>
      <c r="E414" s="247"/>
      <c r="F414" s="247"/>
      <c r="G414" s="247"/>
      <c r="H414" s="248">
        <f t="shared" si="18"/>
        <v>0</v>
      </c>
      <c r="I414" s="249"/>
      <c r="J414" s="249"/>
      <c r="K414" s="249"/>
      <c r="L414" s="249"/>
      <c r="M414" s="248">
        <f t="shared" si="20"/>
        <v>0</v>
      </c>
      <c r="N414" s="249"/>
      <c r="O414" s="249"/>
      <c r="P414" s="249"/>
      <c r="Q414" s="249"/>
      <c r="R414" s="248">
        <f t="shared" si="19"/>
        <v>0</v>
      </c>
    </row>
    <row r="415" spans="4:18" s="120" customFormat="1" ht="12.75" hidden="1" customHeight="1">
      <c r="D415" s="246"/>
      <c r="E415" s="247"/>
      <c r="F415" s="247"/>
      <c r="G415" s="247"/>
      <c r="H415" s="248">
        <f t="shared" si="18"/>
        <v>0</v>
      </c>
      <c r="I415" s="249"/>
      <c r="J415" s="249"/>
      <c r="K415" s="249"/>
      <c r="L415" s="249"/>
      <c r="M415" s="248">
        <f t="shared" si="20"/>
        <v>0</v>
      </c>
      <c r="N415" s="249"/>
      <c r="O415" s="249"/>
      <c r="P415" s="249"/>
      <c r="Q415" s="249"/>
      <c r="R415" s="248">
        <f t="shared" si="19"/>
        <v>0</v>
      </c>
    </row>
    <row r="416" spans="4:18" s="120" customFormat="1" ht="12.75" hidden="1" customHeight="1">
      <c r="D416" s="246"/>
      <c r="E416" s="247"/>
      <c r="F416" s="247"/>
      <c r="G416" s="247"/>
      <c r="H416" s="248">
        <f t="shared" si="18"/>
        <v>0</v>
      </c>
      <c r="I416" s="249"/>
      <c r="J416" s="249"/>
      <c r="K416" s="249"/>
      <c r="L416" s="249"/>
      <c r="M416" s="248">
        <f t="shared" si="20"/>
        <v>0</v>
      </c>
      <c r="N416" s="249"/>
      <c r="O416" s="249"/>
      <c r="P416" s="249"/>
      <c r="Q416" s="249"/>
      <c r="R416" s="248">
        <f t="shared" si="19"/>
        <v>0</v>
      </c>
    </row>
    <row r="417" spans="4:18" s="120" customFormat="1" ht="12.75" hidden="1" customHeight="1">
      <c r="D417" s="246"/>
      <c r="E417" s="247"/>
      <c r="F417" s="247"/>
      <c r="G417" s="247"/>
      <c r="H417" s="248">
        <f t="shared" si="18"/>
        <v>0</v>
      </c>
      <c r="I417" s="249"/>
      <c r="J417" s="249"/>
      <c r="K417" s="249"/>
      <c r="L417" s="249"/>
      <c r="M417" s="248">
        <f t="shared" si="20"/>
        <v>0</v>
      </c>
      <c r="N417" s="249"/>
      <c r="O417" s="249"/>
      <c r="P417" s="249"/>
      <c r="Q417" s="249"/>
      <c r="R417" s="248">
        <f t="shared" si="19"/>
        <v>0</v>
      </c>
    </row>
    <row r="418" spans="4:18" s="120" customFormat="1" ht="12.75" hidden="1" customHeight="1">
      <c r="D418" s="246"/>
      <c r="E418" s="247"/>
      <c r="F418" s="247"/>
      <c r="G418" s="247"/>
      <c r="H418" s="248">
        <f t="shared" si="18"/>
        <v>0</v>
      </c>
      <c r="I418" s="249"/>
      <c r="J418" s="249"/>
      <c r="K418" s="249"/>
      <c r="L418" s="249"/>
      <c r="M418" s="248">
        <f t="shared" si="20"/>
        <v>0</v>
      </c>
      <c r="N418" s="249"/>
      <c r="O418" s="249"/>
      <c r="P418" s="249"/>
      <c r="Q418" s="249"/>
      <c r="R418" s="248">
        <f t="shared" si="19"/>
        <v>0</v>
      </c>
    </row>
    <row r="419" spans="4:18" s="120" customFormat="1" ht="12.75" hidden="1" customHeight="1">
      <c r="D419" s="246"/>
      <c r="E419" s="247"/>
      <c r="F419" s="247"/>
      <c r="G419" s="247"/>
      <c r="H419" s="248">
        <f t="shared" si="18"/>
        <v>0</v>
      </c>
      <c r="I419" s="249"/>
      <c r="J419" s="249"/>
      <c r="K419" s="249"/>
      <c r="L419" s="249"/>
      <c r="M419" s="248">
        <f t="shared" si="20"/>
        <v>0</v>
      </c>
      <c r="N419" s="249"/>
      <c r="O419" s="249"/>
      <c r="P419" s="249"/>
      <c r="Q419" s="249"/>
      <c r="R419" s="248">
        <f t="shared" si="19"/>
        <v>0</v>
      </c>
    </row>
    <row r="420" spans="4:18" s="120" customFormat="1" ht="12.75" hidden="1" customHeight="1">
      <c r="D420" s="246"/>
      <c r="E420" s="247"/>
      <c r="F420" s="247"/>
      <c r="G420" s="247"/>
      <c r="H420" s="248">
        <f t="shared" si="18"/>
        <v>0</v>
      </c>
      <c r="I420" s="249"/>
      <c r="J420" s="249"/>
      <c r="K420" s="249"/>
      <c r="L420" s="249"/>
      <c r="M420" s="248">
        <f t="shared" si="20"/>
        <v>0</v>
      </c>
      <c r="N420" s="249"/>
      <c r="O420" s="249"/>
      <c r="P420" s="249"/>
      <c r="Q420" s="249"/>
      <c r="R420" s="248">
        <f t="shared" si="19"/>
        <v>0</v>
      </c>
    </row>
    <row r="421" spans="4:18" s="120" customFormat="1" ht="12.75" hidden="1" customHeight="1">
      <c r="D421" s="246"/>
      <c r="E421" s="247"/>
      <c r="F421" s="247"/>
      <c r="G421" s="247"/>
      <c r="H421" s="248">
        <f t="shared" si="18"/>
        <v>0</v>
      </c>
      <c r="I421" s="249"/>
      <c r="J421" s="249"/>
      <c r="K421" s="249"/>
      <c r="L421" s="249"/>
      <c r="M421" s="248">
        <f t="shared" si="20"/>
        <v>0</v>
      </c>
      <c r="N421" s="249"/>
      <c r="O421" s="249"/>
      <c r="P421" s="249"/>
      <c r="Q421" s="249"/>
      <c r="R421" s="248">
        <f t="shared" si="19"/>
        <v>0</v>
      </c>
    </row>
    <row r="422" spans="4:18" s="120" customFormat="1" ht="12.75" hidden="1" customHeight="1">
      <c r="D422" s="246"/>
      <c r="E422" s="247"/>
      <c r="F422" s="247"/>
      <c r="G422" s="247"/>
      <c r="H422" s="248">
        <f t="shared" si="18"/>
        <v>0</v>
      </c>
      <c r="I422" s="249"/>
      <c r="J422" s="249"/>
      <c r="K422" s="249"/>
      <c r="L422" s="249"/>
      <c r="M422" s="248">
        <f t="shared" si="20"/>
        <v>0</v>
      </c>
      <c r="N422" s="249"/>
      <c r="O422" s="249"/>
      <c r="P422" s="249"/>
      <c r="Q422" s="249"/>
      <c r="R422" s="248">
        <f t="shared" si="19"/>
        <v>0</v>
      </c>
    </row>
    <row r="423" spans="4:18" s="120" customFormat="1" ht="12.75" hidden="1" customHeight="1">
      <c r="D423" s="246"/>
      <c r="E423" s="247"/>
      <c r="F423" s="247"/>
      <c r="G423" s="247"/>
      <c r="H423" s="248">
        <f t="shared" si="18"/>
        <v>0</v>
      </c>
      <c r="I423" s="249"/>
      <c r="J423" s="249"/>
      <c r="K423" s="249"/>
      <c r="L423" s="249"/>
      <c r="M423" s="248">
        <f t="shared" si="20"/>
        <v>0</v>
      </c>
      <c r="N423" s="249"/>
      <c r="O423" s="249"/>
      <c r="P423" s="249"/>
      <c r="Q423" s="249"/>
      <c r="R423" s="248">
        <f t="shared" si="19"/>
        <v>0</v>
      </c>
    </row>
    <row r="424" spans="4:18" s="120" customFormat="1" ht="12.75" hidden="1" customHeight="1">
      <c r="D424" s="246"/>
      <c r="E424" s="247"/>
      <c r="F424" s="247"/>
      <c r="G424" s="247"/>
      <c r="H424" s="248">
        <f t="shared" si="18"/>
        <v>0</v>
      </c>
      <c r="I424" s="249"/>
      <c r="J424" s="249"/>
      <c r="K424" s="249"/>
      <c r="L424" s="249"/>
      <c r="M424" s="248">
        <f t="shared" si="20"/>
        <v>0</v>
      </c>
      <c r="N424" s="249"/>
      <c r="O424" s="249"/>
      <c r="P424" s="249"/>
      <c r="Q424" s="249"/>
      <c r="R424" s="248">
        <f t="shared" si="19"/>
        <v>0</v>
      </c>
    </row>
    <row r="425" spans="4:18" s="120" customFormat="1" ht="12.75" hidden="1" customHeight="1">
      <c r="D425" s="246"/>
      <c r="E425" s="247"/>
      <c r="F425" s="247"/>
      <c r="G425" s="247"/>
      <c r="H425" s="248">
        <f t="shared" si="18"/>
        <v>0</v>
      </c>
      <c r="I425" s="249"/>
      <c r="J425" s="249"/>
      <c r="K425" s="249"/>
      <c r="L425" s="249"/>
      <c r="M425" s="248">
        <f t="shared" si="20"/>
        <v>0</v>
      </c>
      <c r="N425" s="249"/>
      <c r="O425" s="249"/>
      <c r="P425" s="249"/>
      <c r="Q425" s="249"/>
      <c r="R425" s="248">
        <f t="shared" si="19"/>
        <v>0</v>
      </c>
    </row>
    <row r="426" spans="4:18" s="120" customFormat="1" ht="12.75" hidden="1" customHeight="1">
      <c r="D426" s="246"/>
      <c r="E426" s="247"/>
      <c r="F426" s="247"/>
      <c r="G426" s="247"/>
      <c r="H426" s="248">
        <f t="shared" si="18"/>
        <v>0</v>
      </c>
      <c r="I426" s="249"/>
      <c r="J426" s="249"/>
      <c r="K426" s="249"/>
      <c r="L426" s="249"/>
      <c r="M426" s="248">
        <f t="shared" si="20"/>
        <v>0</v>
      </c>
      <c r="N426" s="249"/>
      <c r="O426" s="249"/>
      <c r="P426" s="249"/>
      <c r="Q426" s="249"/>
      <c r="R426" s="248">
        <f t="shared" si="19"/>
        <v>0</v>
      </c>
    </row>
    <row r="427" spans="4:18" s="120" customFormat="1" ht="12.75" hidden="1" customHeight="1">
      <c r="D427" s="246"/>
      <c r="E427" s="247"/>
      <c r="F427" s="247"/>
      <c r="G427" s="247"/>
      <c r="H427" s="248">
        <f t="shared" si="18"/>
        <v>0</v>
      </c>
      <c r="I427" s="249"/>
      <c r="J427" s="249"/>
      <c r="K427" s="249"/>
      <c r="L427" s="249"/>
      <c r="M427" s="248">
        <f t="shared" si="20"/>
        <v>0</v>
      </c>
      <c r="N427" s="249"/>
      <c r="O427" s="249"/>
      <c r="P427" s="249"/>
      <c r="Q427" s="249"/>
      <c r="R427" s="248">
        <f t="shared" si="19"/>
        <v>0</v>
      </c>
    </row>
    <row r="428" spans="4:18" s="120" customFormat="1" ht="12.75" hidden="1" customHeight="1">
      <c r="D428" s="246"/>
      <c r="E428" s="247"/>
      <c r="F428" s="247"/>
      <c r="G428" s="247"/>
      <c r="H428" s="248">
        <f t="shared" si="18"/>
        <v>0</v>
      </c>
      <c r="I428" s="249"/>
      <c r="J428" s="249"/>
      <c r="K428" s="249"/>
      <c r="L428" s="249"/>
      <c r="M428" s="248">
        <f t="shared" si="20"/>
        <v>0</v>
      </c>
      <c r="N428" s="249"/>
      <c r="O428" s="249"/>
      <c r="P428" s="249"/>
      <c r="Q428" s="249"/>
      <c r="R428" s="248">
        <f t="shared" si="19"/>
        <v>0</v>
      </c>
    </row>
    <row r="429" spans="4:18" s="120" customFormat="1" ht="12.75" hidden="1" customHeight="1">
      <c r="D429" s="246"/>
      <c r="E429" s="247"/>
      <c r="F429" s="247"/>
      <c r="G429" s="247"/>
      <c r="H429" s="248">
        <f t="shared" si="18"/>
        <v>0</v>
      </c>
      <c r="I429" s="249"/>
      <c r="J429" s="249"/>
      <c r="K429" s="249"/>
      <c r="L429" s="249"/>
      <c r="M429" s="248">
        <f t="shared" si="20"/>
        <v>0</v>
      </c>
      <c r="N429" s="249"/>
      <c r="O429" s="249"/>
      <c r="P429" s="249"/>
      <c r="Q429" s="249"/>
      <c r="R429" s="248">
        <f t="shared" si="19"/>
        <v>0</v>
      </c>
    </row>
    <row r="430" spans="4:18" s="120" customFormat="1" ht="12.75" hidden="1" customHeight="1">
      <c r="D430" s="246"/>
      <c r="E430" s="247"/>
      <c r="F430" s="247"/>
      <c r="G430" s="247"/>
      <c r="H430" s="248">
        <f t="shared" si="18"/>
        <v>0</v>
      </c>
      <c r="I430" s="249"/>
      <c r="J430" s="249"/>
      <c r="K430" s="249"/>
      <c r="L430" s="249"/>
      <c r="M430" s="248">
        <f t="shared" si="20"/>
        <v>0</v>
      </c>
      <c r="N430" s="249"/>
      <c r="O430" s="249"/>
      <c r="P430" s="249"/>
      <c r="Q430" s="249"/>
      <c r="R430" s="248">
        <f t="shared" si="19"/>
        <v>0</v>
      </c>
    </row>
    <row r="431" spans="4:18" s="120" customFormat="1" ht="12.75" hidden="1" customHeight="1">
      <c r="D431" s="246"/>
      <c r="E431" s="247"/>
      <c r="F431" s="247"/>
      <c r="G431" s="247"/>
      <c r="H431" s="248">
        <f t="shared" si="18"/>
        <v>0</v>
      </c>
      <c r="I431" s="249"/>
      <c r="J431" s="249"/>
      <c r="K431" s="249"/>
      <c r="L431" s="249"/>
      <c r="M431" s="248">
        <f t="shared" si="20"/>
        <v>0</v>
      </c>
      <c r="N431" s="249"/>
      <c r="O431" s="249"/>
      <c r="P431" s="249"/>
      <c r="Q431" s="249"/>
      <c r="R431" s="248">
        <f t="shared" si="19"/>
        <v>0</v>
      </c>
    </row>
    <row r="432" spans="4:18" s="120" customFormat="1" ht="12.75" hidden="1" customHeight="1">
      <c r="D432" s="246"/>
      <c r="E432" s="247"/>
      <c r="F432" s="247"/>
      <c r="G432" s="247"/>
      <c r="H432" s="248">
        <f t="shared" si="18"/>
        <v>0</v>
      </c>
      <c r="I432" s="249"/>
      <c r="J432" s="249"/>
      <c r="K432" s="249"/>
      <c r="L432" s="249"/>
      <c r="M432" s="248">
        <f t="shared" si="20"/>
        <v>0</v>
      </c>
      <c r="N432" s="249"/>
      <c r="O432" s="249"/>
      <c r="P432" s="249"/>
      <c r="Q432" s="249"/>
      <c r="R432" s="248">
        <f t="shared" si="19"/>
        <v>0</v>
      </c>
    </row>
    <row r="433" spans="4:18" s="120" customFormat="1" ht="12.75" hidden="1" customHeight="1">
      <c r="D433" s="246"/>
      <c r="E433" s="247"/>
      <c r="F433" s="247"/>
      <c r="G433" s="247"/>
      <c r="H433" s="248">
        <f t="shared" si="18"/>
        <v>0</v>
      </c>
      <c r="I433" s="249"/>
      <c r="J433" s="249"/>
      <c r="K433" s="249"/>
      <c r="L433" s="249"/>
      <c r="M433" s="248">
        <f t="shared" si="20"/>
        <v>0</v>
      </c>
      <c r="N433" s="249"/>
      <c r="O433" s="249"/>
      <c r="P433" s="249"/>
      <c r="Q433" s="249"/>
      <c r="R433" s="248">
        <f t="shared" si="19"/>
        <v>0</v>
      </c>
    </row>
    <row r="434" spans="4:18" s="120" customFormat="1" ht="12.75" hidden="1" customHeight="1">
      <c r="D434" s="246"/>
      <c r="E434" s="247"/>
      <c r="F434" s="247"/>
      <c r="G434" s="247"/>
      <c r="H434" s="248">
        <f t="shared" si="18"/>
        <v>0</v>
      </c>
      <c r="I434" s="249"/>
      <c r="J434" s="249"/>
      <c r="K434" s="249"/>
      <c r="L434" s="249"/>
      <c r="M434" s="248">
        <f t="shared" si="20"/>
        <v>0</v>
      </c>
      <c r="N434" s="249"/>
      <c r="O434" s="249"/>
      <c r="P434" s="249"/>
      <c r="Q434" s="249"/>
      <c r="R434" s="248">
        <f t="shared" si="19"/>
        <v>0</v>
      </c>
    </row>
    <row r="435" spans="4:18" s="120" customFormat="1" ht="12.75" hidden="1" customHeight="1">
      <c r="D435" s="246"/>
      <c r="E435" s="247"/>
      <c r="F435" s="247"/>
      <c r="G435" s="247"/>
      <c r="H435" s="248">
        <f t="shared" si="18"/>
        <v>0</v>
      </c>
      <c r="I435" s="249"/>
      <c r="J435" s="249"/>
      <c r="K435" s="249"/>
      <c r="L435" s="249"/>
      <c r="M435" s="248">
        <f t="shared" si="20"/>
        <v>0</v>
      </c>
      <c r="N435" s="249"/>
      <c r="O435" s="249"/>
      <c r="P435" s="249"/>
      <c r="Q435" s="249"/>
      <c r="R435" s="248">
        <f t="shared" si="19"/>
        <v>0</v>
      </c>
    </row>
    <row r="436" spans="4:18" s="120" customFormat="1" ht="12.75" hidden="1" customHeight="1">
      <c r="D436" s="246"/>
      <c r="E436" s="247"/>
      <c r="F436" s="247"/>
      <c r="G436" s="247"/>
      <c r="H436" s="248">
        <f t="shared" si="18"/>
        <v>0</v>
      </c>
      <c r="I436" s="249"/>
      <c r="J436" s="249"/>
      <c r="K436" s="249"/>
      <c r="L436" s="249"/>
      <c r="M436" s="248">
        <f t="shared" si="20"/>
        <v>0</v>
      </c>
      <c r="N436" s="249"/>
      <c r="O436" s="249"/>
      <c r="P436" s="249"/>
      <c r="Q436" s="249"/>
      <c r="R436" s="248">
        <f t="shared" si="19"/>
        <v>0</v>
      </c>
    </row>
    <row r="437" spans="4:18" s="120" customFormat="1" ht="12.75" hidden="1" customHeight="1">
      <c r="D437" s="246"/>
      <c r="E437" s="247"/>
      <c r="F437" s="247"/>
      <c r="G437" s="247"/>
      <c r="H437" s="248">
        <f t="shared" si="18"/>
        <v>0</v>
      </c>
      <c r="I437" s="249"/>
      <c r="J437" s="249"/>
      <c r="K437" s="249"/>
      <c r="L437" s="249"/>
      <c r="M437" s="248">
        <f t="shared" si="20"/>
        <v>0</v>
      </c>
      <c r="N437" s="249"/>
      <c r="O437" s="249"/>
      <c r="P437" s="249"/>
      <c r="Q437" s="249"/>
      <c r="R437" s="248">
        <f t="shared" si="19"/>
        <v>0</v>
      </c>
    </row>
    <row r="438" spans="4:18" s="120" customFormat="1" ht="12.75" hidden="1" customHeight="1">
      <c r="D438" s="246"/>
      <c r="E438" s="247"/>
      <c r="F438" s="247"/>
      <c r="G438" s="247"/>
      <c r="H438" s="248">
        <f t="shared" si="18"/>
        <v>0</v>
      </c>
      <c r="I438" s="249"/>
      <c r="J438" s="249"/>
      <c r="K438" s="249"/>
      <c r="L438" s="249"/>
      <c r="M438" s="248">
        <f t="shared" si="20"/>
        <v>0</v>
      </c>
      <c r="N438" s="249"/>
      <c r="O438" s="249"/>
      <c r="P438" s="249"/>
      <c r="Q438" s="249"/>
      <c r="R438" s="248">
        <f t="shared" si="19"/>
        <v>0</v>
      </c>
    </row>
    <row r="439" spans="4:18" s="120" customFormat="1" ht="12.75" hidden="1" customHeight="1">
      <c r="D439" s="246"/>
      <c r="E439" s="247"/>
      <c r="F439" s="247"/>
      <c r="G439" s="247"/>
      <c r="H439" s="248">
        <f t="shared" si="18"/>
        <v>0</v>
      </c>
      <c r="I439" s="249"/>
      <c r="J439" s="249"/>
      <c r="K439" s="249"/>
      <c r="L439" s="249"/>
      <c r="M439" s="248">
        <f t="shared" si="20"/>
        <v>0</v>
      </c>
      <c r="N439" s="249"/>
      <c r="O439" s="249"/>
      <c r="P439" s="249"/>
      <c r="Q439" s="249"/>
      <c r="R439" s="248">
        <f t="shared" si="19"/>
        <v>0</v>
      </c>
    </row>
    <row r="440" spans="4:18" s="120" customFormat="1" ht="12.75" hidden="1" customHeight="1">
      <c r="D440" s="246"/>
      <c r="E440" s="247"/>
      <c r="F440" s="247"/>
      <c r="G440" s="247"/>
      <c r="H440" s="248">
        <f t="shared" si="18"/>
        <v>0</v>
      </c>
      <c r="I440" s="249"/>
      <c r="J440" s="249"/>
      <c r="K440" s="249"/>
      <c r="L440" s="249"/>
      <c r="M440" s="248">
        <f t="shared" si="20"/>
        <v>0</v>
      </c>
      <c r="N440" s="249"/>
      <c r="O440" s="249"/>
      <c r="P440" s="249"/>
      <c r="Q440" s="249"/>
      <c r="R440" s="248">
        <f t="shared" si="19"/>
        <v>0</v>
      </c>
    </row>
    <row r="441" spans="4:18" s="120" customFormat="1" ht="12.75" hidden="1" customHeight="1">
      <c r="D441" s="246"/>
      <c r="E441" s="247"/>
      <c r="F441" s="247"/>
      <c r="G441" s="247"/>
      <c r="H441" s="248">
        <f t="shared" si="18"/>
        <v>0</v>
      </c>
      <c r="I441" s="249"/>
      <c r="J441" s="249"/>
      <c r="K441" s="249"/>
      <c r="L441" s="249"/>
      <c r="M441" s="248">
        <f t="shared" si="20"/>
        <v>0</v>
      </c>
      <c r="N441" s="249"/>
      <c r="O441" s="249"/>
      <c r="P441" s="249"/>
      <c r="Q441" s="249"/>
      <c r="R441" s="248">
        <f t="shared" si="19"/>
        <v>0</v>
      </c>
    </row>
    <row r="442" spans="4:18" s="120" customFormat="1" ht="12.75" hidden="1" customHeight="1">
      <c r="D442" s="246"/>
      <c r="E442" s="247"/>
      <c r="F442" s="247"/>
      <c r="G442" s="247"/>
      <c r="H442" s="248">
        <f t="shared" si="18"/>
        <v>0</v>
      </c>
      <c r="I442" s="249"/>
      <c r="J442" s="249"/>
      <c r="K442" s="249"/>
      <c r="L442" s="249"/>
      <c r="M442" s="248">
        <f t="shared" si="20"/>
        <v>0</v>
      </c>
      <c r="N442" s="249"/>
      <c r="O442" s="249"/>
      <c r="P442" s="249"/>
      <c r="Q442" s="249"/>
      <c r="R442" s="248">
        <f t="shared" si="19"/>
        <v>0</v>
      </c>
    </row>
    <row r="443" spans="4:18" s="120" customFormat="1" ht="12.75" hidden="1" customHeight="1">
      <c r="D443" s="246"/>
      <c r="E443" s="247"/>
      <c r="F443" s="247"/>
      <c r="G443" s="247"/>
      <c r="H443" s="248">
        <f t="shared" si="18"/>
        <v>0</v>
      </c>
      <c r="I443" s="249"/>
      <c r="J443" s="249"/>
      <c r="K443" s="249"/>
      <c r="L443" s="249"/>
      <c r="M443" s="248">
        <f t="shared" si="20"/>
        <v>0</v>
      </c>
      <c r="N443" s="249"/>
      <c r="O443" s="249"/>
      <c r="P443" s="249"/>
      <c r="Q443" s="249"/>
      <c r="R443" s="248">
        <f t="shared" si="19"/>
        <v>0</v>
      </c>
    </row>
    <row r="444" spans="4:18" s="120" customFormat="1" ht="12.75" hidden="1" customHeight="1">
      <c r="D444" s="246"/>
      <c r="E444" s="247"/>
      <c r="F444" s="247"/>
      <c r="G444" s="247"/>
      <c r="H444" s="248">
        <f t="shared" si="18"/>
        <v>0</v>
      </c>
      <c r="I444" s="249"/>
      <c r="J444" s="249"/>
      <c r="K444" s="249"/>
      <c r="L444" s="249"/>
      <c r="M444" s="248">
        <f t="shared" si="20"/>
        <v>0</v>
      </c>
      <c r="N444" s="249"/>
      <c r="O444" s="249"/>
      <c r="P444" s="249"/>
      <c r="Q444" s="249"/>
      <c r="R444" s="248">
        <f t="shared" si="19"/>
        <v>0</v>
      </c>
    </row>
    <row r="445" spans="4:18" s="120" customFormat="1" ht="12.75" hidden="1" customHeight="1">
      <c r="D445" s="246"/>
      <c r="E445" s="247"/>
      <c r="F445" s="247"/>
      <c r="G445" s="247"/>
      <c r="H445" s="248">
        <f t="shared" si="18"/>
        <v>0</v>
      </c>
      <c r="I445" s="249"/>
      <c r="J445" s="249"/>
      <c r="K445" s="249"/>
      <c r="L445" s="249"/>
      <c r="M445" s="248">
        <f t="shared" si="20"/>
        <v>0</v>
      </c>
      <c r="N445" s="249"/>
      <c r="O445" s="249"/>
      <c r="P445" s="249"/>
      <c r="Q445" s="249"/>
      <c r="R445" s="248">
        <f t="shared" si="19"/>
        <v>0</v>
      </c>
    </row>
    <row r="446" spans="4:18" s="120" customFormat="1" ht="12.75" hidden="1" customHeight="1">
      <c r="D446" s="246"/>
      <c r="E446" s="247"/>
      <c r="F446" s="247"/>
      <c r="G446" s="247"/>
      <c r="H446" s="248">
        <f t="shared" si="18"/>
        <v>0</v>
      </c>
      <c r="I446" s="249"/>
      <c r="J446" s="249"/>
      <c r="K446" s="249"/>
      <c r="L446" s="249"/>
      <c r="M446" s="248">
        <f t="shared" si="20"/>
        <v>0</v>
      </c>
      <c r="N446" s="249"/>
      <c r="O446" s="249"/>
      <c r="P446" s="249"/>
      <c r="Q446" s="249"/>
      <c r="R446" s="248">
        <f t="shared" si="19"/>
        <v>0</v>
      </c>
    </row>
    <row r="447" spans="4:18" s="120" customFormat="1" ht="12.75" hidden="1" customHeight="1">
      <c r="D447" s="246"/>
      <c r="E447" s="247"/>
      <c r="F447" s="247"/>
      <c r="G447" s="247"/>
      <c r="H447" s="248">
        <f t="shared" si="18"/>
        <v>0</v>
      </c>
      <c r="I447" s="249"/>
      <c r="J447" s="249"/>
      <c r="K447" s="249"/>
      <c r="L447" s="249"/>
      <c r="M447" s="248">
        <f t="shared" si="20"/>
        <v>0</v>
      </c>
      <c r="N447" s="249"/>
      <c r="O447" s="249"/>
      <c r="P447" s="249"/>
      <c r="Q447" s="249"/>
      <c r="R447" s="248">
        <f t="shared" si="19"/>
        <v>0</v>
      </c>
    </row>
    <row r="448" spans="4:18" s="120" customFormat="1" ht="12.75" hidden="1" customHeight="1">
      <c r="D448" s="246"/>
      <c r="E448" s="247"/>
      <c r="F448" s="247"/>
      <c r="G448" s="247"/>
      <c r="H448" s="248">
        <f t="shared" si="18"/>
        <v>0</v>
      </c>
      <c r="I448" s="249"/>
      <c r="J448" s="249"/>
      <c r="K448" s="249"/>
      <c r="L448" s="249"/>
      <c r="M448" s="248">
        <f t="shared" si="20"/>
        <v>0</v>
      </c>
      <c r="N448" s="249"/>
      <c r="O448" s="249"/>
      <c r="P448" s="249"/>
      <c r="Q448" s="249"/>
      <c r="R448" s="248">
        <f t="shared" si="19"/>
        <v>0</v>
      </c>
    </row>
    <row r="449" spans="4:18" s="120" customFormat="1" ht="12.75" hidden="1" customHeight="1">
      <c r="D449" s="246"/>
      <c r="E449" s="247"/>
      <c r="F449" s="247"/>
      <c r="G449" s="247"/>
      <c r="H449" s="248">
        <f t="shared" si="18"/>
        <v>0</v>
      </c>
      <c r="I449" s="249"/>
      <c r="J449" s="249"/>
      <c r="K449" s="249"/>
      <c r="L449" s="249"/>
      <c r="M449" s="248">
        <f t="shared" si="20"/>
        <v>0</v>
      </c>
      <c r="N449" s="249"/>
      <c r="O449" s="249"/>
      <c r="P449" s="249"/>
      <c r="Q449" s="249"/>
      <c r="R449" s="248">
        <f t="shared" si="19"/>
        <v>0</v>
      </c>
    </row>
    <row r="450" spans="4:18" s="120" customFormat="1" ht="12.75" hidden="1" customHeight="1">
      <c r="D450" s="246"/>
      <c r="E450" s="247"/>
      <c r="F450" s="247"/>
      <c r="G450" s="247"/>
      <c r="H450" s="248">
        <f t="shared" si="18"/>
        <v>0</v>
      </c>
      <c r="I450" s="249"/>
      <c r="J450" s="249"/>
      <c r="K450" s="249"/>
      <c r="L450" s="249"/>
      <c r="M450" s="248">
        <f t="shared" si="20"/>
        <v>0</v>
      </c>
      <c r="N450" s="249"/>
      <c r="O450" s="249"/>
      <c r="P450" s="249"/>
      <c r="Q450" s="249"/>
      <c r="R450" s="248">
        <f t="shared" si="19"/>
        <v>0</v>
      </c>
    </row>
    <row r="451" spans="4:18" s="120" customFormat="1" ht="12.75" hidden="1" customHeight="1">
      <c r="D451" s="246"/>
      <c r="E451" s="247"/>
      <c r="F451" s="247"/>
      <c r="G451" s="247"/>
      <c r="H451" s="248">
        <f t="shared" si="18"/>
        <v>0</v>
      </c>
      <c r="I451" s="249"/>
      <c r="J451" s="249"/>
      <c r="K451" s="249"/>
      <c r="L451" s="249"/>
      <c r="M451" s="248">
        <f t="shared" si="20"/>
        <v>0</v>
      </c>
      <c r="N451" s="249"/>
      <c r="O451" s="249"/>
      <c r="P451" s="249"/>
      <c r="Q451" s="249"/>
      <c r="R451" s="248">
        <f t="shared" si="19"/>
        <v>0</v>
      </c>
    </row>
    <row r="452" spans="4:18" s="120" customFormat="1" ht="12.75" hidden="1" customHeight="1">
      <c r="D452" s="246"/>
      <c r="E452" s="247"/>
      <c r="F452" s="247"/>
      <c r="G452" s="247"/>
      <c r="H452" s="248">
        <f t="shared" si="18"/>
        <v>0</v>
      </c>
      <c r="I452" s="249"/>
      <c r="J452" s="249"/>
      <c r="K452" s="249"/>
      <c r="L452" s="249"/>
      <c r="M452" s="248">
        <f t="shared" si="20"/>
        <v>0</v>
      </c>
      <c r="N452" s="249"/>
      <c r="O452" s="249"/>
      <c r="P452" s="249"/>
      <c r="Q452" s="249"/>
      <c r="R452" s="248">
        <f t="shared" si="19"/>
        <v>0</v>
      </c>
    </row>
    <row r="453" spans="4:18" s="120" customFormat="1" ht="12.75" hidden="1" customHeight="1">
      <c r="D453" s="246"/>
      <c r="E453" s="247"/>
      <c r="F453" s="247"/>
      <c r="G453" s="247"/>
      <c r="H453" s="248">
        <f t="shared" si="18"/>
        <v>0</v>
      </c>
      <c r="I453" s="249"/>
      <c r="J453" s="249"/>
      <c r="K453" s="249"/>
      <c r="L453" s="249"/>
      <c r="M453" s="248">
        <f t="shared" si="20"/>
        <v>0</v>
      </c>
      <c r="N453" s="249"/>
      <c r="O453" s="249"/>
      <c r="P453" s="249"/>
      <c r="Q453" s="249"/>
      <c r="R453" s="248">
        <f t="shared" si="19"/>
        <v>0</v>
      </c>
    </row>
    <row r="454" spans="4:18" s="120" customFormat="1" ht="12.75" hidden="1" customHeight="1">
      <c r="D454" s="246"/>
      <c r="E454" s="247"/>
      <c r="F454" s="247"/>
      <c r="G454" s="247"/>
      <c r="H454" s="248">
        <f t="shared" si="18"/>
        <v>0</v>
      </c>
      <c r="I454" s="249"/>
      <c r="J454" s="249"/>
      <c r="K454" s="249"/>
      <c r="L454" s="249"/>
      <c r="M454" s="248">
        <f t="shared" si="20"/>
        <v>0</v>
      </c>
      <c r="N454" s="249"/>
      <c r="O454" s="249"/>
      <c r="P454" s="249"/>
      <c r="Q454" s="249"/>
      <c r="R454" s="248">
        <f t="shared" si="19"/>
        <v>0</v>
      </c>
    </row>
    <row r="455" spans="4:18" s="120" customFormat="1" ht="12.75" hidden="1" customHeight="1">
      <c r="D455" s="246"/>
      <c r="E455" s="247"/>
      <c r="F455" s="247"/>
      <c r="G455" s="247"/>
      <c r="H455" s="248">
        <f t="shared" si="18"/>
        <v>0</v>
      </c>
      <c r="I455" s="249"/>
      <c r="J455" s="249"/>
      <c r="K455" s="249"/>
      <c r="L455" s="249"/>
      <c r="M455" s="248">
        <f t="shared" si="20"/>
        <v>0</v>
      </c>
      <c r="N455" s="249"/>
      <c r="O455" s="249"/>
      <c r="P455" s="249"/>
      <c r="Q455" s="249"/>
      <c r="R455" s="248">
        <f t="shared" si="19"/>
        <v>0</v>
      </c>
    </row>
    <row r="456" spans="4:18" s="120" customFormat="1" ht="12.75" hidden="1" customHeight="1">
      <c r="D456" s="246"/>
      <c r="E456" s="247"/>
      <c r="F456" s="247"/>
      <c r="G456" s="247"/>
      <c r="H456" s="248">
        <f t="shared" si="18"/>
        <v>0</v>
      </c>
      <c r="I456" s="249"/>
      <c r="J456" s="249"/>
      <c r="K456" s="249"/>
      <c r="L456" s="249"/>
      <c r="M456" s="248">
        <f t="shared" si="20"/>
        <v>0</v>
      </c>
      <c r="N456" s="249"/>
      <c r="O456" s="249"/>
      <c r="P456" s="249"/>
      <c r="Q456" s="249"/>
      <c r="R456" s="248">
        <f t="shared" si="19"/>
        <v>0</v>
      </c>
    </row>
    <row r="457" spans="4:18" s="120" customFormat="1" ht="12.75" hidden="1" customHeight="1">
      <c r="D457" s="246"/>
      <c r="E457" s="247"/>
      <c r="F457" s="247"/>
      <c r="G457" s="247"/>
      <c r="H457" s="248">
        <f t="shared" si="18"/>
        <v>0</v>
      </c>
      <c r="I457" s="249"/>
      <c r="J457" s="249"/>
      <c r="K457" s="249"/>
      <c r="L457" s="249"/>
      <c r="M457" s="248">
        <f t="shared" si="20"/>
        <v>0</v>
      </c>
      <c r="N457" s="249"/>
      <c r="O457" s="249"/>
      <c r="P457" s="249"/>
      <c r="Q457" s="249"/>
      <c r="R457" s="248">
        <f t="shared" si="19"/>
        <v>0</v>
      </c>
    </row>
    <row r="458" spans="4:18" s="120" customFormat="1" ht="12.75" hidden="1" customHeight="1">
      <c r="D458" s="246"/>
      <c r="E458" s="247"/>
      <c r="F458" s="247"/>
      <c r="G458" s="247"/>
      <c r="H458" s="248">
        <f t="shared" si="18"/>
        <v>0</v>
      </c>
      <c r="I458" s="249"/>
      <c r="J458" s="249"/>
      <c r="K458" s="249"/>
      <c r="L458" s="249"/>
      <c r="M458" s="248">
        <f t="shared" si="20"/>
        <v>0</v>
      </c>
      <c r="N458" s="249"/>
      <c r="O458" s="249"/>
      <c r="P458" s="249"/>
      <c r="Q458" s="249"/>
      <c r="R458" s="248">
        <f t="shared" si="19"/>
        <v>0</v>
      </c>
    </row>
    <row r="459" spans="4:18" s="120" customFormat="1" ht="12.75" hidden="1" customHeight="1">
      <c r="D459" s="246"/>
      <c r="E459" s="247"/>
      <c r="F459" s="247"/>
      <c r="G459" s="247"/>
      <c r="H459" s="248">
        <f t="shared" si="18"/>
        <v>0</v>
      </c>
      <c r="I459" s="249"/>
      <c r="J459" s="249"/>
      <c r="K459" s="249"/>
      <c r="L459" s="249"/>
      <c r="M459" s="248">
        <f t="shared" si="20"/>
        <v>0</v>
      </c>
      <c r="N459" s="249"/>
      <c r="O459" s="249"/>
      <c r="P459" s="249"/>
      <c r="Q459" s="249"/>
      <c r="R459" s="248">
        <f t="shared" si="19"/>
        <v>0</v>
      </c>
    </row>
    <row r="460" spans="4:18" s="120" customFormat="1" ht="12.75" hidden="1" customHeight="1">
      <c r="D460" s="246"/>
      <c r="E460" s="247"/>
      <c r="F460" s="247"/>
      <c r="G460" s="247"/>
      <c r="H460" s="248">
        <f t="shared" si="18"/>
        <v>0</v>
      </c>
      <c r="I460" s="249"/>
      <c r="J460" s="249"/>
      <c r="K460" s="249"/>
      <c r="L460" s="249"/>
      <c r="M460" s="248">
        <f t="shared" si="20"/>
        <v>0</v>
      </c>
      <c r="N460" s="249"/>
      <c r="O460" s="249"/>
      <c r="P460" s="249"/>
      <c r="Q460" s="249"/>
      <c r="R460" s="248">
        <f t="shared" si="19"/>
        <v>0</v>
      </c>
    </row>
    <row r="461" spans="4:18" s="120" customFormat="1" ht="12.75" hidden="1" customHeight="1">
      <c r="D461" s="246"/>
      <c r="E461" s="247"/>
      <c r="F461" s="247"/>
      <c r="G461" s="247"/>
      <c r="H461" s="248">
        <f t="shared" si="18"/>
        <v>0</v>
      </c>
      <c r="I461" s="249"/>
      <c r="J461" s="249"/>
      <c r="K461" s="249"/>
      <c r="L461" s="249"/>
      <c r="M461" s="248">
        <f t="shared" si="20"/>
        <v>0</v>
      </c>
      <c r="N461" s="249"/>
      <c r="O461" s="249"/>
      <c r="P461" s="249"/>
      <c r="Q461" s="249"/>
      <c r="R461" s="248">
        <f t="shared" si="19"/>
        <v>0</v>
      </c>
    </row>
    <row r="462" spans="4:18" s="120" customFormat="1" ht="12.75" hidden="1" customHeight="1">
      <c r="D462" s="246"/>
      <c r="E462" s="247"/>
      <c r="F462" s="247"/>
      <c r="G462" s="247"/>
      <c r="H462" s="248">
        <f t="shared" si="18"/>
        <v>0</v>
      </c>
      <c r="I462" s="249"/>
      <c r="J462" s="249"/>
      <c r="K462" s="249"/>
      <c r="L462" s="249"/>
      <c r="M462" s="248">
        <f t="shared" si="20"/>
        <v>0</v>
      </c>
      <c r="N462" s="249"/>
      <c r="O462" s="249"/>
      <c r="P462" s="249"/>
      <c r="Q462" s="249"/>
      <c r="R462" s="248">
        <f t="shared" si="19"/>
        <v>0</v>
      </c>
    </row>
    <row r="463" spans="4:18" s="120" customFormat="1" ht="12.75" hidden="1" customHeight="1">
      <c r="D463" s="246"/>
      <c r="E463" s="247"/>
      <c r="F463" s="247"/>
      <c r="G463" s="247"/>
      <c r="H463" s="248">
        <f t="shared" si="18"/>
        <v>0</v>
      </c>
      <c r="I463" s="249"/>
      <c r="J463" s="249"/>
      <c r="K463" s="249"/>
      <c r="L463" s="249"/>
      <c r="M463" s="248">
        <f t="shared" si="20"/>
        <v>0</v>
      </c>
      <c r="N463" s="249"/>
      <c r="O463" s="249"/>
      <c r="P463" s="249"/>
      <c r="Q463" s="249"/>
      <c r="R463" s="248">
        <f t="shared" si="19"/>
        <v>0</v>
      </c>
    </row>
    <row r="464" spans="4:18" s="120" customFormat="1" ht="12.75" hidden="1" customHeight="1">
      <c r="D464" s="246"/>
      <c r="E464" s="247"/>
      <c r="F464" s="247"/>
      <c r="G464" s="247"/>
      <c r="H464" s="248">
        <f t="shared" si="18"/>
        <v>0</v>
      </c>
      <c r="I464" s="249"/>
      <c r="J464" s="249"/>
      <c r="K464" s="249"/>
      <c r="L464" s="249"/>
      <c r="M464" s="248">
        <f t="shared" si="20"/>
        <v>0</v>
      </c>
      <c r="N464" s="249"/>
      <c r="O464" s="249"/>
      <c r="P464" s="249"/>
      <c r="Q464" s="249"/>
      <c r="R464" s="248">
        <f t="shared" si="19"/>
        <v>0</v>
      </c>
    </row>
    <row r="465" spans="4:18" s="120" customFormat="1" ht="12.75" hidden="1" customHeight="1">
      <c r="D465" s="246"/>
      <c r="E465" s="247"/>
      <c r="F465" s="247"/>
      <c r="G465" s="247"/>
      <c r="H465" s="248">
        <f t="shared" si="18"/>
        <v>0</v>
      </c>
      <c r="I465" s="249"/>
      <c r="J465" s="249"/>
      <c r="K465" s="249"/>
      <c r="L465" s="249"/>
      <c r="M465" s="248">
        <f t="shared" si="20"/>
        <v>0</v>
      </c>
      <c r="N465" s="249"/>
      <c r="O465" s="249"/>
      <c r="P465" s="249"/>
      <c r="Q465" s="249"/>
      <c r="R465" s="248">
        <f t="shared" si="19"/>
        <v>0</v>
      </c>
    </row>
    <row r="466" spans="4:18" s="120" customFormat="1" ht="12.75" hidden="1" customHeight="1">
      <c r="D466" s="246"/>
      <c r="E466" s="247"/>
      <c r="F466" s="247"/>
      <c r="G466" s="247"/>
      <c r="H466" s="248">
        <f t="shared" si="18"/>
        <v>0</v>
      </c>
      <c r="I466" s="249"/>
      <c r="J466" s="249"/>
      <c r="K466" s="249"/>
      <c r="L466" s="249"/>
      <c r="M466" s="248">
        <f t="shared" si="20"/>
        <v>0</v>
      </c>
      <c r="N466" s="249"/>
      <c r="O466" s="249"/>
      <c r="P466" s="249"/>
      <c r="Q466" s="249"/>
      <c r="R466" s="248">
        <f t="shared" si="19"/>
        <v>0</v>
      </c>
    </row>
    <row r="467" spans="4:18" s="120" customFormat="1" ht="12.75" hidden="1" customHeight="1">
      <c r="D467" s="246"/>
      <c r="E467" s="247"/>
      <c r="F467" s="247"/>
      <c r="G467" s="247"/>
      <c r="H467" s="248">
        <f t="shared" si="18"/>
        <v>0</v>
      </c>
      <c r="I467" s="249"/>
      <c r="J467" s="249"/>
      <c r="K467" s="249"/>
      <c r="L467" s="249"/>
      <c r="M467" s="248">
        <f t="shared" si="20"/>
        <v>0</v>
      </c>
      <c r="N467" s="249"/>
      <c r="O467" s="249"/>
      <c r="P467" s="249"/>
      <c r="Q467" s="249"/>
      <c r="R467" s="248">
        <f t="shared" si="19"/>
        <v>0</v>
      </c>
    </row>
    <row r="468" spans="4:18" s="120" customFormat="1" ht="12.75" hidden="1" customHeight="1">
      <c r="D468" s="246"/>
      <c r="E468" s="247"/>
      <c r="F468" s="247"/>
      <c r="G468" s="247"/>
      <c r="H468" s="248">
        <f t="shared" ref="H468:H531" si="21">SUM(E468:G468)</f>
        <v>0</v>
      </c>
      <c r="I468" s="249"/>
      <c r="J468" s="249"/>
      <c r="K468" s="249"/>
      <c r="L468" s="249"/>
      <c r="M468" s="248">
        <f t="shared" si="20"/>
        <v>0</v>
      </c>
      <c r="N468" s="249"/>
      <c r="O468" s="249"/>
      <c r="P468" s="249"/>
      <c r="Q468" s="249"/>
      <c r="R468" s="248">
        <f t="shared" ref="R468:R531" si="22">SUM(M468:Q468)</f>
        <v>0</v>
      </c>
    </row>
    <row r="469" spans="4:18" s="120" customFormat="1" ht="12.75" hidden="1" customHeight="1">
      <c r="D469" s="246"/>
      <c r="E469" s="247"/>
      <c r="F469" s="247"/>
      <c r="G469" s="247"/>
      <c r="H469" s="248">
        <f t="shared" si="21"/>
        <v>0</v>
      </c>
      <c r="I469" s="249"/>
      <c r="J469" s="249"/>
      <c r="K469" s="249"/>
      <c r="L469" s="249"/>
      <c r="M469" s="248">
        <f t="shared" ref="M469:M532" si="23">SUM(H469:L469)</f>
        <v>0</v>
      </c>
      <c r="N469" s="249"/>
      <c r="O469" s="249"/>
      <c r="P469" s="249"/>
      <c r="Q469" s="249"/>
      <c r="R469" s="248">
        <f t="shared" si="22"/>
        <v>0</v>
      </c>
    </row>
    <row r="470" spans="4:18" s="120" customFormat="1" ht="12.75" hidden="1" customHeight="1">
      <c r="D470" s="246"/>
      <c r="E470" s="247"/>
      <c r="F470" s="247"/>
      <c r="G470" s="247"/>
      <c r="H470" s="248">
        <f t="shared" si="21"/>
        <v>0</v>
      </c>
      <c r="I470" s="249"/>
      <c r="J470" s="249"/>
      <c r="K470" s="249"/>
      <c r="L470" s="249"/>
      <c r="M470" s="248">
        <f t="shared" si="23"/>
        <v>0</v>
      </c>
      <c r="N470" s="249"/>
      <c r="O470" s="249"/>
      <c r="P470" s="249"/>
      <c r="Q470" s="249"/>
      <c r="R470" s="248">
        <f t="shared" si="22"/>
        <v>0</v>
      </c>
    </row>
    <row r="471" spans="4:18" s="120" customFormat="1" ht="12.75" hidden="1" customHeight="1">
      <c r="D471" s="246"/>
      <c r="E471" s="247"/>
      <c r="F471" s="247"/>
      <c r="G471" s="247"/>
      <c r="H471" s="248">
        <f t="shared" si="21"/>
        <v>0</v>
      </c>
      <c r="I471" s="249"/>
      <c r="J471" s="249"/>
      <c r="K471" s="249"/>
      <c r="L471" s="249"/>
      <c r="M471" s="248">
        <f t="shared" si="23"/>
        <v>0</v>
      </c>
      <c r="N471" s="249"/>
      <c r="O471" s="249"/>
      <c r="P471" s="249"/>
      <c r="Q471" s="249"/>
      <c r="R471" s="248">
        <f t="shared" si="22"/>
        <v>0</v>
      </c>
    </row>
    <row r="472" spans="4:18" s="120" customFormat="1" ht="12.75" hidden="1" customHeight="1">
      <c r="D472" s="246"/>
      <c r="E472" s="247"/>
      <c r="F472" s="247"/>
      <c r="G472" s="247"/>
      <c r="H472" s="248">
        <f t="shared" si="21"/>
        <v>0</v>
      </c>
      <c r="I472" s="249"/>
      <c r="J472" s="249"/>
      <c r="K472" s="249"/>
      <c r="L472" s="249"/>
      <c r="M472" s="248">
        <f t="shared" si="23"/>
        <v>0</v>
      </c>
      <c r="N472" s="249"/>
      <c r="O472" s="249"/>
      <c r="P472" s="249"/>
      <c r="Q472" s="249"/>
      <c r="R472" s="248">
        <f t="shared" si="22"/>
        <v>0</v>
      </c>
    </row>
    <row r="473" spans="4:18" s="120" customFormat="1" ht="12.75" hidden="1" customHeight="1">
      <c r="D473" s="246"/>
      <c r="E473" s="247"/>
      <c r="F473" s="247"/>
      <c r="G473" s="247"/>
      <c r="H473" s="248">
        <f t="shared" si="21"/>
        <v>0</v>
      </c>
      <c r="I473" s="249"/>
      <c r="J473" s="249"/>
      <c r="K473" s="249"/>
      <c r="L473" s="249"/>
      <c r="M473" s="248">
        <f t="shared" si="23"/>
        <v>0</v>
      </c>
      <c r="N473" s="249"/>
      <c r="O473" s="249"/>
      <c r="P473" s="249"/>
      <c r="Q473" s="249"/>
      <c r="R473" s="248">
        <f t="shared" si="22"/>
        <v>0</v>
      </c>
    </row>
    <row r="474" spans="4:18" s="120" customFormat="1" ht="12.75" hidden="1" customHeight="1">
      <c r="D474" s="246"/>
      <c r="E474" s="247"/>
      <c r="F474" s="247"/>
      <c r="G474" s="247"/>
      <c r="H474" s="248">
        <f t="shared" si="21"/>
        <v>0</v>
      </c>
      <c r="I474" s="249"/>
      <c r="J474" s="249"/>
      <c r="K474" s="249"/>
      <c r="L474" s="249"/>
      <c r="M474" s="248">
        <f t="shared" si="23"/>
        <v>0</v>
      </c>
      <c r="N474" s="249"/>
      <c r="O474" s="249"/>
      <c r="P474" s="249"/>
      <c r="Q474" s="249"/>
      <c r="R474" s="248">
        <f t="shared" si="22"/>
        <v>0</v>
      </c>
    </row>
    <row r="475" spans="4:18" s="120" customFormat="1" ht="12.75" hidden="1" customHeight="1">
      <c r="D475" s="246"/>
      <c r="E475" s="247"/>
      <c r="F475" s="247"/>
      <c r="G475" s="247"/>
      <c r="H475" s="248">
        <f t="shared" si="21"/>
        <v>0</v>
      </c>
      <c r="I475" s="249"/>
      <c r="J475" s="249"/>
      <c r="K475" s="249"/>
      <c r="L475" s="249"/>
      <c r="M475" s="248">
        <f t="shared" si="23"/>
        <v>0</v>
      </c>
      <c r="N475" s="249"/>
      <c r="O475" s="249"/>
      <c r="P475" s="249"/>
      <c r="Q475" s="249"/>
      <c r="R475" s="248">
        <f t="shared" si="22"/>
        <v>0</v>
      </c>
    </row>
    <row r="476" spans="4:18" s="120" customFormat="1" ht="12.75" hidden="1" customHeight="1">
      <c r="D476" s="246"/>
      <c r="E476" s="247"/>
      <c r="F476" s="247"/>
      <c r="G476" s="247"/>
      <c r="H476" s="248">
        <f t="shared" si="21"/>
        <v>0</v>
      </c>
      <c r="I476" s="249"/>
      <c r="J476" s="249"/>
      <c r="K476" s="249"/>
      <c r="L476" s="249"/>
      <c r="M476" s="248">
        <f t="shared" si="23"/>
        <v>0</v>
      </c>
      <c r="N476" s="249"/>
      <c r="O476" s="249"/>
      <c r="P476" s="249"/>
      <c r="Q476" s="249"/>
      <c r="R476" s="248">
        <f t="shared" si="22"/>
        <v>0</v>
      </c>
    </row>
    <row r="477" spans="4:18" s="120" customFormat="1" ht="12.75" hidden="1" customHeight="1">
      <c r="D477" s="246"/>
      <c r="E477" s="247"/>
      <c r="F477" s="247"/>
      <c r="G477" s="247"/>
      <c r="H477" s="248">
        <f t="shared" si="21"/>
        <v>0</v>
      </c>
      <c r="I477" s="249"/>
      <c r="J477" s="249"/>
      <c r="K477" s="249"/>
      <c r="L477" s="249"/>
      <c r="M477" s="248">
        <f t="shared" si="23"/>
        <v>0</v>
      </c>
      <c r="N477" s="249"/>
      <c r="O477" s="249"/>
      <c r="P477" s="249"/>
      <c r="Q477" s="249"/>
      <c r="R477" s="248">
        <f t="shared" si="22"/>
        <v>0</v>
      </c>
    </row>
    <row r="478" spans="4:18" s="120" customFormat="1" ht="12.75" hidden="1" customHeight="1">
      <c r="D478" s="246"/>
      <c r="E478" s="247"/>
      <c r="F478" s="247"/>
      <c r="G478" s="247"/>
      <c r="H478" s="248">
        <f t="shared" si="21"/>
        <v>0</v>
      </c>
      <c r="I478" s="249"/>
      <c r="J478" s="249"/>
      <c r="K478" s="249"/>
      <c r="L478" s="249"/>
      <c r="M478" s="248">
        <f t="shared" si="23"/>
        <v>0</v>
      </c>
      <c r="N478" s="249"/>
      <c r="O478" s="249"/>
      <c r="P478" s="249"/>
      <c r="Q478" s="249"/>
      <c r="R478" s="248">
        <f t="shared" si="22"/>
        <v>0</v>
      </c>
    </row>
    <row r="479" spans="4:18" s="120" customFormat="1" ht="12.75" hidden="1" customHeight="1">
      <c r="D479" s="246"/>
      <c r="E479" s="247"/>
      <c r="F479" s="247"/>
      <c r="G479" s="247"/>
      <c r="H479" s="248">
        <f t="shared" si="21"/>
        <v>0</v>
      </c>
      <c r="I479" s="249"/>
      <c r="J479" s="249"/>
      <c r="K479" s="249"/>
      <c r="L479" s="249"/>
      <c r="M479" s="248">
        <f t="shared" si="23"/>
        <v>0</v>
      </c>
      <c r="N479" s="249"/>
      <c r="O479" s="249"/>
      <c r="P479" s="249"/>
      <c r="Q479" s="249"/>
      <c r="R479" s="248">
        <f t="shared" si="22"/>
        <v>0</v>
      </c>
    </row>
    <row r="480" spans="4:18" s="120" customFormat="1" ht="12.75" hidden="1" customHeight="1">
      <c r="D480" s="246"/>
      <c r="E480" s="247"/>
      <c r="F480" s="247"/>
      <c r="G480" s="247"/>
      <c r="H480" s="248">
        <f t="shared" si="21"/>
        <v>0</v>
      </c>
      <c r="I480" s="249"/>
      <c r="J480" s="249"/>
      <c r="K480" s="249"/>
      <c r="L480" s="249"/>
      <c r="M480" s="248">
        <f t="shared" si="23"/>
        <v>0</v>
      </c>
      <c r="N480" s="249"/>
      <c r="O480" s="249"/>
      <c r="P480" s="249"/>
      <c r="Q480" s="249"/>
      <c r="R480" s="248">
        <f t="shared" si="22"/>
        <v>0</v>
      </c>
    </row>
    <row r="481" spans="4:18" s="120" customFormat="1" ht="12.75" hidden="1" customHeight="1">
      <c r="D481" s="246"/>
      <c r="E481" s="247"/>
      <c r="F481" s="247"/>
      <c r="G481" s="247"/>
      <c r="H481" s="248">
        <f t="shared" si="21"/>
        <v>0</v>
      </c>
      <c r="I481" s="249"/>
      <c r="J481" s="249"/>
      <c r="K481" s="249"/>
      <c r="L481" s="249"/>
      <c r="M481" s="248">
        <f t="shared" si="23"/>
        <v>0</v>
      </c>
      <c r="N481" s="249"/>
      <c r="O481" s="249"/>
      <c r="P481" s="249"/>
      <c r="Q481" s="249"/>
      <c r="R481" s="248">
        <f t="shared" si="22"/>
        <v>0</v>
      </c>
    </row>
    <row r="482" spans="4:18" s="120" customFormat="1" ht="12.75" hidden="1" customHeight="1">
      <c r="D482" s="246"/>
      <c r="E482" s="247"/>
      <c r="F482" s="247"/>
      <c r="G482" s="247"/>
      <c r="H482" s="248">
        <f t="shared" si="21"/>
        <v>0</v>
      </c>
      <c r="I482" s="249"/>
      <c r="J482" s="249"/>
      <c r="K482" s="249"/>
      <c r="L482" s="249"/>
      <c r="M482" s="248">
        <f t="shared" si="23"/>
        <v>0</v>
      </c>
      <c r="N482" s="249"/>
      <c r="O482" s="249"/>
      <c r="P482" s="249"/>
      <c r="Q482" s="249"/>
      <c r="R482" s="248">
        <f t="shared" si="22"/>
        <v>0</v>
      </c>
    </row>
    <row r="483" spans="4:18" s="120" customFormat="1" ht="12.75" hidden="1" customHeight="1">
      <c r="D483" s="246"/>
      <c r="E483" s="247"/>
      <c r="F483" s="247"/>
      <c r="G483" s="247"/>
      <c r="H483" s="248">
        <f t="shared" si="21"/>
        <v>0</v>
      </c>
      <c r="I483" s="249"/>
      <c r="J483" s="249"/>
      <c r="K483" s="249"/>
      <c r="L483" s="249"/>
      <c r="M483" s="248">
        <f t="shared" si="23"/>
        <v>0</v>
      </c>
      <c r="N483" s="249"/>
      <c r="O483" s="249"/>
      <c r="P483" s="249"/>
      <c r="Q483" s="249"/>
      <c r="R483" s="248">
        <f t="shared" si="22"/>
        <v>0</v>
      </c>
    </row>
    <row r="484" spans="4:18" s="120" customFormat="1" ht="12.75" hidden="1" customHeight="1">
      <c r="D484" s="246"/>
      <c r="E484" s="247"/>
      <c r="F484" s="247"/>
      <c r="G484" s="247"/>
      <c r="H484" s="248">
        <f t="shared" si="21"/>
        <v>0</v>
      </c>
      <c r="I484" s="249"/>
      <c r="J484" s="249"/>
      <c r="K484" s="249"/>
      <c r="L484" s="249"/>
      <c r="M484" s="248">
        <f t="shared" si="23"/>
        <v>0</v>
      </c>
      <c r="N484" s="249"/>
      <c r="O484" s="249"/>
      <c r="P484" s="249"/>
      <c r="Q484" s="249"/>
      <c r="R484" s="248">
        <f t="shared" si="22"/>
        <v>0</v>
      </c>
    </row>
    <row r="485" spans="4:18" s="120" customFormat="1" ht="12.75" hidden="1" customHeight="1">
      <c r="D485" s="246"/>
      <c r="E485" s="247"/>
      <c r="F485" s="247"/>
      <c r="G485" s="247"/>
      <c r="H485" s="248">
        <f t="shared" si="21"/>
        <v>0</v>
      </c>
      <c r="I485" s="249"/>
      <c r="J485" s="249"/>
      <c r="K485" s="249"/>
      <c r="L485" s="249"/>
      <c r="M485" s="248">
        <f t="shared" si="23"/>
        <v>0</v>
      </c>
      <c r="N485" s="249"/>
      <c r="O485" s="249"/>
      <c r="P485" s="249"/>
      <c r="Q485" s="249"/>
      <c r="R485" s="248">
        <f t="shared" si="22"/>
        <v>0</v>
      </c>
    </row>
    <row r="486" spans="4:18" s="120" customFormat="1" ht="12.75" hidden="1" customHeight="1">
      <c r="D486" s="246"/>
      <c r="E486" s="247"/>
      <c r="F486" s="247"/>
      <c r="G486" s="247"/>
      <c r="H486" s="248">
        <f t="shared" si="21"/>
        <v>0</v>
      </c>
      <c r="I486" s="249"/>
      <c r="J486" s="249"/>
      <c r="K486" s="249"/>
      <c r="L486" s="249"/>
      <c r="M486" s="248">
        <f t="shared" si="23"/>
        <v>0</v>
      </c>
      <c r="N486" s="249"/>
      <c r="O486" s="249"/>
      <c r="P486" s="249"/>
      <c r="Q486" s="249"/>
      <c r="R486" s="248">
        <f t="shared" si="22"/>
        <v>0</v>
      </c>
    </row>
    <row r="487" spans="4:18" s="120" customFormat="1" ht="12.75" hidden="1" customHeight="1">
      <c r="D487" s="246"/>
      <c r="E487" s="247"/>
      <c r="F487" s="247"/>
      <c r="G487" s="247"/>
      <c r="H487" s="248">
        <f t="shared" si="21"/>
        <v>0</v>
      </c>
      <c r="I487" s="249"/>
      <c r="J487" s="249"/>
      <c r="K487" s="249"/>
      <c r="L487" s="249"/>
      <c r="M487" s="248">
        <f t="shared" si="23"/>
        <v>0</v>
      </c>
      <c r="N487" s="249"/>
      <c r="O487" s="249"/>
      <c r="P487" s="249"/>
      <c r="Q487" s="249"/>
      <c r="R487" s="248">
        <f t="shared" si="22"/>
        <v>0</v>
      </c>
    </row>
    <row r="488" spans="4:18" s="120" customFormat="1" ht="12.75" hidden="1" customHeight="1">
      <c r="D488" s="246"/>
      <c r="E488" s="247"/>
      <c r="F488" s="247"/>
      <c r="G488" s="247"/>
      <c r="H488" s="248">
        <f t="shared" si="21"/>
        <v>0</v>
      </c>
      <c r="I488" s="249"/>
      <c r="J488" s="249"/>
      <c r="K488" s="249"/>
      <c r="L488" s="249"/>
      <c r="M488" s="248">
        <f t="shared" si="23"/>
        <v>0</v>
      </c>
      <c r="N488" s="249"/>
      <c r="O488" s="249"/>
      <c r="P488" s="249"/>
      <c r="Q488" s="249"/>
      <c r="R488" s="248">
        <f t="shared" si="22"/>
        <v>0</v>
      </c>
    </row>
    <row r="489" spans="4:18" s="120" customFormat="1" ht="12.75" hidden="1" customHeight="1">
      <c r="D489" s="246"/>
      <c r="E489" s="247"/>
      <c r="F489" s="247"/>
      <c r="G489" s="247"/>
      <c r="H489" s="248">
        <f t="shared" si="21"/>
        <v>0</v>
      </c>
      <c r="I489" s="249"/>
      <c r="J489" s="249"/>
      <c r="K489" s="249"/>
      <c r="L489" s="249"/>
      <c r="M489" s="248">
        <f t="shared" si="23"/>
        <v>0</v>
      </c>
      <c r="N489" s="249"/>
      <c r="O489" s="249"/>
      <c r="P489" s="249"/>
      <c r="Q489" s="249"/>
      <c r="R489" s="248">
        <f t="shared" si="22"/>
        <v>0</v>
      </c>
    </row>
    <row r="490" spans="4:18" s="120" customFormat="1" ht="12.75" hidden="1" customHeight="1">
      <c r="D490" s="246"/>
      <c r="E490" s="247"/>
      <c r="F490" s="247"/>
      <c r="G490" s="247"/>
      <c r="H490" s="248">
        <f t="shared" si="21"/>
        <v>0</v>
      </c>
      <c r="I490" s="249"/>
      <c r="J490" s="249"/>
      <c r="K490" s="249"/>
      <c r="L490" s="249"/>
      <c r="M490" s="248">
        <f t="shared" si="23"/>
        <v>0</v>
      </c>
      <c r="N490" s="249"/>
      <c r="O490" s="249"/>
      <c r="P490" s="249"/>
      <c r="Q490" s="249"/>
      <c r="R490" s="248">
        <f t="shared" si="22"/>
        <v>0</v>
      </c>
    </row>
    <row r="491" spans="4:18" s="120" customFormat="1" ht="12.75" hidden="1" customHeight="1">
      <c r="D491" s="246"/>
      <c r="E491" s="247"/>
      <c r="F491" s="247"/>
      <c r="G491" s="247"/>
      <c r="H491" s="248">
        <f t="shared" si="21"/>
        <v>0</v>
      </c>
      <c r="I491" s="249"/>
      <c r="J491" s="249"/>
      <c r="K491" s="249"/>
      <c r="L491" s="249"/>
      <c r="M491" s="248">
        <f t="shared" si="23"/>
        <v>0</v>
      </c>
      <c r="N491" s="249"/>
      <c r="O491" s="249"/>
      <c r="P491" s="249"/>
      <c r="Q491" s="249"/>
      <c r="R491" s="248">
        <f t="shared" si="22"/>
        <v>0</v>
      </c>
    </row>
    <row r="492" spans="4:18" s="120" customFormat="1" ht="12.75" hidden="1" customHeight="1">
      <c r="D492" s="246"/>
      <c r="E492" s="247"/>
      <c r="F492" s="247"/>
      <c r="G492" s="247"/>
      <c r="H492" s="248">
        <f t="shared" si="21"/>
        <v>0</v>
      </c>
      <c r="I492" s="249"/>
      <c r="J492" s="249"/>
      <c r="K492" s="249"/>
      <c r="L492" s="249"/>
      <c r="M492" s="248">
        <f t="shared" si="23"/>
        <v>0</v>
      </c>
      <c r="N492" s="249"/>
      <c r="O492" s="249"/>
      <c r="P492" s="249"/>
      <c r="Q492" s="249"/>
      <c r="R492" s="248">
        <f t="shared" si="22"/>
        <v>0</v>
      </c>
    </row>
    <row r="493" spans="4:18" s="120" customFormat="1" ht="12.75" hidden="1" customHeight="1">
      <c r="D493" s="246"/>
      <c r="E493" s="247"/>
      <c r="F493" s="247"/>
      <c r="G493" s="247"/>
      <c r="H493" s="248">
        <f t="shared" si="21"/>
        <v>0</v>
      </c>
      <c r="I493" s="249"/>
      <c r="J493" s="249"/>
      <c r="K493" s="249"/>
      <c r="L493" s="249"/>
      <c r="M493" s="248">
        <f t="shared" si="23"/>
        <v>0</v>
      </c>
      <c r="N493" s="249"/>
      <c r="O493" s="249"/>
      <c r="P493" s="249"/>
      <c r="Q493" s="249"/>
      <c r="R493" s="248">
        <f t="shared" si="22"/>
        <v>0</v>
      </c>
    </row>
    <row r="494" spans="4:18" s="120" customFormat="1" ht="12.75" hidden="1" customHeight="1">
      <c r="D494" s="246"/>
      <c r="E494" s="247"/>
      <c r="F494" s="247"/>
      <c r="G494" s="247"/>
      <c r="H494" s="248">
        <f t="shared" si="21"/>
        <v>0</v>
      </c>
      <c r="I494" s="249"/>
      <c r="J494" s="249"/>
      <c r="K494" s="249"/>
      <c r="L494" s="249"/>
      <c r="M494" s="248">
        <f t="shared" si="23"/>
        <v>0</v>
      </c>
      <c r="N494" s="249"/>
      <c r="O494" s="249"/>
      <c r="P494" s="249"/>
      <c r="Q494" s="249"/>
      <c r="R494" s="248">
        <f t="shared" si="22"/>
        <v>0</v>
      </c>
    </row>
    <row r="495" spans="4:18" s="120" customFormat="1" ht="12.75" hidden="1" customHeight="1">
      <c r="D495" s="246"/>
      <c r="E495" s="247"/>
      <c r="F495" s="247"/>
      <c r="G495" s="247"/>
      <c r="H495" s="248">
        <f t="shared" si="21"/>
        <v>0</v>
      </c>
      <c r="I495" s="249"/>
      <c r="J495" s="249"/>
      <c r="K495" s="249"/>
      <c r="L495" s="249"/>
      <c r="M495" s="248">
        <f t="shared" si="23"/>
        <v>0</v>
      </c>
      <c r="N495" s="249"/>
      <c r="O495" s="249"/>
      <c r="P495" s="249"/>
      <c r="Q495" s="249"/>
      <c r="R495" s="248">
        <f t="shared" si="22"/>
        <v>0</v>
      </c>
    </row>
    <row r="496" spans="4:18" s="120" customFormat="1" ht="12.75" hidden="1" customHeight="1">
      <c r="D496" s="246"/>
      <c r="E496" s="247"/>
      <c r="F496" s="247"/>
      <c r="G496" s="247"/>
      <c r="H496" s="248">
        <f t="shared" si="21"/>
        <v>0</v>
      </c>
      <c r="I496" s="249"/>
      <c r="J496" s="249"/>
      <c r="K496" s="249"/>
      <c r="L496" s="249"/>
      <c r="M496" s="248">
        <f t="shared" si="23"/>
        <v>0</v>
      </c>
      <c r="N496" s="249"/>
      <c r="O496" s="249"/>
      <c r="P496" s="249"/>
      <c r="Q496" s="249"/>
      <c r="R496" s="248">
        <f t="shared" si="22"/>
        <v>0</v>
      </c>
    </row>
    <row r="497" spans="4:18" s="120" customFormat="1" ht="12.75" hidden="1" customHeight="1">
      <c r="D497" s="246"/>
      <c r="E497" s="247"/>
      <c r="F497" s="247"/>
      <c r="G497" s="247"/>
      <c r="H497" s="248">
        <f t="shared" si="21"/>
        <v>0</v>
      </c>
      <c r="I497" s="249"/>
      <c r="J497" s="249"/>
      <c r="K497" s="249"/>
      <c r="L497" s="249"/>
      <c r="M497" s="248">
        <f t="shared" si="23"/>
        <v>0</v>
      </c>
      <c r="N497" s="249"/>
      <c r="O497" s="249"/>
      <c r="P497" s="249"/>
      <c r="Q497" s="249"/>
      <c r="R497" s="248">
        <f t="shared" si="22"/>
        <v>0</v>
      </c>
    </row>
    <row r="498" spans="4:18" s="120" customFormat="1" ht="12.75" hidden="1" customHeight="1">
      <c r="D498" s="246"/>
      <c r="E498" s="247"/>
      <c r="F498" s="247"/>
      <c r="G498" s="247"/>
      <c r="H498" s="248">
        <f t="shared" si="21"/>
        <v>0</v>
      </c>
      <c r="I498" s="249"/>
      <c r="J498" s="249"/>
      <c r="K498" s="249"/>
      <c r="L498" s="249"/>
      <c r="M498" s="248">
        <f t="shared" si="23"/>
        <v>0</v>
      </c>
      <c r="N498" s="249"/>
      <c r="O498" s="249"/>
      <c r="P498" s="249"/>
      <c r="Q498" s="249"/>
      <c r="R498" s="248">
        <f t="shared" si="22"/>
        <v>0</v>
      </c>
    </row>
    <row r="499" spans="4:18" s="120" customFormat="1" ht="12.75" hidden="1" customHeight="1">
      <c r="D499" s="246"/>
      <c r="E499" s="247"/>
      <c r="F499" s="247"/>
      <c r="G499" s="247"/>
      <c r="H499" s="248">
        <f t="shared" si="21"/>
        <v>0</v>
      </c>
      <c r="I499" s="249"/>
      <c r="J499" s="249"/>
      <c r="K499" s="249"/>
      <c r="L499" s="249"/>
      <c r="M499" s="248">
        <f t="shared" si="23"/>
        <v>0</v>
      </c>
      <c r="N499" s="249"/>
      <c r="O499" s="249"/>
      <c r="P499" s="249"/>
      <c r="Q499" s="249"/>
      <c r="R499" s="248">
        <f t="shared" si="22"/>
        <v>0</v>
      </c>
    </row>
    <row r="500" spans="4:18" s="120" customFormat="1" ht="12.75" hidden="1" customHeight="1">
      <c r="D500" s="246"/>
      <c r="E500" s="247"/>
      <c r="F500" s="247"/>
      <c r="G500" s="247"/>
      <c r="H500" s="248">
        <f t="shared" si="21"/>
        <v>0</v>
      </c>
      <c r="I500" s="249"/>
      <c r="J500" s="249"/>
      <c r="K500" s="249"/>
      <c r="L500" s="249"/>
      <c r="M500" s="248">
        <f t="shared" si="23"/>
        <v>0</v>
      </c>
      <c r="N500" s="249"/>
      <c r="O500" s="249"/>
      <c r="P500" s="249"/>
      <c r="Q500" s="249"/>
      <c r="R500" s="248">
        <f t="shared" si="22"/>
        <v>0</v>
      </c>
    </row>
    <row r="501" spans="4:18" s="120" customFormat="1" ht="12.75" hidden="1" customHeight="1">
      <c r="D501" s="246"/>
      <c r="E501" s="247"/>
      <c r="F501" s="247"/>
      <c r="G501" s="247"/>
      <c r="H501" s="248">
        <f t="shared" si="21"/>
        <v>0</v>
      </c>
      <c r="I501" s="249"/>
      <c r="J501" s="249"/>
      <c r="K501" s="249"/>
      <c r="L501" s="249"/>
      <c r="M501" s="248">
        <f t="shared" si="23"/>
        <v>0</v>
      </c>
      <c r="N501" s="249"/>
      <c r="O501" s="249"/>
      <c r="P501" s="249"/>
      <c r="Q501" s="249"/>
      <c r="R501" s="248">
        <f t="shared" si="22"/>
        <v>0</v>
      </c>
    </row>
    <row r="502" spans="4:18" s="120" customFormat="1" ht="12.75" hidden="1" customHeight="1">
      <c r="D502" s="246"/>
      <c r="E502" s="247"/>
      <c r="F502" s="247"/>
      <c r="G502" s="247"/>
      <c r="H502" s="248">
        <f t="shared" si="21"/>
        <v>0</v>
      </c>
      <c r="I502" s="249"/>
      <c r="J502" s="249"/>
      <c r="K502" s="249"/>
      <c r="L502" s="249"/>
      <c r="M502" s="248">
        <f t="shared" si="23"/>
        <v>0</v>
      </c>
      <c r="N502" s="249"/>
      <c r="O502" s="249"/>
      <c r="P502" s="249"/>
      <c r="Q502" s="249"/>
      <c r="R502" s="248">
        <f t="shared" si="22"/>
        <v>0</v>
      </c>
    </row>
    <row r="503" spans="4:18" s="120" customFormat="1" ht="12.75" hidden="1" customHeight="1">
      <c r="D503" s="246"/>
      <c r="E503" s="247"/>
      <c r="F503" s="247"/>
      <c r="G503" s="247"/>
      <c r="H503" s="248">
        <f t="shared" si="21"/>
        <v>0</v>
      </c>
      <c r="I503" s="249"/>
      <c r="J503" s="249"/>
      <c r="K503" s="249"/>
      <c r="L503" s="249"/>
      <c r="M503" s="248">
        <f t="shared" si="23"/>
        <v>0</v>
      </c>
      <c r="N503" s="249"/>
      <c r="O503" s="249"/>
      <c r="P503" s="249"/>
      <c r="Q503" s="249"/>
      <c r="R503" s="248">
        <f t="shared" si="22"/>
        <v>0</v>
      </c>
    </row>
    <row r="504" spans="4:18" s="120" customFormat="1" ht="12.75" hidden="1" customHeight="1">
      <c r="D504" s="246"/>
      <c r="E504" s="247"/>
      <c r="F504" s="247"/>
      <c r="G504" s="247"/>
      <c r="H504" s="248">
        <f t="shared" si="21"/>
        <v>0</v>
      </c>
      <c r="I504" s="249"/>
      <c r="J504" s="249"/>
      <c r="K504" s="249"/>
      <c r="L504" s="249"/>
      <c r="M504" s="248">
        <f t="shared" si="23"/>
        <v>0</v>
      </c>
      <c r="N504" s="249"/>
      <c r="O504" s="249"/>
      <c r="P504" s="249"/>
      <c r="Q504" s="249"/>
      <c r="R504" s="248">
        <f t="shared" si="22"/>
        <v>0</v>
      </c>
    </row>
    <row r="505" spans="4:18" s="120" customFormat="1" ht="12.75" hidden="1" customHeight="1">
      <c r="D505" s="246"/>
      <c r="E505" s="247"/>
      <c r="F505" s="247"/>
      <c r="G505" s="247"/>
      <c r="H505" s="248">
        <f t="shared" si="21"/>
        <v>0</v>
      </c>
      <c r="I505" s="249"/>
      <c r="J505" s="249"/>
      <c r="K505" s="249"/>
      <c r="L505" s="249"/>
      <c r="M505" s="248">
        <f t="shared" si="23"/>
        <v>0</v>
      </c>
      <c r="N505" s="249"/>
      <c r="O505" s="249"/>
      <c r="P505" s="249"/>
      <c r="Q505" s="249"/>
      <c r="R505" s="248">
        <f t="shared" si="22"/>
        <v>0</v>
      </c>
    </row>
    <row r="506" spans="4:18" s="120" customFormat="1" ht="12.75" hidden="1" customHeight="1">
      <c r="D506" s="246"/>
      <c r="E506" s="247"/>
      <c r="F506" s="247"/>
      <c r="G506" s="247"/>
      <c r="H506" s="248">
        <f t="shared" si="21"/>
        <v>0</v>
      </c>
      <c r="I506" s="249"/>
      <c r="J506" s="249"/>
      <c r="K506" s="249"/>
      <c r="L506" s="249"/>
      <c r="M506" s="248">
        <f t="shared" si="23"/>
        <v>0</v>
      </c>
      <c r="N506" s="249"/>
      <c r="O506" s="249"/>
      <c r="P506" s="249"/>
      <c r="Q506" s="249"/>
      <c r="R506" s="248">
        <f t="shared" si="22"/>
        <v>0</v>
      </c>
    </row>
    <row r="507" spans="4:18" s="120" customFormat="1" ht="12.75" hidden="1" customHeight="1">
      <c r="D507" s="246"/>
      <c r="E507" s="247"/>
      <c r="F507" s="247"/>
      <c r="G507" s="247"/>
      <c r="H507" s="248">
        <f t="shared" si="21"/>
        <v>0</v>
      </c>
      <c r="I507" s="249"/>
      <c r="J507" s="249"/>
      <c r="K507" s="249"/>
      <c r="L507" s="249"/>
      <c r="M507" s="248">
        <f t="shared" si="23"/>
        <v>0</v>
      </c>
      <c r="N507" s="249"/>
      <c r="O507" s="249"/>
      <c r="P507" s="249"/>
      <c r="Q507" s="249"/>
      <c r="R507" s="248">
        <f t="shared" si="22"/>
        <v>0</v>
      </c>
    </row>
    <row r="508" spans="4:18" s="120" customFormat="1" ht="12.75" hidden="1" customHeight="1">
      <c r="D508" s="246"/>
      <c r="E508" s="247"/>
      <c r="F508" s="247"/>
      <c r="G508" s="247"/>
      <c r="H508" s="248">
        <f t="shared" si="21"/>
        <v>0</v>
      </c>
      <c r="I508" s="249"/>
      <c r="J508" s="249"/>
      <c r="K508" s="249"/>
      <c r="L508" s="249"/>
      <c r="M508" s="248">
        <f t="shared" si="23"/>
        <v>0</v>
      </c>
      <c r="N508" s="249"/>
      <c r="O508" s="249"/>
      <c r="P508" s="249"/>
      <c r="Q508" s="249"/>
      <c r="R508" s="248">
        <f t="shared" si="22"/>
        <v>0</v>
      </c>
    </row>
    <row r="509" spans="4:18" s="120" customFormat="1" ht="12.75" hidden="1" customHeight="1">
      <c r="D509" s="246"/>
      <c r="E509" s="247"/>
      <c r="F509" s="247"/>
      <c r="G509" s="247"/>
      <c r="H509" s="248">
        <f t="shared" si="21"/>
        <v>0</v>
      </c>
      <c r="I509" s="249"/>
      <c r="J509" s="249"/>
      <c r="K509" s="249"/>
      <c r="L509" s="249"/>
      <c r="M509" s="248">
        <f t="shared" si="23"/>
        <v>0</v>
      </c>
      <c r="N509" s="249"/>
      <c r="O509" s="249"/>
      <c r="P509" s="249"/>
      <c r="Q509" s="249"/>
      <c r="R509" s="248">
        <f t="shared" si="22"/>
        <v>0</v>
      </c>
    </row>
    <row r="510" spans="4:18" s="120" customFormat="1" ht="12.75" hidden="1" customHeight="1">
      <c r="D510" s="246"/>
      <c r="E510" s="247"/>
      <c r="F510" s="247"/>
      <c r="G510" s="247"/>
      <c r="H510" s="248">
        <f t="shared" si="21"/>
        <v>0</v>
      </c>
      <c r="I510" s="249"/>
      <c r="J510" s="249"/>
      <c r="K510" s="249"/>
      <c r="L510" s="249"/>
      <c r="M510" s="248">
        <f t="shared" si="23"/>
        <v>0</v>
      </c>
      <c r="N510" s="249"/>
      <c r="O510" s="249"/>
      <c r="P510" s="249"/>
      <c r="Q510" s="249"/>
      <c r="R510" s="248">
        <f t="shared" si="22"/>
        <v>0</v>
      </c>
    </row>
    <row r="511" spans="4:18" s="120" customFormat="1" ht="12.75" hidden="1" customHeight="1">
      <c r="D511" s="246"/>
      <c r="E511" s="247"/>
      <c r="F511" s="247"/>
      <c r="G511" s="247"/>
      <c r="H511" s="248">
        <f t="shared" si="21"/>
        <v>0</v>
      </c>
      <c r="I511" s="249"/>
      <c r="J511" s="249"/>
      <c r="K511" s="249"/>
      <c r="L511" s="249"/>
      <c r="M511" s="248">
        <f t="shared" si="23"/>
        <v>0</v>
      </c>
      <c r="N511" s="249"/>
      <c r="O511" s="249"/>
      <c r="P511" s="249"/>
      <c r="Q511" s="249"/>
      <c r="R511" s="248">
        <f t="shared" si="22"/>
        <v>0</v>
      </c>
    </row>
    <row r="512" spans="4:18" s="120" customFormat="1" ht="12.75" hidden="1" customHeight="1">
      <c r="D512" s="246"/>
      <c r="E512" s="247"/>
      <c r="F512" s="247"/>
      <c r="G512" s="247"/>
      <c r="H512" s="248">
        <f t="shared" si="21"/>
        <v>0</v>
      </c>
      <c r="I512" s="249"/>
      <c r="J512" s="249"/>
      <c r="K512" s="249"/>
      <c r="L512" s="249"/>
      <c r="M512" s="248">
        <f t="shared" si="23"/>
        <v>0</v>
      </c>
      <c r="N512" s="249"/>
      <c r="O512" s="249"/>
      <c r="P512" s="249"/>
      <c r="Q512" s="249"/>
      <c r="R512" s="248">
        <f t="shared" si="22"/>
        <v>0</v>
      </c>
    </row>
    <row r="513" spans="4:18" s="120" customFormat="1" ht="12.75" hidden="1" customHeight="1">
      <c r="D513" s="246"/>
      <c r="E513" s="247"/>
      <c r="F513" s="247"/>
      <c r="G513" s="247"/>
      <c r="H513" s="248">
        <f t="shared" si="21"/>
        <v>0</v>
      </c>
      <c r="I513" s="249"/>
      <c r="J513" s="249"/>
      <c r="K513" s="249"/>
      <c r="L513" s="249"/>
      <c r="M513" s="248">
        <f t="shared" si="23"/>
        <v>0</v>
      </c>
      <c r="N513" s="249"/>
      <c r="O513" s="249"/>
      <c r="P513" s="249"/>
      <c r="Q513" s="249"/>
      <c r="R513" s="248">
        <f t="shared" si="22"/>
        <v>0</v>
      </c>
    </row>
    <row r="514" spans="4:18" s="120" customFormat="1" ht="12.75" hidden="1" customHeight="1">
      <c r="D514" s="246"/>
      <c r="E514" s="247"/>
      <c r="F514" s="247"/>
      <c r="G514" s="247"/>
      <c r="H514" s="248">
        <f t="shared" si="21"/>
        <v>0</v>
      </c>
      <c r="I514" s="249"/>
      <c r="J514" s="249"/>
      <c r="K514" s="249"/>
      <c r="L514" s="249"/>
      <c r="M514" s="248">
        <f t="shared" si="23"/>
        <v>0</v>
      </c>
      <c r="N514" s="249"/>
      <c r="O514" s="249"/>
      <c r="P514" s="249"/>
      <c r="Q514" s="249"/>
      <c r="R514" s="248">
        <f t="shared" si="22"/>
        <v>0</v>
      </c>
    </row>
    <row r="515" spans="4:18" s="120" customFormat="1" ht="12.75" hidden="1" customHeight="1">
      <c r="D515" s="246"/>
      <c r="E515" s="247"/>
      <c r="F515" s="247"/>
      <c r="G515" s="247"/>
      <c r="H515" s="248">
        <f t="shared" si="21"/>
        <v>0</v>
      </c>
      <c r="I515" s="249"/>
      <c r="J515" s="249"/>
      <c r="K515" s="249"/>
      <c r="L515" s="249"/>
      <c r="M515" s="248">
        <f t="shared" si="23"/>
        <v>0</v>
      </c>
      <c r="N515" s="249"/>
      <c r="O515" s="249"/>
      <c r="P515" s="249"/>
      <c r="Q515" s="249"/>
      <c r="R515" s="248">
        <f t="shared" si="22"/>
        <v>0</v>
      </c>
    </row>
    <row r="516" spans="4:18" s="120" customFormat="1" ht="12.75" hidden="1" customHeight="1">
      <c r="D516" s="246"/>
      <c r="E516" s="247"/>
      <c r="F516" s="247"/>
      <c r="G516" s="247"/>
      <c r="H516" s="248">
        <f t="shared" si="21"/>
        <v>0</v>
      </c>
      <c r="I516" s="249"/>
      <c r="J516" s="249"/>
      <c r="K516" s="249"/>
      <c r="L516" s="249"/>
      <c r="M516" s="248">
        <f t="shared" si="23"/>
        <v>0</v>
      </c>
      <c r="N516" s="249"/>
      <c r="O516" s="249"/>
      <c r="P516" s="249"/>
      <c r="Q516" s="249"/>
      <c r="R516" s="248">
        <f t="shared" si="22"/>
        <v>0</v>
      </c>
    </row>
    <row r="517" spans="4:18" s="120" customFormat="1" ht="12.75" hidden="1" customHeight="1">
      <c r="D517" s="246"/>
      <c r="E517" s="247"/>
      <c r="F517" s="247"/>
      <c r="G517" s="247"/>
      <c r="H517" s="248">
        <f t="shared" si="21"/>
        <v>0</v>
      </c>
      <c r="I517" s="249"/>
      <c r="J517" s="249"/>
      <c r="K517" s="249"/>
      <c r="L517" s="249"/>
      <c r="M517" s="248">
        <f t="shared" si="23"/>
        <v>0</v>
      </c>
      <c r="N517" s="249"/>
      <c r="O517" s="249"/>
      <c r="P517" s="249"/>
      <c r="Q517" s="249"/>
      <c r="R517" s="248">
        <f t="shared" si="22"/>
        <v>0</v>
      </c>
    </row>
    <row r="518" spans="4:18" s="120" customFormat="1" ht="12.75" hidden="1" customHeight="1">
      <c r="D518" s="246"/>
      <c r="E518" s="247"/>
      <c r="F518" s="247"/>
      <c r="G518" s="247"/>
      <c r="H518" s="248">
        <f t="shared" si="21"/>
        <v>0</v>
      </c>
      <c r="I518" s="249"/>
      <c r="J518" s="249"/>
      <c r="K518" s="249"/>
      <c r="L518" s="249"/>
      <c r="M518" s="248">
        <f t="shared" si="23"/>
        <v>0</v>
      </c>
      <c r="N518" s="249"/>
      <c r="O518" s="249"/>
      <c r="P518" s="249"/>
      <c r="Q518" s="249"/>
      <c r="R518" s="248">
        <f t="shared" si="22"/>
        <v>0</v>
      </c>
    </row>
    <row r="519" spans="4:18" s="120" customFormat="1" ht="12.75" hidden="1" customHeight="1">
      <c r="D519" s="246"/>
      <c r="E519" s="247"/>
      <c r="F519" s="247"/>
      <c r="G519" s="247"/>
      <c r="H519" s="248">
        <f t="shared" si="21"/>
        <v>0</v>
      </c>
      <c r="I519" s="249"/>
      <c r="J519" s="249"/>
      <c r="K519" s="249"/>
      <c r="L519" s="249"/>
      <c r="M519" s="248">
        <f t="shared" si="23"/>
        <v>0</v>
      </c>
      <c r="N519" s="249"/>
      <c r="O519" s="249"/>
      <c r="P519" s="249"/>
      <c r="Q519" s="249"/>
      <c r="R519" s="248">
        <f t="shared" si="22"/>
        <v>0</v>
      </c>
    </row>
    <row r="520" spans="4:18" s="120" customFormat="1" ht="12.75" hidden="1" customHeight="1">
      <c r="D520" s="246"/>
      <c r="E520" s="247"/>
      <c r="F520" s="247"/>
      <c r="G520" s="247"/>
      <c r="H520" s="248">
        <f t="shared" si="21"/>
        <v>0</v>
      </c>
      <c r="I520" s="249"/>
      <c r="J520" s="249"/>
      <c r="K520" s="249"/>
      <c r="L520" s="249"/>
      <c r="M520" s="248">
        <f t="shared" si="23"/>
        <v>0</v>
      </c>
      <c r="N520" s="249"/>
      <c r="O520" s="249"/>
      <c r="P520" s="249"/>
      <c r="Q520" s="249"/>
      <c r="R520" s="248">
        <f t="shared" si="22"/>
        <v>0</v>
      </c>
    </row>
    <row r="521" spans="4:18" s="120" customFormat="1" ht="12.75" hidden="1" customHeight="1">
      <c r="D521" s="246"/>
      <c r="E521" s="247"/>
      <c r="F521" s="247"/>
      <c r="G521" s="247"/>
      <c r="H521" s="248">
        <f t="shared" si="21"/>
        <v>0</v>
      </c>
      <c r="I521" s="249"/>
      <c r="J521" s="249"/>
      <c r="K521" s="249"/>
      <c r="L521" s="249"/>
      <c r="M521" s="248">
        <f t="shared" si="23"/>
        <v>0</v>
      </c>
      <c r="N521" s="249"/>
      <c r="O521" s="249"/>
      <c r="P521" s="249"/>
      <c r="Q521" s="249"/>
      <c r="R521" s="248">
        <f t="shared" si="22"/>
        <v>0</v>
      </c>
    </row>
    <row r="522" spans="4:18" s="120" customFormat="1" ht="12.75" hidden="1" customHeight="1">
      <c r="D522" s="246"/>
      <c r="E522" s="247"/>
      <c r="F522" s="247"/>
      <c r="G522" s="247"/>
      <c r="H522" s="248">
        <f t="shared" si="21"/>
        <v>0</v>
      </c>
      <c r="I522" s="249"/>
      <c r="J522" s="249"/>
      <c r="K522" s="249"/>
      <c r="L522" s="249"/>
      <c r="M522" s="248">
        <f t="shared" si="23"/>
        <v>0</v>
      </c>
      <c r="N522" s="249"/>
      <c r="O522" s="249"/>
      <c r="P522" s="249"/>
      <c r="Q522" s="249"/>
      <c r="R522" s="248">
        <f t="shared" si="22"/>
        <v>0</v>
      </c>
    </row>
    <row r="523" spans="4:18" s="120" customFormat="1" ht="12.75" hidden="1" customHeight="1">
      <c r="D523" s="246"/>
      <c r="E523" s="247"/>
      <c r="F523" s="247"/>
      <c r="G523" s="247"/>
      <c r="H523" s="248">
        <f t="shared" si="21"/>
        <v>0</v>
      </c>
      <c r="I523" s="249"/>
      <c r="J523" s="249"/>
      <c r="K523" s="249"/>
      <c r="L523" s="249"/>
      <c r="M523" s="248">
        <f t="shared" si="23"/>
        <v>0</v>
      </c>
      <c r="N523" s="249"/>
      <c r="O523" s="249"/>
      <c r="P523" s="249"/>
      <c r="Q523" s="249"/>
      <c r="R523" s="248">
        <f t="shared" si="22"/>
        <v>0</v>
      </c>
    </row>
    <row r="524" spans="4:18" s="120" customFormat="1" ht="12.75" hidden="1" customHeight="1">
      <c r="D524" s="246"/>
      <c r="E524" s="247"/>
      <c r="F524" s="247"/>
      <c r="G524" s="247"/>
      <c r="H524" s="248">
        <f t="shared" si="21"/>
        <v>0</v>
      </c>
      <c r="I524" s="249"/>
      <c r="J524" s="249"/>
      <c r="K524" s="249"/>
      <c r="L524" s="249"/>
      <c r="M524" s="248">
        <f t="shared" si="23"/>
        <v>0</v>
      </c>
      <c r="N524" s="249"/>
      <c r="O524" s="249"/>
      <c r="P524" s="249"/>
      <c r="Q524" s="249"/>
      <c r="R524" s="248">
        <f t="shared" si="22"/>
        <v>0</v>
      </c>
    </row>
    <row r="525" spans="4:18" s="120" customFormat="1" ht="12.75" hidden="1" customHeight="1">
      <c r="D525" s="246"/>
      <c r="E525" s="247"/>
      <c r="F525" s="247"/>
      <c r="G525" s="247"/>
      <c r="H525" s="248">
        <f t="shared" si="21"/>
        <v>0</v>
      </c>
      <c r="I525" s="249"/>
      <c r="J525" s="249"/>
      <c r="K525" s="249"/>
      <c r="L525" s="249"/>
      <c r="M525" s="248">
        <f t="shared" si="23"/>
        <v>0</v>
      </c>
      <c r="N525" s="249"/>
      <c r="O525" s="249"/>
      <c r="P525" s="249"/>
      <c r="Q525" s="249"/>
      <c r="R525" s="248">
        <f t="shared" si="22"/>
        <v>0</v>
      </c>
    </row>
    <row r="526" spans="4:18" s="120" customFormat="1" ht="12.75" hidden="1" customHeight="1">
      <c r="D526" s="246"/>
      <c r="E526" s="247"/>
      <c r="F526" s="247"/>
      <c r="G526" s="247"/>
      <c r="H526" s="248">
        <f t="shared" si="21"/>
        <v>0</v>
      </c>
      <c r="I526" s="249"/>
      <c r="J526" s="249"/>
      <c r="K526" s="249"/>
      <c r="L526" s="249"/>
      <c r="M526" s="248">
        <f t="shared" si="23"/>
        <v>0</v>
      </c>
      <c r="N526" s="249"/>
      <c r="O526" s="249"/>
      <c r="P526" s="249"/>
      <c r="Q526" s="249"/>
      <c r="R526" s="248">
        <f t="shared" si="22"/>
        <v>0</v>
      </c>
    </row>
    <row r="527" spans="4:18" s="120" customFormat="1" ht="12.75" hidden="1" customHeight="1">
      <c r="D527" s="246"/>
      <c r="E527" s="247"/>
      <c r="F527" s="247"/>
      <c r="G527" s="247"/>
      <c r="H527" s="248">
        <f t="shared" si="21"/>
        <v>0</v>
      </c>
      <c r="I527" s="249"/>
      <c r="J527" s="249"/>
      <c r="K527" s="249"/>
      <c r="L527" s="249"/>
      <c r="M527" s="248">
        <f t="shared" si="23"/>
        <v>0</v>
      </c>
      <c r="N527" s="249"/>
      <c r="O527" s="249"/>
      <c r="P527" s="249"/>
      <c r="Q527" s="249"/>
      <c r="R527" s="248">
        <f t="shared" si="22"/>
        <v>0</v>
      </c>
    </row>
    <row r="528" spans="4:18" s="120" customFormat="1" ht="12.75" hidden="1" customHeight="1">
      <c r="D528" s="246"/>
      <c r="E528" s="247"/>
      <c r="F528" s="247"/>
      <c r="G528" s="247"/>
      <c r="H528" s="248">
        <f t="shared" si="21"/>
        <v>0</v>
      </c>
      <c r="I528" s="249"/>
      <c r="J528" s="249"/>
      <c r="K528" s="249"/>
      <c r="L528" s="249"/>
      <c r="M528" s="248">
        <f t="shared" si="23"/>
        <v>0</v>
      </c>
      <c r="N528" s="249"/>
      <c r="O528" s="249"/>
      <c r="P528" s="249"/>
      <c r="Q528" s="249"/>
      <c r="R528" s="248">
        <f t="shared" si="22"/>
        <v>0</v>
      </c>
    </row>
    <row r="529" spans="4:18" s="120" customFormat="1" ht="12.75" hidden="1" customHeight="1">
      <c r="D529" s="246"/>
      <c r="E529" s="247"/>
      <c r="F529" s="247"/>
      <c r="G529" s="247"/>
      <c r="H529" s="248">
        <f t="shared" si="21"/>
        <v>0</v>
      </c>
      <c r="I529" s="249"/>
      <c r="J529" s="249"/>
      <c r="K529" s="249"/>
      <c r="L529" s="249"/>
      <c r="M529" s="248">
        <f t="shared" si="23"/>
        <v>0</v>
      </c>
      <c r="N529" s="249"/>
      <c r="O529" s="249"/>
      <c r="P529" s="249"/>
      <c r="Q529" s="249"/>
      <c r="R529" s="248">
        <f t="shared" si="22"/>
        <v>0</v>
      </c>
    </row>
    <row r="530" spans="4:18" s="120" customFormat="1" ht="12.75" hidden="1" customHeight="1">
      <c r="D530" s="246"/>
      <c r="E530" s="247"/>
      <c r="F530" s="247"/>
      <c r="G530" s="247"/>
      <c r="H530" s="248">
        <f t="shared" si="21"/>
        <v>0</v>
      </c>
      <c r="I530" s="249"/>
      <c r="J530" s="249"/>
      <c r="K530" s="249"/>
      <c r="L530" s="249"/>
      <c r="M530" s="248">
        <f t="shared" si="23"/>
        <v>0</v>
      </c>
      <c r="N530" s="249"/>
      <c r="O530" s="249"/>
      <c r="P530" s="249"/>
      <c r="Q530" s="249"/>
      <c r="R530" s="248">
        <f t="shared" si="22"/>
        <v>0</v>
      </c>
    </row>
    <row r="531" spans="4:18" s="120" customFormat="1" ht="12.75" hidden="1" customHeight="1">
      <c r="D531" s="246"/>
      <c r="E531" s="247"/>
      <c r="F531" s="247"/>
      <c r="G531" s="247"/>
      <c r="H531" s="248">
        <f t="shared" si="21"/>
        <v>0</v>
      </c>
      <c r="I531" s="249"/>
      <c r="J531" s="249"/>
      <c r="K531" s="249"/>
      <c r="L531" s="249"/>
      <c r="M531" s="248">
        <f t="shared" si="23"/>
        <v>0</v>
      </c>
      <c r="N531" s="249"/>
      <c r="O531" s="249"/>
      <c r="P531" s="249"/>
      <c r="Q531" s="249"/>
      <c r="R531" s="248">
        <f t="shared" si="22"/>
        <v>0</v>
      </c>
    </row>
    <row r="532" spans="4:18" s="120" customFormat="1" ht="12.75" hidden="1" customHeight="1">
      <c r="D532" s="246"/>
      <c r="E532" s="247"/>
      <c r="F532" s="247"/>
      <c r="G532" s="247"/>
      <c r="H532" s="248">
        <f t="shared" ref="H532:H595" si="24">SUM(E532:G532)</f>
        <v>0</v>
      </c>
      <c r="I532" s="249"/>
      <c r="J532" s="249"/>
      <c r="K532" s="249"/>
      <c r="L532" s="249"/>
      <c r="M532" s="248">
        <f t="shared" si="23"/>
        <v>0</v>
      </c>
      <c r="N532" s="249"/>
      <c r="O532" s="249"/>
      <c r="P532" s="249"/>
      <c r="Q532" s="249"/>
      <c r="R532" s="248">
        <f t="shared" ref="R532:R595" si="25">SUM(M532:Q532)</f>
        <v>0</v>
      </c>
    </row>
    <row r="533" spans="4:18" s="120" customFormat="1" ht="12.75" hidden="1" customHeight="1">
      <c r="D533" s="246"/>
      <c r="E533" s="247"/>
      <c r="F533" s="247"/>
      <c r="G533" s="247"/>
      <c r="H533" s="248">
        <f t="shared" si="24"/>
        <v>0</v>
      </c>
      <c r="I533" s="249"/>
      <c r="J533" s="249"/>
      <c r="K533" s="249"/>
      <c r="L533" s="249"/>
      <c r="M533" s="248">
        <f t="shared" ref="M533:M596" si="26">SUM(H533:L533)</f>
        <v>0</v>
      </c>
      <c r="N533" s="249"/>
      <c r="O533" s="249"/>
      <c r="P533" s="249"/>
      <c r="Q533" s="249"/>
      <c r="R533" s="248">
        <f t="shared" si="25"/>
        <v>0</v>
      </c>
    </row>
    <row r="534" spans="4:18" s="120" customFormat="1" ht="12.75" hidden="1" customHeight="1">
      <c r="D534" s="246"/>
      <c r="E534" s="247"/>
      <c r="F534" s="247"/>
      <c r="G534" s="247"/>
      <c r="H534" s="248">
        <f t="shared" si="24"/>
        <v>0</v>
      </c>
      <c r="I534" s="249"/>
      <c r="J534" s="249"/>
      <c r="K534" s="249"/>
      <c r="L534" s="249"/>
      <c r="M534" s="248">
        <f t="shared" si="26"/>
        <v>0</v>
      </c>
      <c r="N534" s="249"/>
      <c r="O534" s="249"/>
      <c r="P534" s="249"/>
      <c r="Q534" s="249"/>
      <c r="R534" s="248">
        <f t="shared" si="25"/>
        <v>0</v>
      </c>
    </row>
    <row r="535" spans="4:18" s="120" customFormat="1" ht="12.75" hidden="1" customHeight="1">
      <c r="D535" s="246"/>
      <c r="E535" s="247"/>
      <c r="F535" s="247"/>
      <c r="G535" s="247"/>
      <c r="H535" s="248">
        <f t="shared" si="24"/>
        <v>0</v>
      </c>
      <c r="I535" s="249"/>
      <c r="J535" s="249"/>
      <c r="K535" s="249"/>
      <c r="L535" s="249"/>
      <c r="M535" s="248">
        <f t="shared" si="26"/>
        <v>0</v>
      </c>
      <c r="N535" s="249"/>
      <c r="O535" s="249"/>
      <c r="P535" s="249"/>
      <c r="Q535" s="249"/>
      <c r="R535" s="248">
        <f t="shared" si="25"/>
        <v>0</v>
      </c>
    </row>
    <row r="536" spans="4:18" s="120" customFormat="1" ht="12.75" hidden="1" customHeight="1">
      <c r="D536" s="246"/>
      <c r="E536" s="247"/>
      <c r="F536" s="247"/>
      <c r="G536" s="247"/>
      <c r="H536" s="248">
        <f t="shared" si="24"/>
        <v>0</v>
      </c>
      <c r="I536" s="249"/>
      <c r="J536" s="249"/>
      <c r="K536" s="249"/>
      <c r="L536" s="249"/>
      <c r="M536" s="248">
        <f t="shared" si="26"/>
        <v>0</v>
      </c>
      <c r="N536" s="249"/>
      <c r="O536" s="249"/>
      <c r="P536" s="249"/>
      <c r="Q536" s="249"/>
      <c r="R536" s="248">
        <f t="shared" si="25"/>
        <v>0</v>
      </c>
    </row>
    <row r="537" spans="4:18" s="120" customFormat="1" ht="12.75" hidden="1" customHeight="1">
      <c r="D537" s="246"/>
      <c r="E537" s="247"/>
      <c r="F537" s="247"/>
      <c r="G537" s="247"/>
      <c r="H537" s="248">
        <f t="shared" si="24"/>
        <v>0</v>
      </c>
      <c r="I537" s="249"/>
      <c r="J537" s="249"/>
      <c r="K537" s="249"/>
      <c r="L537" s="249"/>
      <c r="M537" s="248">
        <f t="shared" si="26"/>
        <v>0</v>
      </c>
      <c r="N537" s="249"/>
      <c r="O537" s="249"/>
      <c r="P537" s="249"/>
      <c r="Q537" s="249"/>
      <c r="R537" s="248">
        <f t="shared" si="25"/>
        <v>0</v>
      </c>
    </row>
    <row r="538" spans="4:18" s="120" customFormat="1" ht="12.75" hidden="1" customHeight="1">
      <c r="D538" s="246"/>
      <c r="E538" s="247"/>
      <c r="F538" s="247"/>
      <c r="G538" s="247"/>
      <c r="H538" s="248">
        <f t="shared" si="24"/>
        <v>0</v>
      </c>
      <c r="I538" s="249"/>
      <c r="J538" s="249"/>
      <c r="K538" s="249"/>
      <c r="L538" s="249"/>
      <c r="M538" s="248">
        <f t="shared" si="26"/>
        <v>0</v>
      </c>
      <c r="N538" s="249"/>
      <c r="O538" s="249"/>
      <c r="P538" s="249"/>
      <c r="Q538" s="249"/>
      <c r="R538" s="248">
        <f t="shared" si="25"/>
        <v>0</v>
      </c>
    </row>
    <row r="539" spans="4:18" s="120" customFormat="1" ht="12.75" hidden="1" customHeight="1">
      <c r="D539" s="246"/>
      <c r="E539" s="247"/>
      <c r="F539" s="247"/>
      <c r="G539" s="247"/>
      <c r="H539" s="248">
        <f t="shared" si="24"/>
        <v>0</v>
      </c>
      <c r="I539" s="249"/>
      <c r="J539" s="249"/>
      <c r="K539" s="249"/>
      <c r="L539" s="249"/>
      <c r="M539" s="248">
        <f t="shared" si="26"/>
        <v>0</v>
      </c>
      <c r="N539" s="249"/>
      <c r="O539" s="249"/>
      <c r="P539" s="249"/>
      <c r="Q539" s="249"/>
      <c r="R539" s="248">
        <f t="shared" si="25"/>
        <v>0</v>
      </c>
    </row>
    <row r="540" spans="4:18" s="120" customFormat="1" ht="12.75" hidden="1" customHeight="1">
      <c r="D540" s="246"/>
      <c r="E540" s="247"/>
      <c r="F540" s="247"/>
      <c r="G540" s="247"/>
      <c r="H540" s="248">
        <f t="shared" si="24"/>
        <v>0</v>
      </c>
      <c r="I540" s="249"/>
      <c r="J540" s="249"/>
      <c r="K540" s="249"/>
      <c r="L540" s="249"/>
      <c r="M540" s="248">
        <f t="shared" si="26"/>
        <v>0</v>
      </c>
      <c r="N540" s="249"/>
      <c r="O540" s="249"/>
      <c r="P540" s="249"/>
      <c r="Q540" s="249"/>
      <c r="R540" s="248">
        <f t="shared" si="25"/>
        <v>0</v>
      </c>
    </row>
    <row r="541" spans="4:18" s="120" customFormat="1" ht="12.75" hidden="1" customHeight="1">
      <c r="D541" s="246"/>
      <c r="E541" s="247"/>
      <c r="F541" s="247"/>
      <c r="G541" s="247"/>
      <c r="H541" s="248">
        <f t="shared" si="24"/>
        <v>0</v>
      </c>
      <c r="I541" s="249"/>
      <c r="J541" s="249"/>
      <c r="K541" s="249"/>
      <c r="L541" s="249"/>
      <c r="M541" s="248">
        <f t="shared" si="26"/>
        <v>0</v>
      </c>
      <c r="N541" s="249"/>
      <c r="O541" s="249"/>
      <c r="P541" s="249"/>
      <c r="Q541" s="249"/>
      <c r="R541" s="248">
        <f t="shared" si="25"/>
        <v>0</v>
      </c>
    </row>
    <row r="542" spans="4:18" s="120" customFormat="1" ht="12.75" hidden="1" customHeight="1">
      <c r="D542" s="246"/>
      <c r="E542" s="247"/>
      <c r="F542" s="247"/>
      <c r="G542" s="247"/>
      <c r="H542" s="248">
        <f t="shared" si="24"/>
        <v>0</v>
      </c>
      <c r="I542" s="249"/>
      <c r="J542" s="249"/>
      <c r="K542" s="249"/>
      <c r="L542" s="249"/>
      <c r="M542" s="248">
        <f t="shared" si="26"/>
        <v>0</v>
      </c>
      <c r="N542" s="249"/>
      <c r="O542" s="249"/>
      <c r="P542" s="249"/>
      <c r="Q542" s="249"/>
      <c r="R542" s="248">
        <f t="shared" si="25"/>
        <v>0</v>
      </c>
    </row>
    <row r="543" spans="4:18" s="120" customFormat="1" ht="12.75" hidden="1" customHeight="1">
      <c r="D543" s="246"/>
      <c r="E543" s="247"/>
      <c r="F543" s="247"/>
      <c r="G543" s="247"/>
      <c r="H543" s="248">
        <f t="shared" si="24"/>
        <v>0</v>
      </c>
      <c r="I543" s="249"/>
      <c r="J543" s="249"/>
      <c r="K543" s="249"/>
      <c r="L543" s="249"/>
      <c r="M543" s="248">
        <f t="shared" si="26"/>
        <v>0</v>
      </c>
      <c r="N543" s="249"/>
      <c r="O543" s="249"/>
      <c r="P543" s="249"/>
      <c r="Q543" s="249"/>
      <c r="R543" s="248">
        <f t="shared" si="25"/>
        <v>0</v>
      </c>
    </row>
    <row r="544" spans="4:18" s="120" customFormat="1" ht="12.75" hidden="1" customHeight="1">
      <c r="D544" s="246"/>
      <c r="E544" s="247"/>
      <c r="F544" s="247"/>
      <c r="G544" s="247"/>
      <c r="H544" s="248">
        <f t="shared" si="24"/>
        <v>0</v>
      </c>
      <c r="I544" s="249"/>
      <c r="J544" s="249"/>
      <c r="K544" s="249"/>
      <c r="L544" s="249"/>
      <c r="M544" s="248">
        <f t="shared" si="26"/>
        <v>0</v>
      </c>
      <c r="N544" s="249"/>
      <c r="O544" s="249"/>
      <c r="P544" s="249"/>
      <c r="Q544" s="249"/>
      <c r="R544" s="248">
        <f t="shared" si="25"/>
        <v>0</v>
      </c>
    </row>
    <row r="545" spans="4:18" s="120" customFormat="1" ht="12.75" hidden="1" customHeight="1">
      <c r="D545" s="246"/>
      <c r="E545" s="247"/>
      <c r="F545" s="247"/>
      <c r="G545" s="247"/>
      <c r="H545" s="248">
        <f t="shared" si="24"/>
        <v>0</v>
      </c>
      <c r="I545" s="249"/>
      <c r="J545" s="249"/>
      <c r="K545" s="249"/>
      <c r="L545" s="249"/>
      <c r="M545" s="248">
        <f t="shared" si="26"/>
        <v>0</v>
      </c>
      <c r="N545" s="249"/>
      <c r="O545" s="249"/>
      <c r="P545" s="249"/>
      <c r="Q545" s="249"/>
      <c r="R545" s="248">
        <f t="shared" si="25"/>
        <v>0</v>
      </c>
    </row>
    <row r="546" spans="4:18" s="120" customFormat="1" ht="12.75" hidden="1" customHeight="1">
      <c r="D546" s="246"/>
      <c r="E546" s="247"/>
      <c r="F546" s="247"/>
      <c r="G546" s="247"/>
      <c r="H546" s="248">
        <f t="shared" si="24"/>
        <v>0</v>
      </c>
      <c r="I546" s="249"/>
      <c r="J546" s="249"/>
      <c r="K546" s="249"/>
      <c r="L546" s="249"/>
      <c r="M546" s="248">
        <f t="shared" si="26"/>
        <v>0</v>
      </c>
      <c r="N546" s="249"/>
      <c r="O546" s="249"/>
      <c r="P546" s="249"/>
      <c r="Q546" s="249"/>
      <c r="R546" s="248">
        <f t="shared" si="25"/>
        <v>0</v>
      </c>
    </row>
    <row r="547" spans="4:18" s="120" customFormat="1" ht="12.75" hidden="1" customHeight="1">
      <c r="D547" s="246"/>
      <c r="E547" s="247"/>
      <c r="F547" s="247"/>
      <c r="G547" s="247"/>
      <c r="H547" s="248">
        <f t="shared" si="24"/>
        <v>0</v>
      </c>
      <c r="I547" s="249"/>
      <c r="J547" s="249"/>
      <c r="K547" s="249"/>
      <c r="L547" s="249"/>
      <c r="M547" s="248">
        <f t="shared" si="26"/>
        <v>0</v>
      </c>
      <c r="N547" s="249"/>
      <c r="O547" s="249"/>
      <c r="P547" s="249"/>
      <c r="Q547" s="249"/>
      <c r="R547" s="248">
        <f t="shared" si="25"/>
        <v>0</v>
      </c>
    </row>
    <row r="548" spans="4:18" s="120" customFormat="1" ht="12.75" hidden="1" customHeight="1">
      <c r="D548" s="246"/>
      <c r="E548" s="247"/>
      <c r="F548" s="247"/>
      <c r="G548" s="247"/>
      <c r="H548" s="248">
        <f t="shared" si="24"/>
        <v>0</v>
      </c>
      <c r="I548" s="249"/>
      <c r="J548" s="249"/>
      <c r="K548" s="249"/>
      <c r="L548" s="249"/>
      <c r="M548" s="248">
        <f t="shared" si="26"/>
        <v>0</v>
      </c>
      <c r="N548" s="249"/>
      <c r="O548" s="249"/>
      <c r="P548" s="249"/>
      <c r="Q548" s="249"/>
      <c r="R548" s="248">
        <f t="shared" si="25"/>
        <v>0</v>
      </c>
    </row>
    <row r="549" spans="4:18" s="120" customFormat="1" ht="12.75" hidden="1" customHeight="1">
      <c r="D549" s="246"/>
      <c r="E549" s="247"/>
      <c r="F549" s="247"/>
      <c r="G549" s="247"/>
      <c r="H549" s="248">
        <f t="shared" si="24"/>
        <v>0</v>
      </c>
      <c r="I549" s="249"/>
      <c r="J549" s="249"/>
      <c r="K549" s="249"/>
      <c r="L549" s="249"/>
      <c r="M549" s="248">
        <f t="shared" si="26"/>
        <v>0</v>
      </c>
      <c r="N549" s="249"/>
      <c r="O549" s="249"/>
      <c r="P549" s="249"/>
      <c r="Q549" s="249"/>
      <c r="R549" s="248">
        <f t="shared" si="25"/>
        <v>0</v>
      </c>
    </row>
    <row r="550" spans="4:18" s="120" customFormat="1" ht="12.75" hidden="1" customHeight="1">
      <c r="D550" s="246"/>
      <c r="E550" s="247"/>
      <c r="F550" s="247"/>
      <c r="G550" s="247"/>
      <c r="H550" s="248">
        <f t="shared" si="24"/>
        <v>0</v>
      </c>
      <c r="I550" s="249"/>
      <c r="J550" s="249"/>
      <c r="K550" s="249"/>
      <c r="L550" s="249"/>
      <c r="M550" s="248">
        <f t="shared" si="26"/>
        <v>0</v>
      </c>
      <c r="N550" s="249"/>
      <c r="O550" s="249"/>
      <c r="P550" s="249"/>
      <c r="Q550" s="249"/>
      <c r="R550" s="248">
        <f t="shared" si="25"/>
        <v>0</v>
      </c>
    </row>
    <row r="551" spans="4:18" s="120" customFormat="1" ht="12.75" hidden="1" customHeight="1">
      <c r="D551" s="246"/>
      <c r="E551" s="247"/>
      <c r="F551" s="247"/>
      <c r="G551" s="247"/>
      <c r="H551" s="248">
        <f t="shared" si="24"/>
        <v>0</v>
      </c>
      <c r="I551" s="249"/>
      <c r="J551" s="249"/>
      <c r="K551" s="249"/>
      <c r="L551" s="249"/>
      <c r="M551" s="248">
        <f t="shared" si="26"/>
        <v>0</v>
      </c>
      <c r="N551" s="249"/>
      <c r="O551" s="249"/>
      <c r="P551" s="249"/>
      <c r="Q551" s="249"/>
      <c r="R551" s="248">
        <f t="shared" si="25"/>
        <v>0</v>
      </c>
    </row>
    <row r="552" spans="4:18" s="120" customFormat="1" ht="12.75" hidden="1" customHeight="1">
      <c r="D552" s="246"/>
      <c r="E552" s="247"/>
      <c r="F552" s="247"/>
      <c r="G552" s="247"/>
      <c r="H552" s="248">
        <f t="shared" si="24"/>
        <v>0</v>
      </c>
      <c r="I552" s="249"/>
      <c r="J552" s="249"/>
      <c r="K552" s="249"/>
      <c r="L552" s="249"/>
      <c r="M552" s="248">
        <f t="shared" si="26"/>
        <v>0</v>
      </c>
      <c r="N552" s="249"/>
      <c r="O552" s="249"/>
      <c r="P552" s="249"/>
      <c r="Q552" s="249"/>
      <c r="R552" s="248">
        <f t="shared" si="25"/>
        <v>0</v>
      </c>
    </row>
    <row r="553" spans="4:18" s="120" customFormat="1" ht="12.75" hidden="1" customHeight="1">
      <c r="D553" s="246"/>
      <c r="E553" s="247"/>
      <c r="F553" s="247"/>
      <c r="G553" s="247"/>
      <c r="H553" s="248">
        <f t="shared" si="24"/>
        <v>0</v>
      </c>
      <c r="I553" s="249"/>
      <c r="J553" s="249"/>
      <c r="K553" s="249"/>
      <c r="L553" s="249"/>
      <c r="M553" s="248">
        <f t="shared" si="26"/>
        <v>0</v>
      </c>
      <c r="N553" s="249"/>
      <c r="O553" s="249"/>
      <c r="P553" s="249"/>
      <c r="Q553" s="249"/>
      <c r="R553" s="248">
        <f t="shared" si="25"/>
        <v>0</v>
      </c>
    </row>
    <row r="554" spans="4:18" s="120" customFormat="1" ht="12.75" hidden="1" customHeight="1">
      <c r="D554" s="246"/>
      <c r="E554" s="247"/>
      <c r="F554" s="247"/>
      <c r="G554" s="247"/>
      <c r="H554" s="248">
        <f t="shared" si="24"/>
        <v>0</v>
      </c>
      <c r="I554" s="249"/>
      <c r="J554" s="249"/>
      <c r="K554" s="249"/>
      <c r="L554" s="249"/>
      <c r="M554" s="248">
        <f t="shared" si="26"/>
        <v>0</v>
      </c>
      <c r="N554" s="249"/>
      <c r="O554" s="249"/>
      <c r="P554" s="249"/>
      <c r="Q554" s="249"/>
      <c r="R554" s="248">
        <f t="shared" si="25"/>
        <v>0</v>
      </c>
    </row>
    <row r="555" spans="4:18" s="120" customFormat="1" ht="12.75" hidden="1" customHeight="1">
      <c r="D555" s="246"/>
      <c r="E555" s="247"/>
      <c r="F555" s="247"/>
      <c r="G555" s="247"/>
      <c r="H555" s="248">
        <f t="shared" si="24"/>
        <v>0</v>
      </c>
      <c r="I555" s="249"/>
      <c r="J555" s="249"/>
      <c r="K555" s="249"/>
      <c r="L555" s="249"/>
      <c r="M555" s="248">
        <f t="shared" si="26"/>
        <v>0</v>
      </c>
      <c r="N555" s="249"/>
      <c r="O555" s="249"/>
      <c r="P555" s="249"/>
      <c r="Q555" s="249"/>
      <c r="R555" s="248">
        <f t="shared" si="25"/>
        <v>0</v>
      </c>
    </row>
    <row r="556" spans="4:18" s="120" customFormat="1" ht="12.75" hidden="1" customHeight="1">
      <c r="D556" s="246"/>
      <c r="E556" s="247"/>
      <c r="F556" s="247"/>
      <c r="G556" s="247"/>
      <c r="H556" s="248">
        <f t="shared" si="24"/>
        <v>0</v>
      </c>
      <c r="I556" s="249"/>
      <c r="J556" s="249"/>
      <c r="K556" s="249"/>
      <c r="L556" s="249"/>
      <c r="M556" s="248">
        <f t="shared" si="26"/>
        <v>0</v>
      </c>
      <c r="N556" s="249"/>
      <c r="O556" s="249"/>
      <c r="P556" s="249"/>
      <c r="Q556" s="249"/>
      <c r="R556" s="248">
        <f t="shared" si="25"/>
        <v>0</v>
      </c>
    </row>
    <row r="557" spans="4:18" s="120" customFormat="1" ht="12.75" hidden="1" customHeight="1">
      <c r="D557" s="246"/>
      <c r="E557" s="247"/>
      <c r="F557" s="247"/>
      <c r="G557" s="247"/>
      <c r="H557" s="248">
        <f t="shared" si="24"/>
        <v>0</v>
      </c>
      <c r="I557" s="249"/>
      <c r="J557" s="249"/>
      <c r="K557" s="249"/>
      <c r="L557" s="249"/>
      <c r="M557" s="248">
        <f t="shared" si="26"/>
        <v>0</v>
      </c>
      <c r="N557" s="249"/>
      <c r="O557" s="249"/>
      <c r="P557" s="249"/>
      <c r="Q557" s="249"/>
      <c r="R557" s="248">
        <f t="shared" si="25"/>
        <v>0</v>
      </c>
    </row>
    <row r="558" spans="4:18" s="120" customFormat="1" ht="12.75" hidden="1" customHeight="1">
      <c r="D558" s="246"/>
      <c r="E558" s="247"/>
      <c r="F558" s="247"/>
      <c r="G558" s="247"/>
      <c r="H558" s="248">
        <f t="shared" si="24"/>
        <v>0</v>
      </c>
      <c r="I558" s="249"/>
      <c r="J558" s="249"/>
      <c r="K558" s="249"/>
      <c r="L558" s="249"/>
      <c r="M558" s="248">
        <f t="shared" si="26"/>
        <v>0</v>
      </c>
      <c r="N558" s="249"/>
      <c r="O558" s="249"/>
      <c r="P558" s="249"/>
      <c r="Q558" s="249"/>
      <c r="R558" s="248">
        <f t="shared" si="25"/>
        <v>0</v>
      </c>
    </row>
    <row r="559" spans="4:18" s="120" customFormat="1" ht="12.75" hidden="1" customHeight="1">
      <c r="D559" s="246"/>
      <c r="E559" s="247"/>
      <c r="F559" s="247"/>
      <c r="G559" s="247"/>
      <c r="H559" s="248">
        <f t="shared" si="24"/>
        <v>0</v>
      </c>
      <c r="I559" s="249"/>
      <c r="J559" s="249"/>
      <c r="K559" s="249"/>
      <c r="L559" s="249"/>
      <c r="M559" s="248">
        <f t="shared" si="26"/>
        <v>0</v>
      </c>
      <c r="N559" s="249"/>
      <c r="O559" s="249"/>
      <c r="P559" s="249"/>
      <c r="Q559" s="249"/>
      <c r="R559" s="248">
        <f t="shared" si="25"/>
        <v>0</v>
      </c>
    </row>
    <row r="560" spans="4:18" s="120" customFormat="1" ht="12.75" hidden="1" customHeight="1">
      <c r="D560" s="246"/>
      <c r="E560" s="247"/>
      <c r="F560" s="247"/>
      <c r="G560" s="247"/>
      <c r="H560" s="248">
        <f t="shared" si="24"/>
        <v>0</v>
      </c>
      <c r="I560" s="249"/>
      <c r="J560" s="249"/>
      <c r="K560" s="249"/>
      <c r="L560" s="249"/>
      <c r="M560" s="248">
        <f t="shared" si="26"/>
        <v>0</v>
      </c>
      <c r="N560" s="249"/>
      <c r="O560" s="249"/>
      <c r="P560" s="249"/>
      <c r="Q560" s="249"/>
      <c r="R560" s="248">
        <f t="shared" si="25"/>
        <v>0</v>
      </c>
    </row>
    <row r="561" spans="4:18" s="120" customFormat="1" ht="12.75" hidden="1" customHeight="1">
      <c r="D561" s="246"/>
      <c r="E561" s="247"/>
      <c r="F561" s="247"/>
      <c r="G561" s="247"/>
      <c r="H561" s="248">
        <f t="shared" si="24"/>
        <v>0</v>
      </c>
      <c r="I561" s="249"/>
      <c r="J561" s="249"/>
      <c r="K561" s="249"/>
      <c r="L561" s="249"/>
      <c r="M561" s="248">
        <f t="shared" si="26"/>
        <v>0</v>
      </c>
      <c r="N561" s="249"/>
      <c r="O561" s="249"/>
      <c r="P561" s="249"/>
      <c r="Q561" s="249"/>
      <c r="R561" s="248">
        <f t="shared" si="25"/>
        <v>0</v>
      </c>
    </row>
    <row r="562" spans="4:18" s="120" customFormat="1" ht="12.75" hidden="1" customHeight="1">
      <c r="D562" s="246"/>
      <c r="E562" s="247"/>
      <c r="F562" s="247"/>
      <c r="G562" s="247"/>
      <c r="H562" s="248">
        <f t="shared" si="24"/>
        <v>0</v>
      </c>
      <c r="I562" s="249"/>
      <c r="J562" s="249"/>
      <c r="K562" s="249"/>
      <c r="L562" s="249"/>
      <c r="M562" s="248">
        <f t="shared" si="26"/>
        <v>0</v>
      </c>
      <c r="N562" s="249"/>
      <c r="O562" s="249"/>
      <c r="P562" s="249"/>
      <c r="Q562" s="249"/>
      <c r="R562" s="248">
        <f t="shared" si="25"/>
        <v>0</v>
      </c>
    </row>
    <row r="563" spans="4:18" s="120" customFormat="1" ht="12.75" hidden="1" customHeight="1">
      <c r="D563" s="246"/>
      <c r="E563" s="247"/>
      <c r="F563" s="247"/>
      <c r="G563" s="247"/>
      <c r="H563" s="248">
        <f t="shared" si="24"/>
        <v>0</v>
      </c>
      <c r="I563" s="249"/>
      <c r="J563" s="249"/>
      <c r="K563" s="249"/>
      <c r="L563" s="249"/>
      <c r="M563" s="248">
        <f t="shared" si="26"/>
        <v>0</v>
      </c>
      <c r="N563" s="249"/>
      <c r="O563" s="249"/>
      <c r="P563" s="249"/>
      <c r="Q563" s="249"/>
      <c r="R563" s="248">
        <f t="shared" si="25"/>
        <v>0</v>
      </c>
    </row>
    <row r="564" spans="4:18" s="120" customFormat="1" ht="12.75" hidden="1" customHeight="1">
      <c r="D564" s="246"/>
      <c r="E564" s="247"/>
      <c r="F564" s="247"/>
      <c r="G564" s="247"/>
      <c r="H564" s="248">
        <f t="shared" si="24"/>
        <v>0</v>
      </c>
      <c r="I564" s="249"/>
      <c r="J564" s="249"/>
      <c r="K564" s="249"/>
      <c r="L564" s="249"/>
      <c r="M564" s="248">
        <f t="shared" si="26"/>
        <v>0</v>
      </c>
      <c r="N564" s="249"/>
      <c r="O564" s="249"/>
      <c r="P564" s="249"/>
      <c r="Q564" s="249"/>
      <c r="R564" s="248">
        <f t="shared" si="25"/>
        <v>0</v>
      </c>
    </row>
    <row r="565" spans="4:18" s="120" customFormat="1" ht="12.75" hidden="1" customHeight="1">
      <c r="D565" s="246"/>
      <c r="E565" s="247"/>
      <c r="F565" s="247"/>
      <c r="G565" s="247"/>
      <c r="H565" s="248">
        <f t="shared" si="24"/>
        <v>0</v>
      </c>
      <c r="I565" s="249"/>
      <c r="J565" s="249"/>
      <c r="K565" s="249"/>
      <c r="L565" s="249"/>
      <c r="M565" s="248">
        <f t="shared" si="26"/>
        <v>0</v>
      </c>
      <c r="N565" s="249"/>
      <c r="O565" s="249"/>
      <c r="P565" s="249"/>
      <c r="Q565" s="249"/>
      <c r="R565" s="248">
        <f t="shared" si="25"/>
        <v>0</v>
      </c>
    </row>
    <row r="566" spans="4:18" s="120" customFormat="1" ht="12.75" hidden="1" customHeight="1">
      <c r="D566" s="246"/>
      <c r="E566" s="247"/>
      <c r="F566" s="247"/>
      <c r="G566" s="247"/>
      <c r="H566" s="248">
        <f t="shared" si="24"/>
        <v>0</v>
      </c>
      <c r="I566" s="249"/>
      <c r="J566" s="249"/>
      <c r="K566" s="249"/>
      <c r="L566" s="249"/>
      <c r="M566" s="248">
        <f t="shared" si="26"/>
        <v>0</v>
      </c>
      <c r="N566" s="249"/>
      <c r="O566" s="249"/>
      <c r="P566" s="249"/>
      <c r="Q566" s="249"/>
      <c r="R566" s="248">
        <f t="shared" si="25"/>
        <v>0</v>
      </c>
    </row>
    <row r="567" spans="4:18" s="120" customFormat="1" ht="12.75" hidden="1" customHeight="1">
      <c r="D567" s="246"/>
      <c r="E567" s="247"/>
      <c r="F567" s="247"/>
      <c r="G567" s="247"/>
      <c r="H567" s="248">
        <f t="shared" si="24"/>
        <v>0</v>
      </c>
      <c r="I567" s="249"/>
      <c r="J567" s="249"/>
      <c r="K567" s="249"/>
      <c r="L567" s="249"/>
      <c r="M567" s="248">
        <f t="shared" si="26"/>
        <v>0</v>
      </c>
      <c r="N567" s="249"/>
      <c r="O567" s="249"/>
      <c r="P567" s="249"/>
      <c r="Q567" s="249"/>
      <c r="R567" s="248">
        <f t="shared" si="25"/>
        <v>0</v>
      </c>
    </row>
    <row r="568" spans="4:18" s="120" customFormat="1" ht="12.75" hidden="1" customHeight="1">
      <c r="D568" s="246"/>
      <c r="E568" s="247"/>
      <c r="F568" s="247"/>
      <c r="G568" s="247"/>
      <c r="H568" s="248">
        <f t="shared" si="24"/>
        <v>0</v>
      </c>
      <c r="I568" s="249"/>
      <c r="J568" s="249"/>
      <c r="K568" s="249"/>
      <c r="L568" s="249"/>
      <c r="M568" s="248">
        <f t="shared" si="26"/>
        <v>0</v>
      </c>
      <c r="N568" s="249"/>
      <c r="O568" s="249"/>
      <c r="P568" s="249"/>
      <c r="Q568" s="249"/>
      <c r="R568" s="248">
        <f t="shared" si="25"/>
        <v>0</v>
      </c>
    </row>
    <row r="569" spans="4:18" s="120" customFormat="1" ht="12.75" hidden="1" customHeight="1">
      <c r="D569" s="246"/>
      <c r="E569" s="247"/>
      <c r="F569" s="247"/>
      <c r="G569" s="247"/>
      <c r="H569" s="248">
        <f t="shared" si="24"/>
        <v>0</v>
      </c>
      <c r="I569" s="249"/>
      <c r="J569" s="249"/>
      <c r="K569" s="249"/>
      <c r="L569" s="249"/>
      <c r="M569" s="248">
        <f t="shared" si="26"/>
        <v>0</v>
      </c>
      <c r="N569" s="249"/>
      <c r="O569" s="249"/>
      <c r="P569" s="249"/>
      <c r="Q569" s="249"/>
      <c r="R569" s="248">
        <f t="shared" si="25"/>
        <v>0</v>
      </c>
    </row>
    <row r="570" spans="4:18" s="120" customFormat="1" ht="12.75" hidden="1" customHeight="1">
      <c r="D570" s="246"/>
      <c r="E570" s="247"/>
      <c r="F570" s="247"/>
      <c r="G570" s="247"/>
      <c r="H570" s="248">
        <f t="shared" si="24"/>
        <v>0</v>
      </c>
      <c r="I570" s="249"/>
      <c r="J570" s="249"/>
      <c r="K570" s="249"/>
      <c r="L570" s="249"/>
      <c r="M570" s="248">
        <f t="shared" si="26"/>
        <v>0</v>
      </c>
      <c r="N570" s="249"/>
      <c r="O570" s="249"/>
      <c r="P570" s="249"/>
      <c r="Q570" s="249"/>
      <c r="R570" s="248">
        <f t="shared" si="25"/>
        <v>0</v>
      </c>
    </row>
    <row r="571" spans="4:18" s="120" customFormat="1" ht="12.75" hidden="1" customHeight="1">
      <c r="D571" s="246"/>
      <c r="E571" s="247"/>
      <c r="F571" s="247"/>
      <c r="G571" s="247"/>
      <c r="H571" s="248">
        <f t="shared" si="24"/>
        <v>0</v>
      </c>
      <c r="I571" s="249"/>
      <c r="J571" s="249"/>
      <c r="K571" s="249"/>
      <c r="L571" s="249"/>
      <c r="M571" s="248">
        <f t="shared" si="26"/>
        <v>0</v>
      </c>
      <c r="N571" s="249"/>
      <c r="O571" s="249"/>
      <c r="P571" s="249"/>
      <c r="Q571" s="249"/>
      <c r="R571" s="248">
        <f t="shared" si="25"/>
        <v>0</v>
      </c>
    </row>
    <row r="572" spans="4:18" s="120" customFormat="1" ht="12.75" hidden="1" customHeight="1">
      <c r="D572" s="246"/>
      <c r="E572" s="247"/>
      <c r="F572" s="247"/>
      <c r="G572" s="247"/>
      <c r="H572" s="248">
        <f t="shared" si="24"/>
        <v>0</v>
      </c>
      <c r="I572" s="249"/>
      <c r="J572" s="249"/>
      <c r="K572" s="249"/>
      <c r="L572" s="249"/>
      <c r="M572" s="248">
        <f t="shared" si="26"/>
        <v>0</v>
      </c>
      <c r="N572" s="249"/>
      <c r="O572" s="249"/>
      <c r="P572" s="249"/>
      <c r="Q572" s="249"/>
      <c r="R572" s="248">
        <f t="shared" si="25"/>
        <v>0</v>
      </c>
    </row>
    <row r="573" spans="4:18" s="120" customFormat="1" ht="12.75" hidden="1" customHeight="1">
      <c r="D573" s="246"/>
      <c r="E573" s="247"/>
      <c r="F573" s="247"/>
      <c r="G573" s="247"/>
      <c r="H573" s="248">
        <f t="shared" si="24"/>
        <v>0</v>
      </c>
      <c r="I573" s="249"/>
      <c r="J573" s="249"/>
      <c r="K573" s="249"/>
      <c r="L573" s="249"/>
      <c r="M573" s="248">
        <f t="shared" si="26"/>
        <v>0</v>
      </c>
      <c r="N573" s="249"/>
      <c r="O573" s="249"/>
      <c r="P573" s="249"/>
      <c r="Q573" s="249"/>
      <c r="R573" s="248">
        <f t="shared" si="25"/>
        <v>0</v>
      </c>
    </row>
    <row r="574" spans="4:18" s="120" customFormat="1" ht="12.75" hidden="1" customHeight="1">
      <c r="D574" s="246"/>
      <c r="E574" s="247"/>
      <c r="F574" s="247"/>
      <c r="G574" s="247"/>
      <c r="H574" s="248">
        <f t="shared" si="24"/>
        <v>0</v>
      </c>
      <c r="I574" s="249"/>
      <c r="J574" s="249"/>
      <c r="K574" s="249"/>
      <c r="L574" s="249"/>
      <c r="M574" s="248">
        <f t="shared" si="26"/>
        <v>0</v>
      </c>
      <c r="N574" s="249"/>
      <c r="O574" s="249"/>
      <c r="P574" s="249"/>
      <c r="Q574" s="249"/>
      <c r="R574" s="248">
        <f t="shared" si="25"/>
        <v>0</v>
      </c>
    </row>
    <row r="575" spans="4:18" s="120" customFormat="1" ht="12.75" hidden="1" customHeight="1">
      <c r="D575" s="246"/>
      <c r="E575" s="247"/>
      <c r="F575" s="247"/>
      <c r="G575" s="247"/>
      <c r="H575" s="248">
        <f t="shared" si="24"/>
        <v>0</v>
      </c>
      <c r="I575" s="249"/>
      <c r="J575" s="249"/>
      <c r="K575" s="249"/>
      <c r="L575" s="249"/>
      <c r="M575" s="248">
        <f t="shared" si="26"/>
        <v>0</v>
      </c>
      <c r="N575" s="249"/>
      <c r="O575" s="249"/>
      <c r="P575" s="249"/>
      <c r="Q575" s="249"/>
      <c r="R575" s="248">
        <f t="shared" si="25"/>
        <v>0</v>
      </c>
    </row>
    <row r="576" spans="4:18" s="120" customFormat="1" ht="12.75" hidden="1" customHeight="1">
      <c r="D576" s="246"/>
      <c r="E576" s="247"/>
      <c r="F576" s="247"/>
      <c r="G576" s="247"/>
      <c r="H576" s="248">
        <f t="shared" si="24"/>
        <v>0</v>
      </c>
      <c r="I576" s="249"/>
      <c r="J576" s="249"/>
      <c r="K576" s="249"/>
      <c r="L576" s="249"/>
      <c r="M576" s="248">
        <f t="shared" si="26"/>
        <v>0</v>
      </c>
      <c r="N576" s="249"/>
      <c r="O576" s="249"/>
      <c r="P576" s="249"/>
      <c r="Q576" s="249"/>
      <c r="R576" s="248">
        <f t="shared" si="25"/>
        <v>0</v>
      </c>
    </row>
    <row r="577" spans="4:18" s="120" customFormat="1" ht="12.75" hidden="1" customHeight="1">
      <c r="D577" s="246"/>
      <c r="E577" s="247"/>
      <c r="F577" s="247"/>
      <c r="G577" s="247"/>
      <c r="H577" s="248">
        <f t="shared" si="24"/>
        <v>0</v>
      </c>
      <c r="I577" s="249"/>
      <c r="J577" s="249"/>
      <c r="K577" s="249"/>
      <c r="L577" s="249"/>
      <c r="M577" s="248">
        <f t="shared" si="26"/>
        <v>0</v>
      </c>
      <c r="N577" s="249"/>
      <c r="O577" s="249"/>
      <c r="P577" s="249"/>
      <c r="Q577" s="249"/>
      <c r="R577" s="248">
        <f t="shared" si="25"/>
        <v>0</v>
      </c>
    </row>
    <row r="578" spans="4:18" s="120" customFormat="1" ht="12.75" hidden="1" customHeight="1">
      <c r="D578" s="246"/>
      <c r="E578" s="247"/>
      <c r="F578" s="247"/>
      <c r="G578" s="247"/>
      <c r="H578" s="248">
        <f t="shared" si="24"/>
        <v>0</v>
      </c>
      <c r="I578" s="249"/>
      <c r="J578" s="249"/>
      <c r="K578" s="249"/>
      <c r="L578" s="249"/>
      <c r="M578" s="248">
        <f t="shared" si="26"/>
        <v>0</v>
      </c>
      <c r="N578" s="249"/>
      <c r="O578" s="249"/>
      <c r="P578" s="249"/>
      <c r="Q578" s="249"/>
      <c r="R578" s="248">
        <f t="shared" si="25"/>
        <v>0</v>
      </c>
    </row>
    <row r="579" spans="4:18" s="120" customFormat="1" ht="12.75" hidden="1" customHeight="1">
      <c r="D579" s="246"/>
      <c r="E579" s="247"/>
      <c r="F579" s="247"/>
      <c r="G579" s="247"/>
      <c r="H579" s="248">
        <f t="shared" si="24"/>
        <v>0</v>
      </c>
      <c r="I579" s="249"/>
      <c r="J579" s="249"/>
      <c r="K579" s="249"/>
      <c r="L579" s="249"/>
      <c r="M579" s="248">
        <f t="shared" si="26"/>
        <v>0</v>
      </c>
      <c r="N579" s="249"/>
      <c r="O579" s="249"/>
      <c r="P579" s="249"/>
      <c r="Q579" s="249"/>
      <c r="R579" s="248">
        <f t="shared" si="25"/>
        <v>0</v>
      </c>
    </row>
    <row r="580" spans="4:18" s="120" customFormat="1" ht="12.75" hidden="1" customHeight="1">
      <c r="D580" s="246"/>
      <c r="E580" s="247"/>
      <c r="F580" s="247"/>
      <c r="G580" s="247"/>
      <c r="H580" s="248">
        <f t="shared" si="24"/>
        <v>0</v>
      </c>
      <c r="I580" s="249"/>
      <c r="J580" s="249"/>
      <c r="K580" s="249"/>
      <c r="L580" s="249"/>
      <c r="M580" s="248">
        <f t="shared" si="26"/>
        <v>0</v>
      </c>
      <c r="N580" s="249"/>
      <c r="O580" s="249"/>
      <c r="P580" s="249"/>
      <c r="Q580" s="249"/>
      <c r="R580" s="248">
        <f t="shared" si="25"/>
        <v>0</v>
      </c>
    </row>
    <row r="581" spans="4:18" s="120" customFormat="1" ht="12.75" hidden="1" customHeight="1">
      <c r="D581" s="246"/>
      <c r="E581" s="247"/>
      <c r="F581" s="247"/>
      <c r="G581" s="247"/>
      <c r="H581" s="248">
        <f t="shared" si="24"/>
        <v>0</v>
      </c>
      <c r="I581" s="249"/>
      <c r="J581" s="249"/>
      <c r="K581" s="249"/>
      <c r="L581" s="249"/>
      <c r="M581" s="248">
        <f t="shared" si="26"/>
        <v>0</v>
      </c>
      <c r="N581" s="249"/>
      <c r="O581" s="249"/>
      <c r="P581" s="249"/>
      <c r="Q581" s="249"/>
      <c r="R581" s="248">
        <f t="shared" si="25"/>
        <v>0</v>
      </c>
    </row>
    <row r="582" spans="4:18" s="120" customFormat="1" ht="12.75" hidden="1" customHeight="1">
      <c r="D582" s="246"/>
      <c r="E582" s="247"/>
      <c r="F582" s="247"/>
      <c r="G582" s="247"/>
      <c r="H582" s="248">
        <f t="shared" si="24"/>
        <v>0</v>
      </c>
      <c r="I582" s="249"/>
      <c r="J582" s="249"/>
      <c r="K582" s="249"/>
      <c r="L582" s="249"/>
      <c r="M582" s="248">
        <f t="shared" si="26"/>
        <v>0</v>
      </c>
      <c r="N582" s="249"/>
      <c r="O582" s="249"/>
      <c r="P582" s="249"/>
      <c r="Q582" s="249"/>
      <c r="R582" s="248">
        <f t="shared" si="25"/>
        <v>0</v>
      </c>
    </row>
    <row r="583" spans="4:18" s="120" customFormat="1" ht="12.75" hidden="1" customHeight="1">
      <c r="D583" s="246"/>
      <c r="E583" s="247"/>
      <c r="F583" s="247"/>
      <c r="G583" s="247"/>
      <c r="H583" s="248">
        <f t="shared" si="24"/>
        <v>0</v>
      </c>
      <c r="I583" s="249"/>
      <c r="J583" s="249"/>
      <c r="K583" s="249"/>
      <c r="L583" s="249"/>
      <c r="M583" s="248">
        <f t="shared" si="26"/>
        <v>0</v>
      </c>
      <c r="N583" s="249"/>
      <c r="O583" s="249"/>
      <c r="P583" s="249"/>
      <c r="Q583" s="249"/>
      <c r="R583" s="248">
        <f t="shared" si="25"/>
        <v>0</v>
      </c>
    </row>
    <row r="584" spans="4:18" s="120" customFormat="1" ht="12.75" hidden="1" customHeight="1">
      <c r="D584" s="246"/>
      <c r="E584" s="247"/>
      <c r="F584" s="247"/>
      <c r="G584" s="247"/>
      <c r="H584" s="248">
        <f t="shared" si="24"/>
        <v>0</v>
      </c>
      <c r="I584" s="249"/>
      <c r="J584" s="249"/>
      <c r="K584" s="249"/>
      <c r="L584" s="249"/>
      <c r="M584" s="248">
        <f t="shared" si="26"/>
        <v>0</v>
      </c>
      <c r="N584" s="249"/>
      <c r="O584" s="249"/>
      <c r="P584" s="249"/>
      <c r="Q584" s="249"/>
      <c r="R584" s="248">
        <f t="shared" si="25"/>
        <v>0</v>
      </c>
    </row>
    <row r="585" spans="4:18" s="120" customFormat="1" ht="12.75" hidden="1" customHeight="1">
      <c r="D585" s="246"/>
      <c r="E585" s="247"/>
      <c r="F585" s="247"/>
      <c r="G585" s="247"/>
      <c r="H585" s="248">
        <f t="shared" si="24"/>
        <v>0</v>
      </c>
      <c r="I585" s="249"/>
      <c r="J585" s="249"/>
      <c r="K585" s="249"/>
      <c r="L585" s="249"/>
      <c r="M585" s="248">
        <f t="shared" si="26"/>
        <v>0</v>
      </c>
      <c r="N585" s="249"/>
      <c r="O585" s="249"/>
      <c r="P585" s="249"/>
      <c r="Q585" s="249"/>
      <c r="R585" s="248">
        <f t="shared" si="25"/>
        <v>0</v>
      </c>
    </row>
    <row r="586" spans="4:18" s="120" customFormat="1" ht="12.75" hidden="1" customHeight="1">
      <c r="D586" s="246"/>
      <c r="E586" s="247"/>
      <c r="F586" s="247"/>
      <c r="G586" s="247"/>
      <c r="H586" s="248">
        <f t="shared" si="24"/>
        <v>0</v>
      </c>
      <c r="I586" s="249"/>
      <c r="J586" s="249"/>
      <c r="K586" s="249"/>
      <c r="L586" s="249"/>
      <c r="M586" s="248">
        <f t="shared" si="26"/>
        <v>0</v>
      </c>
      <c r="N586" s="249"/>
      <c r="O586" s="249"/>
      <c r="P586" s="249"/>
      <c r="Q586" s="249"/>
      <c r="R586" s="248">
        <f t="shared" si="25"/>
        <v>0</v>
      </c>
    </row>
    <row r="587" spans="4:18" s="120" customFormat="1" ht="12.75" hidden="1" customHeight="1">
      <c r="D587" s="246"/>
      <c r="E587" s="247"/>
      <c r="F587" s="247"/>
      <c r="G587" s="247"/>
      <c r="H587" s="248">
        <f t="shared" si="24"/>
        <v>0</v>
      </c>
      <c r="I587" s="249"/>
      <c r="J587" s="249"/>
      <c r="K587" s="249"/>
      <c r="L587" s="249"/>
      <c r="M587" s="248">
        <f t="shared" si="26"/>
        <v>0</v>
      </c>
      <c r="N587" s="249"/>
      <c r="O587" s="249"/>
      <c r="P587" s="249"/>
      <c r="Q587" s="249"/>
      <c r="R587" s="248">
        <f t="shared" si="25"/>
        <v>0</v>
      </c>
    </row>
    <row r="588" spans="4:18" s="120" customFormat="1" ht="12.75" hidden="1" customHeight="1">
      <c r="D588" s="246"/>
      <c r="E588" s="247"/>
      <c r="F588" s="247"/>
      <c r="G588" s="247"/>
      <c r="H588" s="248">
        <f t="shared" si="24"/>
        <v>0</v>
      </c>
      <c r="I588" s="249"/>
      <c r="J588" s="249"/>
      <c r="K588" s="249"/>
      <c r="L588" s="249"/>
      <c r="M588" s="248">
        <f t="shared" si="26"/>
        <v>0</v>
      </c>
      <c r="N588" s="249"/>
      <c r="O588" s="249"/>
      <c r="P588" s="249"/>
      <c r="Q588" s="249"/>
      <c r="R588" s="248">
        <f t="shared" si="25"/>
        <v>0</v>
      </c>
    </row>
    <row r="589" spans="4:18" s="120" customFormat="1" ht="12.75" hidden="1" customHeight="1">
      <c r="D589" s="246"/>
      <c r="E589" s="247"/>
      <c r="F589" s="247"/>
      <c r="G589" s="247"/>
      <c r="H589" s="248">
        <f t="shared" si="24"/>
        <v>0</v>
      </c>
      <c r="I589" s="249"/>
      <c r="J589" s="249"/>
      <c r="K589" s="249"/>
      <c r="L589" s="249"/>
      <c r="M589" s="248">
        <f t="shared" si="26"/>
        <v>0</v>
      </c>
      <c r="N589" s="249"/>
      <c r="O589" s="249"/>
      <c r="P589" s="249"/>
      <c r="Q589" s="249"/>
      <c r="R589" s="248">
        <f t="shared" si="25"/>
        <v>0</v>
      </c>
    </row>
    <row r="590" spans="4:18" s="120" customFormat="1" ht="12.75" hidden="1" customHeight="1">
      <c r="D590" s="246"/>
      <c r="E590" s="247"/>
      <c r="F590" s="247"/>
      <c r="G590" s="247"/>
      <c r="H590" s="248">
        <f t="shared" si="24"/>
        <v>0</v>
      </c>
      <c r="I590" s="249"/>
      <c r="J590" s="249"/>
      <c r="K590" s="249"/>
      <c r="L590" s="249"/>
      <c r="M590" s="248">
        <f t="shared" si="26"/>
        <v>0</v>
      </c>
      <c r="N590" s="249"/>
      <c r="O590" s="249"/>
      <c r="P590" s="249"/>
      <c r="Q590" s="249"/>
      <c r="R590" s="248">
        <f t="shared" si="25"/>
        <v>0</v>
      </c>
    </row>
    <row r="591" spans="4:18" s="120" customFormat="1" ht="12.75" hidden="1" customHeight="1">
      <c r="D591" s="246"/>
      <c r="E591" s="247"/>
      <c r="F591" s="247"/>
      <c r="G591" s="247"/>
      <c r="H591" s="248">
        <f t="shared" si="24"/>
        <v>0</v>
      </c>
      <c r="I591" s="249"/>
      <c r="J591" s="249"/>
      <c r="K591" s="249"/>
      <c r="L591" s="249"/>
      <c r="M591" s="248">
        <f t="shared" si="26"/>
        <v>0</v>
      </c>
      <c r="N591" s="249"/>
      <c r="O591" s="249"/>
      <c r="P591" s="249"/>
      <c r="Q591" s="249"/>
      <c r="R591" s="248">
        <f t="shared" si="25"/>
        <v>0</v>
      </c>
    </row>
    <row r="592" spans="4:18" s="120" customFormat="1" ht="12.75" hidden="1" customHeight="1">
      <c r="D592" s="246"/>
      <c r="E592" s="247"/>
      <c r="F592" s="247"/>
      <c r="G592" s="247"/>
      <c r="H592" s="248">
        <f t="shared" si="24"/>
        <v>0</v>
      </c>
      <c r="I592" s="249"/>
      <c r="J592" s="249"/>
      <c r="K592" s="249"/>
      <c r="L592" s="249"/>
      <c r="M592" s="248">
        <f t="shared" si="26"/>
        <v>0</v>
      </c>
      <c r="N592" s="249"/>
      <c r="O592" s="249"/>
      <c r="P592" s="249"/>
      <c r="Q592" s="249"/>
      <c r="R592" s="248">
        <f t="shared" si="25"/>
        <v>0</v>
      </c>
    </row>
    <row r="593" spans="4:18" s="120" customFormat="1" ht="12.75" hidden="1" customHeight="1">
      <c r="D593" s="246"/>
      <c r="E593" s="247"/>
      <c r="F593" s="247"/>
      <c r="G593" s="247"/>
      <c r="H593" s="248">
        <f t="shared" si="24"/>
        <v>0</v>
      </c>
      <c r="I593" s="249"/>
      <c r="J593" s="249"/>
      <c r="K593" s="249"/>
      <c r="L593" s="249"/>
      <c r="M593" s="248">
        <f t="shared" si="26"/>
        <v>0</v>
      </c>
      <c r="N593" s="249"/>
      <c r="O593" s="249"/>
      <c r="P593" s="249"/>
      <c r="Q593" s="249"/>
      <c r="R593" s="248">
        <f t="shared" si="25"/>
        <v>0</v>
      </c>
    </row>
    <row r="594" spans="4:18" s="120" customFormat="1" ht="12.75" hidden="1" customHeight="1">
      <c r="D594" s="246"/>
      <c r="E594" s="247"/>
      <c r="F594" s="247"/>
      <c r="G594" s="247"/>
      <c r="H594" s="248">
        <f t="shared" si="24"/>
        <v>0</v>
      </c>
      <c r="I594" s="249"/>
      <c r="J594" s="249"/>
      <c r="K594" s="249"/>
      <c r="L594" s="249"/>
      <c r="M594" s="248">
        <f t="shared" si="26"/>
        <v>0</v>
      </c>
      <c r="N594" s="249"/>
      <c r="O594" s="249"/>
      <c r="P594" s="249"/>
      <c r="Q594" s="249"/>
      <c r="R594" s="248">
        <f t="shared" si="25"/>
        <v>0</v>
      </c>
    </row>
    <row r="595" spans="4:18" s="120" customFormat="1" ht="12.75" hidden="1" customHeight="1">
      <c r="D595" s="246"/>
      <c r="E595" s="247"/>
      <c r="F595" s="247"/>
      <c r="G595" s="247"/>
      <c r="H595" s="248">
        <f t="shared" si="24"/>
        <v>0</v>
      </c>
      <c r="I595" s="249"/>
      <c r="J595" s="249"/>
      <c r="K595" s="249"/>
      <c r="L595" s="249"/>
      <c r="M595" s="248">
        <f t="shared" si="26"/>
        <v>0</v>
      </c>
      <c r="N595" s="249"/>
      <c r="O595" s="249"/>
      <c r="P595" s="249"/>
      <c r="Q595" s="249"/>
      <c r="R595" s="248">
        <f t="shared" si="25"/>
        <v>0</v>
      </c>
    </row>
    <row r="596" spans="4:18" s="120" customFormat="1" ht="12.75" hidden="1" customHeight="1">
      <c r="D596" s="246"/>
      <c r="E596" s="247"/>
      <c r="F596" s="247"/>
      <c r="G596" s="247"/>
      <c r="H596" s="248">
        <f t="shared" ref="H596:H659" si="27">SUM(E596:G596)</f>
        <v>0</v>
      </c>
      <c r="I596" s="249"/>
      <c r="J596" s="249"/>
      <c r="K596" s="249"/>
      <c r="L596" s="249"/>
      <c r="M596" s="248">
        <f t="shared" si="26"/>
        <v>0</v>
      </c>
      <c r="N596" s="249"/>
      <c r="O596" s="249"/>
      <c r="P596" s="249"/>
      <c r="Q596" s="249"/>
      <c r="R596" s="248">
        <f t="shared" ref="R596:R659" si="28">SUM(M596:Q596)</f>
        <v>0</v>
      </c>
    </row>
    <row r="597" spans="4:18" s="120" customFormat="1" ht="12.75" hidden="1" customHeight="1">
      <c r="D597" s="246"/>
      <c r="E597" s="247"/>
      <c r="F597" s="247"/>
      <c r="G597" s="247"/>
      <c r="H597" s="248">
        <f t="shared" si="27"/>
        <v>0</v>
      </c>
      <c r="I597" s="249"/>
      <c r="J597" s="249"/>
      <c r="K597" s="249"/>
      <c r="L597" s="249"/>
      <c r="M597" s="248">
        <f t="shared" ref="M597:M660" si="29">SUM(H597:L597)</f>
        <v>0</v>
      </c>
      <c r="N597" s="249"/>
      <c r="O597" s="249"/>
      <c r="P597" s="249"/>
      <c r="Q597" s="249"/>
      <c r="R597" s="248">
        <f t="shared" si="28"/>
        <v>0</v>
      </c>
    </row>
    <row r="598" spans="4:18" s="120" customFormat="1" ht="12.75" hidden="1" customHeight="1">
      <c r="D598" s="246"/>
      <c r="E598" s="247"/>
      <c r="F598" s="247"/>
      <c r="G598" s="247"/>
      <c r="H598" s="248">
        <f t="shared" si="27"/>
        <v>0</v>
      </c>
      <c r="I598" s="249"/>
      <c r="J598" s="249"/>
      <c r="K598" s="249"/>
      <c r="L598" s="249"/>
      <c r="M598" s="248">
        <f t="shared" si="29"/>
        <v>0</v>
      </c>
      <c r="N598" s="249"/>
      <c r="O598" s="249"/>
      <c r="P598" s="249"/>
      <c r="Q598" s="249"/>
      <c r="R598" s="248">
        <f t="shared" si="28"/>
        <v>0</v>
      </c>
    </row>
    <row r="599" spans="4:18" s="120" customFormat="1" ht="12.75" hidden="1" customHeight="1">
      <c r="D599" s="246"/>
      <c r="E599" s="247"/>
      <c r="F599" s="247"/>
      <c r="G599" s="247"/>
      <c r="H599" s="248">
        <f t="shared" si="27"/>
        <v>0</v>
      </c>
      <c r="I599" s="249"/>
      <c r="J599" s="249"/>
      <c r="K599" s="249"/>
      <c r="L599" s="249"/>
      <c r="M599" s="248">
        <f t="shared" si="29"/>
        <v>0</v>
      </c>
      <c r="N599" s="249"/>
      <c r="O599" s="249"/>
      <c r="P599" s="249"/>
      <c r="Q599" s="249"/>
      <c r="R599" s="248">
        <f t="shared" si="28"/>
        <v>0</v>
      </c>
    </row>
    <row r="600" spans="4:18" s="120" customFormat="1" ht="12.75" hidden="1" customHeight="1">
      <c r="D600" s="246"/>
      <c r="E600" s="247"/>
      <c r="F600" s="247"/>
      <c r="G600" s="247"/>
      <c r="H600" s="248">
        <f t="shared" si="27"/>
        <v>0</v>
      </c>
      <c r="I600" s="249"/>
      <c r="J600" s="249"/>
      <c r="K600" s="249"/>
      <c r="L600" s="249"/>
      <c r="M600" s="248">
        <f t="shared" si="29"/>
        <v>0</v>
      </c>
      <c r="N600" s="249"/>
      <c r="O600" s="249"/>
      <c r="P600" s="249"/>
      <c r="Q600" s="249"/>
      <c r="R600" s="248">
        <f t="shared" si="28"/>
        <v>0</v>
      </c>
    </row>
    <row r="601" spans="4:18" s="120" customFormat="1" ht="12.75" hidden="1" customHeight="1">
      <c r="D601" s="246"/>
      <c r="E601" s="247"/>
      <c r="F601" s="247"/>
      <c r="G601" s="247"/>
      <c r="H601" s="248">
        <f t="shared" si="27"/>
        <v>0</v>
      </c>
      <c r="I601" s="249"/>
      <c r="J601" s="249"/>
      <c r="K601" s="249"/>
      <c r="L601" s="249"/>
      <c r="M601" s="248">
        <f t="shared" si="29"/>
        <v>0</v>
      </c>
      <c r="N601" s="249"/>
      <c r="O601" s="249"/>
      <c r="P601" s="249"/>
      <c r="Q601" s="249"/>
      <c r="R601" s="248">
        <f t="shared" si="28"/>
        <v>0</v>
      </c>
    </row>
    <row r="602" spans="4:18" s="120" customFormat="1" ht="12.75" hidden="1" customHeight="1">
      <c r="D602" s="246"/>
      <c r="E602" s="247"/>
      <c r="F602" s="247"/>
      <c r="G602" s="247"/>
      <c r="H602" s="248">
        <f t="shared" si="27"/>
        <v>0</v>
      </c>
      <c r="I602" s="249"/>
      <c r="J602" s="249"/>
      <c r="K602" s="249"/>
      <c r="L602" s="249"/>
      <c r="M602" s="248">
        <f t="shared" si="29"/>
        <v>0</v>
      </c>
      <c r="N602" s="249"/>
      <c r="O602" s="249"/>
      <c r="P602" s="249"/>
      <c r="Q602" s="249"/>
      <c r="R602" s="248">
        <f t="shared" si="28"/>
        <v>0</v>
      </c>
    </row>
    <row r="603" spans="4:18" s="120" customFormat="1" ht="12.75" hidden="1" customHeight="1">
      <c r="D603" s="246"/>
      <c r="E603" s="247"/>
      <c r="F603" s="247"/>
      <c r="G603" s="247"/>
      <c r="H603" s="248">
        <f t="shared" si="27"/>
        <v>0</v>
      </c>
      <c r="I603" s="249"/>
      <c r="J603" s="249"/>
      <c r="K603" s="249"/>
      <c r="L603" s="249"/>
      <c r="M603" s="248">
        <f t="shared" si="29"/>
        <v>0</v>
      </c>
      <c r="N603" s="249"/>
      <c r="O603" s="249"/>
      <c r="P603" s="249"/>
      <c r="Q603" s="249"/>
      <c r="R603" s="248">
        <f t="shared" si="28"/>
        <v>0</v>
      </c>
    </row>
    <row r="604" spans="4:18" s="120" customFormat="1" ht="12.75" hidden="1" customHeight="1">
      <c r="D604" s="246"/>
      <c r="E604" s="247"/>
      <c r="F604" s="247"/>
      <c r="G604" s="247"/>
      <c r="H604" s="248">
        <f t="shared" si="27"/>
        <v>0</v>
      </c>
      <c r="I604" s="249"/>
      <c r="J604" s="249"/>
      <c r="K604" s="249"/>
      <c r="L604" s="249"/>
      <c r="M604" s="248">
        <f t="shared" si="29"/>
        <v>0</v>
      </c>
      <c r="N604" s="249"/>
      <c r="O604" s="249"/>
      <c r="P604" s="249"/>
      <c r="Q604" s="249"/>
      <c r="R604" s="248">
        <f t="shared" si="28"/>
        <v>0</v>
      </c>
    </row>
    <row r="605" spans="4:18" s="120" customFormat="1" ht="12.75" hidden="1" customHeight="1">
      <c r="D605" s="246"/>
      <c r="E605" s="247"/>
      <c r="F605" s="247"/>
      <c r="G605" s="247"/>
      <c r="H605" s="248">
        <f t="shared" si="27"/>
        <v>0</v>
      </c>
      <c r="I605" s="249"/>
      <c r="J605" s="249"/>
      <c r="K605" s="249"/>
      <c r="L605" s="249"/>
      <c r="M605" s="248">
        <f t="shared" si="29"/>
        <v>0</v>
      </c>
      <c r="N605" s="249"/>
      <c r="O605" s="249"/>
      <c r="P605" s="249"/>
      <c r="Q605" s="249"/>
      <c r="R605" s="248">
        <f t="shared" si="28"/>
        <v>0</v>
      </c>
    </row>
    <row r="606" spans="4:18" s="120" customFormat="1" ht="12.75" hidden="1" customHeight="1">
      <c r="D606" s="246"/>
      <c r="E606" s="247"/>
      <c r="F606" s="247"/>
      <c r="G606" s="247"/>
      <c r="H606" s="248">
        <f t="shared" si="27"/>
        <v>0</v>
      </c>
      <c r="I606" s="249"/>
      <c r="J606" s="249"/>
      <c r="K606" s="249"/>
      <c r="L606" s="249"/>
      <c r="M606" s="248">
        <f t="shared" si="29"/>
        <v>0</v>
      </c>
      <c r="N606" s="249"/>
      <c r="O606" s="249"/>
      <c r="P606" s="249"/>
      <c r="Q606" s="249"/>
      <c r="R606" s="248">
        <f t="shared" si="28"/>
        <v>0</v>
      </c>
    </row>
    <row r="607" spans="4:18" s="120" customFormat="1" ht="12.75" hidden="1" customHeight="1">
      <c r="D607" s="246"/>
      <c r="E607" s="247"/>
      <c r="F607" s="247"/>
      <c r="G607" s="247"/>
      <c r="H607" s="248">
        <f t="shared" si="27"/>
        <v>0</v>
      </c>
      <c r="I607" s="249"/>
      <c r="J607" s="249"/>
      <c r="K607" s="249"/>
      <c r="L607" s="249"/>
      <c r="M607" s="248">
        <f t="shared" si="29"/>
        <v>0</v>
      </c>
      <c r="N607" s="249"/>
      <c r="O607" s="249"/>
      <c r="P607" s="249"/>
      <c r="Q607" s="249"/>
      <c r="R607" s="248">
        <f t="shared" si="28"/>
        <v>0</v>
      </c>
    </row>
    <row r="608" spans="4:18" s="120" customFormat="1" ht="12.75" hidden="1" customHeight="1">
      <c r="D608" s="246"/>
      <c r="E608" s="247"/>
      <c r="F608" s="247"/>
      <c r="G608" s="247"/>
      <c r="H608" s="248">
        <f t="shared" si="27"/>
        <v>0</v>
      </c>
      <c r="I608" s="249"/>
      <c r="J608" s="249"/>
      <c r="K608" s="249"/>
      <c r="L608" s="249"/>
      <c r="M608" s="248">
        <f t="shared" si="29"/>
        <v>0</v>
      </c>
      <c r="N608" s="249"/>
      <c r="O608" s="249"/>
      <c r="P608" s="249"/>
      <c r="Q608" s="249"/>
      <c r="R608" s="248">
        <f t="shared" si="28"/>
        <v>0</v>
      </c>
    </row>
    <row r="609" spans="4:18" s="120" customFormat="1" ht="12.75" hidden="1" customHeight="1">
      <c r="D609" s="246"/>
      <c r="E609" s="247"/>
      <c r="F609" s="247"/>
      <c r="G609" s="247"/>
      <c r="H609" s="248">
        <f t="shared" si="27"/>
        <v>0</v>
      </c>
      <c r="I609" s="249"/>
      <c r="J609" s="249"/>
      <c r="K609" s="249"/>
      <c r="L609" s="249"/>
      <c r="M609" s="248">
        <f t="shared" si="29"/>
        <v>0</v>
      </c>
      <c r="N609" s="249"/>
      <c r="O609" s="249"/>
      <c r="P609" s="249"/>
      <c r="Q609" s="249"/>
      <c r="R609" s="248">
        <f t="shared" si="28"/>
        <v>0</v>
      </c>
    </row>
    <row r="610" spans="4:18" s="120" customFormat="1" ht="12.75" hidden="1" customHeight="1">
      <c r="D610" s="246"/>
      <c r="E610" s="247"/>
      <c r="F610" s="247"/>
      <c r="G610" s="247"/>
      <c r="H610" s="248">
        <f t="shared" si="27"/>
        <v>0</v>
      </c>
      <c r="I610" s="249"/>
      <c r="J610" s="249"/>
      <c r="K610" s="249"/>
      <c r="L610" s="249"/>
      <c r="M610" s="248">
        <f t="shared" si="29"/>
        <v>0</v>
      </c>
      <c r="N610" s="249"/>
      <c r="O610" s="249"/>
      <c r="P610" s="249"/>
      <c r="Q610" s="249"/>
      <c r="R610" s="248">
        <f t="shared" si="28"/>
        <v>0</v>
      </c>
    </row>
    <row r="611" spans="4:18" s="120" customFormat="1" ht="12.75" hidden="1" customHeight="1">
      <c r="D611" s="246"/>
      <c r="E611" s="247"/>
      <c r="F611" s="247"/>
      <c r="G611" s="247"/>
      <c r="H611" s="248">
        <f t="shared" si="27"/>
        <v>0</v>
      </c>
      <c r="I611" s="249"/>
      <c r="J611" s="249"/>
      <c r="K611" s="249"/>
      <c r="L611" s="249"/>
      <c r="M611" s="248">
        <f t="shared" si="29"/>
        <v>0</v>
      </c>
      <c r="N611" s="249"/>
      <c r="O611" s="249"/>
      <c r="P611" s="249"/>
      <c r="Q611" s="249"/>
      <c r="R611" s="248">
        <f t="shared" si="28"/>
        <v>0</v>
      </c>
    </row>
    <row r="612" spans="4:18" s="120" customFormat="1" ht="12.75" hidden="1" customHeight="1">
      <c r="D612" s="246"/>
      <c r="E612" s="247"/>
      <c r="F612" s="247"/>
      <c r="G612" s="247"/>
      <c r="H612" s="248">
        <f t="shared" si="27"/>
        <v>0</v>
      </c>
      <c r="I612" s="249"/>
      <c r="J612" s="249"/>
      <c r="K612" s="249"/>
      <c r="L612" s="249"/>
      <c r="M612" s="248">
        <f t="shared" si="29"/>
        <v>0</v>
      </c>
      <c r="N612" s="249"/>
      <c r="O612" s="249"/>
      <c r="P612" s="249"/>
      <c r="Q612" s="249"/>
      <c r="R612" s="248">
        <f t="shared" si="28"/>
        <v>0</v>
      </c>
    </row>
    <row r="613" spans="4:18" s="120" customFormat="1" ht="12.75" hidden="1" customHeight="1">
      <c r="D613" s="246"/>
      <c r="E613" s="247"/>
      <c r="F613" s="247"/>
      <c r="G613" s="247"/>
      <c r="H613" s="248">
        <f t="shared" si="27"/>
        <v>0</v>
      </c>
      <c r="I613" s="249"/>
      <c r="J613" s="249"/>
      <c r="K613" s="249"/>
      <c r="L613" s="249"/>
      <c r="M613" s="248">
        <f t="shared" si="29"/>
        <v>0</v>
      </c>
      <c r="N613" s="249"/>
      <c r="O613" s="249"/>
      <c r="P613" s="249"/>
      <c r="Q613" s="249"/>
      <c r="R613" s="248">
        <f t="shared" si="28"/>
        <v>0</v>
      </c>
    </row>
    <row r="614" spans="4:18" s="120" customFormat="1" ht="12.75" hidden="1" customHeight="1">
      <c r="D614" s="246"/>
      <c r="E614" s="247"/>
      <c r="F614" s="247"/>
      <c r="G614" s="247"/>
      <c r="H614" s="248">
        <f t="shared" si="27"/>
        <v>0</v>
      </c>
      <c r="I614" s="249"/>
      <c r="J614" s="249"/>
      <c r="K614" s="249"/>
      <c r="L614" s="249"/>
      <c r="M614" s="248">
        <f t="shared" si="29"/>
        <v>0</v>
      </c>
      <c r="N614" s="249"/>
      <c r="O614" s="249"/>
      <c r="P614" s="249"/>
      <c r="Q614" s="249"/>
      <c r="R614" s="248">
        <f t="shared" si="28"/>
        <v>0</v>
      </c>
    </row>
    <row r="615" spans="4:18" s="120" customFormat="1" ht="12.75" hidden="1" customHeight="1">
      <c r="D615" s="246"/>
      <c r="E615" s="247"/>
      <c r="F615" s="247"/>
      <c r="G615" s="247"/>
      <c r="H615" s="248">
        <f t="shared" si="27"/>
        <v>0</v>
      </c>
      <c r="I615" s="249"/>
      <c r="J615" s="249"/>
      <c r="K615" s="249"/>
      <c r="L615" s="249"/>
      <c r="M615" s="248">
        <f t="shared" si="29"/>
        <v>0</v>
      </c>
      <c r="N615" s="249"/>
      <c r="O615" s="249"/>
      <c r="P615" s="249"/>
      <c r="Q615" s="249"/>
      <c r="R615" s="248">
        <f t="shared" si="28"/>
        <v>0</v>
      </c>
    </row>
    <row r="616" spans="4:18" s="120" customFormat="1" ht="12.75" hidden="1" customHeight="1">
      <c r="D616" s="246"/>
      <c r="E616" s="247"/>
      <c r="F616" s="247"/>
      <c r="G616" s="247"/>
      <c r="H616" s="248">
        <f t="shared" si="27"/>
        <v>0</v>
      </c>
      <c r="I616" s="249"/>
      <c r="J616" s="249"/>
      <c r="K616" s="249"/>
      <c r="L616" s="249"/>
      <c r="M616" s="248">
        <f t="shared" si="29"/>
        <v>0</v>
      </c>
      <c r="N616" s="249"/>
      <c r="O616" s="249"/>
      <c r="P616" s="249"/>
      <c r="Q616" s="249"/>
      <c r="R616" s="248">
        <f t="shared" si="28"/>
        <v>0</v>
      </c>
    </row>
    <row r="617" spans="4:18" s="120" customFormat="1" ht="12.75" hidden="1" customHeight="1">
      <c r="D617" s="246"/>
      <c r="E617" s="247"/>
      <c r="F617" s="247"/>
      <c r="G617" s="247"/>
      <c r="H617" s="248">
        <f t="shared" si="27"/>
        <v>0</v>
      </c>
      <c r="I617" s="249"/>
      <c r="J617" s="249"/>
      <c r="K617" s="249"/>
      <c r="L617" s="249"/>
      <c r="M617" s="248">
        <f t="shared" si="29"/>
        <v>0</v>
      </c>
      <c r="N617" s="249"/>
      <c r="O617" s="249"/>
      <c r="P617" s="249"/>
      <c r="Q617" s="249"/>
      <c r="R617" s="248">
        <f t="shared" si="28"/>
        <v>0</v>
      </c>
    </row>
    <row r="618" spans="4:18" s="120" customFormat="1" ht="12.75" hidden="1" customHeight="1">
      <c r="D618" s="246"/>
      <c r="E618" s="247"/>
      <c r="F618" s="247"/>
      <c r="G618" s="247"/>
      <c r="H618" s="248">
        <f t="shared" si="27"/>
        <v>0</v>
      </c>
      <c r="I618" s="249"/>
      <c r="J618" s="249"/>
      <c r="K618" s="249"/>
      <c r="L618" s="249"/>
      <c r="M618" s="248">
        <f t="shared" si="29"/>
        <v>0</v>
      </c>
      <c r="N618" s="249"/>
      <c r="O618" s="249"/>
      <c r="P618" s="249"/>
      <c r="Q618" s="249"/>
      <c r="R618" s="248">
        <f t="shared" si="28"/>
        <v>0</v>
      </c>
    </row>
    <row r="619" spans="4:18" s="120" customFormat="1" ht="12.75" hidden="1" customHeight="1">
      <c r="D619" s="246"/>
      <c r="E619" s="247"/>
      <c r="F619" s="247"/>
      <c r="G619" s="247"/>
      <c r="H619" s="248">
        <f t="shared" si="27"/>
        <v>0</v>
      </c>
      <c r="I619" s="249"/>
      <c r="J619" s="249"/>
      <c r="K619" s="249"/>
      <c r="L619" s="249"/>
      <c r="M619" s="248">
        <f t="shared" si="29"/>
        <v>0</v>
      </c>
      <c r="N619" s="249"/>
      <c r="O619" s="249"/>
      <c r="P619" s="249"/>
      <c r="Q619" s="249"/>
      <c r="R619" s="248">
        <f t="shared" si="28"/>
        <v>0</v>
      </c>
    </row>
    <row r="620" spans="4:18" s="120" customFormat="1" ht="12.75" hidden="1" customHeight="1">
      <c r="D620" s="246"/>
      <c r="E620" s="247"/>
      <c r="F620" s="247"/>
      <c r="G620" s="247"/>
      <c r="H620" s="248">
        <f t="shared" si="27"/>
        <v>0</v>
      </c>
      <c r="I620" s="249"/>
      <c r="J620" s="249"/>
      <c r="K620" s="249"/>
      <c r="L620" s="249"/>
      <c r="M620" s="248">
        <f t="shared" si="29"/>
        <v>0</v>
      </c>
      <c r="N620" s="249"/>
      <c r="O620" s="249"/>
      <c r="P620" s="249"/>
      <c r="Q620" s="249"/>
      <c r="R620" s="248">
        <f t="shared" si="28"/>
        <v>0</v>
      </c>
    </row>
    <row r="621" spans="4:18" s="120" customFormat="1" ht="12.75" hidden="1" customHeight="1">
      <c r="D621" s="246"/>
      <c r="E621" s="247"/>
      <c r="F621" s="247"/>
      <c r="G621" s="247"/>
      <c r="H621" s="248">
        <f t="shared" si="27"/>
        <v>0</v>
      </c>
      <c r="I621" s="249"/>
      <c r="J621" s="249"/>
      <c r="K621" s="249"/>
      <c r="L621" s="249"/>
      <c r="M621" s="248">
        <f t="shared" si="29"/>
        <v>0</v>
      </c>
      <c r="N621" s="249"/>
      <c r="O621" s="249"/>
      <c r="P621" s="249"/>
      <c r="Q621" s="249"/>
      <c r="R621" s="248">
        <f t="shared" si="28"/>
        <v>0</v>
      </c>
    </row>
    <row r="622" spans="4:18" s="120" customFormat="1" ht="12.75" hidden="1" customHeight="1">
      <c r="D622" s="246"/>
      <c r="E622" s="247"/>
      <c r="F622" s="247"/>
      <c r="G622" s="247"/>
      <c r="H622" s="248">
        <f t="shared" si="27"/>
        <v>0</v>
      </c>
      <c r="I622" s="249"/>
      <c r="J622" s="249"/>
      <c r="K622" s="249"/>
      <c r="L622" s="249"/>
      <c r="M622" s="248">
        <f t="shared" si="29"/>
        <v>0</v>
      </c>
      <c r="N622" s="249"/>
      <c r="O622" s="249"/>
      <c r="P622" s="249"/>
      <c r="Q622" s="249"/>
      <c r="R622" s="248">
        <f t="shared" si="28"/>
        <v>0</v>
      </c>
    </row>
    <row r="623" spans="4:18" s="120" customFormat="1" ht="12.75" hidden="1" customHeight="1">
      <c r="D623" s="246"/>
      <c r="E623" s="247"/>
      <c r="F623" s="247"/>
      <c r="G623" s="247"/>
      <c r="H623" s="248">
        <f t="shared" si="27"/>
        <v>0</v>
      </c>
      <c r="I623" s="249"/>
      <c r="J623" s="249"/>
      <c r="K623" s="249"/>
      <c r="L623" s="249"/>
      <c r="M623" s="248">
        <f t="shared" si="29"/>
        <v>0</v>
      </c>
      <c r="N623" s="249"/>
      <c r="O623" s="249"/>
      <c r="P623" s="249"/>
      <c r="Q623" s="249"/>
      <c r="R623" s="248">
        <f t="shared" si="28"/>
        <v>0</v>
      </c>
    </row>
    <row r="624" spans="4:18" s="120" customFormat="1" ht="12.75" hidden="1" customHeight="1">
      <c r="D624" s="246"/>
      <c r="E624" s="247"/>
      <c r="F624" s="247"/>
      <c r="G624" s="247"/>
      <c r="H624" s="248">
        <f t="shared" si="27"/>
        <v>0</v>
      </c>
      <c r="I624" s="249"/>
      <c r="J624" s="249"/>
      <c r="K624" s="249"/>
      <c r="L624" s="249"/>
      <c r="M624" s="248">
        <f t="shared" si="29"/>
        <v>0</v>
      </c>
      <c r="N624" s="249"/>
      <c r="O624" s="249"/>
      <c r="P624" s="249"/>
      <c r="Q624" s="249"/>
      <c r="R624" s="248">
        <f t="shared" si="28"/>
        <v>0</v>
      </c>
    </row>
    <row r="625" spans="4:18" s="120" customFormat="1" ht="12.75" hidden="1" customHeight="1">
      <c r="D625" s="246"/>
      <c r="E625" s="247"/>
      <c r="F625" s="247"/>
      <c r="G625" s="247"/>
      <c r="H625" s="248">
        <f t="shared" si="27"/>
        <v>0</v>
      </c>
      <c r="I625" s="249"/>
      <c r="J625" s="249"/>
      <c r="K625" s="249"/>
      <c r="L625" s="249"/>
      <c r="M625" s="248">
        <f t="shared" si="29"/>
        <v>0</v>
      </c>
      <c r="N625" s="249"/>
      <c r="O625" s="249"/>
      <c r="P625" s="249"/>
      <c r="Q625" s="249"/>
      <c r="R625" s="248">
        <f t="shared" si="28"/>
        <v>0</v>
      </c>
    </row>
    <row r="626" spans="4:18" s="120" customFormat="1" ht="12.75" hidden="1" customHeight="1">
      <c r="D626" s="246"/>
      <c r="E626" s="247"/>
      <c r="F626" s="247"/>
      <c r="G626" s="247"/>
      <c r="H626" s="248">
        <f t="shared" si="27"/>
        <v>0</v>
      </c>
      <c r="I626" s="249"/>
      <c r="J626" s="249"/>
      <c r="K626" s="249"/>
      <c r="L626" s="249"/>
      <c r="M626" s="248">
        <f t="shared" si="29"/>
        <v>0</v>
      </c>
      <c r="N626" s="249"/>
      <c r="O626" s="249"/>
      <c r="P626" s="249"/>
      <c r="Q626" s="249"/>
      <c r="R626" s="248">
        <f t="shared" si="28"/>
        <v>0</v>
      </c>
    </row>
    <row r="627" spans="4:18" s="120" customFormat="1" ht="12.75" hidden="1" customHeight="1">
      <c r="D627" s="246"/>
      <c r="E627" s="247"/>
      <c r="F627" s="247"/>
      <c r="G627" s="247"/>
      <c r="H627" s="248">
        <f t="shared" si="27"/>
        <v>0</v>
      </c>
      <c r="I627" s="249"/>
      <c r="J627" s="249"/>
      <c r="K627" s="249"/>
      <c r="L627" s="249"/>
      <c r="M627" s="248">
        <f t="shared" si="29"/>
        <v>0</v>
      </c>
      <c r="N627" s="249"/>
      <c r="O627" s="249"/>
      <c r="P627" s="249"/>
      <c r="Q627" s="249"/>
      <c r="R627" s="248">
        <f t="shared" si="28"/>
        <v>0</v>
      </c>
    </row>
    <row r="628" spans="4:18" s="120" customFormat="1" ht="12.75" hidden="1" customHeight="1">
      <c r="D628" s="246"/>
      <c r="E628" s="247"/>
      <c r="F628" s="247"/>
      <c r="G628" s="247"/>
      <c r="H628" s="248">
        <f t="shared" si="27"/>
        <v>0</v>
      </c>
      <c r="I628" s="249"/>
      <c r="J628" s="249"/>
      <c r="K628" s="249"/>
      <c r="L628" s="249"/>
      <c r="M628" s="248">
        <f t="shared" si="29"/>
        <v>0</v>
      </c>
      <c r="N628" s="249"/>
      <c r="O628" s="249"/>
      <c r="P628" s="249"/>
      <c r="Q628" s="249"/>
      <c r="R628" s="248">
        <f t="shared" si="28"/>
        <v>0</v>
      </c>
    </row>
    <row r="629" spans="4:18" s="120" customFormat="1" ht="12.75" hidden="1" customHeight="1">
      <c r="D629" s="246"/>
      <c r="E629" s="247"/>
      <c r="F629" s="247"/>
      <c r="G629" s="247"/>
      <c r="H629" s="248">
        <f t="shared" si="27"/>
        <v>0</v>
      </c>
      <c r="I629" s="249"/>
      <c r="J629" s="249"/>
      <c r="K629" s="249"/>
      <c r="L629" s="249"/>
      <c r="M629" s="248">
        <f t="shared" si="29"/>
        <v>0</v>
      </c>
      <c r="N629" s="249"/>
      <c r="O629" s="249"/>
      <c r="P629" s="249"/>
      <c r="Q629" s="249"/>
      <c r="R629" s="248">
        <f t="shared" si="28"/>
        <v>0</v>
      </c>
    </row>
    <row r="630" spans="4:18" s="120" customFormat="1" ht="12.75" hidden="1" customHeight="1">
      <c r="D630" s="246"/>
      <c r="E630" s="247"/>
      <c r="F630" s="247"/>
      <c r="G630" s="247"/>
      <c r="H630" s="248">
        <f t="shared" si="27"/>
        <v>0</v>
      </c>
      <c r="I630" s="249"/>
      <c r="J630" s="249"/>
      <c r="K630" s="249"/>
      <c r="L630" s="249"/>
      <c r="M630" s="248">
        <f t="shared" si="29"/>
        <v>0</v>
      </c>
      <c r="N630" s="249"/>
      <c r="O630" s="249"/>
      <c r="P630" s="249"/>
      <c r="Q630" s="249"/>
      <c r="R630" s="248">
        <f t="shared" si="28"/>
        <v>0</v>
      </c>
    </row>
    <row r="631" spans="4:18" s="120" customFormat="1" ht="12.75" hidden="1" customHeight="1">
      <c r="D631" s="246"/>
      <c r="E631" s="247"/>
      <c r="F631" s="247"/>
      <c r="G631" s="247"/>
      <c r="H631" s="248">
        <f t="shared" si="27"/>
        <v>0</v>
      </c>
      <c r="I631" s="249"/>
      <c r="J631" s="249"/>
      <c r="K631" s="249"/>
      <c r="L631" s="249"/>
      <c r="M631" s="248">
        <f t="shared" si="29"/>
        <v>0</v>
      </c>
      <c r="N631" s="249"/>
      <c r="O631" s="249"/>
      <c r="P631" s="249"/>
      <c r="Q631" s="249"/>
      <c r="R631" s="248">
        <f t="shared" si="28"/>
        <v>0</v>
      </c>
    </row>
    <row r="632" spans="4:18" s="120" customFormat="1" ht="12.75" hidden="1" customHeight="1">
      <c r="D632" s="246"/>
      <c r="E632" s="247"/>
      <c r="F632" s="247"/>
      <c r="G632" s="247"/>
      <c r="H632" s="248">
        <f t="shared" si="27"/>
        <v>0</v>
      </c>
      <c r="I632" s="249"/>
      <c r="J632" s="249"/>
      <c r="K632" s="249"/>
      <c r="L632" s="249"/>
      <c r="M632" s="248">
        <f t="shared" si="29"/>
        <v>0</v>
      </c>
      <c r="N632" s="249"/>
      <c r="O632" s="249"/>
      <c r="P632" s="249"/>
      <c r="Q632" s="249"/>
      <c r="R632" s="248">
        <f t="shared" si="28"/>
        <v>0</v>
      </c>
    </row>
    <row r="633" spans="4:18" s="120" customFormat="1" ht="12.75" hidden="1" customHeight="1">
      <c r="D633" s="246"/>
      <c r="E633" s="247"/>
      <c r="F633" s="247"/>
      <c r="G633" s="247"/>
      <c r="H633" s="248">
        <f t="shared" si="27"/>
        <v>0</v>
      </c>
      <c r="I633" s="249"/>
      <c r="J633" s="249"/>
      <c r="K633" s="249"/>
      <c r="L633" s="249"/>
      <c r="M633" s="248">
        <f t="shared" si="29"/>
        <v>0</v>
      </c>
      <c r="N633" s="249"/>
      <c r="O633" s="249"/>
      <c r="P633" s="249"/>
      <c r="Q633" s="249"/>
      <c r="R633" s="248">
        <f t="shared" si="28"/>
        <v>0</v>
      </c>
    </row>
    <row r="634" spans="4:18" s="120" customFormat="1" ht="12.75" hidden="1" customHeight="1">
      <c r="D634" s="246"/>
      <c r="E634" s="247"/>
      <c r="F634" s="247"/>
      <c r="G634" s="247"/>
      <c r="H634" s="248">
        <f t="shared" si="27"/>
        <v>0</v>
      </c>
      <c r="I634" s="249"/>
      <c r="J634" s="249"/>
      <c r="K634" s="249"/>
      <c r="L634" s="249"/>
      <c r="M634" s="248">
        <f t="shared" si="29"/>
        <v>0</v>
      </c>
      <c r="N634" s="249"/>
      <c r="O634" s="249"/>
      <c r="P634" s="249"/>
      <c r="Q634" s="249"/>
      <c r="R634" s="248">
        <f t="shared" si="28"/>
        <v>0</v>
      </c>
    </row>
    <row r="635" spans="4:18" s="120" customFormat="1" ht="12.75" hidden="1" customHeight="1">
      <c r="D635" s="246"/>
      <c r="E635" s="247"/>
      <c r="F635" s="247"/>
      <c r="G635" s="247"/>
      <c r="H635" s="248">
        <f t="shared" si="27"/>
        <v>0</v>
      </c>
      <c r="I635" s="249"/>
      <c r="J635" s="249"/>
      <c r="K635" s="249"/>
      <c r="L635" s="249"/>
      <c r="M635" s="248">
        <f t="shared" si="29"/>
        <v>0</v>
      </c>
      <c r="N635" s="249"/>
      <c r="O635" s="249"/>
      <c r="P635" s="249"/>
      <c r="Q635" s="249"/>
      <c r="R635" s="248">
        <f t="shared" si="28"/>
        <v>0</v>
      </c>
    </row>
    <row r="636" spans="4:18" s="120" customFormat="1" ht="12.75" hidden="1" customHeight="1">
      <c r="D636" s="246"/>
      <c r="E636" s="247"/>
      <c r="F636" s="247"/>
      <c r="G636" s="247"/>
      <c r="H636" s="248">
        <f t="shared" si="27"/>
        <v>0</v>
      </c>
      <c r="I636" s="249"/>
      <c r="J636" s="249"/>
      <c r="K636" s="249"/>
      <c r="L636" s="249"/>
      <c r="M636" s="248">
        <f t="shared" si="29"/>
        <v>0</v>
      </c>
      <c r="N636" s="249"/>
      <c r="O636" s="249"/>
      <c r="P636" s="249"/>
      <c r="Q636" s="249"/>
      <c r="R636" s="248">
        <f t="shared" si="28"/>
        <v>0</v>
      </c>
    </row>
    <row r="637" spans="4:18" s="120" customFormat="1" ht="12.75" hidden="1" customHeight="1">
      <c r="D637" s="246"/>
      <c r="E637" s="247"/>
      <c r="F637" s="247"/>
      <c r="G637" s="247"/>
      <c r="H637" s="248">
        <f t="shared" si="27"/>
        <v>0</v>
      </c>
      <c r="I637" s="249"/>
      <c r="J637" s="249"/>
      <c r="K637" s="249"/>
      <c r="L637" s="249"/>
      <c r="M637" s="248">
        <f t="shared" si="29"/>
        <v>0</v>
      </c>
      <c r="N637" s="249"/>
      <c r="O637" s="249"/>
      <c r="P637" s="249"/>
      <c r="Q637" s="249"/>
      <c r="R637" s="248">
        <f t="shared" si="28"/>
        <v>0</v>
      </c>
    </row>
    <row r="638" spans="4:18" s="120" customFormat="1" ht="12.75" hidden="1" customHeight="1">
      <c r="D638" s="246"/>
      <c r="E638" s="247"/>
      <c r="F638" s="247"/>
      <c r="G638" s="247"/>
      <c r="H638" s="248">
        <f t="shared" si="27"/>
        <v>0</v>
      </c>
      <c r="I638" s="249"/>
      <c r="J638" s="249"/>
      <c r="K638" s="249"/>
      <c r="L638" s="249"/>
      <c r="M638" s="248">
        <f t="shared" si="29"/>
        <v>0</v>
      </c>
      <c r="N638" s="249"/>
      <c r="O638" s="249"/>
      <c r="P638" s="249"/>
      <c r="Q638" s="249"/>
      <c r="R638" s="248">
        <f t="shared" si="28"/>
        <v>0</v>
      </c>
    </row>
    <row r="639" spans="4:18" s="120" customFormat="1" ht="12.75" hidden="1" customHeight="1">
      <c r="D639" s="246"/>
      <c r="E639" s="247"/>
      <c r="F639" s="247"/>
      <c r="G639" s="247"/>
      <c r="H639" s="248">
        <f t="shared" si="27"/>
        <v>0</v>
      </c>
      <c r="I639" s="249"/>
      <c r="J639" s="249"/>
      <c r="K639" s="249"/>
      <c r="L639" s="249"/>
      <c r="M639" s="248">
        <f t="shared" si="29"/>
        <v>0</v>
      </c>
      <c r="N639" s="249"/>
      <c r="O639" s="249"/>
      <c r="P639" s="249"/>
      <c r="Q639" s="249"/>
      <c r="R639" s="248">
        <f t="shared" si="28"/>
        <v>0</v>
      </c>
    </row>
    <row r="640" spans="4:18" s="120" customFormat="1" ht="12.75" hidden="1" customHeight="1">
      <c r="D640" s="246"/>
      <c r="E640" s="247"/>
      <c r="F640" s="247"/>
      <c r="G640" s="247"/>
      <c r="H640" s="248">
        <f t="shared" si="27"/>
        <v>0</v>
      </c>
      <c r="I640" s="249"/>
      <c r="J640" s="249"/>
      <c r="K640" s="249"/>
      <c r="L640" s="249"/>
      <c r="M640" s="248">
        <f t="shared" si="29"/>
        <v>0</v>
      </c>
      <c r="N640" s="249"/>
      <c r="O640" s="249"/>
      <c r="P640" s="249"/>
      <c r="Q640" s="249"/>
      <c r="R640" s="248">
        <f t="shared" si="28"/>
        <v>0</v>
      </c>
    </row>
    <row r="641" spans="4:18" s="120" customFormat="1" ht="12.75" hidden="1" customHeight="1">
      <c r="D641" s="246"/>
      <c r="E641" s="247"/>
      <c r="F641" s="247"/>
      <c r="G641" s="247"/>
      <c r="H641" s="248">
        <f t="shared" si="27"/>
        <v>0</v>
      </c>
      <c r="I641" s="249"/>
      <c r="J641" s="249"/>
      <c r="K641" s="249"/>
      <c r="L641" s="249"/>
      <c r="M641" s="248">
        <f t="shared" si="29"/>
        <v>0</v>
      </c>
      <c r="N641" s="249"/>
      <c r="O641" s="249"/>
      <c r="P641" s="249"/>
      <c r="Q641" s="249"/>
      <c r="R641" s="248">
        <f t="shared" si="28"/>
        <v>0</v>
      </c>
    </row>
    <row r="642" spans="4:18" s="120" customFormat="1" ht="12.75" hidden="1" customHeight="1">
      <c r="D642" s="246"/>
      <c r="E642" s="247"/>
      <c r="F642" s="247"/>
      <c r="G642" s="247"/>
      <c r="H642" s="248">
        <f t="shared" si="27"/>
        <v>0</v>
      </c>
      <c r="I642" s="249"/>
      <c r="J642" s="249"/>
      <c r="K642" s="249"/>
      <c r="L642" s="249"/>
      <c r="M642" s="248">
        <f t="shared" si="29"/>
        <v>0</v>
      </c>
      <c r="N642" s="249"/>
      <c r="O642" s="249"/>
      <c r="P642" s="249"/>
      <c r="Q642" s="249"/>
      <c r="R642" s="248">
        <f t="shared" si="28"/>
        <v>0</v>
      </c>
    </row>
    <row r="643" spans="4:18" s="120" customFormat="1" ht="12.75" hidden="1" customHeight="1">
      <c r="D643" s="246"/>
      <c r="E643" s="247"/>
      <c r="F643" s="247"/>
      <c r="G643" s="247"/>
      <c r="H643" s="248">
        <f t="shared" si="27"/>
        <v>0</v>
      </c>
      <c r="I643" s="249"/>
      <c r="J643" s="249"/>
      <c r="K643" s="249"/>
      <c r="L643" s="249"/>
      <c r="M643" s="248">
        <f t="shared" si="29"/>
        <v>0</v>
      </c>
      <c r="N643" s="249"/>
      <c r="O643" s="249"/>
      <c r="P643" s="249"/>
      <c r="Q643" s="249"/>
      <c r="R643" s="248">
        <f t="shared" si="28"/>
        <v>0</v>
      </c>
    </row>
    <row r="644" spans="4:18" s="120" customFormat="1" ht="12.75" hidden="1" customHeight="1">
      <c r="D644" s="246"/>
      <c r="E644" s="247"/>
      <c r="F644" s="247"/>
      <c r="G644" s="247"/>
      <c r="H644" s="248">
        <f t="shared" si="27"/>
        <v>0</v>
      </c>
      <c r="I644" s="249"/>
      <c r="J644" s="249"/>
      <c r="K644" s="249"/>
      <c r="L644" s="249"/>
      <c r="M644" s="248">
        <f t="shared" si="29"/>
        <v>0</v>
      </c>
      <c r="N644" s="249"/>
      <c r="O644" s="249"/>
      <c r="P644" s="249"/>
      <c r="Q644" s="249"/>
      <c r="R644" s="248">
        <f t="shared" si="28"/>
        <v>0</v>
      </c>
    </row>
    <row r="645" spans="4:18" s="120" customFormat="1" ht="12.75" hidden="1" customHeight="1">
      <c r="D645" s="246"/>
      <c r="E645" s="247"/>
      <c r="F645" s="247"/>
      <c r="G645" s="247"/>
      <c r="H645" s="248">
        <f t="shared" si="27"/>
        <v>0</v>
      </c>
      <c r="I645" s="249"/>
      <c r="J645" s="249"/>
      <c r="K645" s="249"/>
      <c r="L645" s="249"/>
      <c r="M645" s="248">
        <f t="shared" si="29"/>
        <v>0</v>
      </c>
      <c r="N645" s="249"/>
      <c r="O645" s="249"/>
      <c r="P645" s="249"/>
      <c r="Q645" s="249"/>
      <c r="R645" s="248">
        <f t="shared" si="28"/>
        <v>0</v>
      </c>
    </row>
    <row r="646" spans="4:18" s="120" customFormat="1" ht="12.75" hidden="1" customHeight="1">
      <c r="D646" s="246"/>
      <c r="E646" s="247"/>
      <c r="F646" s="247"/>
      <c r="G646" s="247"/>
      <c r="H646" s="248">
        <f t="shared" si="27"/>
        <v>0</v>
      </c>
      <c r="I646" s="249"/>
      <c r="J646" s="249"/>
      <c r="K646" s="249"/>
      <c r="L646" s="249"/>
      <c r="M646" s="248">
        <f t="shared" si="29"/>
        <v>0</v>
      </c>
      <c r="N646" s="249"/>
      <c r="O646" s="249"/>
      <c r="P646" s="249"/>
      <c r="Q646" s="249"/>
      <c r="R646" s="248">
        <f t="shared" si="28"/>
        <v>0</v>
      </c>
    </row>
    <row r="647" spans="4:18" s="120" customFormat="1" ht="12.75" hidden="1" customHeight="1">
      <c r="D647" s="246"/>
      <c r="E647" s="247"/>
      <c r="F647" s="247"/>
      <c r="G647" s="247"/>
      <c r="H647" s="248">
        <f t="shared" si="27"/>
        <v>0</v>
      </c>
      <c r="I647" s="249"/>
      <c r="J647" s="249"/>
      <c r="K647" s="249"/>
      <c r="L647" s="249"/>
      <c r="M647" s="248">
        <f t="shared" si="29"/>
        <v>0</v>
      </c>
      <c r="N647" s="249"/>
      <c r="O647" s="249"/>
      <c r="P647" s="249"/>
      <c r="Q647" s="249"/>
      <c r="R647" s="248">
        <f t="shared" si="28"/>
        <v>0</v>
      </c>
    </row>
    <row r="648" spans="4:18" s="120" customFormat="1" ht="12.75" hidden="1" customHeight="1">
      <c r="D648" s="246"/>
      <c r="E648" s="247"/>
      <c r="F648" s="247"/>
      <c r="G648" s="247"/>
      <c r="H648" s="248">
        <f t="shared" si="27"/>
        <v>0</v>
      </c>
      <c r="I648" s="249"/>
      <c r="J648" s="249"/>
      <c r="K648" s="249"/>
      <c r="L648" s="249"/>
      <c r="M648" s="248">
        <f t="shared" si="29"/>
        <v>0</v>
      </c>
      <c r="N648" s="249"/>
      <c r="O648" s="249"/>
      <c r="P648" s="249"/>
      <c r="Q648" s="249"/>
      <c r="R648" s="248">
        <f t="shared" si="28"/>
        <v>0</v>
      </c>
    </row>
    <row r="649" spans="4:18" s="120" customFormat="1" ht="12.75" hidden="1" customHeight="1">
      <c r="D649" s="246"/>
      <c r="E649" s="247"/>
      <c r="F649" s="247"/>
      <c r="G649" s="247"/>
      <c r="H649" s="248">
        <f t="shared" si="27"/>
        <v>0</v>
      </c>
      <c r="I649" s="249"/>
      <c r="J649" s="249"/>
      <c r="K649" s="249"/>
      <c r="L649" s="249"/>
      <c r="M649" s="248">
        <f t="shared" si="29"/>
        <v>0</v>
      </c>
      <c r="N649" s="249"/>
      <c r="O649" s="249"/>
      <c r="P649" s="249"/>
      <c r="Q649" s="249"/>
      <c r="R649" s="248">
        <f t="shared" si="28"/>
        <v>0</v>
      </c>
    </row>
    <row r="650" spans="4:18" s="120" customFormat="1" ht="12.75" hidden="1" customHeight="1">
      <c r="D650" s="246"/>
      <c r="E650" s="247"/>
      <c r="F650" s="247"/>
      <c r="G650" s="247"/>
      <c r="H650" s="248">
        <f t="shared" si="27"/>
        <v>0</v>
      </c>
      <c r="I650" s="249"/>
      <c r="J650" s="249"/>
      <c r="K650" s="249"/>
      <c r="L650" s="249"/>
      <c r="M650" s="248">
        <f t="shared" si="29"/>
        <v>0</v>
      </c>
      <c r="N650" s="249"/>
      <c r="O650" s="249"/>
      <c r="P650" s="249"/>
      <c r="Q650" s="249"/>
      <c r="R650" s="248">
        <f t="shared" si="28"/>
        <v>0</v>
      </c>
    </row>
    <row r="651" spans="4:18" s="120" customFormat="1" ht="12.75" hidden="1" customHeight="1">
      <c r="D651" s="246"/>
      <c r="E651" s="247"/>
      <c r="F651" s="247"/>
      <c r="G651" s="247"/>
      <c r="H651" s="248">
        <f t="shared" si="27"/>
        <v>0</v>
      </c>
      <c r="I651" s="249"/>
      <c r="J651" s="249"/>
      <c r="K651" s="249"/>
      <c r="L651" s="249"/>
      <c r="M651" s="248">
        <f t="shared" si="29"/>
        <v>0</v>
      </c>
      <c r="N651" s="249"/>
      <c r="O651" s="249"/>
      <c r="P651" s="249"/>
      <c r="Q651" s="249"/>
      <c r="R651" s="248">
        <f t="shared" si="28"/>
        <v>0</v>
      </c>
    </row>
    <row r="652" spans="4:18" s="120" customFormat="1" ht="12.75" hidden="1" customHeight="1">
      <c r="D652" s="246"/>
      <c r="E652" s="247"/>
      <c r="F652" s="247"/>
      <c r="G652" s="247"/>
      <c r="H652" s="248">
        <f t="shared" si="27"/>
        <v>0</v>
      </c>
      <c r="I652" s="249"/>
      <c r="J652" s="249"/>
      <c r="K652" s="249"/>
      <c r="L652" s="249"/>
      <c r="M652" s="248">
        <f t="shared" si="29"/>
        <v>0</v>
      </c>
      <c r="N652" s="249"/>
      <c r="O652" s="249"/>
      <c r="P652" s="249"/>
      <c r="Q652" s="249"/>
      <c r="R652" s="248">
        <f t="shared" si="28"/>
        <v>0</v>
      </c>
    </row>
    <row r="653" spans="4:18" s="120" customFormat="1" ht="12.75" hidden="1" customHeight="1">
      <c r="D653" s="246"/>
      <c r="E653" s="247"/>
      <c r="F653" s="247"/>
      <c r="G653" s="247"/>
      <c r="H653" s="248">
        <f t="shared" si="27"/>
        <v>0</v>
      </c>
      <c r="I653" s="249"/>
      <c r="J653" s="249"/>
      <c r="K653" s="249"/>
      <c r="L653" s="249"/>
      <c r="M653" s="248">
        <f t="shared" si="29"/>
        <v>0</v>
      </c>
      <c r="N653" s="249"/>
      <c r="O653" s="249"/>
      <c r="P653" s="249"/>
      <c r="Q653" s="249"/>
      <c r="R653" s="248">
        <f t="shared" si="28"/>
        <v>0</v>
      </c>
    </row>
    <row r="654" spans="4:18" s="120" customFormat="1" ht="12.75" hidden="1" customHeight="1">
      <c r="D654" s="246"/>
      <c r="E654" s="247"/>
      <c r="F654" s="247"/>
      <c r="G654" s="247"/>
      <c r="H654" s="248">
        <f t="shared" si="27"/>
        <v>0</v>
      </c>
      <c r="I654" s="249"/>
      <c r="J654" s="249"/>
      <c r="K654" s="249"/>
      <c r="L654" s="249"/>
      <c r="M654" s="248">
        <f t="shared" si="29"/>
        <v>0</v>
      </c>
      <c r="N654" s="249"/>
      <c r="O654" s="249"/>
      <c r="P654" s="249"/>
      <c r="Q654" s="249"/>
      <c r="R654" s="248">
        <f t="shared" si="28"/>
        <v>0</v>
      </c>
    </row>
    <row r="655" spans="4:18" s="120" customFormat="1" ht="12.75" hidden="1" customHeight="1">
      <c r="D655" s="246"/>
      <c r="E655" s="247"/>
      <c r="F655" s="247"/>
      <c r="G655" s="247"/>
      <c r="H655" s="248">
        <f t="shared" si="27"/>
        <v>0</v>
      </c>
      <c r="I655" s="249"/>
      <c r="J655" s="249"/>
      <c r="K655" s="249"/>
      <c r="L655" s="249"/>
      <c r="M655" s="248">
        <f t="shared" si="29"/>
        <v>0</v>
      </c>
      <c r="N655" s="249"/>
      <c r="O655" s="249"/>
      <c r="P655" s="249"/>
      <c r="Q655" s="249"/>
      <c r="R655" s="248">
        <f t="shared" si="28"/>
        <v>0</v>
      </c>
    </row>
    <row r="656" spans="4:18" s="120" customFormat="1" ht="12.75" hidden="1" customHeight="1">
      <c r="D656" s="246"/>
      <c r="E656" s="247"/>
      <c r="F656" s="247"/>
      <c r="G656" s="247"/>
      <c r="H656" s="248">
        <f t="shared" si="27"/>
        <v>0</v>
      </c>
      <c r="I656" s="249"/>
      <c r="J656" s="249"/>
      <c r="K656" s="249"/>
      <c r="L656" s="249"/>
      <c r="M656" s="248">
        <f t="shared" si="29"/>
        <v>0</v>
      </c>
      <c r="N656" s="249"/>
      <c r="O656" s="249"/>
      <c r="P656" s="249"/>
      <c r="Q656" s="249"/>
      <c r="R656" s="248">
        <f t="shared" si="28"/>
        <v>0</v>
      </c>
    </row>
    <row r="657" spans="4:18" s="120" customFormat="1" ht="12.75" hidden="1" customHeight="1">
      <c r="D657" s="246"/>
      <c r="E657" s="247"/>
      <c r="F657" s="247"/>
      <c r="G657" s="247"/>
      <c r="H657" s="248">
        <f t="shared" si="27"/>
        <v>0</v>
      </c>
      <c r="I657" s="249"/>
      <c r="J657" s="249"/>
      <c r="K657" s="249"/>
      <c r="L657" s="249"/>
      <c r="M657" s="248">
        <f t="shared" si="29"/>
        <v>0</v>
      </c>
      <c r="N657" s="249"/>
      <c r="O657" s="249"/>
      <c r="P657" s="249"/>
      <c r="Q657" s="249"/>
      <c r="R657" s="248">
        <f t="shared" si="28"/>
        <v>0</v>
      </c>
    </row>
    <row r="658" spans="4:18" s="120" customFormat="1" ht="12.75" hidden="1" customHeight="1">
      <c r="D658" s="246"/>
      <c r="E658" s="247"/>
      <c r="F658" s="247"/>
      <c r="G658" s="247"/>
      <c r="H658" s="248">
        <f t="shared" si="27"/>
        <v>0</v>
      </c>
      <c r="I658" s="249"/>
      <c r="J658" s="249"/>
      <c r="K658" s="249"/>
      <c r="L658" s="249"/>
      <c r="M658" s="248">
        <f t="shared" si="29"/>
        <v>0</v>
      </c>
      <c r="N658" s="249"/>
      <c r="O658" s="249"/>
      <c r="P658" s="249"/>
      <c r="Q658" s="249"/>
      <c r="R658" s="248">
        <f t="shared" si="28"/>
        <v>0</v>
      </c>
    </row>
    <row r="659" spans="4:18" s="120" customFormat="1" ht="12.75" hidden="1" customHeight="1">
      <c r="D659" s="246"/>
      <c r="E659" s="247"/>
      <c r="F659" s="247"/>
      <c r="G659" s="247"/>
      <c r="H659" s="248">
        <f t="shared" si="27"/>
        <v>0</v>
      </c>
      <c r="I659" s="249"/>
      <c r="J659" s="249"/>
      <c r="K659" s="249"/>
      <c r="L659" s="249"/>
      <c r="M659" s="248">
        <f t="shared" si="29"/>
        <v>0</v>
      </c>
      <c r="N659" s="249"/>
      <c r="O659" s="249"/>
      <c r="P659" s="249"/>
      <c r="Q659" s="249"/>
      <c r="R659" s="248">
        <f t="shared" si="28"/>
        <v>0</v>
      </c>
    </row>
    <row r="660" spans="4:18" s="120" customFormat="1" ht="12.75" hidden="1" customHeight="1">
      <c r="D660" s="246"/>
      <c r="E660" s="247"/>
      <c r="F660" s="247"/>
      <c r="G660" s="247"/>
      <c r="H660" s="248">
        <f t="shared" ref="H660:H705" si="30">SUM(E660:G660)</f>
        <v>0</v>
      </c>
      <c r="I660" s="249"/>
      <c r="J660" s="249"/>
      <c r="K660" s="249"/>
      <c r="L660" s="249"/>
      <c r="M660" s="248">
        <f t="shared" si="29"/>
        <v>0</v>
      </c>
      <c r="N660" s="249"/>
      <c r="O660" s="249"/>
      <c r="P660" s="249"/>
      <c r="Q660" s="249"/>
      <c r="R660" s="248">
        <f t="shared" ref="R660:R705" si="31">SUM(M660:Q660)</f>
        <v>0</v>
      </c>
    </row>
    <row r="661" spans="4:18" s="120" customFormat="1" ht="12.75" hidden="1" customHeight="1">
      <c r="D661" s="246"/>
      <c r="E661" s="247"/>
      <c r="F661" s="247"/>
      <c r="G661" s="247"/>
      <c r="H661" s="248">
        <f t="shared" si="30"/>
        <v>0</v>
      </c>
      <c r="I661" s="249"/>
      <c r="J661" s="249"/>
      <c r="K661" s="249"/>
      <c r="L661" s="249"/>
      <c r="M661" s="248">
        <f t="shared" ref="M661:M705" si="32">SUM(H661:L661)</f>
        <v>0</v>
      </c>
      <c r="N661" s="249"/>
      <c r="O661" s="249"/>
      <c r="P661" s="249"/>
      <c r="Q661" s="249"/>
      <c r="R661" s="248">
        <f t="shared" si="31"/>
        <v>0</v>
      </c>
    </row>
    <row r="662" spans="4:18" s="120" customFormat="1" ht="12.75" hidden="1" customHeight="1">
      <c r="D662" s="246"/>
      <c r="E662" s="247"/>
      <c r="F662" s="247"/>
      <c r="G662" s="247"/>
      <c r="H662" s="248">
        <f t="shared" si="30"/>
        <v>0</v>
      </c>
      <c r="I662" s="249"/>
      <c r="J662" s="249"/>
      <c r="K662" s="249"/>
      <c r="L662" s="249"/>
      <c r="M662" s="248">
        <f t="shared" si="32"/>
        <v>0</v>
      </c>
      <c r="N662" s="249"/>
      <c r="O662" s="249"/>
      <c r="P662" s="249"/>
      <c r="Q662" s="249"/>
      <c r="R662" s="248">
        <f t="shared" si="31"/>
        <v>0</v>
      </c>
    </row>
    <row r="663" spans="4:18" s="120" customFormat="1" ht="12.75" hidden="1" customHeight="1">
      <c r="D663" s="246"/>
      <c r="E663" s="247"/>
      <c r="F663" s="247"/>
      <c r="G663" s="247"/>
      <c r="H663" s="248">
        <f t="shared" si="30"/>
        <v>0</v>
      </c>
      <c r="I663" s="249"/>
      <c r="J663" s="249"/>
      <c r="K663" s="249"/>
      <c r="L663" s="249"/>
      <c r="M663" s="248">
        <f t="shared" si="32"/>
        <v>0</v>
      </c>
      <c r="N663" s="249"/>
      <c r="O663" s="249"/>
      <c r="P663" s="249"/>
      <c r="Q663" s="249"/>
      <c r="R663" s="248">
        <f t="shared" si="31"/>
        <v>0</v>
      </c>
    </row>
    <row r="664" spans="4:18" s="120" customFormat="1" ht="12.75" hidden="1" customHeight="1">
      <c r="D664" s="246"/>
      <c r="E664" s="247"/>
      <c r="F664" s="247"/>
      <c r="G664" s="247"/>
      <c r="H664" s="248">
        <f t="shared" si="30"/>
        <v>0</v>
      </c>
      <c r="I664" s="249"/>
      <c r="J664" s="249"/>
      <c r="K664" s="249"/>
      <c r="L664" s="249"/>
      <c r="M664" s="248">
        <f t="shared" si="32"/>
        <v>0</v>
      </c>
      <c r="N664" s="249"/>
      <c r="O664" s="249"/>
      <c r="P664" s="249"/>
      <c r="Q664" s="249"/>
      <c r="R664" s="248">
        <f t="shared" si="31"/>
        <v>0</v>
      </c>
    </row>
    <row r="665" spans="4:18" s="120" customFormat="1" ht="12.75" hidden="1" customHeight="1">
      <c r="D665" s="246"/>
      <c r="E665" s="247"/>
      <c r="F665" s="247"/>
      <c r="G665" s="247"/>
      <c r="H665" s="248">
        <f t="shared" si="30"/>
        <v>0</v>
      </c>
      <c r="I665" s="249"/>
      <c r="J665" s="249"/>
      <c r="K665" s="249"/>
      <c r="L665" s="249"/>
      <c r="M665" s="248">
        <f t="shared" si="32"/>
        <v>0</v>
      </c>
      <c r="N665" s="249"/>
      <c r="O665" s="249"/>
      <c r="P665" s="249"/>
      <c r="Q665" s="249"/>
      <c r="R665" s="248">
        <f t="shared" si="31"/>
        <v>0</v>
      </c>
    </row>
    <row r="666" spans="4:18" s="120" customFormat="1" ht="12.75" hidden="1" customHeight="1">
      <c r="D666" s="246"/>
      <c r="E666" s="247"/>
      <c r="F666" s="247"/>
      <c r="G666" s="247"/>
      <c r="H666" s="248">
        <f t="shared" si="30"/>
        <v>0</v>
      </c>
      <c r="I666" s="249"/>
      <c r="J666" s="249"/>
      <c r="K666" s="249"/>
      <c r="L666" s="249"/>
      <c r="M666" s="248">
        <f t="shared" si="32"/>
        <v>0</v>
      </c>
      <c r="N666" s="249"/>
      <c r="O666" s="249"/>
      <c r="P666" s="249"/>
      <c r="Q666" s="249"/>
      <c r="R666" s="248">
        <f t="shared" si="31"/>
        <v>0</v>
      </c>
    </row>
    <row r="667" spans="4:18" s="120" customFormat="1" ht="12.75" hidden="1" customHeight="1">
      <c r="D667" s="246"/>
      <c r="E667" s="247"/>
      <c r="F667" s="247"/>
      <c r="G667" s="247"/>
      <c r="H667" s="248">
        <f t="shared" si="30"/>
        <v>0</v>
      </c>
      <c r="I667" s="249"/>
      <c r="J667" s="249"/>
      <c r="K667" s="249"/>
      <c r="L667" s="249"/>
      <c r="M667" s="248">
        <f t="shared" si="32"/>
        <v>0</v>
      </c>
      <c r="N667" s="249"/>
      <c r="O667" s="249"/>
      <c r="P667" s="249"/>
      <c r="Q667" s="249"/>
      <c r="R667" s="248">
        <f t="shared" si="31"/>
        <v>0</v>
      </c>
    </row>
    <row r="668" spans="4:18" s="120" customFormat="1" ht="12.75" hidden="1" customHeight="1">
      <c r="D668" s="246"/>
      <c r="E668" s="247"/>
      <c r="F668" s="247"/>
      <c r="G668" s="247"/>
      <c r="H668" s="248">
        <f t="shared" si="30"/>
        <v>0</v>
      </c>
      <c r="I668" s="249"/>
      <c r="J668" s="249"/>
      <c r="K668" s="249"/>
      <c r="L668" s="249"/>
      <c r="M668" s="248">
        <f t="shared" si="32"/>
        <v>0</v>
      </c>
      <c r="N668" s="249"/>
      <c r="O668" s="249"/>
      <c r="P668" s="249"/>
      <c r="Q668" s="249"/>
      <c r="R668" s="248">
        <f t="shared" si="31"/>
        <v>0</v>
      </c>
    </row>
    <row r="669" spans="4:18" s="120" customFormat="1" ht="12.75" hidden="1" customHeight="1">
      <c r="D669" s="246"/>
      <c r="E669" s="247"/>
      <c r="F669" s="247"/>
      <c r="G669" s="247"/>
      <c r="H669" s="248">
        <f t="shared" si="30"/>
        <v>0</v>
      </c>
      <c r="I669" s="249"/>
      <c r="J669" s="249"/>
      <c r="K669" s="249"/>
      <c r="L669" s="249"/>
      <c r="M669" s="248">
        <f t="shared" si="32"/>
        <v>0</v>
      </c>
      <c r="N669" s="249"/>
      <c r="O669" s="249"/>
      <c r="P669" s="249"/>
      <c r="Q669" s="249"/>
      <c r="R669" s="248">
        <f t="shared" si="31"/>
        <v>0</v>
      </c>
    </row>
    <row r="670" spans="4:18" s="120" customFormat="1" ht="12.75" hidden="1" customHeight="1">
      <c r="D670" s="246"/>
      <c r="E670" s="247"/>
      <c r="F670" s="247"/>
      <c r="G670" s="247"/>
      <c r="H670" s="248">
        <f t="shared" si="30"/>
        <v>0</v>
      </c>
      <c r="I670" s="249"/>
      <c r="J670" s="249"/>
      <c r="K670" s="249"/>
      <c r="L670" s="249"/>
      <c r="M670" s="248">
        <f t="shared" si="32"/>
        <v>0</v>
      </c>
      <c r="N670" s="249"/>
      <c r="O670" s="249"/>
      <c r="P670" s="249"/>
      <c r="Q670" s="249"/>
      <c r="R670" s="248">
        <f t="shared" si="31"/>
        <v>0</v>
      </c>
    </row>
    <row r="671" spans="4:18" s="120" customFormat="1" ht="12.75" hidden="1" customHeight="1">
      <c r="D671" s="246"/>
      <c r="E671" s="247"/>
      <c r="F671" s="247"/>
      <c r="G671" s="247"/>
      <c r="H671" s="248">
        <f t="shared" si="30"/>
        <v>0</v>
      </c>
      <c r="I671" s="249"/>
      <c r="J671" s="249"/>
      <c r="K671" s="249"/>
      <c r="L671" s="249"/>
      <c r="M671" s="248">
        <f t="shared" si="32"/>
        <v>0</v>
      </c>
      <c r="N671" s="249"/>
      <c r="O671" s="249"/>
      <c r="P671" s="249"/>
      <c r="Q671" s="249"/>
      <c r="R671" s="248">
        <f t="shared" si="31"/>
        <v>0</v>
      </c>
    </row>
    <row r="672" spans="4:18" s="120" customFormat="1" ht="12.75" hidden="1" customHeight="1">
      <c r="D672" s="246"/>
      <c r="E672" s="247"/>
      <c r="F672" s="247"/>
      <c r="G672" s="247"/>
      <c r="H672" s="248">
        <f t="shared" si="30"/>
        <v>0</v>
      </c>
      <c r="I672" s="249"/>
      <c r="J672" s="249"/>
      <c r="K672" s="249"/>
      <c r="L672" s="249"/>
      <c r="M672" s="248">
        <f t="shared" si="32"/>
        <v>0</v>
      </c>
      <c r="N672" s="249"/>
      <c r="O672" s="249"/>
      <c r="P672" s="249"/>
      <c r="Q672" s="249"/>
      <c r="R672" s="248">
        <f t="shared" si="31"/>
        <v>0</v>
      </c>
    </row>
    <row r="673" spans="4:18" s="120" customFormat="1" ht="12.75" hidden="1" customHeight="1">
      <c r="D673" s="246"/>
      <c r="E673" s="247"/>
      <c r="F673" s="247"/>
      <c r="G673" s="247"/>
      <c r="H673" s="248">
        <f t="shared" si="30"/>
        <v>0</v>
      </c>
      <c r="I673" s="249"/>
      <c r="J673" s="249"/>
      <c r="K673" s="249"/>
      <c r="L673" s="249"/>
      <c r="M673" s="248">
        <f t="shared" si="32"/>
        <v>0</v>
      </c>
      <c r="N673" s="249"/>
      <c r="O673" s="249"/>
      <c r="P673" s="249"/>
      <c r="Q673" s="249"/>
      <c r="R673" s="248">
        <f t="shared" si="31"/>
        <v>0</v>
      </c>
    </row>
    <row r="674" spans="4:18" s="120" customFormat="1" ht="12.75" hidden="1" customHeight="1">
      <c r="D674" s="246"/>
      <c r="E674" s="247"/>
      <c r="F674" s="247"/>
      <c r="G674" s="247"/>
      <c r="H674" s="248">
        <f t="shared" si="30"/>
        <v>0</v>
      </c>
      <c r="I674" s="249"/>
      <c r="J674" s="249"/>
      <c r="K674" s="249"/>
      <c r="L674" s="249"/>
      <c r="M674" s="248">
        <f t="shared" si="32"/>
        <v>0</v>
      </c>
      <c r="N674" s="249"/>
      <c r="O674" s="249"/>
      <c r="P674" s="249"/>
      <c r="Q674" s="249"/>
      <c r="R674" s="248">
        <f t="shared" si="31"/>
        <v>0</v>
      </c>
    </row>
    <row r="675" spans="4:18" s="120" customFormat="1" ht="12.75" hidden="1" customHeight="1">
      <c r="D675" s="246"/>
      <c r="E675" s="247"/>
      <c r="F675" s="247"/>
      <c r="G675" s="247"/>
      <c r="H675" s="248">
        <f t="shared" si="30"/>
        <v>0</v>
      </c>
      <c r="I675" s="249"/>
      <c r="J675" s="249"/>
      <c r="K675" s="249"/>
      <c r="L675" s="249"/>
      <c r="M675" s="248">
        <f t="shared" si="32"/>
        <v>0</v>
      </c>
      <c r="N675" s="249"/>
      <c r="O675" s="249"/>
      <c r="P675" s="249"/>
      <c r="Q675" s="249"/>
      <c r="R675" s="248">
        <f t="shared" si="31"/>
        <v>0</v>
      </c>
    </row>
    <row r="676" spans="4:18" s="120" customFormat="1" ht="12.75" hidden="1" customHeight="1">
      <c r="D676" s="246"/>
      <c r="E676" s="247"/>
      <c r="F676" s="247"/>
      <c r="G676" s="247"/>
      <c r="H676" s="248">
        <f t="shared" si="30"/>
        <v>0</v>
      </c>
      <c r="I676" s="249"/>
      <c r="J676" s="249"/>
      <c r="K676" s="249"/>
      <c r="L676" s="249"/>
      <c r="M676" s="248">
        <f t="shared" si="32"/>
        <v>0</v>
      </c>
      <c r="N676" s="249"/>
      <c r="O676" s="249"/>
      <c r="P676" s="249"/>
      <c r="Q676" s="249"/>
      <c r="R676" s="248">
        <f t="shared" si="31"/>
        <v>0</v>
      </c>
    </row>
    <row r="677" spans="4:18" s="120" customFormat="1" ht="12.75" hidden="1" customHeight="1">
      <c r="D677" s="246"/>
      <c r="E677" s="247"/>
      <c r="F677" s="247"/>
      <c r="G677" s="247"/>
      <c r="H677" s="248">
        <f t="shared" si="30"/>
        <v>0</v>
      </c>
      <c r="I677" s="249"/>
      <c r="J677" s="249"/>
      <c r="K677" s="249"/>
      <c r="L677" s="249"/>
      <c r="M677" s="248">
        <f t="shared" si="32"/>
        <v>0</v>
      </c>
      <c r="N677" s="249"/>
      <c r="O677" s="249"/>
      <c r="P677" s="249"/>
      <c r="Q677" s="249"/>
      <c r="R677" s="248">
        <f t="shared" si="31"/>
        <v>0</v>
      </c>
    </row>
    <row r="678" spans="4:18" s="120" customFormat="1" ht="12.75" hidden="1" customHeight="1">
      <c r="D678" s="246"/>
      <c r="E678" s="247"/>
      <c r="F678" s="247"/>
      <c r="G678" s="247"/>
      <c r="H678" s="248">
        <f t="shared" si="30"/>
        <v>0</v>
      </c>
      <c r="I678" s="249"/>
      <c r="J678" s="249"/>
      <c r="K678" s="249"/>
      <c r="L678" s="249"/>
      <c r="M678" s="248">
        <f t="shared" si="32"/>
        <v>0</v>
      </c>
      <c r="N678" s="249"/>
      <c r="O678" s="249"/>
      <c r="P678" s="249"/>
      <c r="Q678" s="249"/>
      <c r="R678" s="248">
        <f t="shared" si="31"/>
        <v>0</v>
      </c>
    </row>
    <row r="679" spans="4:18" s="120" customFormat="1" ht="12.75" hidden="1" customHeight="1">
      <c r="D679" s="246"/>
      <c r="E679" s="247"/>
      <c r="F679" s="247"/>
      <c r="G679" s="247"/>
      <c r="H679" s="248">
        <f t="shared" si="30"/>
        <v>0</v>
      </c>
      <c r="I679" s="249"/>
      <c r="J679" s="249"/>
      <c r="K679" s="249"/>
      <c r="L679" s="249"/>
      <c r="M679" s="248">
        <f t="shared" si="32"/>
        <v>0</v>
      </c>
      <c r="N679" s="249"/>
      <c r="O679" s="249"/>
      <c r="P679" s="249"/>
      <c r="Q679" s="249"/>
      <c r="R679" s="248">
        <f t="shared" si="31"/>
        <v>0</v>
      </c>
    </row>
    <row r="680" spans="4:18" s="120" customFormat="1" ht="12.75" hidden="1" customHeight="1">
      <c r="D680" s="246"/>
      <c r="E680" s="247"/>
      <c r="F680" s="247"/>
      <c r="G680" s="247"/>
      <c r="H680" s="248">
        <f t="shared" si="30"/>
        <v>0</v>
      </c>
      <c r="I680" s="249"/>
      <c r="J680" s="249"/>
      <c r="K680" s="249"/>
      <c r="L680" s="249"/>
      <c r="M680" s="248">
        <f t="shared" si="32"/>
        <v>0</v>
      </c>
      <c r="N680" s="249"/>
      <c r="O680" s="249"/>
      <c r="P680" s="249"/>
      <c r="Q680" s="249"/>
      <c r="R680" s="248">
        <f t="shared" si="31"/>
        <v>0</v>
      </c>
    </row>
    <row r="681" spans="4:18" s="120" customFormat="1" ht="12.75" hidden="1" customHeight="1">
      <c r="D681" s="246"/>
      <c r="E681" s="247"/>
      <c r="F681" s="247"/>
      <c r="G681" s="247"/>
      <c r="H681" s="248">
        <f t="shared" si="30"/>
        <v>0</v>
      </c>
      <c r="I681" s="249"/>
      <c r="J681" s="249"/>
      <c r="K681" s="249"/>
      <c r="L681" s="249"/>
      <c r="M681" s="248">
        <f t="shared" si="32"/>
        <v>0</v>
      </c>
      <c r="N681" s="249"/>
      <c r="O681" s="249"/>
      <c r="P681" s="249"/>
      <c r="Q681" s="249"/>
      <c r="R681" s="248">
        <f t="shared" si="31"/>
        <v>0</v>
      </c>
    </row>
    <row r="682" spans="4:18" s="120" customFormat="1" ht="12.75" hidden="1" customHeight="1">
      <c r="D682" s="246"/>
      <c r="E682" s="247"/>
      <c r="F682" s="247"/>
      <c r="G682" s="247"/>
      <c r="H682" s="248">
        <f t="shared" si="30"/>
        <v>0</v>
      </c>
      <c r="I682" s="249"/>
      <c r="J682" s="249"/>
      <c r="K682" s="249"/>
      <c r="L682" s="249"/>
      <c r="M682" s="248">
        <f t="shared" si="32"/>
        <v>0</v>
      </c>
      <c r="N682" s="249"/>
      <c r="O682" s="249"/>
      <c r="P682" s="249"/>
      <c r="Q682" s="249"/>
      <c r="R682" s="248">
        <f t="shared" si="31"/>
        <v>0</v>
      </c>
    </row>
    <row r="683" spans="4:18" s="120" customFormat="1" ht="12.75" hidden="1" customHeight="1">
      <c r="D683" s="246"/>
      <c r="E683" s="247"/>
      <c r="F683" s="247"/>
      <c r="G683" s="247"/>
      <c r="H683" s="248">
        <f t="shared" si="30"/>
        <v>0</v>
      </c>
      <c r="I683" s="249"/>
      <c r="J683" s="249"/>
      <c r="K683" s="249"/>
      <c r="L683" s="249"/>
      <c r="M683" s="248">
        <f t="shared" si="32"/>
        <v>0</v>
      </c>
      <c r="N683" s="249"/>
      <c r="O683" s="249"/>
      <c r="P683" s="249"/>
      <c r="Q683" s="249"/>
      <c r="R683" s="248">
        <f t="shared" si="31"/>
        <v>0</v>
      </c>
    </row>
    <row r="684" spans="4:18" s="120" customFormat="1" ht="12.75" hidden="1" customHeight="1">
      <c r="D684" s="246"/>
      <c r="E684" s="247"/>
      <c r="F684" s="247"/>
      <c r="G684" s="247"/>
      <c r="H684" s="248">
        <f t="shared" si="30"/>
        <v>0</v>
      </c>
      <c r="I684" s="249"/>
      <c r="J684" s="249"/>
      <c r="K684" s="249"/>
      <c r="L684" s="249"/>
      <c r="M684" s="248">
        <f t="shared" si="32"/>
        <v>0</v>
      </c>
      <c r="N684" s="249"/>
      <c r="O684" s="249"/>
      <c r="P684" s="249"/>
      <c r="Q684" s="249"/>
      <c r="R684" s="248">
        <f t="shared" si="31"/>
        <v>0</v>
      </c>
    </row>
    <row r="685" spans="4:18" s="120" customFormat="1" ht="12.75" hidden="1" customHeight="1">
      <c r="D685" s="246"/>
      <c r="E685" s="247"/>
      <c r="F685" s="247"/>
      <c r="G685" s="247"/>
      <c r="H685" s="248">
        <f t="shared" si="30"/>
        <v>0</v>
      </c>
      <c r="I685" s="249"/>
      <c r="J685" s="249"/>
      <c r="K685" s="249"/>
      <c r="L685" s="249"/>
      <c r="M685" s="248">
        <f t="shared" si="32"/>
        <v>0</v>
      </c>
      <c r="N685" s="249"/>
      <c r="O685" s="249"/>
      <c r="P685" s="249"/>
      <c r="Q685" s="249"/>
      <c r="R685" s="248">
        <f t="shared" si="31"/>
        <v>0</v>
      </c>
    </row>
    <row r="686" spans="4:18" s="120" customFormat="1" ht="12.75" hidden="1" customHeight="1">
      <c r="D686" s="246"/>
      <c r="E686" s="247"/>
      <c r="F686" s="247"/>
      <c r="G686" s="247"/>
      <c r="H686" s="248">
        <f t="shared" si="30"/>
        <v>0</v>
      </c>
      <c r="I686" s="249"/>
      <c r="J686" s="249"/>
      <c r="K686" s="249"/>
      <c r="L686" s="249"/>
      <c r="M686" s="248">
        <f t="shared" si="32"/>
        <v>0</v>
      </c>
      <c r="N686" s="249"/>
      <c r="O686" s="249"/>
      <c r="P686" s="249"/>
      <c r="Q686" s="249"/>
      <c r="R686" s="248">
        <f t="shared" si="31"/>
        <v>0</v>
      </c>
    </row>
    <row r="687" spans="4:18" s="120" customFormat="1" ht="12.75" hidden="1" customHeight="1">
      <c r="D687" s="246"/>
      <c r="E687" s="247"/>
      <c r="F687" s="247"/>
      <c r="G687" s="247"/>
      <c r="H687" s="248">
        <f t="shared" si="30"/>
        <v>0</v>
      </c>
      <c r="I687" s="249"/>
      <c r="J687" s="249"/>
      <c r="K687" s="249"/>
      <c r="L687" s="249"/>
      <c r="M687" s="248">
        <f t="shared" si="32"/>
        <v>0</v>
      </c>
      <c r="N687" s="249"/>
      <c r="O687" s="249"/>
      <c r="P687" s="249"/>
      <c r="Q687" s="249"/>
      <c r="R687" s="248">
        <f t="shared" si="31"/>
        <v>0</v>
      </c>
    </row>
    <row r="688" spans="4:18" s="120" customFormat="1" ht="12.75" hidden="1" customHeight="1">
      <c r="D688" s="246"/>
      <c r="E688" s="247"/>
      <c r="F688" s="247"/>
      <c r="G688" s="247"/>
      <c r="H688" s="248">
        <f t="shared" si="30"/>
        <v>0</v>
      </c>
      <c r="I688" s="249"/>
      <c r="J688" s="249"/>
      <c r="K688" s="249"/>
      <c r="L688" s="249"/>
      <c r="M688" s="248">
        <f t="shared" si="32"/>
        <v>0</v>
      </c>
      <c r="N688" s="249"/>
      <c r="O688" s="249"/>
      <c r="P688" s="249"/>
      <c r="Q688" s="249"/>
      <c r="R688" s="248">
        <f t="shared" si="31"/>
        <v>0</v>
      </c>
    </row>
    <row r="689" spans="4:18" s="120" customFormat="1" ht="12.75" hidden="1" customHeight="1">
      <c r="D689" s="246"/>
      <c r="E689" s="247"/>
      <c r="F689" s="247"/>
      <c r="G689" s="247"/>
      <c r="H689" s="248">
        <f t="shared" si="30"/>
        <v>0</v>
      </c>
      <c r="I689" s="249"/>
      <c r="J689" s="249"/>
      <c r="K689" s="249"/>
      <c r="L689" s="249"/>
      <c r="M689" s="248">
        <f t="shared" si="32"/>
        <v>0</v>
      </c>
      <c r="N689" s="249"/>
      <c r="O689" s="249"/>
      <c r="P689" s="249"/>
      <c r="Q689" s="249"/>
      <c r="R689" s="248">
        <f t="shared" si="31"/>
        <v>0</v>
      </c>
    </row>
    <row r="690" spans="4:18" s="120" customFormat="1" ht="12.75" hidden="1" customHeight="1">
      <c r="D690" s="246"/>
      <c r="E690" s="247"/>
      <c r="F690" s="247"/>
      <c r="G690" s="247"/>
      <c r="H690" s="248">
        <f t="shared" si="30"/>
        <v>0</v>
      </c>
      <c r="I690" s="249"/>
      <c r="J690" s="249"/>
      <c r="K690" s="249"/>
      <c r="L690" s="249"/>
      <c r="M690" s="248">
        <f t="shared" si="32"/>
        <v>0</v>
      </c>
      <c r="N690" s="249"/>
      <c r="O690" s="249"/>
      <c r="P690" s="249"/>
      <c r="Q690" s="249"/>
      <c r="R690" s="248">
        <f t="shared" si="31"/>
        <v>0</v>
      </c>
    </row>
    <row r="691" spans="4:18" s="120" customFormat="1" ht="12.75" hidden="1" customHeight="1">
      <c r="D691" s="246"/>
      <c r="E691" s="247"/>
      <c r="F691" s="247"/>
      <c r="G691" s="247"/>
      <c r="H691" s="248">
        <f t="shared" si="30"/>
        <v>0</v>
      </c>
      <c r="I691" s="249"/>
      <c r="J691" s="249"/>
      <c r="K691" s="249"/>
      <c r="L691" s="249"/>
      <c r="M691" s="248">
        <f t="shared" si="32"/>
        <v>0</v>
      </c>
      <c r="N691" s="249"/>
      <c r="O691" s="249"/>
      <c r="P691" s="249"/>
      <c r="Q691" s="249"/>
      <c r="R691" s="248">
        <f t="shared" si="31"/>
        <v>0</v>
      </c>
    </row>
    <row r="692" spans="4:18" s="120" customFormat="1" ht="12.75" hidden="1" customHeight="1">
      <c r="D692" s="246"/>
      <c r="E692" s="247"/>
      <c r="F692" s="247"/>
      <c r="G692" s="247"/>
      <c r="H692" s="248">
        <f t="shared" si="30"/>
        <v>0</v>
      </c>
      <c r="I692" s="249"/>
      <c r="J692" s="249"/>
      <c r="K692" s="249"/>
      <c r="L692" s="249"/>
      <c r="M692" s="248">
        <f t="shared" si="32"/>
        <v>0</v>
      </c>
      <c r="N692" s="249"/>
      <c r="O692" s="249"/>
      <c r="P692" s="249"/>
      <c r="Q692" s="249"/>
      <c r="R692" s="248">
        <f t="shared" si="31"/>
        <v>0</v>
      </c>
    </row>
    <row r="693" spans="4:18" s="120" customFormat="1" ht="12.75" hidden="1" customHeight="1">
      <c r="D693" s="246"/>
      <c r="E693" s="247"/>
      <c r="F693" s="247"/>
      <c r="G693" s="247"/>
      <c r="H693" s="248">
        <f t="shared" si="30"/>
        <v>0</v>
      </c>
      <c r="I693" s="249"/>
      <c r="J693" s="249"/>
      <c r="K693" s="249"/>
      <c r="L693" s="249"/>
      <c r="M693" s="248">
        <f t="shared" si="32"/>
        <v>0</v>
      </c>
      <c r="N693" s="249"/>
      <c r="O693" s="249"/>
      <c r="P693" s="249"/>
      <c r="Q693" s="249"/>
      <c r="R693" s="248">
        <f t="shared" si="31"/>
        <v>0</v>
      </c>
    </row>
    <row r="694" spans="4:18" s="120" customFormat="1" ht="12.75" hidden="1" customHeight="1">
      <c r="D694" s="246"/>
      <c r="E694" s="247"/>
      <c r="F694" s="247"/>
      <c r="G694" s="247"/>
      <c r="H694" s="248">
        <f t="shared" si="30"/>
        <v>0</v>
      </c>
      <c r="I694" s="249"/>
      <c r="J694" s="249"/>
      <c r="K694" s="249"/>
      <c r="L694" s="249"/>
      <c r="M694" s="248">
        <f t="shared" si="32"/>
        <v>0</v>
      </c>
      <c r="N694" s="249"/>
      <c r="O694" s="249"/>
      <c r="P694" s="249"/>
      <c r="Q694" s="249"/>
      <c r="R694" s="248">
        <f t="shared" si="31"/>
        <v>0</v>
      </c>
    </row>
    <row r="695" spans="4:18" s="120" customFormat="1" ht="12.75" hidden="1" customHeight="1">
      <c r="D695" s="246"/>
      <c r="E695" s="247"/>
      <c r="F695" s="247"/>
      <c r="G695" s="247"/>
      <c r="H695" s="248">
        <f t="shared" si="30"/>
        <v>0</v>
      </c>
      <c r="I695" s="249"/>
      <c r="J695" s="249"/>
      <c r="K695" s="249"/>
      <c r="L695" s="249"/>
      <c r="M695" s="248">
        <f t="shared" si="32"/>
        <v>0</v>
      </c>
      <c r="N695" s="249"/>
      <c r="O695" s="249"/>
      <c r="P695" s="249"/>
      <c r="Q695" s="249"/>
      <c r="R695" s="248">
        <f t="shared" si="31"/>
        <v>0</v>
      </c>
    </row>
    <row r="696" spans="4:18" s="120" customFormat="1" ht="12.75" hidden="1" customHeight="1">
      <c r="D696" s="246"/>
      <c r="E696" s="247"/>
      <c r="F696" s="247"/>
      <c r="G696" s="247"/>
      <c r="H696" s="248">
        <f t="shared" si="30"/>
        <v>0</v>
      </c>
      <c r="I696" s="249"/>
      <c r="J696" s="249"/>
      <c r="K696" s="249"/>
      <c r="L696" s="249"/>
      <c r="M696" s="248">
        <f t="shared" si="32"/>
        <v>0</v>
      </c>
      <c r="N696" s="249"/>
      <c r="O696" s="249"/>
      <c r="P696" s="249"/>
      <c r="Q696" s="249"/>
      <c r="R696" s="248">
        <f t="shared" si="31"/>
        <v>0</v>
      </c>
    </row>
    <row r="697" spans="4:18" s="120" customFormat="1" ht="12.75" hidden="1" customHeight="1">
      <c r="D697" s="246"/>
      <c r="E697" s="247"/>
      <c r="F697" s="247"/>
      <c r="G697" s="247"/>
      <c r="H697" s="248">
        <f t="shared" si="30"/>
        <v>0</v>
      </c>
      <c r="I697" s="249"/>
      <c r="J697" s="249"/>
      <c r="K697" s="249"/>
      <c r="L697" s="249"/>
      <c r="M697" s="248">
        <f t="shared" si="32"/>
        <v>0</v>
      </c>
      <c r="N697" s="249"/>
      <c r="O697" s="249"/>
      <c r="P697" s="249"/>
      <c r="Q697" s="249"/>
      <c r="R697" s="248">
        <f t="shared" si="31"/>
        <v>0</v>
      </c>
    </row>
    <row r="698" spans="4:18" s="120" customFormat="1" ht="12.75" hidden="1" customHeight="1">
      <c r="D698" s="246"/>
      <c r="E698" s="247"/>
      <c r="F698" s="247"/>
      <c r="G698" s="247"/>
      <c r="H698" s="248">
        <f t="shared" si="30"/>
        <v>0</v>
      </c>
      <c r="I698" s="249"/>
      <c r="J698" s="249"/>
      <c r="K698" s="249"/>
      <c r="L698" s="249"/>
      <c r="M698" s="248">
        <f t="shared" si="32"/>
        <v>0</v>
      </c>
      <c r="N698" s="249"/>
      <c r="O698" s="249"/>
      <c r="P698" s="249"/>
      <c r="Q698" s="249"/>
      <c r="R698" s="248">
        <f t="shared" si="31"/>
        <v>0</v>
      </c>
    </row>
    <row r="699" spans="4:18" s="120" customFormat="1" ht="12.75" hidden="1" customHeight="1">
      <c r="D699" s="246"/>
      <c r="E699" s="247"/>
      <c r="F699" s="247"/>
      <c r="G699" s="247"/>
      <c r="H699" s="248">
        <f t="shared" si="30"/>
        <v>0</v>
      </c>
      <c r="I699" s="249"/>
      <c r="J699" s="249"/>
      <c r="K699" s="249"/>
      <c r="L699" s="249"/>
      <c r="M699" s="248">
        <f t="shared" si="32"/>
        <v>0</v>
      </c>
      <c r="N699" s="249"/>
      <c r="O699" s="249"/>
      <c r="P699" s="249"/>
      <c r="Q699" s="249"/>
      <c r="R699" s="248">
        <f t="shared" si="31"/>
        <v>0</v>
      </c>
    </row>
    <row r="700" spans="4:18" s="120" customFormat="1" ht="12.75" hidden="1" customHeight="1">
      <c r="D700" s="246"/>
      <c r="E700" s="247"/>
      <c r="F700" s="247"/>
      <c r="G700" s="247"/>
      <c r="H700" s="248">
        <f t="shared" si="30"/>
        <v>0</v>
      </c>
      <c r="I700" s="249"/>
      <c r="J700" s="249"/>
      <c r="K700" s="249"/>
      <c r="L700" s="249"/>
      <c r="M700" s="248">
        <f t="shared" si="32"/>
        <v>0</v>
      </c>
      <c r="N700" s="249"/>
      <c r="O700" s="249"/>
      <c r="P700" s="249"/>
      <c r="Q700" s="249"/>
      <c r="R700" s="248">
        <f t="shared" si="31"/>
        <v>0</v>
      </c>
    </row>
    <row r="701" spans="4:18" s="120" customFormat="1" ht="12.75" hidden="1" customHeight="1">
      <c r="D701" s="246"/>
      <c r="E701" s="247"/>
      <c r="F701" s="247"/>
      <c r="G701" s="247"/>
      <c r="H701" s="248">
        <f t="shared" si="30"/>
        <v>0</v>
      </c>
      <c r="I701" s="249"/>
      <c r="J701" s="249"/>
      <c r="K701" s="249"/>
      <c r="L701" s="249"/>
      <c r="M701" s="248">
        <f t="shared" si="32"/>
        <v>0</v>
      </c>
      <c r="N701" s="249"/>
      <c r="O701" s="249"/>
      <c r="P701" s="249"/>
      <c r="Q701" s="249"/>
      <c r="R701" s="248">
        <f t="shared" si="31"/>
        <v>0</v>
      </c>
    </row>
    <row r="702" spans="4:18" s="120" customFormat="1" ht="12.75" hidden="1" customHeight="1">
      <c r="D702" s="246"/>
      <c r="E702" s="247"/>
      <c r="F702" s="247"/>
      <c r="G702" s="247"/>
      <c r="H702" s="248">
        <f t="shared" si="30"/>
        <v>0</v>
      </c>
      <c r="I702" s="249"/>
      <c r="J702" s="249"/>
      <c r="K702" s="249"/>
      <c r="L702" s="249"/>
      <c r="M702" s="248">
        <f t="shared" si="32"/>
        <v>0</v>
      </c>
      <c r="N702" s="249"/>
      <c r="O702" s="249"/>
      <c r="P702" s="249"/>
      <c r="Q702" s="249"/>
      <c r="R702" s="248">
        <f t="shared" si="31"/>
        <v>0</v>
      </c>
    </row>
    <row r="703" spans="4:18" s="120" customFormat="1" ht="12.75" hidden="1" customHeight="1">
      <c r="D703" s="246"/>
      <c r="E703" s="247"/>
      <c r="F703" s="247"/>
      <c r="G703" s="247"/>
      <c r="H703" s="248">
        <f t="shared" si="30"/>
        <v>0</v>
      </c>
      <c r="I703" s="249"/>
      <c r="J703" s="249"/>
      <c r="K703" s="249"/>
      <c r="L703" s="249"/>
      <c r="M703" s="248">
        <f t="shared" si="32"/>
        <v>0</v>
      </c>
      <c r="N703" s="249"/>
      <c r="O703" s="249"/>
      <c r="P703" s="249"/>
      <c r="Q703" s="249"/>
      <c r="R703" s="248">
        <f t="shared" si="31"/>
        <v>0</v>
      </c>
    </row>
    <row r="704" spans="4:18" s="120" customFormat="1" ht="12.75" hidden="1" customHeight="1">
      <c r="D704" s="246"/>
      <c r="E704" s="247"/>
      <c r="F704" s="247"/>
      <c r="G704" s="247"/>
      <c r="H704" s="248">
        <f t="shared" si="30"/>
        <v>0</v>
      </c>
      <c r="I704" s="249"/>
      <c r="J704" s="249"/>
      <c r="K704" s="249"/>
      <c r="L704" s="249"/>
      <c r="M704" s="248">
        <f t="shared" si="32"/>
        <v>0</v>
      </c>
      <c r="N704" s="249"/>
      <c r="O704" s="249"/>
      <c r="P704" s="249"/>
      <c r="Q704" s="249"/>
      <c r="R704" s="248">
        <f t="shared" si="31"/>
        <v>0</v>
      </c>
    </row>
    <row r="705" spans="4:18" s="120" customFormat="1" ht="12.75" customHeight="1">
      <c r="D705" s="246"/>
      <c r="E705" s="247"/>
      <c r="F705" s="247"/>
      <c r="G705" s="247"/>
      <c r="H705" s="248">
        <f t="shared" si="30"/>
        <v>0</v>
      </c>
      <c r="I705" s="249"/>
      <c r="J705" s="249"/>
      <c r="K705" s="249"/>
      <c r="L705" s="249"/>
      <c r="M705" s="248">
        <f t="shared" si="32"/>
        <v>0</v>
      </c>
      <c r="N705" s="249"/>
      <c r="O705" s="249"/>
      <c r="P705" s="249"/>
      <c r="Q705" s="249"/>
      <c r="R705" s="248">
        <f t="shared" si="31"/>
        <v>0</v>
      </c>
    </row>
    <row r="706" spans="4:18" ht="13.8" thickBot="1">
      <c r="D706" s="355" t="s">
        <v>289</v>
      </c>
      <c r="E706" s="251">
        <f>SUM(E20:E705)</f>
        <v>0</v>
      </c>
      <c r="F706" s="251">
        <f>SUM(F20:F705)</f>
        <v>0</v>
      </c>
      <c r="G706" s="251">
        <f>SUM(G20:G705)</f>
        <v>0</v>
      </c>
      <c r="H706" s="252">
        <f>IF(ROUND(SUM(H20:H705),2)=ROUND(SUM(E706:G706),2),ROUND(SUM(H20:H705),2),"err")</f>
        <v>0</v>
      </c>
      <c r="I706" s="253">
        <f>SUM(I18:I705)</f>
        <v>0</v>
      </c>
      <c r="J706" s="253">
        <f>SUM(J18:J705)</f>
        <v>0</v>
      </c>
      <c r="K706" s="253">
        <f>SUM(K18:K705)</f>
        <v>0</v>
      </c>
      <c r="L706" s="253">
        <f>SUM(L18:L705)</f>
        <v>0</v>
      </c>
      <c r="M706" s="254">
        <f>IF(ROUND(SUM(M20:M705),2)=ROUND(SUM(H706:L706),2),ROUND(SUM(M20:M705),2),"err")</f>
        <v>0</v>
      </c>
      <c r="N706" s="251">
        <f>SUM(N18:N705)</f>
        <v>0</v>
      </c>
      <c r="O706" s="251">
        <f>SUM(O18:O705)</f>
        <v>0</v>
      </c>
      <c r="P706" s="251">
        <f>SUM(P18:P705)</f>
        <v>0</v>
      </c>
      <c r="Q706" s="251">
        <f>SUM(Q18:Q705)</f>
        <v>0</v>
      </c>
      <c r="R706" s="255">
        <f>IF(ROUND(SUM(R20:R705),2)=ROUND(SUM(M706:Q706),2),ROUND(SUM(R20:R705),2),"err")</f>
        <v>0</v>
      </c>
    </row>
    <row r="707" spans="4:18" ht="13.8" thickBot="1">
      <c r="D707" s="356"/>
      <c r="E707" s="357"/>
      <c r="F707" s="357"/>
      <c r="G707" s="357"/>
      <c r="H707" s="256"/>
      <c r="I707" s="256"/>
      <c r="J707" s="256"/>
      <c r="K707" s="256"/>
      <c r="L707" s="256"/>
      <c r="M707" s="256"/>
      <c r="N707" s="256"/>
      <c r="O707" s="256"/>
      <c r="P707" s="256"/>
      <c r="Q707" s="40" t="s">
        <v>52</v>
      </c>
      <c r="R707" s="361"/>
    </row>
    <row r="708" spans="4:18" ht="13.8" thickBot="1">
      <c r="D708" s="356"/>
      <c r="E708" s="256"/>
      <c r="F708" s="256"/>
      <c r="G708" s="256"/>
      <c r="H708" s="256"/>
      <c r="I708" s="256"/>
      <c r="J708" s="256"/>
      <c r="K708" s="256"/>
      <c r="L708" s="256"/>
      <c r="M708" s="256"/>
      <c r="N708" s="256"/>
      <c r="O708" s="256"/>
      <c r="P708" s="256"/>
      <c r="Q708" s="256" t="s">
        <v>51</v>
      </c>
      <c r="R708" s="257">
        <f>R706-R707</f>
        <v>0</v>
      </c>
    </row>
    <row r="709" spans="4:18">
      <c r="D709" s="39" t="s">
        <v>290</v>
      </c>
      <c r="E709" s="256"/>
      <c r="F709" s="256"/>
      <c r="G709" s="256"/>
      <c r="H709" s="256"/>
      <c r="I709" s="256"/>
      <c r="J709" s="256"/>
      <c r="K709" s="256"/>
      <c r="L709" s="256"/>
      <c r="M709" s="256"/>
      <c r="N709" s="256"/>
      <c r="O709" s="256"/>
      <c r="P709" s="256"/>
      <c r="Q709" s="256"/>
      <c r="R709" s="358"/>
    </row>
    <row r="710" spans="4:18" s="120" customFormat="1">
      <c r="D710" s="31"/>
      <c r="E710" s="367"/>
      <c r="F710" s="367"/>
      <c r="G710" s="367"/>
      <c r="H710" s="367"/>
      <c r="I710" s="367"/>
      <c r="J710" s="367"/>
      <c r="K710" s="367"/>
      <c r="L710" s="367"/>
      <c r="M710" s="367"/>
      <c r="N710" s="367"/>
      <c r="O710" s="367"/>
      <c r="P710" s="367"/>
      <c r="Q710" s="367"/>
      <c r="R710" s="368"/>
    </row>
    <row r="711" spans="4:18" s="120" customFormat="1">
      <c r="D711" s="40" t="s">
        <v>291</v>
      </c>
      <c r="H711" s="367"/>
      <c r="I711" s="367"/>
      <c r="J711" s="367"/>
      <c r="K711" s="367"/>
      <c r="L711" s="367"/>
      <c r="M711" s="367"/>
      <c r="N711" s="367"/>
      <c r="O711" s="367"/>
      <c r="P711" s="367"/>
      <c r="Q711" s="367"/>
      <c r="R711" s="368"/>
    </row>
    <row r="712" spans="4:18" s="120" customFormat="1">
      <c r="D712" s="31"/>
      <c r="E712" s="367"/>
      <c r="F712" s="367"/>
      <c r="G712" s="367"/>
      <c r="H712" s="367"/>
      <c r="I712" s="367"/>
      <c r="J712" s="367"/>
      <c r="K712" s="367"/>
      <c r="L712" s="367"/>
      <c r="M712" s="367"/>
      <c r="N712" s="367"/>
      <c r="O712" s="367"/>
      <c r="P712" s="367"/>
      <c r="Q712" s="367"/>
      <c r="R712" s="368"/>
    </row>
    <row r="713" spans="4:18" s="120" customFormat="1">
      <c r="D713" s="40" t="s">
        <v>292</v>
      </c>
      <c r="H713" s="367"/>
      <c r="I713" s="367"/>
      <c r="J713" s="367"/>
      <c r="K713" s="367"/>
      <c r="L713" s="367"/>
      <c r="M713" s="367"/>
      <c r="N713" s="367"/>
      <c r="O713" s="367"/>
      <c r="P713" s="367"/>
      <c r="Q713" s="367"/>
      <c r="R713" s="368"/>
    </row>
    <row r="714" spans="4:18" s="120" customFormat="1">
      <c r="D714" s="17"/>
      <c r="E714" s="17"/>
      <c r="F714" s="17"/>
      <c r="G714" s="17"/>
      <c r="H714" s="17"/>
      <c r="I714" s="17"/>
      <c r="J714" s="17"/>
      <c r="K714" s="17"/>
      <c r="L714" s="17"/>
      <c r="M714" s="17"/>
      <c r="N714" s="17"/>
      <c r="O714" s="17"/>
      <c r="P714" s="17"/>
      <c r="Q714" s="17"/>
      <c r="R714" s="17"/>
    </row>
    <row r="715" spans="4:18" s="120" customFormat="1">
      <c r="D715" s="297"/>
      <c r="H715" s="369"/>
      <c r="M715" s="369"/>
      <c r="N715" s="369"/>
      <c r="O715" s="369"/>
      <c r="P715" s="369"/>
      <c r="Q715" s="369"/>
      <c r="R715" s="369"/>
    </row>
    <row r="716" spans="4:18" s="120" customFormat="1">
      <c r="H716" s="369"/>
      <c r="M716" s="369"/>
      <c r="N716" s="369"/>
      <c r="O716" s="369"/>
      <c r="P716" s="369"/>
      <c r="Q716" s="369"/>
      <c r="R716" s="369"/>
    </row>
    <row r="717" spans="4:18" s="120" customFormat="1">
      <c r="D717" s="297"/>
      <c r="H717" s="369"/>
      <c r="M717" s="369"/>
      <c r="N717" s="369"/>
      <c r="O717" s="369"/>
      <c r="P717" s="369"/>
      <c r="Q717" s="369"/>
      <c r="R717" s="369"/>
    </row>
    <row r="718" spans="4:18" s="120" customFormat="1">
      <c r="H718" s="369"/>
      <c r="M718" s="369"/>
      <c r="N718" s="369"/>
      <c r="O718" s="369"/>
      <c r="P718" s="369"/>
      <c r="Q718" s="369"/>
      <c r="R718" s="369"/>
    </row>
    <row r="719" spans="4:18" s="120" customFormat="1">
      <c r="H719" s="369"/>
      <c r="M719" s="369"/>
      <c r="N719" s="369"/>
      <c r="O719" s="369"/>
      <c r="P719" s="369"/>
      <c r="Q719" s="369"/>
      <c r="R719" s="369"/>
    </row>
    <row r="720" spans="4:18" s="120" customFormat="1">
      <c r="H720" s="369"/>
      <c r="M720" s="369"/>
      <c r="N720" s="369"/>
      <c r="O720" s="369"/>
      <c r="P720" s="369"/>
      <c r="Q720" s="369"/>
      <c r="R720" s="369"/>
    </row>
    <row r="721" spans="8:18" s="120" customFormat="1">
      <c r="H721" s="369"/>
      <c r="M721" s="369"/>
      <c r="N721" s="369"/>
      <c r="O721" s="369"/>
      <c r="P721" s="369"/>
      <c r="Q721" s="369"/>
      <c r="R721" s="369"/>
    </row>
    <row r="722" spans="8:18" s="120" customFormat="1">
      <c r="H722" s="369"/>
      <c r="M722" s="369"/>
      <c r="N722" s="369"/>
      <c r="O722" s="369"/>
      <c r="P722" s="369"/>
      <c r="Q722" s="369"/>
      <c r="R722" s="369"/>
    </row>
    <row r="723" spans="8:18" s="120" customFormat="1">
      <c r="H723" s="369"/>
      <c r="M723" s="369"/>
      <c r="N723" s="369"/>
      <c r="O723" s="369"/>
      <c r="P723" s="369"/>
      <c r="Q723" s="369"/>
      <c r="R723" s="369"/>
    </row>
    <row r="724" spans="8:18" s="120" customFormat="1">
      <c r="H724" s="369"/>
      <c r="M724" s="369"/>
      <c r="N724" s="369"/>
      <c r="O724" s="369"/>
      <c r="P724" s="369"/>
      <c r="Q724" s="369"/>
      <c r="R724" s="369"/>
    </row>
    <row r="725" spans="8:18" s="120" customFormat="1">
      <c r="H725" s="369"/>
      <c r="M725" s="369"/>
      <c r="N725" s="369"/>
      <c r="O725" s="369"/>
      <c r="P725" s="369"/>
      <c r="Q725" s="369"/>
      <c r="R725" s="369"/>
    </row>
    <row r="726" spans="8:18" s="120" customFormat="1">
      <c r="H726" s="369"/>
      <c r="M726" s="369"/>
      <c r="N726" s="369"/>
      <c r="O726" s="369"/>
      <c r="P726" s="369"/>
      <c r="Q726" s="369"/>
      <c r="R726" s="369"/>
    </row>
    <row r="727" spans="8:18" s="120" customFormat="1">
      <c r="H727" s="369"/>
      <c r="M727" s="369"/>
      <c r="N727" s="369"/>
      <c r="O727" s="369"/>
      <c r="P727" s="369"/>
      <c r="Q727" s="369"/>
      <c r="R727" s="369"/>
    </row>
    <row r="728" spans="8:18" s="120" customFormat="1">
      <c r="H728" s="369"/>
      <c r="M728" s="369"/>
      <c r="N728" s="369"/>
      <c r="O728" s="369"/>
      <c r="P728" s="369"/>
      <c r="Q728" s="369"/>
      <c r="R728" s="369"/>
    </row>
    <row r="729" spans="8:18" s="120" customFormat="1">
      <c r="H729" s="369"/>
      <c r="M729" s="369"/>
      <c r="N729" s="369"/>
      <c r="O729" s="369"/>
      <c r="P729" s="369"/>
      <c r="Q729" s="369"/>
      <c r="R729" s="369"/>
    </row>
    <row r="730" spans="8:18" s="120" customFormat="1">
      <c r="H730" s="369"/>
      <c r="M730" s="369"/>
      <c r="N730" s="369"/>
      <c r="O730" s="369"/>
      <c r="P730" s="369"/>
      <c r="Q730" s="369"/>
      <c r="R730" s="369"/>
    </row>
    <row r="731" spans="8:18" s="120" customFormat="1">
      <c r="H731" s="369"/>
      <c r="M731" s="369"/>
      <c r="N731" s="369"/>
      <c r="O731" s="369"/>
      <c r="P731" s="369"/>
      <c r="Q731" s="369"/>
      <c r="R731" s="369"/>
    </row>
    <row r="732" spans="8:18" s="120" customFormat="1">
      <c r="H732" s="369"/>
      <c r="M732" s="369"/>
      <c r="N732" s="369"/>
      <c r="O732" s="369"/>
      <c r="P732" s="369"/>
      <c r="Q732" s="369"/>
      <c r="R732" s="369"/>
    </row>
    <row r="733" spans="8:18" s="120" customFormat="1">
      <c r="H733" s="369"/>
      <c r="M733" s="369"/>
      <c r="N733" s="369"/>
      <c r="O733" s="369"/>
      <c r="P733" s="369"/>
      <c r="Q733" s="369"/>
      <c r="R733" s="369"/>
    </row>
    <row r="734" spans="8:18" s="120" customFormat="1">
      <c r="H734" s="369"/>
      <c r="M734" s="369"/>
      <c r="N734" s="369"/>
      <c r="O734" s="369"/>
      <c r="P734" s="369"/>
      <c r="Q734" s="369"/>
      <c r="R734" s="369"/>
    </row>
    <row r="735" spans="8:18" s="120" customFormat="1">
      <c r="H735" s="369"/>
      <c r="M735" s="369"/>
      <c r="N735" s="369"/>
      <c r="O735" s="369"/>
      <c r="P735" s="369"/>
      <c r="Q735" s="369"/>
      <c r="R735" s="369"/>
    </row>
    <row r="736" spans="8:18" s="120" customFormat="1">
      <c r="H736" s="369"/>
      <c r="M736" s="369"/>
      <c r="N736" s="369"/>
      <c r="O736" s="369"/>
      <c r="P736" s="369"/>
      <c r="Q736" s="369"/>
      <c r="R736" s="369"/>
    </row>
    <row r="737" spans="8:18" s="120" customFormat="1">
      <c r="H737" s="369"/>
      <c r="M737" s="369"/>
      <c r="N737" s="369"/>
      <c r="O737" s="369"/>
      <c r="P737" s="369"/>
      <c r="Q737" s="369"/>
      <c r="R737" s="369"/>
    </row>
    <row r="738" spans="8:18" s="120" customFormat="1">
      <c r="H738" s="369"/>
      <c r="M738" s="369"/>
      <c r="N738" s="369"/>
      <c r="O738" s="369"/>
      <c r="P738" s="369"/>
      <c r="Q738" s="369"/>
      <c r="R738" s="369"/>
    </row>
    <row r="739" spans="8:18" s="120" customFormat="1">
      <c r="H739" s="369"/>
      <c r="M739" s="369"/>
      <c r="N739" s="369"/>
      <c r="O739" s="369"/>
      <c r="P739" s="369"/>
      <c r="Q739" s="369"/>
      <c r="R739" s="369"/>
    </row>
    <row r="740" spans="8:18" s="120" customFormat="1">
      <c r="H740" s="369"/>
      <c r="M740" s="369"/>
      <c r="N740" s="369"/>
      <c r="O740" s="369"/>
      <c r="P740" s="369"/>
      <c r="Q740" s="369"/>
      <c r="R740" s="369"/>
    </row>
    <row r="741" spans="8:18" s="120" customFormat="1">
      <c r="H741" s="369"/>
      <c r="M741" s="369"/>
      <c r="N741" s="369"/>
      <c r="O741" s="369"/>
      <c r="P741" s="369"/>
      <c r="Q741" s="369"/>
      <c r="R741" s="369"/>
    </row>
    <row r="742" spans="8:18" s="120" customFormat="1">
      <c r="H742" s="369"/>
      <c r="M742" s="369"/>
      <c r="N742" s="369"/>
      <c r="O742" s="369"/>
      <c r="P742" s="369"/>
      <c r="Q742" s="369"/>
      <c r="R742" s="369"/>
    </row>
    <row r="743" spans="8:18" s="120" customFormat="1">
      <c r="H743" s="369"/>
      <c r="M743" s="369"/>
      <c r="N743" s="369"/>
      <c r="O743" s="369"/>
      <c r="P743" s="369"/>
      <c r="Q743" s="369"/>
      <c r="R743" s="369"/>
    </row>
    <row r="744" spans="8:18" s="120" customFormat="1">
      <c r="H744" s="369"/>
      <c r="M744" s="369"/>
      <c r="N744" s="369"/>
      <c r="O744" s="369"/>
      <c r="P744" s="369"/>
      <c r="Q744" s="369"/>
      <c r="R744" s="369"/>
    </row>
    <row r="745" spans="8:18" s="120" customFormat="1">
      <c r="H745" s="369"/>
      <c r="M745" s="369"/>
      <c r="N745" s="369"/>
      <c r="O745" s="369"/>
      <c r="P745" s="369"/>
      <c r="Q745" s="369"/>
      <c r="R745" s="369"/>
    </row>
    <row r="746" spans="8:18" s="120" customFormat="1">
      <c r="H746" s="369"/>
      <c r="M746" s="369"/>
      <c r="N746" s="369"/>
      <c r="O746" s="369"/>
      <c r="P746" s="369"/>
      <c r="Q746" s="369"/>
      <c r="R746" s="369"/>
    </row>
    <row r="747" spans="8:18" s="120" customFormat="1">
      <c r="H747" s="369"/>
      <c r="M747" s="369"/>
      <c r="N747" s="369"/>
      <c r="O747" s="369"/>
      <c r="P747" s="369"/>
      <c r="Q747" s="369"/>
      <c r="R747" s="369"/>
    </row>
    <row r="748" spans="8:18" s="120" customFormat="1">
      <c r="H748" s="369"/>
      <c r="M748" s="369"/>
      <c r="N748" s="369"/>
      <c r="O748" s="369"/>
      <c r="P748" s="369"/>
      <c r="Q748" s="369"/>
      <c r="R748" s="369"/>
    </row>
    <row r="749" spans="8:18" s="120" customFormat="1">
      <c r="H749" s="369"/>
      <c r="M749" s="369"/>
      <c r="N749" s="369"/>
      <c r="O749" s="369"/>
      <c r="P749" s="369"/>
      <c r="Q749" s="369"/>
      <c r="R749" s="369"/>
    </row>
    <row r="750" spans="8:18" s="120" customFormat="1">
      <c r="H750" s="369"/>
      <c r="M750" s="369"/>
      <c r="N750" s="369"/>
      <c r="O750" s="369"/>
      <c r="P750" s="369"/>
      <c r="Q750" s="369"/>
      <c r="R750" s="369"/>
    </row>
    <row r="751" spans="8:18" s="120" customFormat="1">
      <c r="H751" s="369"/>
      <c r="M751" s="369"/>
      <c r="N751" s="369"/>
      <c r="O751" s="369"/>
      <c r="P751" s="369"/>
      <c r="Q751" s="369"/>
      <c r="R751" s="369"/>
    </row>
    <row r="752" spans="8:18" s="120" customFormat="1">
      <c r="H752" s="369"/>
      <c r="M752" s="369"/>
      <c r="N752" s="369"/>
      <c r="O752" s="369"/>
      <c r="P752" s="369"/>
      <c r="Q752" s="369"/>
      <c r="R752" s="369"/>
    </row>
    <row r="753" spans="8:18" s="120" customFormat="1">
      <c r="H753" s="369"/>
      <c r="M753" s="369"/>
      <c r="N753" s="369"/>
      <c r="O753" s="369"/>
      <c r="P753" s="369"/>
      <c r="Q753" s="369"/>
      <c r="R753" s="369"/>
    </row>
    <row r="754" spans="8:18" s="120" customFormat="1">
      <c r="H754" s="369"/>
      <c r="M754" s="369"/>
      <c r="N754" s="369"/>
      <c r="O754" s="369"/>
      <c r="P754" s="369"/>
      <c r="Q754" s="369"/>
      <c r="R754" s="369"/>
    </row>
    <row r="755" spans="8:18" s="120" customFormat="1">
      <c r="H755" s="369"/>
      <c r="M755" s="369"/>
      <c r="N755" s="369"/>
      <c r="O755" s="369"/>
      <c r="P755" s="369"/>
      <c r="Q755" s="369"/>
      <c r="R755" s="369"/>
    </row>
    <row r="756" spans="8:18" s="120" customFormat="1">
      <c r="H756" s="369"/>
      <c r="M756" s="369"/>
      <c r="N756" s="369"/>
      <c r="O756" s="369"/>
      <c r="P756" s="369"/>
      <c r="Q756" s="369"/>
      <c r="R756" s="369"/>
    </row>
    <row r="757" spans="8:18" s="120" customFormat="1">
      <c r="H757" s="369"/>
      <c r="M757" s="369"/>
      <c r="N757" s="369"/>
      <c r="O757" s="369"/>
      <c r="P757" s="369"/>
      <c r="Q757" s="369"/>
      <c r="R757" s="369"/>
    </row>
    <row r="758" spans="8:18" s="120" customFormat="1">
      <c r="H758" s="369"/>
      <c r="M758" s="369"/>
      <c r="N758" s="369"/>
      <c r="O758" s="369"/>
      <c r="P758" s="369"/>
      <c r="Q758" s="369"/>
      <c r="R758" s="369"/>
    </row>
    <row r="759" spans="8:18" s="120" customFormat="1">
      <c r="H759" s="369"/>
      <c r="M759" s="369"/>
      <c r="N759" s="369"/>
      <c r="O759" s="369"/>
      <c r="P759" s="369"/>
      <c r="Q759" s="369"/>
      <c r="R759" s="369"/>
    </row>
    <row r="760" spans="8:18" s="120" customFormat="1">
      <c r="H760" s="369"/>
      <c r="M760" s="369"/>
      <c r="N760" s="369"/>
      <c r="O760" s="369"/>
      <c r="P760" s="369"/>
      <c r="Q760" s="369"/>
      <c r="R760" s="369"/>
    </row>
    <row r="761" spans="8:18" s="120" customFormat="1">
      <c r="H761" s="369"/>
      <c r="M761" s="369"/>
      <c r="N761" s="369"/>
      <c r="O761" s="369"/>
      <c r="P761" s="369"/>
      <c r="Q761" s="369"/>
      <c r="R761" s="369"/>
    </row>
    <row r="762" spans="8:18" s="120" customFormat="1">
      <c r="H762" s="369"/>
      <c r="M762" s="369"/>
      <c r="N762" s="369"/>
      <c r="O762" s="369"/>
      <c r="P762" s="369"/>
      <c r="Q762" s="369"/>
      <c r="R762" s="369"/>
    </row>
    <row r="763" spans="8:18" s="120" customFormat="1">
      <c r="H763" s="369"/>
      <c r="M763" s="369"/>
      <c r="N763" s="369"/>
      <c r="O763" s="369"/>
      <c r="P763" s="369"/>
      <c r="Q763" s="369"/>
      <c r="R763" s="369"/>
    </row>
    <row r="764" spans="8:18" s="120" customFormat="1">
      <c r="H764" s="369"/>
      <c r="M764" s="369"/>
      <c r="N764" s="369"/>
      <c r="O764" s="369"/>
      <c r="P764" s="369"/>
      <c r="Q764" s="369"/>
      <c r="R764" s="369"/>
    </row>
    <row r="765" spans="8:18" s="120" customFormat="1">
      <c r="H765" s="369"/>
      <c r="M765" s="369"/>
      <c r="N765" s="369"/>
      <c r="O765" s="369"/>
      <c r="P765" s="369"/>
      <c r="Q765" s="369"/>
      <c r="R765" s="369"/>
    </row>
    <row r="766" spans="8:18" s="120" customFormat="1">
      <c r="H766" s="369"/>
      <c r="M766" s="369"/>
      <c r="N766" s="369"/>
      <c r="O766" s="369"/>
      <c r="P766" s="369"/>
      <c r="Q766" s="369"/>
      <c r="R766" s="369"/>
    </row>
    <row r="767" spans="8:18" s="120" customFormat="1">
      <c r="H767" s="369"/>
      <c r="M767" s="369"/>
      <c r="N767" s="369"/>
      <c r="O767" s="369"/>
      <c r="P767" s="369"/>
      <c r="Q767" s="369"/>
      <c r="R767" s="369"/>
    </row>
    <row r="768" spans="8:18" s="120" customFormat="1">
      <c r="H768" s="369"/>
      <c r="M768" s="369"/>
      <c r="N768" s="369"/>
      <c r="O768" s="369"/>
      <c r="P768" s="369"/>
      <c r="Q768" s="369"/>
      <c r="R768" s="369"/>
    </row>
    <row r="769" spans="8:18" s="120" customFormat="1">
      <c r="H769" s="369"/>
      <c r="M769" s="369"/>
      <c r="N769" s="369"/>
      <c r="O769" s="369"/>
      <c r="P769" s="369"/>
      <c r="Q769" s="369"/>
      <c r="R769" s="369"/>
    </row>
    <row r="770" spans="8:18" s="120" customFormat="1">
      <c r="H770" s="369"/>
      <c r="M770" s="369"/>
      <c r="N770" s="369"/>
      <c r="O770" s="369"/>
      <c r="P770" s="369"/>
      <c r="Q770" s="369"/>
      <c r="R770" s="369"/>
    </row>
    <row r="771" spans="8:18" s="120" customFormat="1">
      <c r="H771" s="369"/>
      <c r="M771" s="369"/>
      <c r="N771" s="369"/>
      <c r="O771" s="369"/>
      <c r="P771" s="369"/>
      <c r="Q771" s="369"/>
      <c r="R771" s="369"/>
    </row>
    <row r="772" spans="8:18" s="120" customFormat="1">
      <c r="H772" s="369"/>
      <c r="M772" s="369"/>
      <c r="N772" s="369"/>
      <c r="O772" s="369"/>
      <c r="P772" s="369"/>
      <c r="Q772" s="369"/>
      <c r="R772" s="369"/>
    </row>
    <row r="773" spans="8:18" s="120" customFormat="1">
      <c r="H773" s="369"/>
      <c r="M773" s="369"/>
      <c r="N773" s="369"/>
      <c r="O773" s="369"/>
      <c r="P773" s="369"/>
      <c r="Q773" s="369"/>
      <c r="R773" s="369"/>
    </row>
    <row r="774" spans="8:18" s="120" customFormat="1">
      <c r="H774" s="369"/>
      <c r="M774" s="369"/>
      <c r="N774" s="369"/>
      <c r="O774" s="369"/>
      <c r="P774" s="369"/>
      <c r="Q774" s="369"/>
      <c r="R774" s="369"/>
    </row>
    <row r="775" spans="8:18" s="120" customFormat="1">
      <c r="H775" s="369"/>
      <c r="M775" s="369"/>
      <c r="N775" s="369"/>
      <c r="O775" s="369"/>
      <c r="P775" s="369"/>
      <c r="Q775" s="369"/>
      <c r="R775" s="369"/>
    </row>
    <row r="776" spans="8:18" s="120" customFormat="1">
      <c r="H776" s="369"/>
      <c r="M776" s="369"/>
      <c r="N776" s="369"/>
      <c r="O776" s="369"/>
      <c r="P776" s="369"/>
      <c r="Q776" s="369"/>
      <c r="R776" s="369"/>
    </row>
    <row r="777" spans="8:18" s="120" customFormat="1">
      <c r="H777" s="369"/>
      <c r="M777" s="369"/>
      <c r="N777" s="369"/>
      <c r="O777" s="369"/>
      <c r="P777" s="369"/>
      <c r="Q777" s="369"/>
      <c r="R777" s="369"/>
    </row>
    <row r="778" spans="8:18" s="120" customFormat="1">
      <c r="H778" s="369"/>
      <c r="M778" s="369"/>
      <c r="N778" s="369"/>
      <c r="O778" s="369"/>
      <c r="P778" s="369"/>
      <c r="Q778" s="369"/>
      <c r="R778" s="369"/>
    </row>
    <row r="779" spans="8:18" s="120" customFormat="1">
      <c r="H779" s="369"/>
      <c r="M779" s="369"/>
      <c r="N779" s="369"/>
      <c r="O779" s="369"/>
      <c r="P779" s="369"/>
      <c r="Q779" s="369"/>
      <c r="R779" s="369"/>
    </row>
    <row r="780" spans="8:18" s="120" customFormat="1">
      <c r="H780" s="369"/>
      <c r="M780" s="369"/>
      <c r="N780" s="369"/>
      <c r="O780" s="369"/>
      <c r="P780" s="369"/>
      <c r="Q780" s="369"/>
      <c r="R780" s="369"/>
    </row>
    <row r="781" spans="8:18" s="120" customFormat="1">
      <c r="H781" s="369"/>
      <c r="M781" s="369"/>
      <c r="N781" s="369"/>
      <c r="O781" s="369"/>
      <c r="P781" s="369"/>
      <c r="Q781" s="369"/>
      <c r="R781" s="369"/>
    </row>
    <row r="782" spans="8:18" s="120" customFormat="1">
      <c r="H782" s="369"/>
      <c r="M782" s="369"/>
      <c r="N782" s="369"/>
      <c r="O782" s="369"/>
      <c r="P782" s="369"/>
      <c r="Q782" s="369"/>
      <c r="R782" s="369"/>
    </row>
    <row r="783" spans="8:18" s="120" customFormat="1">
      <c r="H783" s="369"/>
      <c r="M783" s="369"/>
      <c r="N783" s="369"/>
      <c r="O783" s="369"/>
      <c r="P783" s="369"/>
      <c r="Q783" s="369"/>
      <c r="R783" s="369"/>
    </row>
    <row r="784" spans="8:18" s="120" customFormat="1">
      <c r="H784" s="369"/>
      <c r="M784" s="369"/>
      <c r="N784" s="369"/>
      <c r="O784" s="369"/>
      <c r="P784" s="369"/>
      <c r="Q784" s="369"/>
      <c r="R784" s="369"/>
    </row>
    <row r="785" spans="8:18" s="120" customFormat="1">
      <c r="H785" s="369"/>
      <c r="M785" s="369"/>
      <c r="N785" s="369"/>
      <c r="O785" s="369"/>
      <c r="P785" s="369"/>
      <c r="Q785" s="369"/>
      <c r="R785" s="369"/>
    </row>
    <row r="786" spans="8:18" s="120" customFormat="1">
      <c r="H786" s="369"/>
      <c r="M786" s="369"/>
      <c r="N786" s="369"/>
      <c r="O786" s="369"/>
      <c r="P786" s="369"/>
      <c r="Q786" s="369"/>
      <c r="R786" s="369"/>
    </row>
    <row r="787" spans="8:18" s="120" customFormat="1">
      <c r="H787" s="369"/>
      <c r="M787" s="369"/>
      <c r="N787" s="369"/>
      <c r="O787" s="369"/>
      <c r="P787" s="369"/>
      <c r="Q787" s="369"/>
      <c r="R787" s="369"/>
    </row>
    <row r="788" spans="8:18" s="120" customFormat="1">
      <c r="H788" s="369"/>
      <c r="M788" s="369"/>
      <c r="N788" s="369"/>
      <c r="O788" s="369"/>
      <c r="P788" s="369"/>
      <c r="Q788" s="369"/>
      <c r="R788" s="369"/>
    </row>
    <row r="789" spans="8:18" s="120" customFormat="1">
      <c r="H789" s="369"/>
      <c r="M789" s="369"/>
      <c r="N789" s="369"/>
      <c r="O789" s="369"/>
      <c r="P789" s="369"/>
      <c r="Q789" s="369"/>
      <c r="R789" s="369"/>
    </row>
    <row r="790" spans="8:18" s="120" customFormat="1">
      <c r="H790" s="369"/>
      <c r="M790" s="369"/>
      <c r="N790" s="369"/>
      <c r="O790" s="369"/>
      <c r="P790" s="369"/>
      <c r="Q790" s="369"/>
      <c r="R790" s="369"/>
    </row>
    <row r="791" spans="8:18" s="120" customFormat="1">
      <c r="H791" s="369"/>
      <c r="M791" s="369"/>
      <c r="N791" s="369"/>
      <c r="O791" s="369"/>
      <c r="P791" s="369"/>
      <c r="Q791" s="369"/>
      <c r="R791" s="369"/>
    </row>
    <row r="792" spans="8:18" s="120" customFormat="1">
      <c r="H792" s="369"/>
      <c r="M792" s="369"/>
      <c r="N792" s="369"/>
      <c r="O792" s="369"/>
      <c r="P792" s="369"/>
      <c r="Q792" s="369"/>
      <c r="R792" s="369"/>
    </row>
    <row r="793" spans="8:18" s="120" customFormat="1">
      <c r="H793" s="369"/>
      <c r="M793" s="369"/>
      <c r="N793" s="369"/>
      <c r="O793" s="369"/>
      <c r="P793" s="369"/>
      <c r="Q793" s="369"/>
      <c r="R793" s="369"/>
    </row>
    <row r="794" spans="8:18" s="120" customFormat="1">
      <c r="H794" s="369"/>
      <c r="M794" s="369"/>
      <c r="N794" s="369"/>
      <c r="O794" s="369"/>
      <c r="P794" s="369"/>
      <c r="Q794" s="369"/>
      <c r="R794" s="369"/>
    </row>
    <row r="795" spans="8:18" s="120" customFormat="1">
      <c r="H795" s="369"/>
      <c r="M795" s="369"/>
      <c r="N795" s="369"/>
      <c r="O795" s="369"/>
      <c r="P795" s="369"/>
      <c r="Q795" s="369"/>
      <c r="R795" s="369"/>
    </row>
    <row r="796" spans="8:18" s="120" customFormat="1">
      <c r="H796" s="369"/>
      <c r="M796" s="369"/>
      <c r="N796" s="369"/>
      <c r="O796" s="369"/>
      <c r="P796" s="369"/>
      <c r="Q796" s="369"/>
      <c r="R796" s="369"/>
    </row>
    <row r="797" spans="8:18" s="120" customFormat="1">
      <c r="H797" s="369"/>
      <c r="M797" s="369"/>
      <c r="N797" s="369"/>
      <c r="O797" s="369"/>
      <c r="P797" s="369"/>
      <c r="Q797" s="369"/>
      <c r="R797" s="369"/>
    </row>
    <row r="798" spans="8:18" s="120" customFormat="1">
      <c r="H798" s="369"/>
      <c r="M798" s="369"/>
      <c r="N798" s="369"/>
      <c r="O798" s="369"/>
      <c r="P798" s="369"/>
      <c r="Q798" s="369"/>
      <c r="R798" s="369"/>
    </row>
    <row r="799" spans="8:18" s="120" customFormat="1">
      <c r="H799" s="369"/>
      <c r="M799" s="369"/>
      <c r="N799" s="369"/>
      <c r="O799" s="369"/>
      <c r="P799" s="369"/>
      <c r="Q799" s="369"/>
      <c r="R799" s="369"/>
    </row>
    <row r="800" spans="8:18" s="120" customFormat="1">
      <c r="H800" s="369"/>
      <c r="M800" s="369"/>
      <c r="N800" s="369"/>
      <c r="O800" s="369"/>
      <c r="P800" s="369"/>
      <c r="Q800" s="369"/>
      <c r="R800" s="369"/>
    </row>
    <row r="801" spans="8:18" s="120" customFormat="1">
      <c r="H801" s="369"/>
      <c r="M801" s="369"/>
      <c r="N801" s="369"/>
      <c r="O801" s="369"/>
      <c r="P801" s="369"/>
      <c r="Q801" s="369"/>
      <c r="R801" s="369"/>
    </row>
    <row r="802" spans="8:18" s="120" customFormat="1">
      <c r="H802" s="369"/>
      <c r="M802" s="369"/>
      <c r="N802" s="369"/>
      <c r="O802" s="369"/>
      <c r="P802" s="369"/>
      <c r="Q802" s="369"/>
      <c r="R802" s="369"/>
    </row>
    <row r="803" spans="8:18" s="120" customFormat="1">
      <c r="H803" s="369"/>
      <c r="M803" s="369"/>
      <c r="N803" s="369"/>
      <c r="O803" s="369"/>
      <c r="P803" s="369"/>
      <c r="Q803" s="369"/>
      <c r="R803" s="369"/>
    </row>
    <row r="804" spans="8:18" s="120" customFormat="1">
      <c r="H804" s="369"/>
      <c r="M804" s="369"/>
      <c r="N804" s="369"/>
      <c r="O804" s="369"/>
      <c r="P804" s="369"/>
      <c r="Q804" s="369"/>
      <c r="R804" s="369"/>
    </row>
    <row r="805" spans="8:18" s="120" customFormat="1">
      <c r="H805" s="369"/>
      <c r="M805" s="369"/>
      <c r="N805" s="369"/>
      <c r="O805" s="369"/>
      <c r="P805" s="369"/>
      <c r="Q805" s="369"/>
      <c r="R805" s="369"/>
    </row>
    <row r="806" spans="8:18" s="120" customFormat="1">
      <c r="H806" s="369"/>
      <c r="M806" s="369"/>
      <c r="N806" s="369"/>
      <c r="O806" s="369"/>
      <c r="P806" s="369"/>
      <c r="Q806" s="369"/>
      <c r="R806" s="369"/>
    </row>
    <row r="807" spans="8:18" s="120" customFormat="1">
      <c r="H807" s="369"/>
      <c r="M807" s="369"/>
      <c r="N807" s="369"/>
      <c r="O807" s="369"/>
      <c r="P807" s="369"/>
      <c r="Q807" s="369"/>
      <c r="R807" s="369"/>
    </row>
    <row r="808" spans="8:18" s="120" customFormat="1">
      <c r="H808" s="369"/>
      <c r="M808" s="369"/>
      <c r="N808" s="369"/>
      <c r="O808" s="369"/>
      <c r="P808" s="369"/>
      <c r="Q808" s="369"/>
      <c r="R808" s="369"/>
    </row>
    <row r="809" spans="8:18" s="120" customFormat="1">
      <c r="H809" s="369"/>
      <c r="M809" s="369"/>
      <c r="N809" s="369"/>
      <c r="O809" s="369"/>
      <c r="P809" s="369"/>
      <c r="Q809" s="369"/>
      <c r="R809" s="369"/>
    </row>
    <row r="810" spans="8:18" s="120" customFormat="1">
      <c r="H810" s="369"/>
      <c r="M810" s="369"/>
      <c r="N810" s="369"/>
      <c r="O810" s="369"/>
      <c r="P810" s="369"/>
      <c r="Q810" s="369"/>
      <c r="R810" s="369"/>
    </row>
    <row r="811" spans="8:18" s="120" customFormat="1">
      <c r="H811" s="369"/>
      <c r="M811" s="369"/>
      <c r="N811" s="369"/>
      <c r="O811" s="369"/>
      <c r="P811" s="369"/>
      <c r="Q811" s="369"/>
      <c r="R811" s="369"/>
    </row>
    <row r="812" spans="8:18" s="120" customFormat="1">
      <c r="H812" s="369"/>
      <c r="M812" s="369"/>
      <c r="N812" s="369"/>
      <c r="O812" s="369"/>
      <c r="P812" s="369"/>
      <c r="Q812" s="369"/>
      <c r="R812" s="369"/>
    </row>
    <row r="813" spans="8:18" s="120" customFormat="1">
      <c r="H813" s="369"/>
      <c r="M813" s="369"/>
      <c r="N813" s="369"/>
      <c r="O813" s="369"/>
      <c r="P813" s="369"/>
      <c r="Q813" s="369"/>
      <c r="R813" s="369"/>
    </row>
    <row r="814" spans="8:18" s="120" customFormat="1">
      <c r="H814" s="369"/>
      <c r="M814" s="369"/>
      <c r="N814" s="369"/>
      <c r="O814" s="369"/>
      <c r="P814" s="369"/>
      <c r="Q814" s="369"/>
      <c r="R814" s="369"/>
    </row>
    <row r="815" spans="8:18" s="120" customFormat="1">
      <c r="H815" s="369"/>
      <c r="M815" s="369"/>
      <c r="N815" s="369"/>
      <c r="O815" s="369"/>
      <c r="P815" s="369"/>
      <c r="Q815" s="369"/>
      <c r="R815" s="369"/>
    </row>
    <row r="816" spans="8:18" s="120" customFormat="1">
      <c r="H816" s="369"/>
      <c r="M816" s="369"/>
      <c r="N816" s="369"/>
      <c r="O816" s="369"/>
      <c r="P816" s="369"/>
      <c r="Q816" s="369"/>
      <c r="R816" s="369"/>
    </row>
    <row r="817" spans="8:18" s="120" customFormat="1">
      <c r="H817" s="369"/>
      <c r="M817" s="369"/>
      <c r="N817" s="369"/>
      <c r="O817" s="369"/>
      <c r="P817" s="369"/>
      <c r="Q817" s="369"/>
      <c r="R817" s="369"/>
    </row>
    <row r="818" spans="8:18" s="120" customFormat="1">
      <c r="H818" s="369"/>
      <c r="M818" s="369"/>
      <c r="N818" s="369"/>
      <c r="O818" s="369"/>
      <c r="P818" s="369"/>
      <c r="Q818" s="369"/>
      <c r="R818" s="369"/>
    </row>
    <row r="819" spans="8:18" s="120" customFormat="1">
      <c r="H819" s="369"/>
      <c r="M819" s="369"/>
      <c r="N819" s="369"/>
      <c r="O819" s="369"/>
      <c r="P819" s="369"/>
      <c r="Q819" s="369"/>
      <c r="R819" s="369"/>
    </row>
    <row r="820" spans="8:18" s="120" customFormat="1">
      <c r="H820" s="369"/>
      <c r="M820" s="369"/>
      <c r="N820" s="369"/>
      <c r="O820" s="369"/>
      <c r="P820" s="369"/>
      <c r="Q820" s="369"/>
      <c r="R820" s="369"/>
    </row>
    <row r="821" spans="8:18" s="120" customFormat="1">
      <c r="H821" s="369"/>
      <c r="M821" s="369"/>
      <c r="N821" s="369"/>
      <c r="O821" s="369"/>
      <c r="P821" s="369"/>
      <c r="Q821" s="369"/>
      <c r="R821" s="369"/>
    </row>
    <row r="822" spans="8:18" s="120" customFormat="1">
      <c r="H822" s="369"/>
      <c r="M822" s="369"/>
      <c r="N822" s="369"/>
      <c r="O822" s="369"/>
      <c r="P822" s="369"/>
      <c r="Q822" s="369"/>
      <c r="R822" s="369"/>
    </row>
    <row r="823" spans="8:18" s="120" customFormat="1">
      <c r="H823" s="369"/>
      <c r="M823" s="369"/>
      <c r="N823" s="369"/>
      <c r="O823" s="369"/>
      <c r="P823" s="369"/>
      <c r="Q823" s="369"/>
      <c r="R823" s="369"/>
    </row>
    <row r="824" spans="8:18" s="120" customFormat="1">
      <c r="H824" s="369"/>
      <c r="M824" s="369"/>
      <c r="N824" s="369"/>
      <c r="O824" s="369"/>
      <c r="P824" s="369"/>
      <c r="Q824" s="369"/>
      <c r="R824" s="369"/>
    </row>
    <row r="825" spans="8:18" s="120" customFormat="1">
      <c r="H825" s="369"/>
      <c r="M825" s="369"/>
      <c r="N825" s="369"/>
      <c r="O825" s="369"/>
      <c r="P825" s="369"/>
      <c r="Q825" s="369"/>
      <c r="R825" s="369"/>
    </row>
    <row r="826" spans="8:18" s="120" customFormat="1">
      <c r="H826" s="369"/>
      <c r="M826" s="369"/>
      <c r="N826" s="369"/>
      <c r="O826" s="369"/>
      <c r="P826" s="369"/>
      <c r="Q826" s="369"/>
      <c r="R826" s="369"/>
    </row>
    <row r="827" spans="8:18" s="120" customFormat="1">
      <c r="H827" s="369"/>
      <c r="M827" s="369"/>
      <c r="N827" s="369"/>
      <c r="O827" s="369"/>
      <c r="P827" s="369"/>
      <c r="Q827" s="369"/>
      <c r="R827" s="369"/>
    </row>
    <row r="828" spans="8:18" s="120" customFormat="1">
      <c r="H828" s="369"/>
      <c r="M828" s="369"/>
      <c r="N828" s="369"/>
      <c r="O828" s="369"/>
      <c r="P828" s="369"/>
      <c r="Q828" s="369"/>
      <c r="R828" s="369"/>
    </row>
    <row r="829" spans="8:18" s="120" customFormat="1">
      <c r="H829" s="369"/>
      <c r="M829" s="369"/>
      <c r="N829" s="369"/>
      <c r="O829" s="369"/>
      <c r="P829" s="369"/>
      <c r="Q829" s="369"/>
      <c r="R829" s="369"/>
    </row>
    <row r="830" spans="8:18" s="120" customFormat="1">
      <c r="H830" s="369"/>
      <c r="M830" s="369"/>
      <c r="N830" s="369"/>
      <c r="O830" s="369"/>
      <c r="P830" s="369"/>
      <c r="Q830" s="369"/>
      <c r="R830" s="369"/>
    </row>
    <row r="831" spans="8:18" s="120" customFormat="1">
      <c r="H831" s="369"/>
      <c r="M831" s="369"/>
      <c r="N831" s="369"/>
      <c r="O831" s="369"/>
      <c r="P831" s="369"/>
      <c r="Q831" s="369"/>
      <c r="R831" s="369"/>
    </row>
    <row r="832" spans="8:18" s="120" customFormat="1">
      <c r="H832" s="369"/>
      <c r="M832" s="369"/>
      <c r="N832" s="369"/>
      <c r="O832" s="369"/>
      <c r="P832" s="369"/>
      <c r="Q832" s="369"/>
      <c r="R832" s="369"/>
    </row>
    <row r="833" spans="8:18" s="120" customFormat="1">
      <c r="H833" s="369"/>
      <c r="M833" s="369"/>
      <c r="N833" s="369"/>
      <c r="O833" s="369"/>
      <c r="P833" s="369"/>
      <c r="Q833" s="369"/>
      <c r="R833" s="369"/>
    </row>
    <row r="834" spans="8:18" s="120" customFormat="1">
      <c r="H834" s="369"/>
      <c r="M834" s="369"/>
      <c r="N834" s="369"/>
      <c r="O834" s="369"/>
      <c r="P834" s="369"/>
      <c r="Q834" s="369"/>
      <c r="R834" s="369"/>
    </row>
    <row r="835" spans="8:18" s="120" customFormat="1">
      <c r="H835" s="369"/>
      <c r="M835" s="369"/>
      <c r="N835" s="369"/>
      <c r="O835" s="369"/>
      <c r="P835" s="369"/>
      <c r="Q835" s="369"/>
      <c r="R835" s="369"/>
    </row>
    <row r="836" spans="8:18" s="120" customFormat="1">
      <c r="H836" s="369"/>
      <c r="M836" s="369"/>
      <c r="N836" s="369"/>
      <c r="O836" s="369"/>
      <c r="P836" s="369"/>
      <c r="Q836" s="369"/>
      <c r="R836" s="369"/>
    </row>
    <row r="837" spans="8:18" s="120" customFormat="1">
      <c r="H837" s="369"/>
      <c r="M837" s="369"/>
      <c r="N837" s="369"/>
      <c r="O837" s="369"/>
      <c r="P837" s="369"/>
      <c r="Q837" s="369"/>
      <c r="R837" s="369"/>
    </row>
    <row r="838" spans="8:18" s="120" customFormat="1">
      <c r="H838" s="369"/>
      <c r="M838" s="369"/>
      <c r="N838" s="369"/>
      <c r="O838" s="369"/>
      <c r="P838" s="369"/>
      <c r="Q838" s="369"/>
      <c r="R838" s="369"/>
    </row>
    <row r="839" spans="8:18" s="120" customFormat="1">
      <c r="H839" s="369"/>
      <c r="M839" s="369"/>
      <c r="N839" s="369"/>
      <c r="O839" s="369"/>
      <c r="P839" s="369"/>
      <c r="Q839" s="369"/>
      <c r="R839" s="369"/>
    </row>
    <row r="840" spans="8:18" s="120" customFormat="1">
      <c r="H840" s="369"/>
      <c r="M840" s="369"/>
      <c r="N840" s="369"/>
      <c r="O840" s="369"/>
      <c r="P840" s="369"/>
      <c r="Q840" s="369"/>
      <c r="R840" s="369"/>
    </row>
    <row r="841" spans="8:18" s="120" customFormat="1">
      <c r="H841" s="369"/>
      <c r="M841" s="369"/>
      <c r="N841" s="369"/>
      <c r="O841" s="369"/>
      <c r="P841" s="369"/>
      <c r="Q841" s="369"/>
      <c r="R841" s="369"/>
    </row>
    <row r="842" spans="8:18" s="120" customFormat="1">
      <c r="H842" s="369"/>
      <c r="M842" s="369"/>
      <c r="N842" s="369"/>
      <c r="O842" s="369"/>
      <c r="P842" s="369"/>
      <c r="Q842" s="369"/>
      <c r="R842" s="369"/>
    </row>
    <row r="843" spans="8:18" s="120" customFormat="1">
      <c r="H843" s="369"/>
      <c r="M843" s="369"/>
      <c r="N843" s="369"/>
      <c r="O843" s="369"/>
      <c r="P843" s="369"/>
      <c r="Q843" s="369"/>
      <c r="R843" s="369"/>
    </row>
    <row r="844" spans="8:18" s="120" customFormat="1">
      <c r="H844" s="369"/>
      <c r="M844" s="369"/>
      <c r="N844" s="369"/>
      <c r="O844" s="369"/>
      <c r="P844" s="369"/>
      <c r="Q844" s="369"/>
      <c r="R844" s="369"/>
    </row>
    <row r="845" spans="8:18" s="120" customFormat="1">
      <c r="H845" s="369"/>
      <c r="M845" s="369"/>
      <c r="N845" s="369"/>
      <c r="O845" s="369"/>
      <c r="P845" s="369"/>
      <c r="Q845" s="369"/>
      <c r="R845" s="369"/>
    </row>
    <row r="846" spans="8:18" s="120" customFormat="1">
      <c r="H846" s="369"/>
      <c r="M846" s="369"/>
      <c r="N846" s="369"/>
      <c r="O846" s="369"/>
      <c r="P846" s="369"/>
      <c r="Q846" s="369"/>
      <c r="R846" s="369"/>
    </row>
    <row r="847" spans="8:18" s="120" customFormat="1">
      <c r="H847" s="369"/>
      <c r="M847" s="369"/>
      <c r="N847" s="369"/>
      <c r="O847" s="369"/>
      <c r="P847" s="369"/>
      <c r="Q847" s="369"/>
      <c r="R847" s="369"/>
    </row>
    <row r="848" spans="8:18" s="120" customFormat="1">
      <c r="H848" s="369"/>
      <c r="M848" s="369"/>
      <c r="N848" s="369"/>
      <c r="O848" s="369"/>
      <c r="P848" s="369"/>
      <c r="Q848" s="369"/>
      <c r="R848" s="369"/>
    </row>
    <row r="849" spans="8:18" s="120" customFormat="1">
      <c r="H849" s="369"/>
      <c r="M849" s="369"/>
      <c r="N849" s="369"/>
      <c r="O849" s="369"/>
      <c r="P849" s="369"/>
      <c r="Q849" s="369"/>
      <c r="R849" s="369"/>
    </row>
    <row r="850" spans="8:18" s="120" customFormat="1">
      <c r="H850" s="369"/>
      <c r="M850" s="369"/>
      <c r="N850" s="369"/>
      <c r="O850" s="369"/>
      <c r="P850" s="369"/>
      <c r="Q850" s="369"/>
      <c r="R850" s="369"/>
    </row>
    <row r="851" spans="8:18" s="120" customFormat="1">
      <c r="H851" s="369"/>
      <c r="M851" s="369"/>
      <c r="N851" s="369"/>
      <c r="O851" s="369"/>
      <c r="P851" s="369"/>
      <c r="Q851" s="369"/>
      <c r="R851" s="369"/>
    </row>
    <row r="852" spans="8:18" s="120" customFormat="1">
      <c r="H852" s="369"/>
      <c r="M852" s="369"/>
      <c r="N852" s="369"/>
      <c r="O852" s="369"/>
      <c r="P852" s="369"/>
      <c r="Q852" s="369"/>
      <c r="R852" s="369"/>
    </row>
    <row r="853" spans="8:18" s="120" customFormat="1">
      <c r="H853" s="369"/>
      <c r="M853" s="369"/>
      <c r="N853" s="369"/>
      <c r="O853" s="369"/>
      <c r="P853" s="369"/>
      <c r="Q853" s="369"/>
      <c r="R853" s="369"/>
    </row>
    <row r="854" spans="8:18" s="120" customFormat="1">
      <c r="H854" s="369"/>
      <c r="M854" s="369"/>
      <c r="N854" s="369"/>
      <c r="O854" s="369"/>
      <c r="P854" s="369"/>
      <c r="Q854" s="369"/>
      <c r="R854" s="369"/>
    </row>
    <row r="855" spans="8:18" s="120" customFormat="1">
      <c r="H855" s="369"/>
      <c r="M855" s="369"/>
      <c r="N855" s="369"/>
      <c r="O855" s="369"/>
      <c r="P855" s="369"/>
      <c r="Q855" s="369"/>
      <c r="R855" s="369"/>
    </row>
    <row r="856" spans="8:18" s="120" customFormat="1">
      <c r="H856" s="369"/>
      <c r="M856" s="369"/>
      <c r="N856" s="369"/>
      <c r="O856" s="369"/>
      <c r="P856" s="369"/>
      <c r="Q856" s="369"/>
      <c r="R856" s="369"/>
    </row>
    <row r="857" spans="8:18" s="120" customFormat="1">
      <c r="H857" s="369"/>
      <c r="M857" s="369"/>
      <c r="N857" s="369"/>
      <c r="O857" s="369"/>
      <c r="P857" s="369"/>
      <c r="Q857" s="369"/>
      <c r="R857" s="369"/>
    </row>
    <row r="858" spans="8:18" s="120" customFormat="1">
      <c r="H858" s="369"/>
      <c r="M858" s="369"/>
      <c r="N858" s="369"/>
      <c r="O858" s="369"/>
      <c r="P858" s="369"/>
      <c r="Q858" s="369"/>
      <c r="R858" s="369"/>
    </row>
    <row r="859" spans="8:18" s="120" customFormat="1">
      <c r="H859" s="369"/>
      <c r="M859" s="369"/>
      <c r="N859" s="369"/>
      <c r="O859" s="369"/>
      <c r="P859" s="369"/>
      <c r="Q859" s="369"/>
      <c r="R859" s="369"/>
    </row>
    <row r="860" spans="8:18" s="120" customFormat="1">
      <c r="H860" s="369"/>
      <c r="M860" s="369"/>
      <c r="N860" s="369"/>
      <c r="O860" s="369"/>
      <c r="P860" s="369"/>
      <c r="Q860" s="369"/>
      <c r="R860" s="369"/>
    </row>
    <row r="861" spans="8:18" s="120" customFormat="1">
      <c r="H861" s="369"/>
      <c r="M861" s="369"/>
      <c r="N861" s="369"/>
      <c r="O861" s="369"/>
      <c r="P861" s="369"/>
      <c r="Q861" s="369"/>
      <c r="R861" s="369"/>
    </row>
    <row r="862" spans="8:18" s="120" customFormat="1">
      <c r="H862" s="369"/>
      <c r="M862" s="369"/>
      <c r="N862" s="369"/>
      <c r="O862" s="369"/>
      <c r="P862" s="369"/>
      <c r="Q862" s="369"/>
      <c r="R862" s="369"/>
    </row>
    <row r="863" spans="8:18" s="120" customFormat="1">
      <c r="H863" s="369"/>
      <c r="M863" s="369"/>
      <c r="N863" s="369"/>
      <c r="O863" s="369"/>
      <c r="P863" s="369"/>
      <c r="Q863" s="369"/>
      <c r="R863" s="369"/>
    </row>
    <row r="864" spans="8:18" s="120" customFormat="1">
      <c r="H864" s="369"/>
      <c r="M864" s="369"/>
      <c r="N864" s="369"/>
      <c r="O864" s="369"/>
      <c r="P864" s="369"/>
      <c r="Q864" s="369"/>
      <c r="R864" s="369"/>
    </row>
    <row r="865" spans="8:18" s="120" customFormat="1">
      <c r="H865" s="369"/>
      <c r="M865" s="369"/>
      <c r="N865" s="369"/>
      <c r="O865" s="369"/>
      <c r="P865" s="369"/>
      <c r="Q865" s="369"/>
      <c r="R865" s="369"/>
    </row>
    <row r="866" spans="8:18" s="120" customFormat="1">
      <c r="H866" s="369"/>
      <c r="M866" s="369"/>
      <c r="N866" s="369"/>
      <c r="O866" s="369"/>
      <c r="P866" s="369"/>
      <c r="Q866" s="369"/>
      <c r="R866" s="369"/>
    </row>
    <row r="867" spans="8:18" s="120" customFormat="1">
      <c r="H867" s="369"/>
      <c r="M867" s="369"/>
      <c r="N867" s="369"/>
      <c r="O867" s="369"/>
      <c r="P867" s="369"/>
      <c r="Q867" s="369"/>
      <c r="R867" s="369"/>
    </row>
    <row r="868" spans="8:18" s="120" customFormat="1">
      <c r="H868" s="369"/>
      <c r="M868" s="369"/>
      <c r="N868" s="369"/>
      <c r="O868" s="369"/>
      <c r="P868" s="369"/>
      <c r="Q868" s="369"/>
      <c r="R868" s="369"/>
    </row>
    <row r="869" spans="8:18" s="120" customFormat="1">
      <c r="H869" s="369"/>
      <c r="M869" s="369"/>
      <c r="N869" s="369"/>
      <c r="O869" s="369"/>
      <c r="P869" s="369"/>
      <c r="Q869" s="369"/>
      <c r="R869" s="369"/>
    </row>
    <row r="870" spans="8:18" s="120" customFormat="1">
      <c r="H870" s="369"/>
      <c r="M870" s="369"/>
      <c r="N870" s="369"/>
      <c r="O870" s="369"/>
      <c r="P870" s="369"/>
      <c r="Q870" s="369"/>
      <c r="R870" s="369"/>
    </row>
    <row r="871" spans="8:18" s="120" customFormat="1">
      <c r="H871" s="369"/>
      <c r="M871" s="369"/>
      <c r="N871" s="369"/>
      <c r="O871" s="369"/>
      <c r="P871" s="369"/>
      <c r="Q871" s="369"/>
      <c r="R871" s="369"/>
    </row>
    <row r="872" spans="8:18" s="120" customFormat="1">
      <c r="H872" s="369"/>
      <c r="M872" s="369"/>
      <c r="N872" s="369"/>
      <c r="O872" s="369"/>
      <c r="P872" s="369"/>
      <c r="Q872" s="369"/>
      <c r="R872" s="369"/>
    </row>
    <row r="873" spans="8:18" s="120" customFormat="1">
      <c r="H873" s="369"/>
      <c r="M873" s="369"/>
      <c r="N873" s="369"/>
      <c r="O873" s="369"/>
      <c r="P873" s="369"/>
      <c r="Q873" s="369"/>
      <c r="R873" s="369"/>
    </row>
    <row r="874" spans="8:18" s="120" customFormat="1">
      <c r="H874" s="369"/>
      <c r="M874" s="369"/>
      <c r="N874" s="369"/>
      <c r="O874" s="369"/>
      <c r="P874" s="369"/>
      <c r="Q874" s="369"/>
      <c r="R874" s="369"/>
    </row>
    <row r="875" spans="8:18" s="120" customFormat="1">
      <c r="H875" s="369"/>
      <c r="M875" s="369"/>
      <c r="N875" s="369"/>
      <c r="O875" s="369"/>
      <c r="P875" s="369"/>
      <c r="Q875" s="369"/>
      <c r="R875" s="369"/>
    </row>
    <row r="876" spans="8:18" s="120" customFormat="1">
      <c r="H876" s="369"/>
      <c r="M876" s="369"/>
      <c r="N876" s="369"/>
      <c r="O876" s="369"/>
      <c r="P876" s="369"/>
      <c r="Q876" s="369"/>
      <c r="R876" s="369"/>
    </row>
    <row r="877" spans="8:18" s="120" customFormat="1">
      <c r="H877" s="369"/>
      <c r="M877" s="369"/>
      <c r="N877" s="369"/>
      <c r="O877" s="369"/>
      <c r="P877" s="369"/>
      <c r="Q877" s="369"/>
      <c r="R877" s="369"/>
    </row>
    <row r="878" spans="8:18" s="120" customFormat="1">
      <c r="H878" s="369"/>
      <c r="M878" s="369"/>
      <c r="N878" s="369"/>
      <c r="O878" s="369"/>
      <c r="P878" s="369"/>
      <c r="Q878" s="369"/>
      <c r="R878" s="369"/>
    </row>
    <row r="879" spans="8:18" s="120" customFormat="1">
      <c r="H879" s="369"/>
      <c r="M879" s="369"/>
      <c r="N879" s="369"/>
      <c r="O879" s="369"/>
      <c r="P879" s="369"/>
      <c r="Q879" s="369"/>
      <c r="R879" s="369"/>
    </row>
    <row r="880" spans="8:18" s="120" customFormat="1">
      <c r="H880" s="369"/>
      <c r="M880" s="369"/>
      <c r="N880" s="369"/>
      <c r="O880" s="369"/>
      <c r="P880" s="369"/>
      <c r="Q880" s="369"/>
      <c r="R880" s="369"/>
    </row>
    <row r="881" spans="8:18" s="120" customFormat="1">
      <c r="H881" s="369"/>
      <c r="M881" s="369"/>
      <c r="N881" s="369"/>
      <c r="O881" s="369"/>
      <c r="P881" s="369"/>
      <c r="Q881" s="369"/>
      <c r="R881" s="369"/>
    </row>
    <row r="882" spans="8:18" s="120" customFormat="1">
      <c r="H882" s="369"/>
      <c r="M882" s="369"/>
      <c r="N882" s="369"/>
      <c r="O882" s="369"/>
      <c r="P882" s="369"/>
      <c r="Q882" s="369"/>
      <c r="R882" s="369"/>
    </row>
    <row r="883" spans="8:18" s="120" customFormat="1">
      <c r="H883" s="369"/>
      <c r="M883" s="369"/>
      <c r="N883" s="369"/>
      <c r="O883" s="369"/>
      <c r="P883" s="369"/>
      <c r="Q883" s="369"/>
      <c r="R883" s="369"/>
    </row>
    <row r="884" spans="8:18" s="120" customFormat="1">
      <c r="H884" s="369"/>
      <c r="M884" s="369"/>
      <c r="N884" s="369"/>
      <c r="O884" s="369"/>
      <c r="P884" s="369"/>
      <c r="Q884" s="369"/>
      <c r="R884" s="369"/>
    </row>
    <row r="885" spans="8:18" s="120" customFormat="1">
      <c r="H885" s="369"/>
      <c r="M885" s="369"/>
      <c r="N885" s="369"/>
      <c r="O885" s="369"/>
      <c r="P885" s="369"/>
      <c r="Q885" s="369"/>
      <c r="R885" s="369"/>
    </row>
    <row r="886" spans="8:18" s="120" customFormat="1">
      <c r="H886" s="369"/>
      <c r="M886" s="369"/>
      <c r="N886" s="369"/>
      <c r="O886" s="369"/>
      <c r="P886" s="369"/>
      <c r="Q886" s="369"/>
      <c r="R886" s="369"/>
    </row>
    <row r="887" spans="8:18" s="120" customFormat="1">
      <c r="H887" s="369"/>
      <c r="M887" s="369"/>
      <c r="N887" s="369"/>
      <c r="O887" s="369"/>
      <c r="P887" s="369"/>
      <c r="Q887" s="369"/>
      <c r="R887" s="369"/>
    </row>
    <row r="888" spans="8:18" s="120" customFormat="1">
      <c r="H888" s="369"/>
      <c r="M888" s="369"/>
      <c r="N888" s="369"/>
      <c r="O888" s="369"/>
      <c r="P888" s="369"/>
      <c r="Q888" s="369"/>
      <c r="R888" s="369"/>
    </row>
    <row r="889" spans="8:18" s="120" customFormat="1">
      <c r="H889" s="369"/>
      <c r="M889" s="369"/>
      <c r="N889" s="369"/>
      <c r="O889" s="369"/>
      <c r="P889" s="369"/>
      <c r="Q889" s="369"/>
      <c r="R889" s="369"/>
    </row>
    <row r="890" spans="8:18" s="120" customFormat="1">
      <c r="H890" s="369"/>
      <c r="M890" s="369"/>
      <c r="N890" s="369"/>
      <c r="O890" s="369"/>
      <c r="P890" s="369"/>
      <c r="Q890" s="369"/>
      <c r="R890" s="369"/>
    </row>
    <row r="891" spans="8:18" s="120" customFormat="1">
      <c r="H891" s="369"/>
      <c r="M891" s="369"/>
      <c r="N891" s="369"/>
      <c r="O891" s="369"/>
      <c r="P891" s="369"/>
      <c r="Q891" s="369"/>
      <c r="R891" s="369"/>
    </row>
    <row r="892" spans="8:18" s="120" customFormat="1">
      <c r="H892" s="369"/>
      <c r="M892" s="369"/>
      <c r="N892" s="369"/>
      <c r="O892" s="369"/>
      <c r="P892" s="369"/>
      <c r="Q892" s="369"/>
      <c r="R892" s="369"/>
    </row>
    <row r="893" spans="8:18" s="120" customFormat="1">
      <c r="H893" s="369"/>
      <c r="M893" s="369"/>
      <c r="N893" s="369"/>
      <c r="O893" s="369"/>
      <c r="P893" s="369"/>
      <c r="Q893" s="369"/>
      <c r="R893" s="369"/>
    </row>
    <row r="894" spans="8:18" s="120" customFormat="1">
      <c r="H894" s="369"/>
      <c r="M894" s="369"/>
      <c r="N894" s="369"/>
      <c r="O894" s="369"/>
      <c r="P894" s="369"/>
      <c r="Q894" s="369"/>
      <c r="R894" s="369"/>
    </row>
    <row r="895" spans="8:18" s="120" customFormat="1">
      <c r="H895" s="369"/>
      <c r="M895" s="369"/>
      <c r="N895" s="369"/>
      <c r="O895" s="369"/>
      <c r="P895" s="369"/>
      <c r="Q895" s="369"/>
      <c r="R895" s="369"/>
    </row>
    <row r="896" spans="8:18" s="120" customFormat="1">
      <c r="H896" s="369"/>
      <c r="M896" s="369"/>
      <c r="N896" s="369"/>
      <c r="O896" s="369"/>
      <c r="P896" s="369"/>
      <c r="Q896" s="369"/>
      <c r="R896" s="369"/>
    </row>
    <row r="897" spans="8:18" s="120" customFormat="1">
      <c r="H897" s="369"/>
      <c r="M897" s="369"/>
      <c r="N897" s="369"/>
      <c r="O897" s="369"/>
      <c r="P897" s="369"/>
      <c r="Q897" s="369"/>
      <c r="R897" s="369"/>
    </row>
    <row r="898" spans="8:18" s="120" customFormat="1">
      <c r="H898" s="369"/>
      <c r="M898" s="369"/>
      <c r="N898" s="369"/>
      <c r="O898" s="369"/>
      <c r="P898" s="369"/>
      <c r="Q898" s="369"/>
      <c r="R898" s="369"/>
    </row>
    <row r="899" spans="8:18" s="120" customFormat="1">
      <c r="H899" s="369"/>
      <c r="M899" s="369"/>
      <c r="N899" s="369"/>
      <c r="O899" s="369"/>
      <c r="P899" s="369"/>
      <c r="Q899" s="369"/>
      <c r="R899" s="369"/>
    </row>
    <row r="900" spans="8:18" s="120" customFormat="1">
      <c r="H900" s="369"/>
      <c r="M900" s="369"/>
      <c r="N900" s="369"/>
      <c r="O900" s="369"/>
      <c r="P900" s="369"/>
      <c r="Q900" s="369"/>
      <c r="R900" s="369"/>
    </row>
    <row r="901" spans="8:18" s="120" customFormat="1">
      <c r="H901" s="369"/>
      <c r="M901" s="369"/>
      <c r="N901" s="369"/>
      <c r="O901" s="369"/>
      <c r="P901" s="369"/>
      <c r="Q901" s="369"/>
      <c r="R901" s="369"/>
    </row>
    <row r="902" spans="8:18" s="120" customFormat="1">
      <c r="H902" s="369"/>
      <c r="M902" s="369"/>
      <c r="N902" s="369"/>
      <c r="O902" s="369"/>
      <c r="P902" s="369"/>
      <c r="Q902" s="369"/>
      <c r="R902" s="369"/>
    </row>
    <row r="903" spans="8:18" s="120" customFormat="1">
      <c r="H903" s="369"/>
      <c r="M903" s="369"/>
      <c r="N903" s="369"/>
      <c r="O903" s="369"/>
      <c r="P903" s="369"/>
      <c r="Q903" s="369"/>
      <c r="R903" s="369"/>
    </row>
    <row r="904" spans="8:18" s="120" customFormat="1">
      <c r="H904" s="369"/>
      <c r="M904" s="369"/>
      <c r="N904" s="369"/>
      <c r="O904" s="369"/>
      <c r="P904" s="369"/>
      <c r="Q904" s="369"/>
      <c r="R904" s="369"/>
    </row>
    <row r="905" spans="8:18" s="120" customFormat="1">
      <c r="H905" s="369"/>
      <c r="M905" s="369"/>
      <c r="N905" s="369"/>
      <c r="O905" s="369"/>
      <c r="P905" s="369"/>
      <c r="Q905" s="369"/>
      <c r="R905" s="369"/>
    </row>
    <row r="906" spans="8:18" s="120" customFormat="1">
      <c r="H906" s="369"/>
      <c r="M906" s="369"/>
      <c r="N906" s="369"/>
      <c r="O906" s="369"/>
      <c r="P906" s="369"/>
      <c r="Q906" s="369"/>
      <c r="R906" s="369"/>
    </row>
    <row r="907" spans="8:18" s="120" customFormat="1">
      <c r="H907" s="369"/>
      <c r="M907" s="369"/>
      <c r="N907" s="369"/>
      <c r="O907" s="369"/>
      <c r="P907" s="369"/>
      <c r="Q907" s="369"/>
      <c r="R907" s="369"/>
    </row>
    <row r="908" spans="8:18" s="120" customFormat="1">
      <c r="H908" s="369"/>
      <c r="M908" s="369"/>
      <c r="N908" s="369"/>
      <c r="O908" s="369"/>
      <c r="P908" s="369"/>
      <c r="Q908" s="369"/>
      <c r="R908" s="369"/>
    </row>
    <row r="909" spans="8:18" s="120" customFormat="1">
      <c r="H909" s="369"/>
      <c r="M909" s="369"/>
      <c r="N909" s="369"/>
      <c r="O909" s="369"/>
      <c r="P909" s="369"/>
      <c r="Q909" s="369"/>
      <c r="R909" s="369"/>
    </row>
    <row r="910" spans="8:18" s="120" customFormat="1">
      <c r="H910" s="369"/>
      <c r="M910" s="369"/>
      <c r="N910" s="369"/>
      <c r="O910" s="369"/>
      <c r="P910" s="369"/>
      <c r="Q910" s="369"/>
      <c r="R910" s="369"/>
    </row>
    <row r="911" spans="8:18" s="120" customFormat="1">
      <c r="H911" s="369"/>
      <c r="M911" s="369"/>
      <c r="N911" s="369"/>
      <c r="O911" s="369"/>
      <c r="P911" s="369"/>
      <c r="Q911" s="369"/>
      <c r="R911" s="369"/>
    </row>
    <row r="912" spans="8:18" s="120" customFormat="1">
      <c r="H912" s="369"/>
      <c r="M912" s="369"/>
      <c r="N912" s="369"/>
      <c r="O912" s="369"/>
      <c r="P912" s="369"/>
      <c r="Q912" s="369"/>
      <c r="R912" s="369"/>
    </row>
    <row r="913" spans="8:18" s="120" customFormat="1">
      <c r="H913" s="369"/>
      <c r="M913" s="369"/>
      <c r="N913" s="369"/>
      <c r="O913" s="369"/>
      <c r="P913" s="369"/>
      <c r="Q913" s="369"/>
      <c r="R913" s="369"/>
    </row>
    <row r="914" spans="8:18" s="120" customFormat="1">
      <c r="H914" s="369"/>
      <c r="M914" s="369"/>
      <c r="N914" s="369"/>
      <c r="O914" s="369"/>
      <c r="P914" s="369"/>
      <c r="Q914" s="369"/>
      <c r="R914" s="369"/>
    </row>
    <row r="915" spans="8:18" s="120" customFormat="1">
      <c r="H915" s="369"/>
      <c r="M915" s="369"/>
      <c r="N915" s="369"/>
      <c r="O915" s="369"/>
      <c r="P915" s="369"/>
      <c r="Q915" s="369"/>
      <c r="R915" s="369"/>
    </row>
    <row r="916" spans="8:18" s="120" customFormat="1">
      <c r="H916" s="369"/>
      <c r="M916" s="369"/>
      <c r="N916" s="369"/>
      <c r="O916" s="369"/>
      <c r="P916" s="369"/>
      <c r="Q916" s="369"/>
      <c r="R916" s="369"/>
    </row>
    <row r="917" spans="8:18" s="120" customFormat="1">
      <c r="H917" s="369"/>
      <c r="M917" s="369"/>
      <c r="N917" s="369"/>
      <c r="O917" s="369"/>
      <c r="P917" s="369"/>
      <c r="Q917" s="369"/>
      <c r="R917" s="369"/>
    </row>
    <row r="918" spans="8:18" s="120" customFormat="1">
      <c r="H918" s="369"/>
      <c r="M918" s="369"/>
      <c r="N918" s="369"/>
      <c r="O918" s="369"/>
      <c r="P918" s="369"/>
      <c r="Q918" s="369"/>
      <c r="R918" s="369"/>
    </row>
    <row r="919" spans="8:18" s="120" customFormat="1">
      <c r="H919" s="369"/>
      <c r="M919" s="369"/>
      <c r="N919" s="369"/>
      <c r="O919" s="369"/>
      <c r="P919" s="369"/>
      <c r="Q919" s="369"/>
      <c r="R919" s="369"/>
    </row>
    <row r="920" spans="8:18" s="120" customFormat="1">
      <c r="H920" s="369"/>
      <c r="M920" s="369"/>
      <c r="N920" s="369"/>
      <c r="O920" s="369"/>
      <c r="P920" s="369"/>
      <c r="Q920" s="369"/>
      <c r="R920" s="369"/>
    </row>
    <row r="921" spans="8:18" s="120" customFormat="1">
      <c r="H921" s="369"/>
      <c r="M921" s="369"/>
      <c r="N921" s="369"/>
      <c r="O921" s="369"/>
      <c r="P921" s="369"/>
      <c r="Q921" s="369"/>
      <c r="R921" s="369"/>
    </row>
    <row r="922" spans="8:18" s="120" customFormat="1">
      <c r="H922" s="369"/>
      <c r="M922" s="369"/>
      <c r="N922" s="369"/>
      <c r="O922" s="369"/>
      <c r="P922" s="369"/>
      <c r="Q922" s="369"/>
      <c r="R922" s="369"/>
    </row>
    <row r="923" spans="8:18" s="120" customFormat="1">
      <c r="H923" s="369"/>
      <c r="M923" s="369"/>
      <c r="N923" s="369"/>
      <c r="O923" s="369"/>
      <c r="P923" s="369"/>
      <c r="Q923" s="369"/>
      <c r="R923" s="369"/>
    </row>
    <row r="924" spans="8:18" s="120" customFormat="1">
      <c r="H924" s="369"/>
      <c r="M924" s="369"/>
      <c r="N924" s="369"/>
      <c r="O924" s="369"/>
      <c r="P924" s="369"/>
      <c r="Q924" s="369"/>
      <c r="R924" s="369"/>
    </row>
    <row r="925" spans="8:18" s="120" customFormat="1">
      <c r="H925" s="369"/>
      <c r="M925" s="369"/>
      <c r="N925" s="369"/>
      <c r="O925" s="369"/>
      <c r="P925" s="369"/>
      <c r="Q925" s="369"/>
      <c r="R925" s="369"/>
    </row>
    <row r="926" spans="8:18" s="120" customFormat="1">
      <c r="H926" s="369"/>
      <c r="M926" s="369"/>
      <c r="N926" s="369"/>
      <c r="O926" s="369"/>
      <c r="P926" s="369"/>
      <c r="Q926" s="369"/>
      <c r="R926" s="369"/>
    </row>
    <row r="927" spans="8:18" s="120" customFormat="1">
      <c r="H927" s="369"/>
      <c r="M927" s="369"/>
      <c r="N927" s="369"/>
      <c r="O927" s="369"/>
      <c r="P927" s="369"/>
      <c r="Q927" s="369"/>
      <c r="R927" s="369"/>
    </row>
    <row r="928" spans="8:18" s="120" customFormat="1">
      <c r="H928" s="369"/>
      <c r="M928" s="369"/>
      <c r="N928" s="369"/>
      <c r="O928" s="369"/>
      <c r="P928" s="369"/>
      <c r="Q928" s="369"/>
      <c r="R928" s="369"/>
    </row>
    <row r="929" spans="8:18" s="120" customFormat="1">
      <c r="H929" s="369"/>
      <c r="M929" s="369"/>
      <c r="N929" s="369"/>
      <c r="O929" s="369"/>
      <c r="P929" s="369"/>
      <c r="Q929" s="369"/>
      <c r="R929" s="369"/>
    </row>
    <row r="930" spans="8:18" s="120" customFormat="1">
      <c r="H930" s="369"/>
      <c r="M930" s="369"/>
      <c r="N930" s="369"/>
      <c r="O930" s="369"/>
      <c r="P930" s="369"/>
      <c r="Q930" s="369"/>
      <c r="R930" s="369"/>
    </row>
    <row r="931" spans="8:18" s="120" customFormat="1">
      <c r="H931" s="369"/>
      <c r="M931" s="369"/>
      <c r="N931" s="369"/>
      <c r="O931" s="369"/>
      <c r="P931" s="369"/>
      <c r="Q931" s="369"/>
      <c r="R931" s="369"/>
    </row>
    <row r="932" spans="8:18" s="120" customFormat="1">
      <c r="H932" s="369"/>
      <c r="M932" s="369"/>
      <c r="N932" s="369"/>
      <c r="O932" s="369"/>
      <c r="P932" s="369"/>
      <c r="Q932" s="369"/>
      <c r="R932" s="369"/>
    </row>
    <row r="933" spans="8:18" s="120" customFormat="1">
      <c r="H933" s="369"/>
      <c r="M933" s="369"/>
      <c r="N933" s="369"/>
      <c r="O933" s="369"/>
      <c r="P933" s="369"/>
      <c r="Q933" s="369"/>
      <c r="R933" s="369"/>
    </row>
    <row r="934" spans="8:18" s="120" customFormat="1">
      <c r="H934" s="369"/>
      <c r="M934" s="369"/>
      <c r="N934" s="369"/>
      <c r="O934" s="369"/>
      <c r="P934" s="369"/>
      <c r="Q934" s="369"/>
      <c r="R934" s="369"/>
    </row>
    <row r="935" spans="8:18" s="120" customFormat="1">
      <c r="H935" s="369"/>
      <c r="M935" s="369"/>
      <c r="N935" s="369"/>
      <c r="O935" s="369"/>
      <c r="P935" s="369"/>
      <c r="Q935" s="369"/>
      <c r="R935" s="369"/>
    </row>
    <row r="936" spans="8:18" s="120" customFormat="1">
      <c r="H936" s="369"/>
      <c r="M936" s="369"/>
      <c r="N936" s="369"/>
      <c r="O936" s="369"/>
      <c r="P936" s="369"/>
      <c r="Q936" s="369"/>
      <c r="R936" s="369"/>
    </row>
    <row r="937" spans="8:18" s="120" customFormat="1">
      <c r="H937" s="369"/>
      <c r="M937" s="369"/>
      <c r="N937" s="369"/>
      <c r="O937" s="369"/>
      <c r="P937" s="369"/>
      <c r="Q937" s="369"/>
      <c r="R937" s="369"/>
    </row>
    <row r="938" spans="8:18" s="120" customFormat="1">
      <c r="H938" s="369"/>
      <c r="M938" s="369"/>
      <c r="N938" s="369"/>
      <c r="O938" s="369"/>
      <c r="P938" s="369"/>
      <c r="Q938" s="369"/>
      <c r="R938" s="369"/>
    </row>
    <row r="939" spans="8:18" s="120" customFormat="1">
      <c r="H939" s="369"/>
      <c r="M939" s="369"/>
      <c r="N939" s="369"/>
      <c r="O939" s="369"/>
      <c r="P939" s="369"/>
      <c r="Q939" s="369"/>
      <c r="R939" s="369"/>
    </row>
    <row r="940" spans="8:18" s="120" customFormat="1">
      <c r="H940" s="369"/>
      <c r="M940" s="369"/>
      <c r="N940" s="369"/>
      <c r="O940" s="369"/>
      <c r="P940" s="369"/>
      <c r="Q940" s="369"/>
      <c r="R940" s="369"/>
    </row>
    <row r="941" spans="8:18" s="120" customFormat="1">
      <c r="H941" s="369"/>
      <c r="M941" s="369"/>
      <c r="N941" s="369"/>
      <c r="O941" s="369"/>
      <c r="P941" s="369"/>
      <c r="Q941" s="369"/>
      <c r="R941" s="369"/>
    </row>
    <row r="942" spans="8:18" s="120" customFormat="1">
      <c r="H942" s="369"/>
      <c r="M942" s="369"/>
      <c r="N942" s="369"/>
      <c r="O942" s="369"/>
      <c r="P942" s="369"/>
      <c r="Q942" s="369"/>
      <c r="R942" s="369"/>
    </row>
    <row r="943" spans="8:18" s="120" customFormat="1">
      <c r="H943" s="369"/>
      <c r="M943" s="369"/>
      <c r="N943" s="369"/>
      <c r="O943" s="369"/>
      <c r="P943" s="369"/>
      <c r="Q943" s="369"/>
      <c r="R943" s="369"/>
    </row>
    <row r="944" spans="8:18" s="120" customFormat="1">
      <c r="H944" s="369"/>
      <c r="M944" s="369"/>
      <c r="N944" s="369"/>
      <c r="O944" s="369"/>
      <c r="P944" s="369"/>
      <c r="Q944" s="369"/>
      <c r="R944" s="369"/>
    </row>
    <row r="945" spans="8:18" s="120" customFormat="1">
      <c r="H945" s="369"/>
      <c r="M945" s="369"/>
      <c r="N945" s="369"/>
      <c r="O945" s="369"/>
      <c r="P945" s="369"/>
      <c r="Q945" s="369"/>
      <c r="R945" s="369"/>
    </row>
    <row r="946" spans="8:18" s="120" customFormat="1">
      <c r="H946" s="369"/>
      <c r="M946" s="369"/>
      <c r="N946" s="369"/>
      <c r="O946" s="369"/>
      <c r="P946" s="369"/>
      <c r="Q946" s="369"/>
      <c r="R946" s="369"/>
    </row>
    <row r="947" spans="8:18" s="120" customFormat="1">
      <c r="H947" s="369"/>
      <c r="M947" s="369"/>
      <c r="N947" s="369"/>
      <c r="O947" s="369"/>
      <c r="P947" s="369"/>
      <c r="Q947" s="369"/>
      <c r="R947" s="369"/>
    </row>
    <row r="948" spans="8:18" s="120" customFormat="1">
      <c r="H948" s="369"/>
      <c r="M948" s="369"/>
      <c r="N948" s="369"/>
      <c r="O948" s="369"/>
      <c r="P948" s="369"/>
      <c r="Q948" s="369"/>
      <c r="R948" s="369"/>
    </row>
    <row r="949" spans="8:18" s="120" customFormat="1">
      <c r="H949" s="369"/>
      <c r="M949" s="369"/>
      <c r="N949" s="369"/>
      <c r="O949" s="369"/>
      <c r="P949" s="369"/>
      <c r="Q949" s="369"/>
      <c r="R949" s="369"/>
    </row>
    <row r="950" spans="8:18" s="120" customFormat="1">
      <c r="H950" s="369"/>
      <c r="M950" s="369"/>
      <c r="N950" s="369"/>
      <c r="O950" s="369"/>
      <c r="P950" s="369"/>
      <c r="Q950" s="369"/>
      <c r="R950" s="369"/>
    </row>
    <row r="951" spans="8:18" s="120" customFormat="1">
      <c r="H951" s="369"/>
      <c r="M951" s="369"/>
      <c r="N951" s="369"/>
      <c r="O951" s="369"/>
      <c r="P951" s="369"/>
      <c r="Q951" s="369"/>
      <c r="R951" s="369"/>
    </row>
    <row r="952" spans="8:18" s="120" customFormat="1">
      <c r="H952" s="369"/>
      <c r="M952" s="369"/>
      <c r="N952" s="369"/>
      <c r="O952" s="369"/>
      <c r="P952" s="369"/>
      <c r="Q952" s="369"/>
      <c r="R952" s="369"/>
    </row>
  </sheetData>
  <sheetProtection algorithmName="SHA-512" hashValue="ceFP0p33AN0D96pl9RiQuUMqAyX4z+/ntRNHeiwaNhOmQLJ5uTat9LDRIEbA2m9JYQspMtaAla6gTAhpwELHQA==" saltValue="McaHzqlbn/OGeMJDC8CALA==" spinCount="100000" sheet="1" formatCells="0" formatColumns="0" formatRows="0" insertColumns="0" insertRows="0" sort="0" autoFilter="0" pivotTables="0"/>
  <mergeCells count="7">
    <mergeCell ref="A100:B101"/>
    <mergeCell ref="F14:G14"/>
    <mergeCell ref="P14:Q14"/>
    <mergeCell ref="D16:R16"/>
    <mergeCell ref="F17:G17"/>
    <mergeCell ref="I17:L17"/>
    <mergeCell ref="N17:Q17"/>
  </mergeCells>
  <conditionalFormatting sqref="R708">
    <cfRule type="cellIs" dxfId="5" priority="1" operator="notEqual">
      <formula>0</formula>
    </cfRule>
  </conditionalFormatting>
  <dataValidations count="1">
    <dataValidation type="list" allowBlank="1" showInputMessage="1" showErrorMessage="1" sqref="I7 G3" xr:uid="{A5FDB4D2-49A5-4D34-A1C2-6B77E941A5BE}">
      <formula1>Entity</formula1>
    </dataValidation>
  </dataValidations>
  <pageMargins left="0.45" right="0.45" top="1.1599999999999999" bottom="0.5" header="0.35" footer="0.25"/>
  <pageSetup paperSize="5" scale="58" fitToHeight="0" orientation="landscape" verticalDpi="1200" r:id="rId1"/>
  <headerFooter>
    <oddHeader>&amp;L&amp;G
&amp;R &amp;"Times New Roman,Bold"&amp;12 &amp;K03+0002023 SEFA Recon - Exp. - Long Form</oddHeader>
    <oddFooter>&amp;L&amp;Z&amp;F</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7505D4B9-94F3-4378-BD16-BB4D3588CAC7}">
          <x14:formula1>
            <xm:f>'Drop Downs'!$S$5</xm:f>
          </x14:formula1>
          <xm:sqref>B12</xm:sqref>
        </x14:dataValidation>
        <x14:dataValidation type="list" allowBlank="1" showInputMessage="1" showErrorMessage="1" xr:uid="{F782F1F0-0442-4B5A-8501-C8DDC7377884}">
          <x14:formula1>
            <xm:f>'Drop Downs'!$A$2:$A$180</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A263-41CA-4B87-A283-60DBD2875B43}">
  <sheetPr>
    <tabColor rgb="FFFFFF00"/>
    <pageSetUpPr fitToPage="1"/>
  </sheetPr>
  <dimension ref="A1:CQ895"/>
  <sheetViews>
    <sheetView topLeftCell="A14" zoomScaleNormal="100" workbookViewId="0">
      <selection activeCell="S708" sqref="S708"/>
    </sheetView>
  </sheetViews>
  <sheetFormatPr defaultColWidth="9.109375" defaultRowHeight="13.2" outlineLevelCol="1"/>
  <cols>
    <col min="1" max="1" width="15.6640625" style="16" customWidth="1"/>
    <col min="2" max="2" width="3.109375" style="16" customWidth="1"/>
    <col min="3" max="3" width="12.88671875" style="16" customWidth="1"/>
    <col min="4" max="4" width="20.88671875" style="16" customWidth="1"/>
    <col min="5" max="5" width="14.6640625" style="16" customWidth="1"/>
    <col min="6" max="6" width="29.88671875" style="16" customWidth="1"/>
    <col min="7" max="7" width="23" style="16" customWidth="1"/>
    <col min="8" max="8" width="42.6640625" style="16" customWidth="1" outlineLevel="1"/>
    <col min="9" max="9" width="27.88671875" style="16" customWidth="1" outlineLevel="1"/>
    <col min="10" max="11" width="24.6640625" style="16" customWidth="1"/>
    <col min="12" max="22" width="24.6640625" style="6" customWidth="1"/>
    <col min="23" max="23" width="24.6640625" style="16" customWidth="1"/>
    <col min="24" max="24" width="29.88671875" style="6" customWidth="1"/>
    <col min="25" max="16384" width="9.109375" style="16"/>
  </cols>
  <sheetData>
    <row r="1" spans="1:95" ht="17.399999999999999">
      <c r="A1" s="244" t="s">
        <v>46</v>
      </c>
      <c r="B1" s="18"/>
      <c r="C1" s="27"/>
      <c r="D1" s="18"/>
      <c r="E1" s="18"/>
      <c r="F1" s="18"/>
      <c r="G1" s="18"/>
      <c r="H1" s="18"/>
      <c r="I1" s="18"/>
      <c r="K1" s="27"/>
      <c r="L1" s="18"/>
      <c r="M1" s="18"/>
      <c r="N1" s="18"/>
      <c r="O1" s="18"/>
      <c r="P1" s="18"/>
      <c r="Q1" s="18"/>
      <c r="R1" s="18"/>
      <c r="S1" s="18"/>
      <c r="T1" s="18"/>
      <c r="U1" s="18"/>
      <c r="V1" s="18"/>
      <c r="X1" s="18"/>
      <c r="CN1" s="19"/>
      <c r="CO1" s="20"/>
      <c r="CP1" s="28"/>
      <c r="CQ1" s="29"/>
    </row>
    <row r="2" spans="1:95" ht="13.8" thickBot="1">
      <c r="B2" s="32"/>
      <c r="C2" s="18"/>
      <c r="D2" s="18"/>
      <c r="E2" s="18"/>
      <c r="F2" s="18"/>
      <c r="G2" s="18"/>
      <c r="H2" s="18"/>
      <c r="I2" s="18"/>
      <c r="K2" s="18"/>
      <c r="L2" s="18"/>
      <c r="M2" s="18"/>
      <c r="N2" s="18"/>
      <c r="O2" s="18"/>
      <c r="P2" s="18"/>
      <c r="Q2" s="18"/>
      <c r="R2" s="18"/>
      <c r="S2" s="18"/>
      <c r="T2" s="18"/>
      <c r="U2" s="18"/>
      <c r="V2" s="18"/>
      <c r="X2" s="18"/>
      <c r="CN2" s="21"/>
      <c r="CO2" s="18"/>
      <c r="CP2" s="21"/>
      <c r="CQ2" s="22"/>
    </row>
    <row r="3" spans="1:95" ht="19.95" customHeight="1">
      <c r="A3" s="30" t="s">
        <v>6</v>
      </c>
      <c r="B3" s="57" t="s">
        <v>31</v>
      </c>
      <c r="C3" s="331"/>
      <c r="D3" s="119">
        <f>'SEFA Recon - Exp - LONG'!D3</f>
        <v>0</v>
      </c>
      <c r="E3" s="18"/>
      <c r="F3" s="341"/>
      <c r="G3" s="324"/>
      <c r="H3" s="324"/>
      <c r="I3" s="324"/>
      <c r="J3" s="12"/>
      <c r="K3" s="12"/>
      <c r="L3" s="12"/>
      <c r="CN3" s="21"/>
      <c r="CO3" s="18"/>
      <c r="CP3" s="21"/>
      <c r="CQ3" s="22"/>
    </row>
    <row r="4" spans="1:95" ht="28.95" customHeight="1">
      <c r="A4" s="18"/>
      <c r="B4" s="58" t="s">
        <v>33</v>
      </c>
      <c r="C4" s="332"/>
      <c r="D4" s="339" t="e">
        <f>'SEFA Recon - Exp - LONG'!D4</f>
        <v>#N/A</v>
      </c>
      <c r="E4" s="65"/>
      <c r="F4" s="341"/>
      <c r="G4" s="187"/>
      <c r="H4" s="324"/>
      <c r="I4" s="324"/>
      <c r="J4" s="12"/>
      <c r="K4" s="12"/>
      <c r="L4" s="12"/>
      <c r="CN4" s="21"/>
      <c r="CO4" s="18"/>
      <c r="CP4" s="21"/>
      <c r="CQ4" s="22"/>
    </row>
    <row r="5" spans="1:95" ht="15.6">
      <c r="A5" s="18"/>
      <c r="B5" s="59" t="s">
        <v>32</v>
      </c>
      <c r="C5" s="332"/>
      <c r="D5" s="258">
        <f>'SEFA Recon - Exp - LONG'!$D$5</f>
        <v>0</v>
      </c>
      <c r="E5" s="18"/>
      <c r="F5" s="341"/>
      <c r="G5" s="324"/>
      <c r="H5" s="324"/>
      <c r="I5" s="324"/>
      <c r="J5" s="12"/>
      <c r="K5" s="12"/>
      <c r="L5" s="12"/>
      <c r="CN5" s="21"/>
      <c r="CO5" s="18"/>
      <c r="CP5" s="21"/>
      <c r="CQ5" s="22"/>
    </row>
    <row r="6" spans="1:95" ht="15.6">
      <c r="A6" s="18"/>
      <c r="B6" s="59" t="s">
        <v>34</v>
      </c>
      <c r="C6" s="332"/>
      <c r="D6" s="259">
        <f>'SEFA Recon - Exp - LONG'!$D$6</f>
        <v>0</v>
      </c>
      <c r="E6" s="18"/>
      <c r="F6" s="18"/>
      <c r="G6" s="66"/>
      <c r="H6" s="341"/>
      <c r="I6" s="63"/>
      <c r="K6" s="18"/>
      <c r="L6" s="18"/>
      <c r="M6" s="18"/>
      <c r="N6" s="18"/>
      <c r="O6" s="18"/>
      <c r="P6" s="18"/>
      <c r="Q6" s="18"/>
      <c r="R6" s="18"/>
      <c r="S6" s="18"/>
      <c r="T6" s="18"/>
      <c r="U6" s="18"/>
      <c r="V6" s="18"/>
      <c r="X6" s="18"/>
      <c r="CN6" s="21"/>
      <c r="CO6" s="18"/>
      <c r="CP6" s="21"/>
      <c r="CQ6" s="22"/>
    </row>
    <row r="7" spans="1:95" ht="16.2" thickBot="1">
      <c r="A7" s="18"/>
      <c r="B7" s="60" t="s">
        <v>40</v>
      </c>
      <c r="C7" s="333"/>
      <c r="D7" s="260">
        <f>'SEFA Recon - Exp - LONG'!$D$7</f>
        <v>0</v>
      </c>
      <c r="E7" s="302"/>
      <c r="F7" s="302"/>
      <c r="G7" s="302"/>
      <c r="H7" s="341"/>
      <c r="I7" s="261"/>
      <c r="K7" s="18"/>
      <c r="L7" s="18"/>
      <c r="M7" s="18"/>
      <c r="N7" s="18"/>
      <c r="O7" s="18"/>
      <c r="P7" s="18"/>
      <c r="Q7" s="18"/>
      <c r="R7" s="18"/>
      <c r="S7" s="18"/>
      <c r="T7" s="18"/>
      <c r="U7" s="18"/>
      <c r="V7" s="18"/>
      <c r="X7" s="18"/>
      <c r="CN7" s="21"/>
      <c r="CO7" s="18"/>
      <c r="CP7" s="21"/>
      <c r="CQ7" s="22"/>
    </row>
    <row r="8" spans="1:95" ht="15.6">
      <c r="A8" s="18"/>
      <c r="B8" s="18"/>
      <c r="C8" s="18"/>
      <c r="D8" s="18"/>
      <c r="E8" s="18"/>
      <c r="F8" s="18"/>
      <c r="G8" s="18"/>
      <c r="H8" s="341"/>
      <c r="I8" s="18"/>
      <c r="K8" s="18"/>
      <c r="L8" s="18"/>
      <c r="M8" s="18"/>
      <c r="N8" s="18"/>
      <c r="O8" s="18"/>
      <c r="P8" s="18"/>
      <c r="Q8" s="18"/>
      <c r="R8" s="18"/>
      <c r="S8" s="441" t="s">
        <v>273</v>
      </c>
      <c r="T8" s="441"/>
      <c r="U8" s="18"/>
      <c r="V8" s="18"/>
      <c r="X8" s="18"/>
      <c r="CN8" s="21"/>
      <c r="CO8" s="18"/>
      <c r="CP8" s="21"/>
      <c r="CQ8" s="22"/>
    </row>
    <row r="9" spans="1:95" ht="13.2" customHeight="1">
      <c r="D9" s="17"/>
      <c r="E9" s="17"/>
      <c r="F9" s="17"/>
      <c r="G9" s="18"/>
      <c r="H9" s="18"/>
      <c r="I9" s="18"/>
      <c r="J9" s="17"/>
      <c r="K9" s="17"/>
      <c r="L9" s="17"/>
      <c r="M9" s="17"/>
      <c r="N9" s="17"/>
      <c r="O9" s="17"/>
      <c r="P9" s="17"/>
      <c r="Q9" s="17"/>
      <c r="R9" s="17"/>
      <c r="T9" s="17"/>
      <c r="V9" s="7"/>
      <c r="W9" s="17"/>
      <c r="X9" s="17"/>
    </row>
    <row r="10" spans="1:95" ht="12.75" customHeight="1">
      <c r="J10" s="17"/>
      <c r="K10" s="17"/>
      <c r="L10" s="17"/>
      <c r="M10" s="17"/>
      <c r="N10" s="17"/>
      <c r="O10" s="7"/>
      <c r="P10" s="16"/>
      <c r="Q10" s="16"/>
      <c r="R10" s="16"/>
      <c r="S10" s="16"/>
      <c r="T10" s="16"/>
      <c r="W10" s="17"/>
      <c r="X10" s="17"/>
    </row>
    <row r="11" spans="1:95" ht="18">
      <c r="A11" s="245" t="s">
        <v>39</v>
      </c>
      <c r="D11" s="476" t="s">
        <v>293</v>
      </c>
      <c r="E11" s="477"/>
      <c r="F11" s="477"/>
      <c r="G11" s="477"/>
      <c r="H11" s="477"/>
      <c r="I11" s="477"/>
      <c r="J11" s="477"/>
      <c r="K11" s="477"/>
      <c r="L11" s="477"/>
      <c r="M11" s="477"/>
      <c r="N11" s="477"/>
      <c r="O11" s="477"/>
      <c r="P11" s="477"/>
      <c r="Q11" s="477"/>
      <c r="R11" s="477"/>
      <c r="S11" s="477"/>
      <c r="T11" s="477"/>
      <c r="U11" s="477"/>
      <c r="V11" s="477"/>
      <c r="W11" s="477"/>
      <c r="X11" s="478"/>
    </row>
    <row r="12" spans="1:95" ht="16.5" customHeight="1">
      <c r="D12" s="479" t="s">
        <v>294</v>
      </c>
      <c r="E12" s="479" t="s">
        <v>295</v>
      </c>
      <c r="F12" s="479" t="s">
        <v>296</v>
      </c>
      <c r="G12" s="482" t="s">
        <v>297</v>
      </c>
      <c r="H12" s="485" t="s">
        <v>275</v>
      </c>
      <c r="I12" s="486"/>
      <c r="J12" s="491" t="s">
        <v>298</v>
      </c>
      <c r="K12" s="494" t="s">
        <v>276</v>
      </c>
      <c r="L12" s="495"/>
      <c r="M12" s="495"/>
      <c r="N12" s="495"/>
      <c r="O12" s="494" t="s">
        <v>299</v>
      </c>
      <c r="P12" s="495"/>
      <c r="Q12" s="495"/>
      <c r="R12" s="495"/>
      <c r="S12" s="495"/>
      <c r="T12" s="496"/>
      <c r="U12" s="471" t="s">
        <v>300</v>
      </c>
      <c r="V12" s="494" t="s">
        <v>301</v>
      </c>
      <c r="W12" s="496"/>
      <c r="X12" s="262"/>
    </row>
    <row r="13" spans="1:95" ht="13.2" customHeight="1">
      <c r="D13" s="480"/>
      <c r="E13" s="480"/>
      <c r="F13" s="480"/>
      <c r="G13" s="483"/>
      <c r="H13" s="487"/>
      <c r="I13" s="488"/>
      <c r="J13" s="492"/>
      <c r="K13" s="479" t="s">
        <v>568</v>
      </c>
      <c r="L13" s="479" t="s">
        <v>569</v>
      </c>
      <c r="M13" s="479" t="s">
        <v>570</v>
      </c>
      <c r="N13" s="479" t="s">
        <v>571</v>
      </c>
      <c r="O13" s="263"/>
      <c r="P13" s="263"/>
      <c r="Q13" s="263"/>
      <c r="R13" s="263"/>
      <c r="S13" s="263"/>
      <c r="T13" s="263"/>
      <c r="U13" s="472"/>
      <c r="V13" s="497" t="s">
        <v>302</v>
      </c>
      <c r="W13" s="264"/>
      <c r="X13" s="265"/>
    </row>
    <row r="14" spans="1:95" ht="42.75" customHeight="1">
      <c r="D14" s="480"/>
      <c r="E14" s="480"/>
      <c r="F14" s="480"/>
      <c r="G14" s="483"/>
      <c r="H14" s="489"/>
      <c r="I14" s="490"/>
      <c r="J14" s="492"/>
      <c r="K14" s="480"/>
      <c r="L14" s="480"/>
      <c r="M14" s="480"/>
      <c r="N14" s="480"/>
      <c r="O14" s="474" t="s">
        <v>114</v>
      </c>
      <c r="P14" s="474" t="s">
        <v>45</v>
      </c>
      <c r="Q14" s="469" t="s">
        <v>388</v>
      </c>
      <c r="R14" s="469" t="s">
        <v>387</v>
      </c>
      <c r="S14" s="469" t="s">
        <v>303</v>
      </c>
      <c r="T14" s="469" t="s">
        <v>304</v>
      </c>
      <c r="U14" s="472"/>
      <c r="V14" s="498"/>
      <c r="W14" s="266" t="s">
        <v>305</v>
      </c>
      <c r="X14" s="267" t="s">
        <v>306</v>
      </c>
    </row>
    <row r="15" spans="1:95" ht="106.5" customHeight="1">
      <c r="D15" s="481"/>
      <c r="E15" s="481"/>
      <c r="F15" s="481"/>
      <c r="G15" s="484"/>
      <c r="H15" s="268" t="s">
        <v>73</v>
      </c>
      <c r="I15" s="269" t="s">
        <v>74</v>
      </c>
      <c r="J15" s="493"/>
      <c r="K15" s="481"/>
      <c r="L15" s="481"/>
      <c r="M15" s="481"/>
      <c r="N15" s="481"/>
      <c r="O15" s="475"/>
      <c r="P15" s="475"/>
      <c r="Q15" s="470"/>
      <c r="R15" s="470"/>
      <c r="S15" s="470"/>
      <c r="T15" s="470"/>
      <c r="U15" s="473"/>
      <c r="V15" s="270"/>
      <c r="W15" s="270"/>
      <c r="X15" s="267"/>
    </row>
    <row r="16" spans="1:95" ht="22.2" customHeight="1">
      <c r="D16" s="271" t="s">
        <v>279</v>
      </c>
      <c r="E16" s="271" t="s">
        <v>109</v>
      </c>
      <c r="F16" s="271" t="s">
        <v>110</v>
      </c>
      <c r="G16" s="271" t="s">
        <v>111</v>
      </c>
      <c r="H16" s="271" t="s">
        <v>307</v>
      </c>
      <c r="I16" s="271" t="s">
        <v>280</v>
      </c>
      <c r="J16" s="271" t="s">
        <v>281</v>
      </c>
      <c r="K16" s="271" t="s">
        <v>282</v>
      </c>
      <c r="L16" s="271" t="s">
        <v>174</v>
      </c>
      <c r="M16" s="271" t="s">
        <v>283</v>
      </c>
      <c r="N16" s="271" t="s">
        <v>175</v>
      </c>
      <c r="O16" s="271" t="s">
        <v>308</v>
      </c>
      <c r="P16" s="271" t="s">
        <v>285</v>
      </c>
      <c r="Q16" s="271" t="s">
        <v>286</v>
      </c>
      <c r="R16" s="271" t="s">
        <v>287</v>
      </c>
      <c r="S16" s="271" t="s">
        <v>309</v>
      </c>
      <c r="T16" s="271" t="s">
        <v>310</v>
      </c>
      <c r="U16" s="271" t="s">
        <v>311</v>
      </c>
      <c r="V16" s="271" t="s">
        <v>312</v>
      </c>
      <c r="W16" s="271" t="s">
        <v>313</v>
      </c>
      <c r="X16" s="271" t="s">
        <v>314</v>
      </c>
    </row>
    <row r="17" spans="1:24" ht="52.5" customHeight="1">
      <c r="A17" s="272" t="s">
        <v>315</v>
      </c>
      <c r="B17" s="273" t="s">
        <v>316</v>
      </c>
      <c r="D17" s="274">
        <f>'SEFA Recon - Exp - LONG'!D20</f>
        <v>0</v>
      </c>
      <c r="E17" s="400"/>
      <c r="F17" s="275" t="e">
        <f>VLOOKUP(E17,Exported!$A$2:$B$43,2,FALSE)</f>
        <v>#N/A</v>
      </c>
      <c r="G17" s="276"/>
      <c r="H17" s="276"/>
      <c r="I17" s="276"/>
      <c r="J17" s="277">
        <f t="shared" ref="J17:J80" si="0">SUM(G17:I17)</f>
        <v>0</v>
      </c>
      <c r="K17" s="278"/>
      <c r="L17" s="278"/>
      <c r="M17" s="278"/>
      <c r="N17" s="278"/>
      <c r="O17" s="279"/>
      <c r="P17" s="279"/>
      <c r="Q17" s="279"/>
      <c r="R17" s="279"/>
      <c r="S17" s="279"/>
      <c r="T17" s="279"/>
      <c r="U17" s="374">
        <f>SUM(J17:T17)</f>
        <v>0</v>
      </c>
      <c r="V17" s="374">
        <f>'SEFA Recon - Exp - LONG'!M20</f>
        <v>0</v>
      </c>
      <c r="W17" s="372">
        <f>+U17+V17</f>
        <v>0</v>
      </c>
      <c r="X17" s="280"/>
    </row>
    <row r="18" spans="1:24" ht="13.2" customHeight="1">
      <c r="D18" s="274">
        <f>'SEFA Recon - Exp - LONG'!D21</f>
        <v>0</v>
      </c>
      <c r="E18" s="400"/>
      <c r="F18" s="275" t="e">
        <f>VLOOKUP(E18,Exported!$A$2:$B$43,2,FALSE)</f>
        <v>#N/A</v>
      </c>
      <c r="G18" s="281"/>
      <c r="H18" s="281"/>
      <c r="I18" s="281"/>
      <c r="J18" s="248">
        <f t="shared" si="0"/>
        <v>0</v>
      </c>
      <c r="K18" s="281"/>
      <c r="L18" s="281"/>
      <c r="M18" s="281"/>
      <c r="N18" s="281"/>
      <c r="O18" s="249"/>
      <c r="P18" s="249"/>
      <c r="Q18" s="249"/>
      <c r="R18" s="249"/>
      <c r="S18" s="249"/>
      <c r="T18" s="249"/>
      <c r="U18" s="374">
        <f t="shared" ref="U18:U81" si="1">SUM(J18:T18)</f>
        <v>0</v>
      </c>
      <c r="V18" s="374">
        <f>'SEFA Recon - Exp - LONG'!M21</f>
        <v>0</v>
      </c>
      <c r="W18" s="373">
        <f t="shared" ref="W18:W81" si="2">+U18+V18</f>
        <v>0</v>
      </c>
      <c r="X18" s="283"/>
    </row>
    <row r="19" spans="1:24">
      <c r="D19" s="274">
        <f>'SEFA Recon - Exp - LONG'!D22</f>
        <v>0</v>
      </c>
      <c r="E19" s="400"/>
      <c r="F19" s="275" t="e">
        <f>VLOOKUP(E19,Exported!$A$2:$B$43,2,FALSE)</f>
        <v>#N/A</v>
      </c>
      <c r="G19" s="281"/>
      <c r="H19" s="281"/>
      <c r="I19" s="281"/>
      <c r="J19" s="248">
        <f t="shared" si="0"/>
        <v>0</v>
      </c>
      <c r="K19" s="281"/>
      <c r="L19" s="281"/>
      <c r="M19" s="281"/>
      <c r="N19" s="281"/>
      <c r="O19" s="249"/>
      <c r="P19" s="249"/>
      <c r="Q19" s="249"/>
      <c r="R19" s="249"/>
      <c r="S19" s="249"/>
      <c r="T19" s="249"/>
      <c r="U19" s="374">
        <f t="shared" si="1"/>
        <v>0</v>
      </c>
      <c r="V19" s="374">
        <f>'SEFA Recon - Exp - LONG'!M22</f>
        <v>0</v>
      </c>
      <c r="W19" s="373">
        <f t="shared" si="2"/>
        <v>0</v>
      </c>
      <c r="X19" s="283"/>
    </row>
    <row r="20" spans="1:24">
      <c r="D20" s="274">
        <f>'SEFA Recon - Exp - LONG'!D23</f>
        <v>0</v>
      </c>
      <c r="E20" s="400"/>
      <c r="F20" s="275" t="e">
        <f>VLOOKUP(E20,Exported!$A$2:$B$43,2,FALSE)</f>
        <v>#N/A</v>
      </c>
      <c r="G20" s="281"/>
      <c r="H20" s="281"/>
      <c r="I20" s="281" t="s">
        <v>524</v>
      </c>
      <c r="J20" s="248">
        <f t="shared" si="0"/>
        <v>0</v>
      </c>
      <c r="K20" s="281"/>
      <c r="L20" s="281"/>
      <c r="M20" s="281"/>
      <c r="N20" s="281"/>
      <c r="O20" s="249"/>
      <c r="P20" s="249"/>
      <c r="Q20" s="249"/>
      <c r="R20" s="249"/>
      <c r="S20" s="249"/>
      <c r="T20" s="249"/>
      <c r="U20" s="374">
        <f t="shared" si="1"/>
        <v>0</v>
      </c>
      <c r="V20" s="374">
        <f>'SEFA Recon - Exp - LONG'!M23</f>
        <v>0</v>
      </c>
      <c r="W20" s="373">
        <f t="shared" si="2"/>
        <v>0</v>
      </c>
      <c r="X20" s="283"/>
    </row>
    <row r="21" spans="1:24">
      <c r="D21" s="274">
        <f>'SEFA Recon - Exp - LONG'!D24</f>
        <v>0</v>
      </c>
      <c r="E21" s="400"/>
      <c r="F21" s="275" t="e">
        <f>VLOOKUP(E21,Exported!$A$2:$B$43,2,FALSE)</f>
        <v>#N/A</v>
      </c>
      <c r="G21" s="281"/>
      <c r="H21" s="281"/>
      <c r="I21" s="281"/>
      <c r="J21" s="248">
        <f t="shared" si="0"/>
        <v>0</v>
      </c>
      <c r="K21" s="281"/>
      <c r="L21" s="281"/>
      <c r="M21" s="281"/>
      <c r="N21" s="281"/>
      <c r="O21" s="249"/>
      <c r="P21" s="249"/>
      <c r="Q21" s="249"/>
      <c r="R21" s="249"/>
      <c r="S21" s="249"/>
      <c r="T21" s="249"/>
      <c r="U21" s="374">
        <f t="shared" si="1"/>
        <v>0</v>
      </c>
      <c r="V21" s="374">
        <f>'SEFA Recon - Exp - LONG'!M24</f>
        <v>0</v>
      </c>
      <c r="W21" s="373">
        <f t="shared" si="2"/>
        <v>0</v>
      </c>
      <c r="X21" s="283"/>
    </row>
    <row r="22" spans="1:24">
      <c r="D22" s="274">
        <f>'SEFA Recon - Exp - LONG'!D25</f>
        <v>0</v>
      </c>
      <c r="E22" s="400"/>
      <c r="F22" s="275" t="e">
        <f>VLOOKUP(E22,Exported!$A$2:$B$43,2,FALSE)</f>
        <v>#N/A</v>
      </c>
      <c r="G22" s="281"/>
      <c r="H22" s="281"/>
      <c r="I22" s="281"/>
      <c r="J22" s="248">
        <f t="shared" si="0"/>
        <v>0</v>
      </c>
      <c r="K22" s="281"/>
      <c r="L22" s="281"/>
      <c r="M22" s="281"/>
      <c r="N22" s="281"/>
      <c r="O22" s="249"/>
      <c r="P22" s="249"/>
      <c r="Q22" s="249"/>
      <c r="R22" s="249"/>
      <c r="S22" s="249"/>
      <c r="T22" s="249"/>
      <c r="U22" s="374">
        <f t="shared" si="1"/>
        <v>0</v>
      </c>
      <c r="V22" s="374">
        <f>'SEFA Recon - Exp - LONG'!M25</f>
        <v>0</v>
      </c>
      <c r="W22" s="373">
        <f t="shared" si="2"/>
        <v>0</v>
      </c>
      <c r="X22" s="283"/>
    </row>
    <row r="23" spans="1:24">
      <c r="D23" s="274">
        <f>'SEFA Recon - Exp - LONG'!D26</f>
        <v>0</v>
      </c>
      <c r="E23" s="400"/>
      <c r="F23" s="275" t="e">
        <f>VLOOKUP(E23,Exported!$A$2:$B$43,2,FALSE)</f>
        <v>#N/A</v>
      </c>
      <c r="G23" s="281"/>
      <c r="H23" s="281"/>
      <c r="I23" s="281"/>
      <c r="J23" s="248">
        <f t="shared" si="0"/>
        <v>0</v>
      </c>
      <c r="K23" s="281"/>
      <c r="L23" s="281"/>
      <c r="M23" s="281"/>
      <c r="N23" s="281"/>
      <c r="O23" s="249"/>
      <c r="P23" s="249"/>
      <c r="Q23" s="249"/>
      <c r="R23" s="249"/>
      <c r="S23" s="249"/>
      <c r="T23" s="249"/>
      <c r="U23" s="374">
        <f t="shared" si="1"/>
        <v>0</v>
      </c>
      <c r="V23" s="374">
        <f>'SEFA Recon - Exp - LONG'!M26</f>
        <v>0</v>
      </c>
      <c r="W23" s="373">
        <f t="shared" si="2"/>
        <v>0</v>
      </c>
      <c r="X23" s="283"/>
    </row>
    <row r="24" spans="1:24">
      <c r="D24" s="274">
        <f>'SEFA Recon - Exp - LONG'!D27</f>
        <v>0</v>
      </c>
      <c r="E24" s="400"/>
      <c r="F24" s="275" t="e">
        <f>VLOOKUP(E24,Exported!$A$2:$B$43,2,FALSE)</f>
        <v>#N/A</v>
      </c>
      <c r="G24" s="281"/>
      <c r="H24" s="281"/>
      <c r="I24" s="281"/>
      <c r="J24" s="248">
        <f t="shared" si="0"/>
        <v>0</v>
      </c>
      <c r="K24" s="281"/>
      <c r="L24" s="281"/>
      <c r="M24" s="281"/>
      <c r="N24" s="281"/>
      <c r="O24" s="249"/>
      <c r="P24" s="249"/>
      <c r="Q24" s="249"/>
      <c r="R24" s="249"/>
      <c r="S24" s="249"/>
      <c r="T24" s="249"/>
      <c r="U24" s="374">
        <f t="shared" si="1"/>
        <v>0</v>
      </c>
      <c r="V24" s="374">
        <f>'SEFA Recon - Exp - LONG'!M27</f>
        <v>0</v>
      </c>
      <c r="W24" s="373">
        <f t="shared" si="2"/>
        <v>0</v>
      </c>
      <c r="X24" s="283"/>
    </row>
    <row r="25" spans="1:24">
      <c r="D25" s="274">
        <f>'SEFA Recon - Exp - LONG'!D28</f>
        <v>0</v>
      </c>
      <c r="E25" s="400"/>
      <c r="F25" s="275" t="e">
        <f>VLOOKUP(E25,Exported!$A$2:$B$43,2,FALSE)</f>
        <v>#N/A</v>
      </c>
      <c r="G25" s="281"/>
      <c r="H25" s="281"/>
      <c r="I25" s="281"/>
      <c r="J25" s="248">
        <f t="shared" si="0"/>
        <v>0</v>
      </c>
      <c r="K25" s="281"/>
      <c r="L25" s="281"/>
      <c r="M25" s="281"/>
      <c r="N25" s="281"/>
      <c r="O25" s="249"/>
      <c r="P25" s="249"/>
      <c r="Q25" s="249"/>
      <c r="R25" s="249"/>
      <c r="S25" s="249"/>
      <c r="T25" s="249"/>
      <c r="U25" s="374">
        <f t="shared" si="1"/>
        <v>0</v>
      </c>
      <c r="V25" s="374">
        <f>'SEFA Recon - Exp - LONG'!M28</f>
        <v>0</v>
      </c>
      <c r="W25" s="373">
        <f t="shared" si="2"/>
        <v>0</v>
      </c>
      <c r="X25" s="283"/>
    </row>
    <row r="26" spans="1:24">
      <c r="D26" s="274">
        <f>'SEFA Recon - Exp - LONG'!D29</f>
        <v>0</v>
      </c>
      <c r="E26" s="400"/>
      <c r="F26" s="275" t="e">
        <f>VLOOKUP(E26,Exported!$A$2:$B$43,2,FALSE)</f>
        <v>#N/A</v>
      </c>
      <c r="G26" s="281"/>
      <c r="H26" s="281"/>
      <c r="I26" s="281"/>
      <c r="J26" s="248">
        <f t="shared" si="0"/>
        <v>0</v>
      </c>
      <c r="K26" s="281"/>
      <c r="L26" s="281"/>
      <c r="M26" s="281"/>
      <c r="N26" s="281"/>
      <c r="O26" s="249"/>
      <c r="P26" s="249"/>
      <c r="Q26" s="249"/>
      <c r="R26" s="249"/>
      <c r="S26" s="249"/>
      <c r="T26" s="249"/>
      <c r="U26" s="374">
        <f t="shared" si="1"/>
        <v>0</v>
      </c>
      <c r="V26" s="374">
        <f>'SEFA Recon - Exp - LONG'!M29</f>
        <v>0</v>
      </c>
      <c r="W26" s="373">
        <f t="shared" si="2"/>
        <v>0</v>
      </c>
      <c r="X26" s="283"/>
    </row>
    <row r="27" spans="1:24">
      <c r="D27" s="274">
        <f>'SEFA Recon - Exp - LONG'!D30</f>
        <v>0</v>
      </c>
      <c r="E27" s="400"/>
      <c r="F27" s="275" t="e">
        <f>VLOOKUP(E27,Exported!$A$2:$B$43,2,FALSE)</f>
        <v>#N/A</v>
      </c>
      <c r="G27" s="281"/>
      <c r="H27" s="281"/>
      <c r="I27" s="281"/>
      <c r="J27" s="248">
        <f t="shared" si="0"/>
        <v>0</v>
      </c>
      <c r="K27" s="281"/>
      <c r="L27" s="281"/>
      <c r="M27" s="281"/>
      <c r="N27" s="281"/>
      <c r="O27" s="249"/>
      <c r="P27" s="249"/>
      <c r="Q27" s="249"/>
      <c r="R27" s="249"/>
      <c r="S27" s="249"/>
      <c r="T27" s="249"/>
      <c r="U27" s="374">
        <f t="shared" si="1"/>
        <v>0</v>
      </c>
      <c r="V27" s="374">
        <f>'SEFA Recon - Exp - LONG'!M30</f>
        <v>0</v>
      </c>
      <c r="W27" s="373">
        <f t="shared" si="2"/>
        <v>0</v>
      </c>
      <c r="X27" s="283"/>
    </row>
    <row r="28" spans="1:24">
      <c r="D28" s="274">
        <f>'SEFA Recon - Exp - LONG'!D31</f>
        <v>0</v>
      </c>
      <c r="E28" s="400"/>
      <c r="F28" s="275" t="e">
        <f>VLOOKUP(E28,Exported!$A$2:$B$43,2,FALSE)</f>
        <v>#N/A</v>
      </c>
      <c r="G28" s="281"/>
      <c r="H28" s="281"/>
      <c r="I28" s="281"/>
      <c r="J28" s="248">
        <f t="shared" si="0"/>
        <v>0</v>
      </c>
      <c r="K28" s="281"/>
      <c r="L28" s="281"/>
      <c r="M28" s="281"/>
      <c r="N28" s="281"/>
      <c r="O28" s="249"/>
      <c r="P28" s="249"/>
      <c r="Q28" s="249"/>
      <c r="R28" s="249"/>
      <c r="S28" s="249"/>
      <c r="T28" s="249"/>
      <c r="U28" s="374">
        <f t="shared" si="1"/>
        <v>0</v>
      </c>
      <c r="V28" s="374">
        <f>'SEFA Recon - Exp - LONG'!M31</f>
        <v>0</v>
      </c>
      <c r="W28" s="373">
        <f t="shared" si="2"/>
        <v>0</v>
      </c>
      <c r="X28" s="283"/>
    </row>
    <row r="29" spans="1:24">
      <c r="D29" s="274">
        <f>'SEFA Recon - Exp - LONG'!D32</f>
        <v>0</v>
      </c>
      <c r="E29" s="400"/>
      <c r="F29" s="275" t="e">
        <f>VLOOKUP(E29,Exported!$A$2:$B$43,2,FALSE)</f>
        <v>#N/A</v>
      </c>
      <c r="G29" s="281"/>
      <c r="H29" s="281"/>
      <c r="I29" s="281"/>
      <c r="J29" s="248">
        <f t="shared" si="0"/>
        <v>0</v>
      </c>
      <c r="K29" s="281"/>
      <c r="L29" s="281"/>
      <c r="M29" s="281"/>
      <c r="N29" s="281"/>
      <c r="O29" s="249"/>
      <c r="P29" s="249"/>
      <c r="Q29" s="249"/>
      <c r="R29" s="249"/>
      <c r="S29" s="249"/>
      <c r="T29" s="249"/>
      <c r="U29" s="374">
        <f t="shared" si="1"/>
        <v>0</v>
      </c>
      <c r="V29" s="374">
        <f>'SEFA Recon - Exp - LONG'!M32</f>
        <v>0</v>
      </c>
      <c r="W29" s="373">
        <f t="shared" si="2"/>
        <v>0</v>
      </c>
      <c r="X29" s="283"/>
    </row>
    <row r="30" spans="1:24">
      <c r="D30" s="274">
        <f>'SEFA Recon - Exp - LONG'!D33</f>
        <v>0</v>
      </c>
      <c r="E30" s="400"/>
      <c r="F30" s="275" t="e">
        <f>VLOOKUP(E30,Exported!$A$2:$B$43,2,FALSE)</f>
        <v>#N/A</v>
      </c>
      <c r="G30" s="281"/>
      <c r="H30" s="281"/>
      <c r="I30" s="281"/>
      <c r="J30" s="248">
        <f t="shared" si="0"/>
        <v>0</v>
      </c>
      <c r="K30" s="281"/>
      <c r="L30" s="281"/>
      <c r="M30" s="281"/>
      <c r="N30" s="281"/>
      <c r="O30" s="249"/>
      <c r="P30" s="249"/>
      <c r="Q30" s="249"/>
      <c r="R30" s="249"/>
      <c r="S30" s="249"/>
      <c r="T30" s="249"/>
      <c r="U30" s="374">
        <f t="shared" si="1"/>
        <v>0</v>
      </c>
      <c r="V30" s="374">
        <f>'SEFA Recon - Exp - LONG'!M33</f>
        <v>0</v>
      </c>
      <c r="W30" s="373">
        <f t="shared" si="2"/>
        <v>0</v>
      </c>
      <c r="X30" s="283"/>
    </row>
    <row r="31" spans="1:24">
      <c r="D31" s="274">
        <f>'SEFA Recon - Exp - LONG'!D34</f>
        <v>0</v>
      </c>
      <c r="E31" s="400"/>
      <c r="F31" s="275" t="e">
        <f>VLOOKUP(E31,Exported!$A$2:$B$43,2,FALSE)</f>
        <v>#N/A</v>
      </c>
      <c r="G31" s="281"/>
      <c r="H31" s="281"/>
      <c r="I31" s="281"/>
      <c r="J31" s="248">
        <f t="shared" si="0"/>
        <v>0</v>
      </c>
      <c r="K31" s="281"/>
      <c r="L31" s="281"/>
      <c r="M31" s="281"/>
      <c r="N31" s="281"/>
      <c r="O31" s="249"/>
      <c r="P31" s="249"/>
      <c r="Q31" s="249"/>
      <c r="R31" s="249"/>
      <c r="S31" s="249"/>
      <c r="T31" s="249"/>
      <c r="U31" s="374">
        <f t="shared" si="1"/>
        <v>0</v>
      </c>
      <c r="V31" s="374">
        <f>'SEFA Recon - Exp - LONG'!M34</f>
        <v>0</v>
      </c>
      <c r="W31" s="373">
        <f t="shared" si="2"/>
        <v>0</v>
      </c>
      <c r="X31" s="283"/>
    </row>
    <row r="32" spans="1:24">
      <c r="D32" s="274">
        <f>'SEFA Recon - Exp - LONG'!D35</f>
        <v>0</v>
      </c>
      <c r="E32" s="400"/>
      <c r="F32" s="275" t="e">
        <f>VLOOKUP(E32,Exported!$A$2:$B$43,2,FALSE)</f>
        <v>#N/A</v>
      </c>
      <c r="G32" s="281"/>
      <c r="H32" s="281"/>
      <c r="I32" s="281"/>
      <c r="J32" s="248">
        <f t="shared" si="0"/>
        <v>0</v>
      </c>
      <c r="K32" s="281"/>
      <c r="L32" s="281"/>
      <c r="M32" s="281"/>
      <c r="N32" s="281"/>
      <c r="O32" s="249"/>
      <c r="P32" s="249"/>
      <c r="Q32" s="249"/>
      <c r="R32" s="249"/>
      <c r="S32" s="249"/>
      <c r="T32" s="249"/>
      <c r="U32" s="374">
        <f t="shared" si="1"/>
        <v>0</v>
      </c>
      <c r="V32" s="374">
        <f>'SEFA Recon - Exp - LONG'!M35</f>
        <v>0</v>
      </c>
      <c r="W32" s="373">
        <f t="shared" si="2"/>
        <v>0</v>
      </c>
      <c r="X32" s="283"/>
    </row>
    <row r="33" spans="4:24">
      <c r="D33" s="274">
        <f>'SEFA Recon - Exp - LONG'!D36</f>
        <v>0</v>
      </c>
      <c r="E33" s="400"/>
      <c r="F33" s="275" t="e">
        <f>VLOOKUP(E33,Exported!$A$2:$B$43,2,FALSE)</f>
        <v>#N/A</v>
      </c>
      <c r="G33" s="281"/>
      <c r="H33" s="281"/>
      <c r="I33" s="281"/>
      <c r="J33" s="248">
        <f t="shared" si="0"/>
        <v>0</v>
      </c>
      <c r="K33" s="281"/>
      <c r="L33" s="281"/>
      <c r="M33" s="281"/>
      <c r="N33" s="281"/>
      <c r="O33" s="249"/>
      <c r="P33" s="249"/>
      <c r="Q33" s="249"/>
      <c r="R33" s="249"/>
      <c r="S33" s="249"/>
      <c r="T33" s="249"/>
      <c r="U33" s="374">
        <f t="shared" si="1"/>
        <v>0</v>
      </c>
      <c r="V33" s="374">
        <f>'SEFA Recon - Exp - LONG'!M36</f>
        <v>0</v>
      </c>
      <c r="W33" s="373">
        <f t="shared" si="2"/>
        <v>0</v>
      </c>
      <c r="X33" s="283"/>
    </row>
    <row r="34" spans="4:24">
      <c r="D34" s="274">
        <f>'SEFA Recon - Exp - LONG'!D37</f>
        <v>0</v>
      </c>
      <c r="E34" s="400"/>
      <c r="F34" s="275" t="e">
        <f>VLOOKUP(E34,Exported!$A$2:$B$43,2,FALSE)</f>
        <v>#N/A</v>
      </c>
      <c r="G34" s="281"/>
      <c r="H34" s="281"/>
      <c r="I34" s="281"/>
      <c r="J34" s="248">
        <f t="shared" si="0"/>
        <v>0</v>
      </c>
      <c r="K34" s="281"/>
      <c r="L34" s="281"/>
      <c r="M34" s="281"/>
      <c r="N34" s="281"/>
      <c r="O34" s="249"/>
      <c r="P34" s="249"/>
      <c r="Q34" s="249"/>
      <c r="R34" s="249"/>
      <c r="S34" s="249"/>
      <c r="T34" s="249"/>
      <c r="U34" s="374">
        <f t="shared" si="1"/>
        <v>0</v>
      </c>
      <c r="V34" s="374">
        <f>'SEFA Recon - Exp - LONG'!M37</f>
        <v>0</v>
      </c>
      <c r="W34" s="373">
        <f t="shared" si="2"/>
        <v>0</v>
      </c>
      <c r="X34" s="283"/>
    </row>
    <row r="35" spans="4:24" ht="12.75" customHeight="1">
      <c r="D35" s="274">
        <f>'SEFA Recon - Exp - LONG'!D38</f>
        <v>0</v>
      </c>
      <c r="E35" s="400"/>
      <c r="F35" s="275" t="e">
        <f>VLOOKUP(E35,Exported!$A$2:$B$43,2,FALSE)</f>
        <v>#N/A</v>
      </c>
      <c r="G35" s="281"/>
      <c r="H35" s="281"/>
      <c r="I35" s="281"/>
      <c r="J35" s="248">
        <f t="shared" si="0"/>
        <v>0</v>
      </c>
      <c r="K35" s="281"/>
      <c r="L35" s="281"/>
      <c r="M35" s="281"/>
      <c r="N35" s="281"/>
      <c r="O35" s="249"/>
      <c r="P35" s="249"/>
      <c r="Q35" s="249"/>
      <c r="R35" s="249"/>
      <c r="S35" s="249"/>
      <c r="T35" s="249"/>
      <c r="U35" s="374">
        <f t="shared" si="1"/>
        <v>0</v>
      </c>
      <c r="V35" s="374">
        <f>'SEFA Recon - Exp - LONG'!M38</f>
        <v>0</v>
      </c>
      <c r="W35" s="373">
        <f t="shared" si="2"/>
        <v>0</v>
      </c>
      <c r="X35" s="283"/>
    </row>
    <row r="36" spans="4:24">
      <c r="D36" s="274">
        <f>'SEFA Recon - Exp - LONG'!D39</f>
        <v>0</v>
      </c>
      <c r="E36" s="400"/>
      <c r="F36" s="275" t="e">
        <f>VLOOKUP(E36,Exported!$A$2:$B$43,2,FALSE)</f>
        <v>#N/A</v>
      </c>
      <c r="G36" s="284"/>
      <c r="H36" s="281"/>
      <c r="I36" s="281"/>
      <c r="J36" s="248">
        <f t="shared" si="0"/>
        <v>0</v>
      </c>
      <c r="K36" s="281"/>
      <c r="L36" s="281"/>
      <c r="M36" s="281"/>
      <c r="N36" s="281"/>
      <c r="O36" s="249"/>
      <c r="P36" s="249"/>
      <c r="Q36" s="249"/>
      <c r="R36" s="249"/>
      <c r="S36" s="249"/>
      <c r="T36" s="249"/>
      <c r="U36" s="374">
        <f t="shared" si="1"/>
        <v>0</v>
      </c>
      <c r="V36" s="374">
        <f>'SEFA Recon - Exp - LONG'!M39</f>
        <v>0</v>
      </c>
      <c r="W36" s="373">
        <f t="shared" si="2"/>
        <v>0</v>
      </c>
      <c r="X36" s="283"/>
    </row>
    <row r="37" spans="4:24">
      <c r="D37" s="274">
        <f>'SEFA Recon - Exp - LONG'!D40</f>
        <v>0</v>
      </c>
      <c r="E37" s="400"/>
      <c r="F37" s="275" t="e">
        <f>VLOOKUP(E37,Exported!$A$2:$B$43,2,FALSE)</f>
        <v>#N/A</v>
      </c>
      <c r="G37" s="281"/>
      <c r="H37" s="281"/>
      <c r="I37" s="281"/>
      <c r="J37" s="248">
        <f t="shared" si="0"/>
        <v>0</v>
      </c>
      <c r="K37" s="281"/>
      <c r="L37" s="281"/>
      <c r="M37" s="281"/>
      <c r="N37" s="281"/>
      <c r="O37" s="249"/>
      <c r="P37" s="249"/>
      <c r="Q37" s="249"/>
      <c r="R37" s="249"/>
      <c r="S37" s="249"/>
      <c r="T37" s="249"/>
      <c r="U37" s="374">
        <f t="shared" si="1"/>
        <v>0</v>
      </c>
      <c r="V37" s="374">
        <f>'SEFA Recon - Exp - LONG'!M40</f>
        <v>0</v>
      </c>
      <c r="W37" s="373">
        <f t="shared" si="2"/>
        <v>0</v>
      </c>
      <c r="X37" s="283"/>
    </row>
    <row r="38" spans="4:24">
      <c r="D38" s="274">
        <f>'SEFA Recon - Exp - LONG'!D41</f>
        <v>0</v>
      </c>
      <c r="E38" s="400"/>
      <c r="F38" s="275" t="e">
        <f>VLOOKUP(E38,Exported!$A$2:$B$43,2,FALSE)</f>
        <v>#N/A</v>
      </c>
      <c r="G38" s="281"/>
      <c r="H38" s="281"/>
      <c r="I38" s="281"/>
      <c r="J38" s="248">
        <f t="shared" si="0"/>
        <v>0</v>
      </c>
      <c r="K38" s="281"/>
      <c r="L38" s="281"/>
      <c r="M38" s="281"/>
      <c r="N38" s="281"/>
      <c r="O38" s="249"/>
      <c r="P38" s="249"/>
      <c r="Q38" s="249"/>
      <c r="R38" s="249"/>
      <c r="S38" s="249"/>
      <c r="T38" s="249"/>
      <c r="U38" s="374">
        <f t="shared" si="1"/>
        <v>0</v>
      </c>
      <c r="V38" s="374">
        <f>'SEFA Recon - Exp - LONG'!M41</f>
        <v>0</v>
      </c>
      <c r="W38" s="373">
        <f t="shared" si="2"/>
        <v>0</v>
      </c>
      <c r="X38" s="283"/>
    </row>
    <row r="39" spans="4:24">
      <c r="D39" s="274">
        <f>'SEFA Recon - Exp - LONG'!D42</f>
        <v>0</v>
      </c>
      <c r="E39" s="400"/>
      <c r="F39" s="275" t="e">
        <f>VLOOKUP(E39,Exported!$A$2:$B$43,2,FALSE)</f>
        <v>#N/A</v>
      </c>
      <c r="G39" s="281"/>
      <c r="H39" s="281"/>
      <c r="I39" s="281"/>
      <c r="J39" s="248">
        <f t="shared" si="0"/>
        <v>0</v>
      </c>
      <c r="K39" s="281"/>
      <c r="L39" s="281"/>
      <c r="M39" s="281"/>
      <c r="N39" s="281"/>
      <c r="O39" s="249"/>
      <c r="P39" s="249"/>
      <c r="Q39" s="249"/>
      <c r="R39" s="249"/>
      <c r="S39" s="249"/>
      <c r="T39" s="249"/>
      <c r="U39" s="374">
        <f t="shared" si="1"/>
        <v>0</v>
      </c>
      <c r="V39" s="374">
        <f>'SEFA Recon - Exp - LONG'!M42</f>
        <v>0</v>
      </c>
      <c r="W39" s="373">
        <f t="shared" si="2"/>
        <v>0</v>
      </c>
      <c r="X39" s="283"/>
    </row>
    <row r="40" spans="4:24">
      <c r="D40" s="274">
        <f>'SEFA Recon - Exp - LONG'!D43</f>
        <v>0</v>
      </c>
      <c r="E40" s="400"/>
      <c r="F40" s="275" t="e">
        <f>VLOOKUP(E40,Exported!$A$2:$B$43,2,FALSE)</f>
        <v>#N/A</v>
      </c>
      <c r="G40" s="281"/>
      <c r="H40" s="281"/>
      <c r="I40" s="281"/>
      <c r="J40" s="248">
        <f t="shared" si="0"/>
        <v>0</v>
      </c>
      <c r="K40" s="281"/>
      <c r="L40" s="281"/>
      <c r="M40" s="281"/>
      <c r="N40" s="281"/>
      <c r="O40" s="249"/>
      <c r="P40" s="249"/>
      <c r="Q40" s="249"/>
      <c r="R40" s="249"/>
      <c r="S40" s="249"/>
      <c r="T40" s="249"/>
      <c r="U40" s="374">
        <f t="shared" si="1"/>
        <v>0</v>
      </c>
      <c r="V40" s="374">
        <f>'SEFA Recon - Exp - LONG'!M43</f>
        <v>0</v>
      </c>
      <c r="W40" s="373">
        <f t="shared" si="2"/>
        <v>0</v>
      </c>
      <c r="X40" s="283"/>
    </row>
    <row r="41" spans="4:24">
      <c r="D41" s="274">
        <f>'SEFA Recon - Exp - LONG'!D44</f>
        <v>0</v>
      </c>
      <c r="E41" s="400"/>
      <c r="F41" s="275" t="e">
        <f>VLOOKUP(E41,Exported!$A$2:$B$43,2,FALSE)</f>
        <v>#N/A</v>
      </c>
      <c r="G41" s="281"/>
      <c r="H41" s="281"/>
      <c r="I41" s="281"/>
      <c r="J41" s="248">
        <f t="shared" si="0"/>
        <v>0</v>
      </c>
      <c r="K41" s="281"/>
      <c r="L41" s="281"/>
      <c r="M41" s="281"/>
      <c r="N41" s="281"/>
      <c r="O41" s="249"/>
      <c r="P41" s="249"/>
      <c r="Q41" s="249"/>
      <c r="R41" s="249"/>
      <c r="S41" s="249"/>
      <c r="T41" s="249"/>
      <c r="U41" s="374">
        <f t="shared" si="1"/>
        <v>0</v>
      </c>
      <c r="V41" s="374">
        <f>'SEFA Recon - Exp - LONG'!M44</f>
        <v>0</v>
      </c>
      <c r="W41" s="373">
        <f t="shared" si="2"/>
        <v>0</v>
      </c>
      <c r="X41" s="283"/>
    </row>
    <row r="42" spans="4:24">
      <c r="D42" s="274">
        <f>'SEFA Recon - Exp - LONG'!D45</f>
        <v>0</v>
      </c>
      <c r="E42" s="400"/>
      <c r="F42" s="275" t="e">
        <f>VLOOKUP(E42,Exported!$A$2:$B$43,2,FALSE)</f>
        <v>#N/A</v>
      </c>
      <c r="G42" s="281"/>
      <c r="H42" s="281"/>
      <c r="I42" s="281"/>
      <c r="J42" s="248">
        <f t="shared" si="0"/>
        <v>0</v>
      </c>
      <c r="K42" s="281"/>
      <c r="L42" s="281"/>
      <c r="M42" s="281"/>
      <c r="N42" s="281"/>
      <c r="O42" s="249"/>
      <c r="P42" s="249"/>
      <c r="Q42" s="249"/>
      <c r="R42" s="249"/>
      <c r="S42" s="249"/>
      <c r="T42" s="249"/>
      <c r="U42" s="374">
        <f t="shared" si="1"/>
        <v>0</v>
      </c>
      <c r="V42" s="374">
        <f>'SEFA Recon - Exp - LONG'!M45</f>
        <v>0</v>
      </c>
      <c r="W42" s="373">
        <f t="shared" si="2"/>
        <v>0</v>
      </c>
      <c r="X42" s="283"/>
    </row>
    <row r="43" spans="4:24">
      <c r="D43" s="274">
        <f>'SEFA Recon - Exp - LONG'!D46</f>
        <v>0</v>
      </c>
      <c r="E43" s="400"/>
      <c r="F43" s="275" t="e">
        <f>VLOOKUP(E43,Exported!$A$2:$B$43,2,FALSE)</f>
        <v>#N/A</v>
      </c>
      <c r="G43" s="281"/>
      <c r="H43" s="281"/>
      <c r="I43" s="281"/>
      <c r="J43" s="248">
        <f t="shared" si="0"/>
        <v>0</v>
      </c>
      <c r="K43" s="281"/>
      <c r="L43" s="281"/>
      <c r="M43" s="281"/>
      <c r="N43" s="281"/>
      <c r="O43" s="249"/>
      <c r="P43" s="249"/>
      <c r="Q43" s="249"/>
      <c r="R43" s="249"/>
      <c r="S43" s="249"/>
      <c r="T43" s="249"/>
      <c r="U43" s="374">
        <f t="shared" si="1"/>
        <v>0</v>
      </c>
      <c r="V43" s="374">
        <f>'SEFA Recon - Exp - LONG'!M46</f>
        <v>0</v>
      </c>
      <c r="W43" s="373">
        <f t="shared" si="2"/>
        <v>0</v>
      </c>
      <c r="X43" s="283"/>
    </row>
    <row r="44" spans="4:24">
      <c r="D44" s="274">
        <f>'SEFA Recon - Exp - LONG'!D47</f>
        <v>0</v>
      </c>
      <c r="E44" s="400"/>
      <c r="F44" s="275" t="e">
        <f>VLOOKUP(E44,Exported!$A$2:$B$43,2,FALSE)</f>
        <v>#N/A</v>
      </c>
      <c r="G44" s="281"/>
      <c r="H44" s="281"/>
      <c r="I44" s="281"/>
      <c r="J44" s="248">
        <f t="shared" si="0"/>
        <v>0</v>
      </c>
      <c r="K44" s="281"/>
      <c r="L44" s="281"/>
      <c r="M44" s="281"/>
      <c r="N44" s="281"/>
      <c r="O44" s="249"/>
      <c r="P44" s="249"/>
      <c r="Q44" s="249"/>
      <c r="R44" s="249"/>
      <c r="S44" s="249"/>
      <c r="T44" s="249"/>
      <c r="U44" s="374">
        <f t="shared" si="1"/>
        <v>0</v>
      </c>
      <c r="V44" s="374">
        <f>'SEFA Recon - Exp - LONG'!M47</f>
        <v>0</v>
      </c>
      <c r="W44" s="373">
        <f t="shared" si="2"/>
        <v>0</v>
      </c>
      <c r="X44" s="283"/>
    </row>
    <row r="45" spans="4:24">
      <c r="D45" s="274">
        <f>'SEFA Recon - Exp - LONG'!D48</f>
        <v>0</v>
      </c>
      <c r="E45" s="400"/>
      <c r="F45" s="275" t="e">
        <f>VLOOKUP(E45,Exported!$A$2:$B$43,2,FALSE)</f>
        <v>#N/A</v>
      </c>
      <c r="G45" s="281"/>
      <c r="H45" s="281"/>
      <c r="I45" s="281"/>
      <c r="J45" s="248">
        <f t="shared" si="0"/>
        <v>0</v>
      </c>
      <c r="K45" s="281"/>
      <c r="L45" s="281"/>
      <c r="M45" s="281"/>
      <c r="N45" s="281"/>
      <c r="O45" s="249"/>
      <c r="P45" s="249"/>
      <c r="Q45" s="249"/>
      <c r="R45" s="249"/>
      <c r="S45" s="249"/>
      <c r="T45" s="249"/>
      <c r="U45" s="374">
        <f t="shared" si="1"/>
        <v>0</v>
      </c>
      <c r="V45" s="374">
        <f>'SEFA Recon - Exp - LONG'!M48</f>
        <v>0</v>
      </c>
      <c r="W45" s="373">
        <f t="shared" si="2"/>
        <v>0</v>
      </c>
      <c r="X45" s="283"/>
    </row>
    <row r="46" spans="4:24">
      <c r="D46" s="274">
        <f>'SEFA Recon - Exp - LONG'!D49</f>
        <v>0</v>
      </c>
      <c r="E46" s="400"/>
      <c r="F46" s="275" t="e">
        <f>VLOOKUP(E46,Exported!$A$2:$B$43,2,FALSE)</f>
        <v>#N/A</v>
      </c>
      <c r="G46" s="281"/>
      <c r="H46" s="281"/>
      <c r="I46" s="281"/>
      <c r="J46" s="248">
        <f t="shared" si="0"/>
        <v>0</v>
      </c>
      <c r="K46" s="281"/>
      <c r="L46" s="281"/>
      <c r="M46" s="281"/>
      <c r="N46" s="281"/>
      <c r="O46" s="249"/>
      <c r="P46" s="249"/>
      <c r="Q46" s="249"/>
      <c r="R46" s="249"/>
      <c r="S46" s="249"/>
      <c r="T46" s="249"/>
      <c r="U46" s="374">
        <f t="shared" si="1"/>
        <v>0</v>
      </c>
      <c r="V46" s="374">
        <f>'SEFA Recon - Exp - LONG'!M49</f>
        <v>0</v>
      </c>
      <c r="W46" s="373">
        <f t="shared" si="2"/>
        <v>0</v>
      </c>
      <c r="X46" s="283"/>
    </row>
    <row r="47" spans="4:24">
      <c r="D47" s="274">
        <f>'SEFA Recon - Exp - LONG'!D50</f>
        <v>0</v>
      </c>
      <c r="E47" s="400"/>
      <c r="F47" s="275" t="e">
        <f>VLOOKUP(E47,Exported!$A$2:$B$43,2,FALSE)</f>
        <v>#N/A</v>
      </c>
      <c r="G47" s="281"/>
      <c r="H47" s="281"/>
      <c r="I47" s="281"/>
      <c r="J47" s="248">
        <f t="shared" si="0"/>
        <v>0</v>
      </c>
      <c r="K47" s="281"/>
      <c r="L47" s="281"/>
      <c r="M47" s="281"/>
      <c r="N47" s="281"/>
      <c r="O47" s="249"/>
      <c r="P47" s="249"/>
      <c r="Q47" s="249"/>
      <c r="R47" s="249"/>
      <c r="S47" s="249"/>
      <c r="T47" s="249"/>
      <c r="U47" s="374">
        <f t="shared" si="1"/>
        <v>0</v>
      </c>
      <c r="V47" s="374">
        <f>'SEFA Recon - Exp - LONG'!M50</f>
        <v>0</v>
      </c>
      <c r="W47" s="373">
        <f t="shared" si="2"/>
        <v>0</v>
      </c>
      <c r="X47" s="283"/>
    </row>
    <row r="48" spans="4:24">
      <c r="D48" s="274">
        <f>'SEFA Recon - Exp - LONG'!D51</f>
        <v>0</v>
      </c>
      <c r="E48" s="400"/>
      <c r="F48" s="275" t="e">
        <f>VLOOKUP(E48,Exported!$A$2:$B$43,2,FALSE)</f>
        <v>#N/A</v>
      </c>
      <c r="G48" s="281"/>
      <c r="H48" s="281"/>
      <c r="I48" s="281"/>
      <c r="J48" s="248">
        <f t="shared" si="0"/>
        <v>0</v>
      </c>
      <c r="K48" s="281"/>
      <c r="L48" s="281"/>
      <c r="M48" s="281"/>
      <c r="N48" s="281"/>
      <c r="O48" s="249"/>
      <c r="P48" s="249"/>
      <c r="Q48" s="249"/>
      <c r="R48" s="249"/>
      <c r="S48" s="249"/>
      <c r="T48" s="249"/>
      <c r="U48" s="374">
        <f t="shared" si="1"/>
        <v>0</v>
      </c>
      <c r="V48" s="374">
        <f>'SEFA Recon - Exp - LONG'!M51</f>
        <v>0</v>
      </c>
      <c r="W48" s="373">
        <f t="shared" si="2"/>
        <v>0</v>
      </c>
      <c r="X48" s="283"/>
    </row>
    <row r="49" spans="1:24">
      <c r="D49" s="274">
        <f>'SEFA Recon - Exp - LONG'!D52</f>
        <v>0</v>
      </c>
      <c r="E49" s="400"/>
      <c r="F49" s="275" t="e">
        <f>VLOOKUP(E49,Exported!$A$2:$B$43,2,FALSE)</f>
        <v>#N/A</v>
      </c>
      <c r="G49" s="281"/>
      <c r="H49" s="281"/>
      <c r="I49" s="281"/>
      <c r="J49" s="248">
        <f t="shared" si="0"/>
        <v>0</v>
      </c>
      <c r="K49" s="281"/>
      <c r="L49" s="281"/>
      <c r="M49" s="281"/>
      <c r="N49" s="281"/>
      <c r="O49" s="249"/>
      <c r="P49" s="249"/>
      <c r="Q49" s="249"/>
      <c r="R49" s="249"/>
      <c r="S49" s="249"/>
      <c r="T49" s="249"/>
      <c r="U49" s="374">
        <f t="shared" si="1"/>
        <v>0</v>
      </c>
      <c r="V49" s="374">
        <f>'SEFA Recon - Exp - LONG'!M52</f>
        <v>0</v>
      </c>
      <c r="W49" s="373">
        <f t="shared" si="2"/>
        <v>0</v>
      </c>
      <c r="X49" s="283"/>
    </row>
    <row r="50" spans="1:24">
      <c r="D50" s="274">
        <f>'SEFA Recon - Exp - LONG'!D53</f>
        <v>0</v>
      </c>
      <c r="E50" s="400"/>
      <c r="F50" s="275" t="e">
        <f>VLOOKUP(E50,Exported!$A$2:$B$43,2,FALSE)</f>
        <v>#N/A</v>
      </c>
      <c r="G50" s="281"/>
      <c r="H50" s="281"/>
      <c r="I50" s="281"/>
      <c r="J50" s="248">
        <f t="shared" si="0"/>
        <v>0</v>
      </c>
      <c r="K50" s="281"/>
      <c r="L50" s="281"/>
      <c r="M50" s="281"/>
      <c r="N50" s="281"/>
      <c r="O50" s="249"/>
      <c r="P50" s="249"/>
      <c r="Q50" s="249"/>
      <c r="R50" s="249"/>
      <c r="S50" s="249"/>
      <c r="T50" s="249"/>
      <c r="U50" s="374">
        <f t="shared" si="1"/>
        <v>0</v>
      </c>
      <c r="V50" s="374">
        <f>'SEFA Recon - Exp - LONG'!M53</f>
        <v>0</v>
      </c>
      <c r="W50" s="373">
        <f t="shared" si="2"/>
        <v>0</v>
      </c>
      <c r="X50" s="283"/>
    </row>
    <row r="51" spans="1:24" ht="13.2" customHeight="1">
      <c r="A51" s="285"/>
      <c r="B51" s="285"/>
      <c r="D51" s="274">
        <f>'SEFA Recon - Exp - LONG'!D54</f>
        <v>0</v>
      </c>
      <c r="E51" s="400"/>
      <c r="F51" s="275" t="e">
        <f>VLOOKUP(E51,Exported!$A$2:$B$43,2,FALSE)</f>
        <v>#N/A</v>
      </c>
      <c r="G51" s="281"/>
      <c r="H51" s="281"/>
      <c r="I51" s="281"/>
      <c r="J51" s="248">
        <f t="shared" si="0"/>
        <v>0</v>
      </c>
      <c r="K51" s="281"/>
      <c r="L51" s="281"/>
      <c r="M51" s="281"/>
      <c r="N51" s="281"/>
      <c r="O51" s="249"/>
      <c r="P51" s="249"/>
      <c r="Q51" s="249"/>
      <c r="R51" s="249"/>
      <c r="S51" s="249"/>
      <c r="T51" s="249"/>
      <c r="U51" s="374">
        <f t="shared" si="1"/>
        <v>0</v>
      </c>
      <c r="V51" s="374">
        <f>'SEFA Recon - Exp - LONG'!M54</f>
        <v>0</v>
      </c>
      <c r="W51" s="373">
        <f t="shared" si="2"/>
        <v>0</v>
      </c>
      <c r="X51" s="283"/>
    </row>
    <row r="52" spans="1:24">
      <c r="A52" s="285"/>
      <c r="B52" s="285"/>
      <c r="D52" s="274">
        <f>'SEFA Recon - Exp - LONG'!D55</f>
        <v>0</v>
      </c>
      <c r="E52" s="400"/>
      <c r="F52" s="275" t="e">
        <f>VLOOKUP(E52,Exported!$A$2:$B$43,2,FALSE)</f>
        <v>#N/A</v>
      </c>
      <c r="G52" s="281"/>
      <c r="H52" s="281"/>
      <c r="I52" s="281"/>
      <c r="J52" s="248">
        <f t="shared" si="0"/>
        <v>0</v>
      </c>
      <c r="K52" s="281"/>
      <c r="L52" s="281"/>
      <c r="M52" s="281"/>
      <c r="N52" s="281"/>
      <c r="O52" s="249"/>
      <c r="P52" s="249"/>
      <c r="Q52" s="249"/>
      <c r="R52" s="249"/>
      <c r="S52" s="249"/>
      <c r="T52" s="249"/>
      <c r="U52" s="374">
        <f t="shared" si="1"/>
        <v>0</v>
      </c>
      <c r="V52" s="374">
        <f>'SEFA Recon - Exp - LONG'!M55</f>
        <v>0</v>
      </c>
      <c r="W52" s="373">
        <f t="shared" si="2"/>
        <v>0</v>
      </c>
      <c r="X52" s="283"/>
    </row>
    <row r="53" spans="1:24">
      <c r="D53" s="274">
        <f>'SEFA Recon - Exp - LONG'!D56</f>
        <v>0</v>
      </c>
      <c r="E53" s="400"/>
      <c r="F53" s="275" t="e">
        <f>VLOOKUP(E53,Exported!$A$2:$B$43,2,FALSE)</f>
        <v>#N/A</v>
      </c>
      <c r="G53" s="281"/>
      <c r="H53" s="281"/>
      <c r="I53" s="281"/>
      <c r="J53" s="248">
        <f t="shared" si="0"/>
        <v>0</v>
      </c>
      <c r="K53" s="281"/>
      <c r="L53" s="281"/>
      <c r="M53" s="281"/>
      <c r="N53" s="281"/>
      <c r="O53" s="249"/>
      <c r="P53" s="249"/>
      <c r="Q53" s="249"/>
      <c r="R53" s="249"/>
      <c r="S53" s="249"/>
      <c r="T53" s="249"/>
      <c r="U53" s="374">
        <f t="shared" si="1"/>
        <v>0</v>
      </c>
      <c r="V53" s="374">
        <f>'SEFA Recon - Exp - LONG'!M56</f>
        <v>0</v>
      </c>
      <c r="W53" s="373">
        <f t="shared" si="2"/>
        <v>0</v>
      </c>
      <c r="X53" s="283"/>
    </row>
    <row r="54" spans="1:24">
      <c r="D54" s="274">
        <f>'SEFA Recon - Exp - LONG'!D57</f>
        <v>0</v>
      </c>
      <c r="E54" s="400"/>
      <c r="F54" s="275" t="e">
        <f>VLOOKUP(E54,Exported!$A$2:$B$43,2,FALSE)</f>
        <v>#N/A</v>
      </c>
      <c r="G54" s="281"/>
      <c r="H54" s="281"/>
      <c r="I54" s="281"/>
      <c r="J54" s="248">
        <f t="shared" si="0"/>
        <v>0</v>
      </c>
      <c r="K54" s="281"/>
      <c r="L54" s="281"/>
      <c r="M54" s="281"/>
      <c r="N54" s="281"/>
      <c r="O54" s="249"/>
      <c r="P54" s="249"/>
      <c r="Q54" s="249"/>
      <c r="R54" s="249"/>
      <c r="S54" s="249"/>
      <c r="T54" s="249"/>
      <c r="U54" s="374">
        <f t="shared" si="1"/>
        <v>0</v>
      </c>
      <c r="V54" s="374">
        <f>'SEFA Recon - Exp - LONG'!M57</f>
        <v>0</v>
      </c>
      <c r="W54" s="373">
        <f t="shared" si="2"/>
        <v>0</v>
      </c>
      <c r="X54" s="283"/>
    </row>
    <row r="55" spans="1:24">
      <c r="D55" s="274">
        <f>'SEFA Recon - Exp - LONG'!D58</f>
        <v>0</v>
      </c>
      <c r="E55" s="400"/>
      <c r="F55" s="275" t="e">
        <f>VLOOKUP(E55,Exported!$A$2:$B$43,2,FALSE)</f>
        <v>#N/A</v>
      </c>
      <c r="G55" s="281"/>
      <c r="H55" s="281"/>
      <c r="I55" s="281"/>
      <c r="J55" s="248">
        <f t="shared" si="0"/>
        <v>0</v>
      </c>
      <c r="K55" s="281"/>
      <c r="L55" s="281"/>
      <c r="M55" s="281"/>
      <c r="N55" s="281"/>
      <c r="O55" s="249"/>
      <c r="P55" s="249"/>
      <c r="Q55" s="249"/>
      <c r="R55" s="249"/>
      <c r="S55" s="249"/>
      <c r="T55" s="249"/>
      <c r="U55" s="374">
        <f t="shared" si="1"/>
        <v>0</v>
      </c>
      <c r="V55" s="374">
        <f>'SEFA Recon - Exp - LONG'!M58</f>
        <v>0</v>
      </c>
      <c r="W55" s="373">
        <f t="shared" si="2"/>
        <v>0</v>
      </c>
      <c r="X55" s="283"/>
    </row>
    <row r="56" spans="1:24">
      <c r="D56" s="274">
        <f>'SEFA Recon - Exp - LONG'!D59</f>
        <v>0</v>
      </c>
      <c r="E56" s="400"/>
      <c r="F56" s="275" t="e">
        <f>VLOOKUP(E56,Exported!$A$2:$B$43,2,FALSE)</f>
        <v>#N/A</v>
      </c>
      <c r="G56" s="281"/>
      <c r="H56" s="281"/>
      <c r="I56" s="281"/>
      <c r="J56" s="248">
        <f t="shared" si="0"/>
        <v>0</v>
      </c>
      <c r="K56" s="281"/>
      <c r="L56" s="281"/>
      <c r="M56" s="281"/>
      <c r="N56" s="281"/>
      <c r="O56" s="249"/>
      <c r="P56" s="249"/>
      <c r="Q56" s="249"/>
      <c r="R56" s="249"/>
      <c r="S56" s="249"/>
      <c r="T56" s="249"/>
      <c r="U56" s="374">
        <f t="shared" si="1"/>
        <v>0</v>
      </c>
      <c r="V56" s="374">
        <f>'SEFA Recon - Exp - LONG'!M59</f>
        <v>0</v>
      </c>
      <c r="W56" s="373">
        <f t="shared" si="2"/>
        <v>0</v>
      </c>
      <c r="X56" s="283"/>
    </row>
    <row r="57" spans="1:24">
      <c r="D57" s="274">
        <f>'SEFA Recon - Exp - LONG'!D60</f>
        <v>0</v>
      </c>
      <c r="E57" s="400"/>
      <c r="F57" s="275" t="e">
        <f>VLOOKUP(E57,Exported!$A$2:$B$43,2,FALSE)</f>
        <v>#N/A</v>
      </c>
      <c r="G57" s="281"/>
      <c r="H57" s="281"/>
      <c r="I57" s="281"/>
      <c r="J57" s="248">
        <f t="shared" si="0"/>
        <v>0</v>
      </c>
      <c r="K57" s="281"/>
      <c r="L57" s="281"/>
      <c r="M57" s="281"/>
      <c r="N57" s="281"/>
      <c r="O57" s="249"/>
      <c r="P57" s="249"/>
      <c r="Q57" s="249"/>
      <c r="R57" s="249"/>
      <c r="S57" s="249"/>
      <c r="T57" s="249"/>
      <c r="U57" s="374">
        <f t="shared" si="1"/>
        <v>0</v>
      </c>
      <c r="V57" s="374">
        <f>'SEFA Recon - Exp - LONG'!M60</f>
        <v>0</v>
      </c>
      <c r="W57" s="373">
        <f t="shared" si="2"/>
        <v>0</v>
      </c>
      <c r="X57" s="283"/>
    </row>
    <row r="58" spans="1:24">
      <c r="D58" s="274">
        <f>'SEFA Recon - Exp - LONG'!D61</f>
        <v>0</v>
      </c>
      <c r="E58" s="400"/>
      <c r="F58" s="275" t="e">
        <f>VLOOKUP(E58,Exported!$A$2:$B$43,2,FALSE)</f>
        <v>#N/A</v>
      </c>
      <c r="G58" s="281"/>
      <c r="H58" s="281"/>
      <c r="I58" s="281"/>
      <c r="J58" s="248">
        <f t="shared" si="0"/>
        <v>0</v>
      </c>
      <c r="K58" s="281"/>
      <c r="L58" s="281"/>
      <c r="M58" s="281"/>
      <c r="N58" s="281"/>
      <c r="O58" s="249"/>
      <c r="P58" s="249"/>
      <c r="Q58" s="249"/>
      <c r="R58" s="249"/>
      <c r="S58" s="249"/>
      <c r="T58" s="249"/>
      <c r="U58" s="374">
        <f t="shared" si="1"/>
        <v>0</v>
      </c>
      <c r="V58" s="374">
        <f>'SEFA Recon - Exp - LONG'!M61</f>
        <v>0</v>
      </c>
      <c r="W58" s="373">
        <f t="shared" si="2"/>
        <v>0</v>
      </c>
      <c r="X58" s="283"/>
    </row>
    <row r="59" spans="1:24">
      <c r="D59" s="274">
        <f>'SEFA Recon - Exp - LONG'!D62</f>
        <v>0</v>
      </c>
      <c r="E59" s="400"/>
      <c r="F59" s="275" t="e">
        <f>VLOOKUP(E59,Exported!$A$2:$B$43,2,FALSE)</f>
        <v>#N/A</v>
      </c>
      <c r="G59" s="281"/>
      <c r="H59" s="281"/>
      <c r="I59" s="281"/>
      <c r="J59" s="248">
        <f t="shared" si="0"/>
        <v>0</v>
      </c>
      <c r="K59" s="281"/>
      <c r="L59" s="281"/>
      <c r="M59" s="281"/>
      <c r="N59" s="281"/>
      <c r="O59" s="249"/>
      <c r="P59" s="249"/>
      <c r="Q59" s="249"/>
      <c r="R59" s="249"/>
      <c r="S59" s="249"/>
      <c r="T59" s="249"/>
      <c r="U59" s="374">
        <f t="shared" si="1"/>
        <v>0</v>
      </c>
      <c r="V59" s="374">
        <f>'SEFA Recon - Exp - LONG'!M62</f>
        <v>0</v>
      </c>
      <c r="W59" s="373">
        <f t="shared" si="2"/>
        <v>0</v>
      </c>
      <c r="X59" s="283"/>
    </row>
    <row r="60" spans="1:24">
      <c r="D60" s="274">
        <f>'SEFA Recon - Exp - LONG'!D63</f>
        <v>0</v>
      </c>
      <c r="E60" s="400"/>
      <c r="F60" s="275" t="e">
        <f>VLOOKUP(E60,Exported!$A$2:$B$43,2,FALSE)</f>
        <v>#N/A</v>
      </c>
      <c r="G60" s="281"/>
      <c r="H60" s="281"/>
      <c r="I60" s="281"/>
      <c r="J60" s="248">
        <f t="shared" si="0"/>
        <v>0</v>
      </c>
      <c r="K60" s="281"/>
      <c r="L60" s="281"/>
      <c r="M60" s="281"/>
      <c r="N60" s="281"/>
      <c r="O60" s="249"/>
      <c r="P60" s="249"/>
      <c r="Q60" s="249"/>
      <c r="R60" s="249"/>
      <c r="S60" s="249"/>
      <c r="T60" s="249"/>
      <c r="U60" s="374">
        <f t="shared" si="1"/>
        <v>0</v>
      </c>
      <c r="V60" s="374">
        <f>'SEFA Recon - Exp - LONG'!M63</f>
        <v>0</v>
      </c>
      <c r="W60" s="373">
        <f t="shared" si="2"/>
        <v>0</v>
      </c>
      <c r="X60" s="283"/>
    </row>
    <row r="61" spans="1:24">
      <c r="D61" s="274">
        <f>'SEFA Recon - Exp - LONG'!D64</f>
        <v>0</v>
      </c>
      <c r="E61" s="400"/>
      <c r="F61" s="275" t="e">
        <f>VLOOKUP(E61,Exported!$A$2:$B$43,2,FALSE)</f>
        <v>#N/A</v>
      </c>
      <c r="G61" s="281"/>
      <c r="H61" s="281"/>
      <c r="I61" s="281"/>
      <c r="J61" s="248">
        <f t="shared" si="0"/>
        <v>0</v>
      </c>
      <c r="K61" s="281"/>
      <c r="L61" s="281"/>
      <c r="M61" s="281"/>
      <c r="N61" s="281"/>
      <c r="O61" s="249"/>
      <c r="P61" s="249"/>
      <c r="Q61" s="249"/>
      <c r="R61" s="249"/>
      <c r="S61" s="249"/>
      <c r="T61" s="249"/>
      <c r="U61" s="374">
        <f t="shared" si="1"/>
        <v>0</v>
      </c>
      <c r="V61" s="374">
        <f>'SEFA Recon - Exp - LONG'!M64</f>
        <v>0</v>
      </c>
      <c r="W61" s="373">
        <f t="shared" si="2"/>
        <v>0</v>
      </c>
      <c r="X61" s="283"/>
    </row>
    <row r="62" spans="1:24">
      <c r="D62" s="274">
        <f>'SEFA Recon - Exp - LONG'!D65</f>
        <v>0</v>
      </c>
      <c r="E62" s="400"/>
      <c r="F62" s="275" t="e">
        <f>VLOOKUP(E62,Exported!$A$2:$B$43,2,FALSE)</f>
        <v>#N/A</v>
      </c>
      <c r="G62" s="281"/>
      <c r="H62" s="281"/>
      <c r="I62" s="281"/>
      <c r="J62" s="248">
        <f t="shared" si="0"/>
        <v>0</v>
      </c>
      <c r="K62" s="281"/>
      <c r="L62" s="281"/>
      <c r="M62" s="281"/>
      <c r="N62" s="281"/>
      <c r="O62" s="249"/>
      <c r="P62" s="249"/>
      <c r="Q62" s="249"/>
      <c r="R62" s="249"/>
      <c r="S62" s="249"/>
      <c r="T62" s="249"/>
      <c r="U62" s="374">
        <f t="shared" si="1"/>
        <v>0</v>
      </c>
      <c r="V62" s="374">
        <f>'SEFA Recon - Exp - LONG'!M65</f>
        <v>0</v>
      </c>
      <c r="W62" s="373">
        <f t="shared" si="2"/>
        <v>0</v>
      </c>
      <c r="X62" s="283"/>
    </row>
    <row r="63" spans="1:24">
      <c r="D63" s="274">
        <f>'SEFA Recon - Exp - LONG'!D66</f>
        <v>0</v>
      </c>
      <c r="E63" s="400"/>
      <c r="F63" s="275" t="e">
        <f>VLOOKUP(E63,Exported!$A$2:$B$43,2,FALSE)</f>
        <v>#N/A</v>
      </c>
      <c r="G63" s="281"/>
      <c r="H63" s="281"/>
      <c r="I63" s="281"/>
      <c r="J63" s="248">
        <f t="shared" si="0"/>
        <v>0</v>
      </c>
      <c r="K63" s="281"/>
      <c r="L63" s="281"/>
      <c r="M63" s="281"/>
      <c r="N63" s="281"/>
      <c r="O63" s="249"/>
      <c r="P63" s="249"/>
      <c r="Q63" s="249"/>
      <c r="R63" s="249"/>
      <c r="S63" s="249"/>
      <c r="T63" s="249"/>
      <c r="U63" s="374">
        <f t="shared" si="1"/>
        <v>0</v>
      </c>
      <c r="V63" s="374">
        <f>'SEFA Recon - Exp - LONG'!M66</f>
        <v>0</v>
      </c>
      <c r="W63" s="373">
        <f t="shared" si="2"/>
        <v>0</v>
      </c>
      <c r="X63" s="283"/>
    </row>
    <row r="64" spans="1:24">
      <c r="D64" s="274">
        <f>'SEFA Recon - Exp - LONG'!D67</f>
        <v>0</v>
      </c>
      <c r="E64" s="400"/>
      <c r="F64" s="275" t="e">
        <f>VLOOKUP(E64,Exported!$A$2:$B$43,2,FALSE)</f>
        <v>#N/A</v>
      </c>
      <c r="G64" s="281"/>
      <c r="H64" s="281"/>
      <c r="I64" s="281"/>
      <c r="J64" s="248">
        <f t="shared" si="0"/>
        <v>0</v>
      </c>
      <c r="K64" s="281"/>
      <c r="L64" s="281"/>
      <c r="M64" s="281"/>
      <c r="N64" s="281"/>
      <c r="O64" s="249"/>
      <c r="P64" s="249"/>
      <c r="Q64" s="249"/>
      <c r="R64" s="249"/>
      <c r="S64" s="249"/>
      <c r="T64" s="249"/>
      <c r="U64" s="374">
        <f t="shared" si="1"/>
        <v>0</v>
      </c>
      <c r="V64" s="374">
        <f>'SEFA Recon - Exp - LONG'!M67</f>
        <v>0</v>
      </c>
      <c r="W64" s="373">
        <f t="shared" si="2"/>
        <v>0</v>
      </c>
      <c r="X64" s="283"/>
    </row>
    <row r="65" spans="4:24">
      <c r="D65" s="274">
        <f>'SEFA Recon - Exp - LONG'!D68</f>
        <v>0</v>
      </c>
      <c r="E65" s="400"/>
      <c r="F65" s="275" t="e">
        <f>VLOOKUP(E65,Exported!$A$2:$B$43,2,FALSE)</f>
        <v>#N/A</v>
      </c>
      <c r="G65" s="281"/>
      <c r="H65" s="281"/>
      <c r="I65" s="281"/>
      <c r="J65" s="248">
        <f t="shared" si="0"/>
        <v>0</v>
      </c>
      <c r="K65" s="281"/>
      <c r="L65" s="281"/>
      <c r="M65" s="281"/>
      <c r="N65" s="281"/>
      <c r="O65" s="249"/>
      <c r="P65" s="249"/>
      <c r="Q65" s="249"/>
      <c r="R65" s="249"/>
      <c r="S65" s="249"/>
      <c r="T65" s="249"/>
      <c r="U65" s="374">
        <f t="shared" si="1"/>
        <v>0</v>
      </c>
      <c r="V65" s="374">
        <f>'SEFA Recon - Exp - LONG'!M68</f>
        <v>0</v>
      </c>
      <c r="W65" s="373">
        <f t="shared" si="2"/>
        <v>0</v>
      </c>
      <c r="X65" s="283"/>
    </row>
    <row r="66" spans="4:24">
      <c r="D66" s="274">
        <f>'SEFA Recon - Exp - LONG'!D69</f>
        <v>0</v>
      </c>
      <c r="E66" s="400"/>
      <c r="F66" s="275" t="e">
        <f>VLOOKUP(E66,Exported!$A$2:$B$43,2,FALSE)</f>
        <v>#N/A</v>
      </c>
      <c r="G66" s="281"/>
      <c r="H66" s="281"/>
      <c r="I66" s="281"/>
      <c r="J66" s="248">
        <f t="shared" si="0"/>
        <v>0</v>
      </c>
      <c r="K66" s="281"/>
      <c r="L66" s="281"/>
      <c r="M66" s="281"/>
      <c r="N66" s="281"/>
      <c r="O66" s="249"/>
      <c r="P66" s="249"/>
      <c r="Q66" s="249"/>
      <c r="R66" s="249"/>
      <c r="S66" s="249"/>
      <c r="T66" s="249"/>
      <c r="U66" s="374">
        <f t="shared" si="1"/>
        <v>0</v>
      </c>
      <c r="V66" s="374">
        <f>'SEFA Recon - Exp - LONG'!M69</f>
        <v>0</v>
      </c>
      <c r="W66" s="373">
        <f t="shared" si="2"/>
        <v>0</v>
      </c>
      <c r="X66" s="283"/>
    </row>
    <row r="67" spans="4:24">
      <c r="D67" s="274">
        <f>'SEFA Recon - Exp - LONG'!D70</f>
        <v>0</v>
      </c>
      <c r="E67" s="400"/>
      <c r="F67" s="275" t="e">
        <f>VLOOKUP(E67,Exported!$A$2:$B$43,2,FALSE)</f>
        <v>#N/A</v>
      </c>
      <c r="G67" s="281"/>
      <c r="H67" s="281"/>
      <c r="I67" s="281"/>
      <c r="J67" s="248">
        <f t="shared" si="0"/>
        <v>0</v>
      </c>
      <c r="K67" s="281"/>
      <c r="L67" s="281"/>
      <c r="M67" s="281"/>
      <c r="N67" s="281"/>
      <c r="O67" s="249"/>
      <c r="P67" s="249"/>
      <c r="Q67" s="249"/>
      <c r="R67" s="249"/>
      <c r="S67" s="249"/>
      <c r="T67" s="249"/>
      <c r="U67" s="374">
        <f t="shared" si="1"/>
        <v>0</v>
      </c>
      <c r="V67" s="374">
        <f>'SEFA Recon - Exp - LONG'!M70</f>
        <v>0</v>
      </c>
      <c r="W67" s="373">
        <f t="shared" si="2"/>
        <v>0</v>
      </c>
      <c r="X67" s="283"/>
    </row>
    <row r="68" spans="4:24">
      <c r="D68" s="274">
        <f>'SEFA Recon - Exp - LONG'!D71</f>
        <v>0</v>
      </c>
      <c r="E68" s="400"/>
      <c r="F68" s="275" t="e">
        <f>VLOOKUP(E68,Exported!$A$2:$B$43,2,FALSE)</f>
        <v>#N/A</v>
      </c>
      <c r="G68" s="281"/>
      <c r="H68" s="281"/>
      <c r="I68" s="281"/>
      <c r="J68" s="248">
        <f t="shared" si="0"/>
        <v>0</v>
      </c>
      <c r="K68" s="281"/>
      <c r="L68" s="281"/>
      <c r="M68" s="281"/>
      <c r="N68" s="281"/>
      <c r="O68" s="249"/>
      <c r="P68" s="249"/>
      <c r="Q68" s="249"/>
      <c r="R68" s="249"/>
      <c r="S68" s="249"/>
      <c r="T68" s="249"/>
      <c r="U68" s="374">
        <f t="shared" si="1"/>
        <v>0</v>
      </c>
      <c r="V68" s="374">
        <f>'SEFA Recon - Exp - LONG'!M71</f>
        <v>0</v>
      </c>
      <c r="W68" s="373">
        <f t="shared" si="2"/>
        <v>0</v>
      </c>
      <c r="X68" s="283"/>
    </row>
    <row r="69" spans="4:24">
      <c r="D69" s="274">
        <f>'SEFA Recon - Exp - LONG'!D72</f>
        <v>0</v>
      </c>
      <c r="E69" s="400"/>
      <c r="F69" s="275" t="e">
        <f>VLOOKUP(E69,Exported!$A$2:$B$43,2,FALSE)</f>
        <v>#N/A</v>
      </c>
      <c r="G69" s="281"/>
      <c r="H69" s="281"/>
      <c r="I69" s="281"/>
      <c r="J69" s="248">
        <f t="shared" si="0"/>
        <v>0</v>
      </c>
      <c r="K69" s="281"/>
      <c r="L69" s="281"/>
      <c r="M69" s="281"/>
      <c r="N69" s="281"/>
      <c r="O69" s="249"/>
      <c r="P69" s="249"/>
      <c r="Q69" s="249"/>
      <c r="R69" s="249"/>
      <c r="S69" s="249"/>
      <c r="T69" s="249"/>
      <c r="U69" s="374">
        <f t="shared" si="1"/>
        <v>0</v>
      </c>
      <c r="V69" s="374">
        <f>'SEFA Recon - Exp - LONG'!M72</f>
        <v>0</v>
      </c>
      <c r="W69" s="373">
        <f t="shared" si="2"/>
        <v>0</v>
      </c>
      <c r="X69" s="283"/>
    </row>
    <row r="70" spans="4:24">
      <c r="D70" s="274">
        <f>'SEFA Recon - Exp - LONG'!D73</f>
        <v>0</v>
      </c>
      <c r="E70" s="400"/>
      <c r="F70" s="275" t="e">
        <f>VLOOKUP(E70,Exported!$A$2:$B$43,2,FALSE)</f>
        <v>#N/A</v>
      </c>
      <c r="G70" s="281"/>
      <c r="H70" s="281"/>
      <c r="I70" s="281"/>
      <c r="J70" s="248">
        <f t="shared" si="0"/>
        <v>0</v>
      </c>
      <c r="K70" s="281"/>
      <c r="L70" s="281"/>
      <c r="M70" s="281"/>
      <c r="N70" s="281"/>
      <c r="O70" s="249"/>
      <c r="P70" s="249"/>
      <c r="Q70" s="249"/>
      <c r="R70" s="249"/>
      <c r="S70" s="249"/>
      <c r="T70" s="249"/>
      <c r="U70" s="374">
        <f t="shared" si="1"/>
        <v>0</v>
      </c>
      <c r="V70" s="374">
        <f>'SEFA Recon - Exp - LONG'!M73</f>
        <v>0</v>
      </c>
      <c r="W70" s="373">
        <f t="shared" si="2"/>
        <v>0</v>
      </c>
      <c r="X70" s="283"/>
    </row>
    <row r="71" spans="4:24">
      <c r="D71" s="274">
        <f>'SEFA Recon - Exp - LONG'!D74</f>
        <v>0</v>
      </c>
      <c r="E71" s="400"/>
      <c r="F71" s="275" t="e">
        <f>VLOOKUP(E71,Exported!$A$2:$B$43,2,FALSE)</f>
        <v>#N/A</v>
      </c>
      <c r="G71" s="281"/>
      <c r="H71" s="281"/>
      <c r="I71" s="281"/>
      <c r="J71" s="248">
        <f t="shared" si="0"/>
        <v>0</v>
      </c>
      <c r="K71" s="281"/>
      <c r="L71" s="281"/>
      <c r="M71" s="281"/>
      <c r="N71" s="281"/>
      <c r="O71" s="249"/>
      <c r="P71" s="249"/>
      <c r="Q71" s="249"/>
      <c r="R71" s="249"/>
      <c r="S71" s="249"/>
      <c r="T71" s="249"/>
      <c r="U71" s="374">
        <f t="shared" si="1"/>
        <v>0</v>
      </c>
      <c r="V71" s="374">
        <f>'SEFA Recon - Exp - LONG'!M74</f>
        <v>0</v>
      </c>
      <c r="W71" s="373">
        <f t="shared" si="2"/>
        <v>0</v>
      </c>
      <c r="X71" s="283"/>
    </row>
    <row r="72" spans="4:24">
      <c r="D72" s="274">
        <f>'SEFA Recon - Exp - LONG'!D75</f>
        <v>0</v>
      </c>
      <c r="E72" s="400"/>
      <c r="F72" s="275" t="e">
        <f>VLOOKUP(E72,Exported!$A$2:$B$43,2,FALSE)</f>
        <v>#N/A</v>
      </c>
      <c r="G72" s="281"/>
      <c r="H72" s="281"/>
      <c r="I72" s="281"/>
      <c r="J72" s="248">
        <f t="shared" si="0"/>
        <v>0</v>
      </c>
      <c r="K72" s="281"/>
      <c r="L72" s="281"/>
      <c r="M72" s="281"/>
      <c r="N72" s="281"/>
      <c r="O72" s="249"/>
      <c r="P72" s="249"/>
      <c r="Q72" s="249"/>
      <c r="R72" s="249"/>
      <c r="S72" s="249"/>
      <c r="T72" s="249"/>
      <c r="U72" s="374">
        <f t="shared" si="1"/>
        <v>0</v>
      </c>
      <c r="V72" s="374">
        <f>'SEFA Recon - Exp - LONG'!M75</f>
        <v>0</v>
      </c>
      <c r="W72" s="373">
        <f t="shared" si="2"/>
        <v>0</v>
      </c>
      <c r="X72" s="286"/>
    </row>
    <row r="73" spans="4:24">
      <c r="D73" s="274">
        <f>'SEFA Recon - Exp - LONG'!D76</f>
        <v>0</v>
      </c>
      <c r="E73" s="400"/>
      <c r="F73" s="275" t="e">
        <f>VLOOKUP(E73,Exported!$A$2:$B$43,2,FALSE)</f>
        <v>#N/A</v>
      </c>
      <c r="G73" s="281"/>
      <c r="H73" s="281"/>
      <c r="I73" s="281"/>
      <c r="J73" s="248">
        <f t="shared" si="0"/>
        <v>0</v>
      </c>
      <c r="K73" s="281"/>
      <c r="L73" s="281"/>
      <c r="M73" s="281"/>
      <c r="N73" s="281"/>
      <c r="O73" s="249"/>
      <c r="P73" s="249"/>
      <c r="Q73" s="249"/>
      <c r="R73" s="249"/>
      <c r="S73" s="249"/>
      <c r="T73" s="249"/>
      <c r="U73" s="374">
        <f t="shared" si="1"/>
        <v>0</v>
      </c>
      <c r="V73" s="374">
        <f>'SEFA Recon - Exp - LONG'!M76</f>
        <v>0</v>
      </c>
      <c r="W73" s="373">
        <f t="shared" si="2"/>
        <v>0</v>
      </c>
      <c r="X73" s="286"/>
    </row>
    <row r="74" spans="4:24">
      <c r="D74" s="274">
        <f>'SEFA Recon - Exp - LONG'!D77</f>
        <v>0</v>
      </c>
      <c r="E74" s="400"/>
      <c r="F74" s="275" t="e">
        <f>VLOOKUP(E74,Exported!$A$2:$B$43,2,FALSE)</f>
        <v>#N/A</v>
      </c>
      <c r="G74" s="281"/>
      <c r="H74" s="281"/>
      <c r="I74" s="281"/>
      <c r="J74" s="248">
        <f t="shared" si="0"/>
        <v>0</v>
      </c>
      <c r="K74" s="281"/>
      <c r="L74" s="281"/>
      <c r="M74" s="281"/>
      <c r="N74" s="281"/>
      <c r="O74" s="249"/>
      <c r="P74" s="249"/>
      <c r="Q74" s="249"/>
      <c r="R74" s="249"/>
      <c r="S74" s="249"/>
      <c r="T74" s="249"/>
      <c r="U74" s="374">
        <f t="shared" si="1"/>
        <v>0</v>
      </c>
      <c r="V74" s="374">
        <f>'SEFA Recon - Exp - LONG'!M77</f>
        <v>0</v>
      </c>
      <c r="W74" s="373">
        <f t="shared" si="2"/>
        <v>0</v>
      </c>
      <c r="X74" s="286"/>
    </row>
    <row r="75" spans="4:24">
      <c r="D75" s="274">
        <f>'SEFA Recon - Exp - LONG'!D78</f>
        <v>0</v>
      </c>
      <c r="E75" s="400"/>
      <c r="F75" s="275" t="e">
        <f>VLOOKUP(E75,Exported!$A$2:$B$43,2,FALSE)</f>
        <v>#N/A</v>
      </c>
      <c r="G75" s="281"/>
      <c r="H75" s="249"/>
      <c r="I75" s="249"/>
      <c r="J75" s="248">
        <f t="shared" si="0"/>
        <v>0</v>
      </c>
      <c r="K75" s="281"/>
      <c r="L75" s="281"/>
      <c r="M75" s="281"/>
      <c r="N75" s="281"/>
      <c r="O75" s="249"/>
      <c r="P75" s="249"/>
      <c r="Q75" s="249"/>
      <c r="R75" s="249"/>
      <c r="S75" s="249"/>
      <c r="T75" s="249"/>
      <c r="U75" s="374">
        <f t="shared" si="1"/>
        <v>0</v>
      </c>
      <c r="V75" s="374">
        <f>'SEFA Recon - Exp - LONG'!M78</f>
        <v>0</v>
      </c>
      <c r="W75" s="373">
        <f t="shared" si="2"/>
        <v>0</v>
      </c>
      <c r="X75" s="286"/>
    </row>
    <row r="76" spans="4:24">
      <c r="D76" s="274">
        <f>'SEFA Recon - Exp - LONG'!D79</f>
        <v>0</v>
      </c>
      <c r="E76" s="400"/>
      <c r="F76" s="275" t="e">
        <f>VLOOKUP(E76,Exported!$A$2:$B$43,2,FALSE)</f>
        <v>#N/A</v>
      </c>
      <c r="G76" s="281"/>
      <c r="H76" s="249"/>
      <c r="I76" s="249"/>
      <c r="J76" s="248">
        <f t="shared" si="0"/>
        <v>0</v>
      </c>
      <c r="K76" s="281"/>
      <c r="L76" s="281"/>
      <c r="M76" s="281"/>
      <c r="N76" s="281"/>
      <c r="O76" s="249"/>
      <c r="P76" s="249"/>
      <c r="Q76" s="249"/>
      <c r="R76" s="249"/>
      <c r="S76" s="249"/>
      <c r="T76" s="249"/>
      <c r="U76" s="374">
        <f t="shared" si="1"/>
        <v>0</v>
      </c>
      <c r="V76" s="374">
        <f>'SEFA Recon - Exp - LONG'!M79</f>
        <v>0</v>
      </c>
      <c r="W76" s="373">
        <f t="shared" si="2"/>
        <v>0</v>
      </c>
      <c r="X76" s="286"/>
    </row>
    <row r="77" spans="4:24">
      <c r="D77" s="274">
        <f>'SEFA Recon - Exp - LONG'!D80</f>
        <v>0</v>
      </c>
      <c r="E77" s="400"/>
      <c r="F77" s="275" t="e">
        <f>VLOOKUP(E77,Exported!$A$2:$B$43,2,FALSE)</f>
        <v>#N/A</v>
      </c>
      <c r="G77" s="281"/>
      <c r="H77" s="249"/>
      <c r="I77" s="249"/>
      <c r="J77" s="248">
        <f t="shared" si="0"/>
        <v>0</v>
      </c>
      <c r="K77" s="281"/>
      <c r="L77" s="281"/>
      <c r="M77" s="281"/>
      <c r="N77" s="281"/>
      <c r="O77" s="249"/>
      <c r="P77" s="249"/>
      <c r="Q77" s="249"/>
      <c r="R77" s="249"/>
      <c r="S77" s="249"/>
      <c r="T77" s="249"/>
      <c r="U77" s="374">
        <f t="shared" si="1"/>
        <v>0</v>
      </c>
      <c r="V77" s="374">
        <f>'SEFA Recon - Exp - LONG'!M80</f>
        <v>0</v>
      </c>
      <c r="W77" s="373">
        <f t="shared" si="2"/>
        <v>0</v>
      </c>
      <c r="X77" s="286"/>
    </row>
    <row r="78" spans="4:24">
      <c r="D78" s="274">
        <f>'SEFA Recon - Exp - LONG'!D81</f>
        <v>0</v>
      </c>
      <c r="E78" s="400"/>
      <c r="F78" s="275" t="e">
        <f>VLOOKUP(E78,Exported!$A$2:$B$43,2,FALSE)</f>
        <v>#N/A</v>
      </c>
      <c r="G78" s="281"/>
      <c r="H78" s="249"/>
      <c r="I78" s="249"/>
      <c r="J78" s="248">
        <f t="shared" si="0"/>
        <v>0</v>
      </c>
      <c r="K78" s="281"/>
      <c r="L78" s="281"/>
      <c r="M78" s="281"/>
      <c r="N78" s="281"/>
      <c r="O78" s="249"/>
      <c r="P78" s="249"/>
      <c r="Q78" s="249"/>
      <c r="R78" s="249"/>
      <c r="S78" s="249"/>
      <c r="T78" s="249"/>
      <c r="U78" s="374">
        <f t="shared" si="1"/>
        <v>0</v>
      </c>
      <c r="V78" s="374">
        <f>'SEFA Recon - Exp - LONG'!M81</f>
        <v>0</v>
      </c>
      <c r="W78" s="373">
        <f t="shared" si="2"/>
        <v>0</v>
      </c>
      <c r="X78" s="286"/>
    </row>
    <row r="79" spans="4:24">
      <c r="D79" s="274">
        <f>'SEFA Recon - Exp - LONG'!D82</f>
        <v>0</v>
      </c>
      <c r="E79" s="400"/>
      <c r="F79" s="275" t="e">
        <f>VLOOKUP(E79,Exported!$A$2:$B$43,2,FALSE)</f>
        <v>#N/A</v>
      </c>
      <c r="G79" s="281"/>
      <c r="H79" s="249"/>
      <c r="I79" s="249"/>
      <c r="J79" s="248">
        <f t="shared" si="0"/>
        <v>0</v>
      </c>
      <c r="K79" s="281"/>
      <c r="L79" s="281"/>
      <c r="M79" s="281"/>
      <c r="N79" s="281"/>
      <c r="O79" s="249"/>
      <c r="P79" s="249"/>
      <c r="Q79" s="249"/>
      <c r="R79" s="249"/>
      <c r="S79" s="249"/>
      <c r="T79" s="249"/>
      <c r="U79" s="374">
        <f t="shared" si="1"/>
        <v>0</v>
      </c>
      <c r="V79" s="374">
        <f>'SEFA Recon - Exp - LONG'!M82</f>
        <v>0</v>
      </c>
      <c r="W79" s="373">
        <f t="shared" si="2"/>
        <v>0</v>
      </c>
      <c r="X79" s="286"/>
    </row>
    <row r="80" spans="4:24">
      <c r="D80" s="274">
        <f>'SEFA Recon - Exp - LONG'!D83</f>
        <v>0</v>
      </c>
      <c r="E80" s="400"/>
      <c r="F80" s="275" t="e">
        <f>VLOOKUP(E80,Exported!$A$2:$B$43,2,FALSE)</f>
        <v>#N/A</v>
      </c>
      <c r="G80" s="281"/>
      <c r="H80" s="249"/>
      <c r="I80" s="249"/>
      <c r="J80" s="248">
        <f t="shared" si="0"/>
        <v>0</v>
      </c>
      <c r="K80" s="281"/>
      <c r="L80" s="281"/>
      <c r="M80" s="281"/>
      <c r="N80" s="281"/>
      <c r="O80" s="249"/>
      <c r="P80" s="249"/>
      <c r="Q80" s="249"/>
      <c r="R80" s="249"/>
      <c r="S80" s="249"/>
      <c r="T80" s="249"/>
      <c r="U80" s="374">
        <f t="shared" si="1"/>
        <v>0</v>
      </c>
      <c r="V80" s="374">
        <f>'SEFA Recon - Exp - LONG'!M83</f>
        <v>0</v>
      </c>
      <c r="W80" s="373">
        <f t="shared" si="2"/>
        <v>0</v>
      </c>
      <c r="X80" s="286"/>
    </row>
    <row r="81" spans="4:24">
      <c r="D81" s="274">
        <f>'SEFA Recon - Exp - LONG'!D84</f>
        <v>0</v>
      </c>
      <c r="E81" s="400"/>
      <c r="F81" s="275" t="e">
        <f>VLOOKUP(E81,Exported!$A$2:$B$43,2,FALSE)</f>
        <v>#N/A</v>
      </c>
      <c r="G81" s="281"/>
      <c r="H81" s="249"/>
      <c r="I81" s="249"/>
      <c r="J81" s="248">
        <f t="shared" ref="J81:J144" si="3">SUM(G81:I81)</f>
        <v>0</v>
      </c>
      <c r="K81" s="281"/>
      <c r="L81" s="281"/>
      <c r="M81" s="281"/>
      <c r="N81" s="281"/>
      <c r="O81" s="249"/>
      <c r="P81" s="249"/>
      <c r="Q81" s="249"/>
      <c r="R81" s="249"/>
      <c r="S81" s="249"/>
      <c r="T81" s="249"/>
      <c r="U81" s="374">
        <f t="shared" si="1"/>
        <v>0</v>
      </c>
      <c r="V81" s="374">
        <f>'SEFA Recon - Exp - LONG'!M84</f>
        <v>0</v>
      </c>
      <c r="W81" s="373">
        <f t="shared" si="2"/>
        <v>0</v>
      </c>
      <c r="X81" s="286"/>
    </row>
    <row r="82" spans="4:24">
      <c r="D82" s="274">
        <f>'SEFA Recon - Exp - LONG'!D85</f>
        <v>0</v>
      </c>
      <c r="E82" s="400"/>
      <c r="F82" s="275" t="e">
        <f>VLOOKUP(E82,Exported!$A$2:$B$43,2,FALSE)</f>
        <v>#N/A</v>
      </c>
      <c r="G82" s="281"/>
      <c r="H82" s="249"/>
      <c r="I82" s="249"/>
      <c r="J82" s="248">
        <f t="shared" si="3"/>
        <v>0</v>
      </c>
      <c r="K82" s="281"/>
      <c r="L82" s="281"/>
      <c r="M82" s="281"/>
      <c r="N82" s="281"/>
      <c r="O82" s="249"/>
      <c r="P82" s="249"/>
      <c r="Q82" s="249"/>
      <c r="R82" s="249"/>
      <c r="S82" s="249"/>
      <c r="T82" s="249"/>
      <c r="U82" s="374">
        <f t="shared" ref="U82:U145" si="4">SUM(J82:T82)</f>
        <v>0</v>
      </c>
      <c r="V82" s="374">
        <f>'SEFA Recon - Exp - LONG'!M85</f>
        <v>0</v>
      </c>
      <c r="W82" s="373">
        <f t="shared" ref="W82:W145" si="5">+U82+V82</f>
        <v>0</v>
      </c>
      <c r="X82" s="286"/>
    </row>
    <row r="83" spans="4:24">
      <c r="D83" s="274">
        <f>'SEFA Recon - Exp - LONG'!D86</f>
        <v>0</v>
      </c>
      <c r="E83" s="400"/>
      <c r="F83" s="275" t="e">
        <f>VLOOKUP(E83,Exported!$A$2:$B$43,2,FALSE)</f>
        <v>#N/A</v>
      </c>
      <c r="G83" s="281"/>
      <c r="H83" s="249"/>
      <c r="I83" s="249"/>
      <c r="J83" s="248">
        <f t="shared" si="3"/>
        <v>0</v>
      </c>
      <c r="K83" s="281"/>
      <c r="L83" s="281"/>
      <c r="M83" s="281"/>
      <c r="N83" s="281"/>
      <c r="O83" s="249"/>
      <c r="P83" s="249"/>
      <c r="Q83" s="249"/>
      <c r="R83" s="249"/>
      <c r="S83" s="249"/>
      <c r="T83" s="249"/>
      <c r="U83" s="374">
        <f t="shared" si="4"/>
        <v>0</v>
      </c>
      <c r="V83" s="374">
        <f>'SEFA Recon - Exp - LONG'!M86</f>
        <v>0</v>
      </c>
      <c r="W83" s="373">
        <f t="shared" si="5"/>
        <v>0</v>
      </c>
      <c r="X83" s="286"/>
    </row>
    <row r="84" spans="4:24">
      <c r="D84" s="274">
        <f>'SEFA Recon - Exp - LONG'!D87</f>
        <v>0</v>
      </c>
      <c r="E84" s="400"/>
      <c r="F84" s="275" t="e">
        <f>VLOOKUP(E84,Exported!$A$2:$B$43,2,FALSE)</f>
        <v>#N/A</v>
      </c>
      <c r="G84" s="281"/>
      <c r="H84" s="249"/>
      <c r="I84" s="249"/>
      <c r="J84" s="248">
        <f t="shared" si="3"/>
        <v>0</v>
      </c>
      <c r="K84" s="281"/>
      <c r="L84" s="281"/>
      <c r="M84" s="281"/>
      <c r="N84" s="281"/>
      <c r="O84" s="249"/>
      <c r="P84" s="249"/>
      <c r="Q84" s="249"/>
      <c r="R84" s="249"/>
      <c r="S84" s="249"/>
      <c r="T84" s="249"/>
      <c r="U84" s="374">
        <f t="shared" si="4"/>
        <v>0</v>
      </c>
      <c r="V84" s="374">
        <f>'SEFA Recon - Exp - LONG'!M87</f>
        <v>0</v>
      </c>
      <c r="W84" s="373">
        <f t="shared" si="5"/>
        <v>0</v>
      </c>
      <c r="X84" s="286"/>
    </row>
    <row r="85" spans="4:24">
      <c r="D85" s="274">
        <f>'SEFA Recon - Exp - LONG'!D88</f>
        <v>0</v>
      </c>
      <c r="E85" s="400"/>
      <c r="F85" s="275" t="e">
        <f>VLOOKUP(E85,Exported!$A$2:$B$43,2,FALSE)</f>
        <v>#N/A</v>
      </c>
      <c r="G85" s="281"/>
      <c r="H85" s="249"/>
      <c r="I85" s="249"/>
      <c r="J85" s="248">
        <f t="shared" si="3"/>
        <v>0</v>
      </c>
      <c r="K85" s="281"/>
      <c r="L85" s="281"/>
      <c r="M85" s="281"/>
      <c r="N85" s="281"/>
      <c r="O85" s="249"/>
      <c r="P85" s="249"/>
      <c r="Q85" s="249"/>
      <c r="R85" s="249"/>
      <c r="S85" s="249"/>
      <c r="T85" s="249"/>
      <c r="U85" s="374">
        <f t="shared" si="4"/>
        <v>0</v>
      </c>
      <c r="V85" s="374">
        <f>'SEFA Recon - Exp - LONG'!M88</f>
        <v>0</v>
      </c>
      <c r="W85" s="373">
        <f t="shared" si="5"/>
        <v>0</v>
      </c>
      <c r="X85" s="286"/>
    </row>
    <row r="86" spans="4:24">
      <c r="D86" s="274">
        <f>'SEFA Recon - Exp - LONG'!D89</f>
        <v>0</v>
      </c>
      <c r="E86" s="400"/>
      <c r="F86" s="275" t="e">
        <f>VLOOKUP(E86,Exported!$A$2:$B$43,2,FALSE)</f>
        <v>#N/A</v>
      </c>
      <c r="G86" s="281"/>
      <c r="H86" s="249"/>
      <c r="I86" s="249"/>
      <c r="J86" s="248">
        <f t="shared" si="3"/>
        <v>0</v>
      </c>
      <c r="K86" s="281"/>
      <c r="L86" s="281"/>
      <c r="M86" s="281"/>
      <c r="N86" s="281"/>
      <c r="O86" s="249"/>
      <c r="P86" s="249"/>
      <c r="Q86" s="249"/>
      <c r="R86" s="249"/>
      <c r="S86" s="249"/>
      <c r="T86" s="249"/>
      <c r="U86" s="374">
        <f t="shared" si="4"/>
        <v>0</v>
      </c>
      <c r="V86" s="374">
        <f>'SEFA Recon - Exp - LONG'!M89</f>
        <v>0</v>
      </c>
      <c r="W86" s="373">
        <f t="shared" si="5"/>
        <v>0</v>
      </c>
      <c r="X86" s="286"/>
    </row>
    <row r="87" spans="4:24">
      <c r="D87" s="274">
        <f>'SEFA Recon - Exp - LONG'!D90</f>
        <v>0</v>
      </c>
      <c r="E87" s="400"/>
      <c r="F87" s="275" t="e">
        <f>VLOOKUP(E87,Exported!$A$2:$B$43,2,FALSE)</f>
        <v>#N/A</v>
      </c>
      <c r="G87" s="281"/>
      <c r="H87" s="249"/>
      <c r="I87" s="249"/>
      <c r="J87" s="248">
        <f t="shared" si="3"/>
        <v>0</v>
      </c>
      <c r="K87" s="281"/>
      <c r="L87" s="281"/>
      <c r="M87" s="281"/>
      <c r="N87" s="281"/>
      <c r="O87" s="249"/>
      <c r="P87" s="249"/>
      <c r="Q87" s="249"/>
      <c r="R87" s="249"/>
      <c r="S87" s="249"/>
      <c r="T87" s="249"/>
      <c r="U87" s="374">
        <f t="shared" si="4"/>
        <v>0</v>
      </c>
      <c r="V87" s="374">
        <f>'SEFA Recon - Exp - LONG'!M90</f>
        <v>0</v>
      </c>
      <c r="W87" s="373">
        <f t="shared" si="5"/>
        <v>0</v>
      </c>
      <c r="X87" s="286"/>
    </row>
    <row r="88" spans="4:24">
      <c r="D88" s="274">
        <f>'SEFA Recon - Exp - LONG'!D91</f>
        <v>0</v>
      </c>
      <c r="E88" s="400"/>
      <c r="F88" s="275" t="e">
        <f>VLOOKUP(E88,Exported!$A$2:$B$43,2,FALSE)</f>
        <v>#N/A</v>
      </c>
      <c r="G88" s="281"/>
      <c r="H88" s="249"/>
      <c r="I88" s="249"/>
      <c r="J88" s="248">
        <f t="shared" si="3"/>
        <v>0</v>
      </c>
      <c r="K88" s="281"/>
      <c r="L88" s="281"/>
      <c r="M88" s="281"/>
      <c r="N88" s="281"/>
      <c r="O88" s="249"/>
      <c r="P88" s="249"/>
      <c r="Q88" s="249"/>
      <c r="R88" s="249"/>
      <c r="S88" s="249"/>
      <c r="T88" s="249"/>
      <c r="U88" s="374">
        <f t="shared" si="4"/>
        <v>0</v>
      </c>
      <c r="V88" s="374">
        <f>'SEFA Recon - Exp - LONG'!M91</f>
        <v>0</v>
      </c>
      <c r="W88" s="373">
        <f t="shared" si="5"/>
        <v>0</v>
      </c>
      <c r="X88" s="286"/>
    </row>
    <row r="89" spans="4:24">
      <c r="D89" s="274">
        <f>'SEFA Recon - Exp - LONG'!D92</f>
        <v>0</v>
      </c>
      <c r="E89" s="400"/>
      <c r="F89" s="275" t="e">
        <f>VLOOKUP(E89,Exported!$A$2:$B$43,2,FALSE)</f>
        <v>#N/A</v>
      </c>
      <c r="G89" s="281"/>
      <c r="H89" s="249"/>
      <c r="I89" s="249"/>
      <c r="J89" s="248">
        <f t="shared" si="3"/>
        <v>0</v>
      </c>
      <c r="K89" s="281"/>
      <c r="L89" s="281"/>
      <c r="M89" s="281"/>
      <c r="N89" s="281"/>
      <c r="O89" s="249"/>
      <c r="P89" s="249"/>
      <c r="Q89" s="249"/>
      <c r="R89" s="249"/>
      <c r="S89" s="249"/>
      <c r="T89" s="249"/>
      <c r="U89" s="374">
        <f t="shared" si="4"/>
        <v>0</v>
      </c>
      <c r="V89" s="374">
        <f>'SEFA Recon - Exp - LONG'!M92</f>
        <v>0</v>
      </c>
      <c r="W89" s="373">
        <f t="shared" si="5"/>
        <v>0</v>
      </c>
      <c r="X89" s="286"/>
    </row>
    <row r="90" spans="4:24">
      <c r="D90" s="274">
        <f>'SEFA Recon - Exp - LONG'!D93</f>
        <v>0</v>
      </c>
      <c r="E90" s="400"/>
      <c r="F90" s="275" t="e">
        <f>VLOOKUP(E90,Exported!$A$2:$B$43,2,FALSE)</f>
        <v>#N/A</v>
      </c>
      <c r="G90" s="281"/>
      <c r="H90" s="249"/>
      <c r="I90" s="249"/>
      <c r="J90" s="248">
        <f t="shared" si="3"/>
        <v>0</v>
      </c>
      <c r="K90" s="281"/>
      <c r="L90" s="281"/>
      <c r="M90" s="281"/>
      <c r="N90" s="281"/>
      <c r="O90" s="249"/>
      <c r="P90" s="249"/>
      <c r="Q90" s="249"/>
      <c r="R90" s="249"/>
      <c r="S90" s="249"/>
      <c r="T90" s="249"/>
      <c r="U90" s="374">
        <f t="shared" si="4"/>
        <v>0</v>
      </c>
      <c r="V90" s="374">
        <f>'SEFA Recon - Exp - LONG'!M93</f>
        <v>0</v>
      </c>
      <c r="W90" s="373">
        <f t="shared" si="5"/>
        <v>0</v>
      </c>
      <c r="X90" s="286"/>
    </row>
    <row r="91" spans="4:24">
      <c r="D91" s="274">
        <f>'SEFA Recon - Exp - LONG'!D94</f>
        <v>0</v>
      </c>
      <c r="E91" s="400"/>
      <c r="F91" s="275" t="e">
        <f>VLOOKUP(E91,Exported!$A$2:$B$43,2,FALSE)</f>
        <v>#N/A</v>
      </c>
      <c r="G91" s="281"/>
      <c r="H91" s="249"/>
      <c r="I91" s="249"/>
      <c r="J91" s="248">
        <f t="shared" si="3"/>
        <v>0</v>
      </c>
      <c r="K91" s="281"/>
      <c r="L91" s="281"/>
      <c r="M91" s="281"/>
      <c r="N91" s="281"/>
      <c r="O91" s="249"/>
      <c r="P91" s="249"/>
      <c r="Q91" s="249"/>
      <c r="R91" s="249"/>
      <c r="S91" s="249"/>
      <c r="T91" s="249"/>
      <c r="U91" s="374">
        <f t="shared" si="4"/>
        <v>0</v>
      </c>
      <c r="V91" s="374">
        <f>'SEFA Recon - Exp - LONG'!M94</f>
        <v>0</v>
      </c>
      <c r="W91" s="373">
        <f t="shared" si="5"/>
        <v>0</v>
      </c>
      <c r="X91" s="286"/>
    </row>
    <row r="92" spans="4:24">
      <c r="D92" s="274">
        <f>'SEFA Recon - Exp - LONG'!D95</f>
        <v>0</v>
      </c>
      <c r="E92" s="400"/>
      <c r="F92" s="275" t="e">
        <f>VLOOKUP(E92,Exported!$A$2:$B$43,2,FALSE)</f>
        <v>#N/A</v>
      </c>
      <c r="G92" s="281"/>
      <c r="H92" s="249"/>
      <c r="I92" s="249"/>
      <c r="J92" s="248">
        <f t="shared" si="3"/>
        <v>0</v>
      </c>
      <c r="K92" s="281"/>
      <c r="L92" s="281"/>
      <c r="M92" s="281"/>
      <c r="N92" s="281"/>
      <c r="O92" s="249"/>
      <c r="P92" s="249"/>
      <c r="Q92" s="249"/>
      <c r="R92" s="249"/>
      <c r="S92" s="249"/>
      <c r="T92" s="249"/>
      <c r="U92" s="374">
        <f t="shared" si="4"/>
        <v>0</v>
      </c>
      <c r="V92" s="374">
        <f>'SEFA Recon - Exp - LONG'!M95</f>
        <v>0</v>
      </c>
      <c r="W92" s="373">
        <f t="shared" si="5"/>
        <v>0</v>
      </c>
      <c r="X92" s="286"/>
    </row>
    <row r="93" spans="4:24">
      <c r="D93" s="274">
        <f>'SEFA Recon - Exp - LONG'!D96</f>
        <v>0</v>
      </c>
      <c r="E93" s="400"/>
      <c r="F93" s="275" t="e">
        <f>VLOOKUP(E93,Exported!$A$2:$B$43,2,FALSE)</f>
        <v>#N/A</v>
      </c>
      <c r="G93" s="281"/>
      <c r="H93" s="249"/>
      <c r="I93" s="249"/>
      <c r="J93" s="248">
        <f t="shared" si="3"/>
        <v>0</v>
      </c>
      <c r="K93" s="281"/>
      <c r="L93" s="281"/>
      <c r="M93" s="281"/>
      <c r="N93" s="281"/>
      <c r="O93" s="249"/>
      <c r="P93" s="249"/>
      <c r="Q93" s="249"/>
      <c r="R93" s="249"/>
      <c r="S93" s="249"/>
      <c r="T93" s="249"/>
      <c r="U93" s="374">
        <f t="shared" si="4"/>
        <v>0</v>
      </c>
      <c r="V93" s="374">
        <f>'SEFA Recon - Exp - LONG'!M96</f>
        <v>0</v>
      </c>
      <c r="W93" s="373">
        <f t="shared" si="5"/>
        <v>0</v>
      </c>
      <c r="X93" s="286"/>
    </row>
    <row r="94" spans="4:24">
      <c r="D94" s="274">
        <f>'SEFA Recon - Exp - LONG'!D97</f>
        <v>0</v>
      </c>
      <c r="E94" s="400"/>
      <c r="F94" s="275" t="e">
        <f>VLOOKUP(E94,Exported!$A$2:$B$43,2,FALSE)</f>
        <v>#N/A</v>
      </c>
      <c r="G94" s="281"/>
      <c r="H94" s="249"/>
      <c r="I94" s="249"/>
      <c r="J94" s="248">
        <f t="shared" si="3"/>
        <v>0</v>
      </c>
      <c r="K94" s="281"/>
      <c r="L94" s="281"/>
      <c r="M94" s="281"/>
      <c r="N94" s="281"/>
      <c r="O94" s="249"/>
      <c r="P94" s="249"/>
      <c r="Q94" s="249"/>
      <c r="R94" s="249"/>
      <c r="S94" s="249"/>
      <c r="T94" s="249"/>
      <c r="U94" s="374">
        <f t="shared" si="4"/>
        <v>0</v>
      </c>
      <c r="V94" s="374">
        <f>'SEFA Recon - Exp - LONG'!M97</f>
        <v>0</v>
      </c>
      <c r="W94" s="373">
        <f t="shared" si="5"/>
        <v>0</v>
      </c>
      <c r="X94" s="286"/>
    </row>
    <row r="95" spans="4:24">
      <c r="D95" s="274">
        <f>'SEFA Recon - Exp - LONG'!D98</f>
        <v>0</v>
      </c>
      <c r="E95" s="400"/>
      <c r="F95" s="275" t="e">
        <f>VLOOKUP(E95,Exported!$A$2:$B$43,2,FALSE)</f>
        <v>#N/A</v>
      </c>
      <c r="G95" s="281"/>
      <c r="H95" s="249"/>
      <c r="I95" s="249"/>
      <c r="J95" s="248">
        <f t="shared" si="3"/>
        <v>0</v>
      </c>
      <c r="K95" s="281"/>
      <c r="L95" s="281"/>
      <c r="M95" s="281"/>
      <c r="N95" s="281"/>
      <c r="O95" s="249"/>
      <c r="P95" s="249"/>
      <c r="Q95" s="249"/>
      <c r="R95" s="249"/>
      <c r="S95" s="249"/>
      <c r="T95" s="249"/>
      <c r="U95" s="374">
        <f t="shared" si="4"/>
        <v>0</v>
      </c>
      <c r="V95" s="374">
        <f>'SEFA Recon - Exp - LONG'!M98</f>
        <v>0</v>
      </c>
      <c r="W95" s="373">
        <f t="shared" si="5"/>
        <v>0</v>
      </c>
      <c r="X95" s="286"/>
    </row>
    <row r="96" spans="4:24">
      <c r="D96" s="274">
        <f>'SEFA Recon - Exp - LONG'!D99</f>
        <v>0</v>
      </c>
      <c r="E96" s="400"/>
      <c r="F96" s="275" t="e">
        <f>VLOOKUP(E96,Exported!$A$2:$B$43,2,FALSE)</f>
        <v>#N/A</v>
      </c>
      <c r="G96" s="281"/>
      <c r="H96" s="249"/>
      <c r="I96" s="249"/>
      <c r="J96" s="248">
        <f t="shared" si="3"/>
        <v>0</v>
      </c>
      <c r="K96" s="281"/>
      <c r="L96" s="281"/>
      <c r="M96" s="281"/>
      <c r="N96" s="281"/>
      <c r="O96" s="249"/>
      <c r="P96" s="249"/>
      <c r="Q96" s="249"/>
      <c r="R96" s="249"/>
      <c r="S96" s="249"/>
      <c r="T96" s="249"/>
      <c r="U96" s="374">
        <f t="shared" si="4"/>
        <v>0</v>
      </c>
      <c r="V96" s="374">
        <f>'SEFA Recon - Exp - LONG'!M99</f>
        <v>0</v>
      </c>
      <c r="W96" s="373">
        <f t="shared" si="5"/>
        <v>0</v>
      </c>
      <c r="X96" s="286"/>
    </row>
    <row r="97" spans="1:24">
      <c r="A97" s="462" t="s">
        <v>525</v>
      </c>
      <c r="B97" s="462"/>
      <c r="D97" s="274">
        <f>'SEFA Recon - Exp - LONG'!D100</f>
        <v>0</v>
      </c>
      <c r="E97" s="400"/>
      <c r="F97" s="275" t="e">
        <f>VLOOKUP(E97,Exported!$A$2:$B$43,2,FALSE)</f>
        <v>#N/A</v>
      </c>
      <c r="G97" s="281"/>
      <c r="H97" s="249"/>
      <c r="I97" s="249"/>
      <c r="J97" s="248">
        <f t="shared" si="3"/>
        <v>0</v>
      </c>
      <c r="K97" s="281"/>
      <c r="L97" s="281"/>
      <c r="M97" s="281"/>
      <c r="N97" s="281"/>
      <c r="O97" s="249"/>
      <c r="P97" s="249"/>
      <c r="Q97" s="249"/>
      <c r="R97" s="249"/>
      <c r="S97" s="249"/>
      <c r="T97" s="249"/>
      <c r="U97" s="374">
        <f t="shared" si="4"/>
        <v>0</v>
      </c>
      <c r="V97" s="374">
        <f>'SEFA Recon - Exp - LONG'!M100</f>
        <v>0</v>
      </c>
      <c r="W97" s="373">
        <f t="shared" si="5"/>
        <v>0</v>
      </c>
      <c r="X97" s="286"/>
    </row>
    <row r="98" spans="1:24">
      <c r="A98" s="462"/>
      <c r="B98" s="462"/>
      <c r="D98" s="274">
        <f>'SEFA Recon - Exp - LONG'!D101</f>
        <v>0</v>
      </c>
      <c r="E98" s="400"/>
      <c r="F98" s="275" t="e">
        <f>VLOOKUP(E98,Exported!$A$2:$B$43,2,FALSE)</f>
        <v>#N/A</v>
      </c>
      <c r="G98" s="281"/>
      <c r="H98" s="249"/>
      <c r="I98" s="249"/>
      <c r="J98" s="248">
        <f t="shared" si="3"/>
        <v>0</v>
      </c>
      <c r="K98" s="281"/>
      <c r="L98" s="281"/>
      <c r="M98" s="281"/>
      <c r="N98" s="281"/>
      <c r="O98" s="249"/>
      <c r="P98" s="249"/>
      <c r="Q98" s="249"/>
      <c r="R98" s="249"/>
      <c r="S98" s="249"/>
      <c r="T98" s="249"/>
      <c r="U98" s="374">
        <f t="shared" si="4"/>
        <v>0</v>
      </c>
      <c r="V98" s="374">
        <f>'SEFA Recon - Exp - LONG'!M101</f>
        <v>0</v>
      </c>
      <c r="W98" s="373">
        <f t="shared" si="5"/>
        <v>0</v>
      </c>
      <c r="X98" s="286"/>
    </row>
    <row r="99" spans="1:24">
      <c r="D99" s="274">
        <f>'SEFA Recon - Exp - LONG'!D102</f>
        <v>0</v>
      </c>
      <c r="E99" s="400"/>
      <c r="F99" s="275" t="e">
        <f>VLOOKUP(E99,Exported!$A$2:$B$43,2,FALSE)</f>
        <v>#N/A</v>
      </c>
      <c r="G99" s="281"/>
      <c r="H99" s="249"/>
      <c r="I99" s="249"/>
      <c r="J99" s="248">
        <f t="shared" si="3"/>
        <v>0</v>
      </c>
      <c r="K99" s="281"/>
      <c r="L99" s="281"/>
      <c r="M99" s="281"/>
      <c r="N99" s="281"/>
      <c r="O99" s="249"/>
      <c r="P99" s="249"/>
      <c r="Q99" s="249"/>
      <c r="R99" s="249"/>
      <c r="S99" s="249"/>
      <c r="T99" s="249"/>
      <c r="U99" s="374">
        <f t="shared" si="4"/>
        <v>0</v>
      </c>
      <c r="V99" s="374">
        <f>'SEFA Recon - Exp - LONG'!M102</f>
        <v>0</v>
      </c>
      <c r="W99" s="373">
        <f t="shared" si="5"/>
        <v>0</v>
      </c>
      <c r="X99" s="286"/>
    </row>
    <row r="100" spans="1:24">
      <c r="D100" s="274">
        <f>'SEFA Recon - Exp - LONG'!D103</f>
        <v>0</v>
      </c>
      <c r="E100" s="400"/>
      <c r="F100" s="275" t="e">
        <f>VLOOKUP(E100,Exported!$A$2:$B$43,2,FALSE)</f>
        <v>#N/A</v>
      </c>
      <c r="G100" s="281"/>
      <c r="H100" s="249"/>
      <c r="I100" s="249"/>
      <c r="J100" s="248">
        <f t="shared" si="3"/>
        <v>0</v>
      </c>
      <c r="K100" s="281"/>
      <c r="L100" s="281"/>
      <c r="M100" s="281"/>
      <c r="N100" s="281"/>
      <c r="O100" s="249"/>
      <c r="P100" s="249"/>
      <c r="Q100" s="249"/>
      <c r="R100" s="249"/>
      <c r="S100" s="249"/>
      <c r="T100" s="249"/>
      <c r="U100" s="374">
        <f t="shared" si="4"/>
        <v>0</v>
      </c>
      <c r="V100" s="374">
        <f>'SEFA Recon - Exp - LONG'!M103</f>
        <v>0</v>
      </c>
      <c r="W100" s="373">
        <f t="shared" si="5"/>
        <v>0</v>
      </c>
      <c r="X100" s="286"/>
    </row>
    <row r="101" spans="1:24">
      <c r="D101" s="274">
        <f>'SEFA Recon - Exp - LONG'!D104</f>
        <v>0</v>
      </c>
      <c r="E101" s="400"/>
      <c r="F101" s="275" t="e">
        <f>VLOOKUP(E101,Exported!$A$2:$B$43,2,FALSE)</f>
        <v>#N/A</v>
      </c>
      <c r="G101" s="281"/>
      <c r="H101" s="249"/>
      <c r="I101" s="249"/>
      <c r="J101" s="248">
        <f t="shared" si="3"/>
        <v>0</v>
      </c>
      <c r="K101" s="281"/>
      <c r="L101" s="281"/>
      <c r="M101" s="281"/>
      <c r="N101" s="281"/>
      <c r="O101" s="249"/>
      <c r="P101" s="249"/>
      <c r="Q101" s="249"/>
      <c r="R101" s="249"/>
      <c r="S101" s="249"/>
      <c r="T101" s="249"/>
      <c r="U101" s="374">
        <f t="shared" si="4"/>
        <v>0</v>
      </c>
      <c r="V101" s="374">
        <f>'SEFA Recon - Exp - LONG'!M104</f>
        <v>0</v>
      </c>
      <c r="W101" s="373">
        <f t="shared" si="5"/>
        <v>0</v>
      </c>
      <c r="X101" s="286"/>
    </row>
    <row r="102" spans="1:24" hidden="1">
      <c r="D102" s="274">
        <f>'SEFA Recon - Exp - LONG'!D105</f>
        <v>0</v>
      </c>
      <c r="E102" s="400"/>
      <c r="F102" s="275" t="e">
        <f>VLOOKUP(E102,Exported!$A$2:$B$43,2,FALSE)</f>
        <v>#N/A</v>
      </c>
      <c r="G102" s="281"/>
      <c r="H102" s="249"/>
      <c r="I102" s="249"/>
      <c r="J102" s="248">
        <f t="shared" si="3"/>
        <v>0</v>
      </c>
      <c r="K102" s="281"/>
      <c r="L102" s="281"/>
      <c r="M102" s="281"/>
      <c r="N102" s="281"/>
      <c r="O102" s="249"/>
      <c r="P102" s="249"/>
      <c r="Q102" s="249"/>
      <c r="R102" s="249"/>
      <c r="S102" s="249"/>
      <c r="T102" s="249"/>
      <c r="U102" s="374">
        <f t="shared" si="4"/>
        <v>0</v>
      </c>
      <c r="V102" s="374">
        <f>'SEFA Recon - Exp - LONG'!M105</f>
        <v>0</v>
      </c>
      <c r="W102" s="373">
        <f t="shared" si="5"/>
        <v>0</v>
      </c>
      <c r="X102" s="286"/>
    </row>
    <row r="103" spans="1:24" hidden="1">
      <c r="D103" s="274">
        <f>'SEFA Recon - Exp - LONG'!D106</f>
        <v>0</v>
      </c>
      <c r="E103" s="400"/>
      <c r="F103" s="275" t="e">
        <f>VLOOKUP(E103,Exported!$A$2:$B$43,2,FALSE)</f>
        <v>#N/A</v>
      </c>
      <c r="G103" s="281"/>
      <c r="H103" s="249"/>
      <c r="I103" s="249"/>
      <c r="J103" s="248">
        <f t="shared" si="3"/>
        <v>0</v>
      </c>
      <c r="K103" s="281"/>
      <c r="L103" s="281"/>
      <c r="M103" s="281"/>
      <c r="N103" s="281"/>
      <c r="O103" s="249"/>
      <c r="P103" s="249"/>
      <c r="Q103" s="249"/>
      <c r="R103" s="249"/>
      <c r="S103" s="249"/>
      <c r="T103" s="249"/>
      <c r="U103" s="374">
        <f t="shared" si="4"/>
        <v>0</v>
      </c>
      <c r="V103" s="374">
        <f>'SEFA Recon - Exp - LONG'!M106</f>
        <v>0</v>
      </c>
      <c r="W103" s="373">
        <f t="shared" si="5"/>
        <v>0</v>
      </c>
      <c r="X103" s="286"/>
    </row>
    <row r="104" spans="1:24" hidden="1">
      <c r="D104" s="274">
        <f>'SEFA Recon - Exp - LONG'!D107</f>
        <v>0</v>
      </c>
      <c r="E104" s="400"/>
      <c r="F104" s="275" t="e">
        <f>VLOOKUP(E104,Exported!$A$2:$B$43,2,FALSE)</f>
        <v>#N/A</v>
      </c>
      <c r="G104" s="281"/>
      <c r="H104" s="249"/>
      <c r="I104" s="249"/>
      <c r="J104" s="248">
        <f t="shared" si="3"/>
        <v>0</v>
      </c>
      <c r="K104" s="281"/>
      <c r="L104" s="281"/>
      <c r="M104" s="281"/>
      <c r="N104" s="281"/>
      <c r="O104" s="249"/>
      <c r="P104" s="249"/>
      <c r="Q104" s="249"/>
      <c r="R104" s="249"/>
      <c r="S104" s="249"/>
      <c r="T104" s="249"/>
      <c r="U104" s="374">
        <f t="shared" si="4"/>
        <v>0</v>
      </c>
      <c r="V104" s="374">
        <f>'SEFA Recon - Exp - LONG'!M107</f>
        <v>0</v>
      </c>
      <c r="W104" s="373">
        <f t="shared" si="5"/>
        <v>0</v>
      </c>
      <c r="X104" s="286"/>
    </row>
    <row r="105" spans="1:24" hidden="1">
      <c r="D105" s="274">
        <f>'SEFA Recon - Exp - LONG'!D108</f>
        <v>0</v>
      </c>
      <c r="E105" s="400"/>
      <c r="F105" s="275" t="e">
        <f>VLOOKUP(E105,Exported!$A$2:$B$43,2,FALSE)</f>
        <v>#N/A</v>
      </c>
      <c r="G105" s="281"/>
      <c r="H105" s="249"/>
      <c r="I105" s="249"/>
      <c r="J105" s="248">
        <f t="shared" si="3"/>
        <v>0</v>
      </c>
      <c r="K105" s="281"/>
      <c r="L105" s="281"/>
      <c r="M105" s="281"/>
      <c r="N105" s="281"/>
      <c r="O105" s="249"/>
      <c r="P105" s="249"/>
      <c r="Q105" s="249"/>
      <c r="R105" s="249"/>
      <c r="S105" s="249"/>
      <c r="T105" s="249"/>
      <c r="U105" s="374">
        <f t="shared" si="4"/>
        <v>0</v>
      </c>
      <c r="V105" s="374">
        <f>'SEFA Recon - Exp - LONG'!M108</f>
        <v>0</v>
      </c>
      <c r="W105" s="373">
        <f t="shared" si="5"/>
        <v>0</v>
      </c>
      <c r="X105" s="286"/>
    </row>
    <row r="106" spans="1:24" hidden="1">
      <c r="D106" s="274">
        <f>'SEFA Recon - Exp - LONG'!D109</f>
        <v>0</v>
      </c>
      <c r="E106" s="400"/>
      <c r="F106" s="275" t="e">
        <f>VLOOKUP(E106,Exported!$A$2:$B$43,2,FALSE)</f>
        <v>#N/A</v>
      </c>
      <c r="G106" s="281"/>
      <c r="H106" s="249"/>
      <c r="I106" s="249"/>
      <c r="J106" s="248">
        <f t="shared" si="3"/>
        <v>0</v>
      </c>
      <c r="K106" s="281"/>
      <c r="L106" s="281"/>
      <c r="M106" s="281"/>
      <c r="N106" s="281"/>
      <c r="O106" s="249"/>
      <c r="P106" s="249"/>
      <c r="Q106" s="249"/>
      <c r="R106" s="249"/>
      <c r="S106" s="249"/>
      <c r="T106" s="249"/>
      <c r="U106" s="374">
        <f t="shared" si="4"/>
        <v>0</v>
      </c>
      <c r="V106" s="374">
        <f>'SEFA Recon - Exp - LONG'!M109</f>
        <v>0</v>
      </c>
      <c r="W106" s="373">
        <f t="shared" si="5"/>
        <v>0</v>
      </c>
      <c r="X106" s="286"/>
    </row>
    <row r="107" spans="1:24" hidden="1">
      <c r="D107" s="274">
        <f>'SEFA Recon - Exp - LONG'!D110</f>
        <v>0</v>
      </c>
      <c r="E107" s="400"/>
      <c r="F107" s="275" t="e">
        <f>VLOOKUP(E107,Exported!$A$2:$B$43,2,FALSE)</f>
        <v>#N/A</v>
      </c>
      <c r="G107" s="281"/>
      <c r="H107" s="249"/>
      <c r="I107" s="249"/>
      <c r="J107" s="248">
        <f t="shared" si="3"/>
        <v>0</v>
      </c>
      <c r="K107" s="281"/>
      <c r="L107" s="281"/>
      <c r="M107" s="281"/>
      <c r="N107" s="281"/>
      <c r="O107" s="249"/>
      <c r="P107" s="249"/>
      <c r="Q107" s="249"/>
      <c r="R107" s="249"/>
      <c r="S107" s="249"/>
      <c r="T107" s="249"/>
      <c r="U107" s="374">
        <f t="shared" si="4"/>
        <v>0</v>
      </c>
      <c r="V107" s="374">
        <f>'SEFA Recon - Exp - LONG'!M110</f>
        <v>0</v>
      </c>
      <c r="W107" s="373">
        <f t="shared" si="5"/>
        <v>0</v>
      </c>
      <c r="X107" s="286"/>
    </row>
    <row r="108" spans="1:24" hidden="1">
      <c r="D108" s="274">
        <f>'SEFA Recon - Exp - LONG'!D111</f>
        <v>0</v>
      </c>
      <c r="E108" s="400"/>
      <c r="F108" s="275" t="e">
        <f>VLOOKUP(E108,Exported!$A$2:$B$43,2,FALSE)</f>
        <v>#N/A</v>
      </c>
      <c r="G108" s="281"/>
      <c r="H108" s="249"/>
      <c r="I108" s="249"/>
      <c r="J108" s="248">
        <f t="shared" si="3"/>
        <v>0</v>
      </c>
      <c r="K108" s="281"/>
      <c r="L108" s="281"/>
      <c r="M108" s="281"/>
      <c r="N108" s="281"/>
      <c r="O108" s="249"/>
      <c r="P108" s="249"/>
      <c r="Q108" s="249"/>
      <c r="R108" s="249"/>
      <c r="S108" s="249"/>
      <c r="T108" s="249"/>
      <c r="U108" s="374">
        <f t="shared" si="4"/>
        <v>0</v>
      </c>
      <c r="V108" s="374">
        <f>'SEFA Recon - Exp - LONG'!M111</f>
        <v>0</v>
      </c>
      <c r="W108" s="373">
        <f t="shared" si="5"/>
        <v>0</v>
      </c>
      <c r="X108" s="286"/>
    </row>
    <row r="109" spans="1:24" hidden="1">
      <c r="D109" s="274">
        <f>'SEFA Recon - Exp - LONG'!D112</f>
        <v>0</v>
      </c>
      <c r="E109" s="400"/>
      <c r="F109" s="275" t="e">
        <f>VLOOKUP(E109,Exported!$A$2:$B$43,2,FALSE)</f>
        <v>#N/A</v>
      </c>
      <c r="G109" s="281"/>
      <c r="H109" s="249"/>
      <c r="I109" s="249"/>
      <c r="J109" s="248">
        <f t="shared" si="3"/>
        <v>0</v>
      </c>
      <c r="K109" s="281"/>
      <c r="L109" s="281"/>
      <c r="M109" s="281"/>
      <c r="N109" s="281"/>
      <c r="O109" s="249"/>
      <c r="P109" s="249"/>
      <c r="Q109" s="249"/>
      <c r="R109" s="249"/>
      <c r="S109" s="249"/>
      <c r="T109" s="249"/>
      <c r="U109" s="374">
        <f t="shared" si="4"/>
        <v>0</v>
      </c>
      <c r="V109" s="374">
        <f>'SEFA Recon - Exp - LONG'!M112</f>
        <v>0</v>
      </c>
      <c r="W109" s="373">
        <f t="shared" si="5"/>
        <v>0</v>
      </c>
      <c r="X109" s="286"/>
    </row>
    <row r="110" spans="1:24" hidden="1">
      <c r="D110" s="274">
        <f>'SEFA Recon - Exp - LONG'!D113</f>
        <v>0</v>
      </c>
      <c r="E110" s="400"/>
      <c r="F110" s="275" t="e">
        <f>VLOOKUP(E110,Exported!$A$2:$B$43,2,FALSE)</f>
        <v>#N/A</v>
      </c>
      <c r="G110" s="281"/>
      <c r="H110" s="249"/>
      <c r="I110" s="249"/>
      <c r="J110" s="248">
        <f t="shared" si="3"/>
        <v>0</v>
      </c>
      <c r="K110" s="281"/>
      <c r="L110" s="281"/>
      <c r="M110" s="281"/>
      <c r="N110" s="281"/>
      <c r="O110" s="249"/>
      <c r="P110" s="249"/>
      <c r="Q110" s="249"/>
      <c r="R110" s="249"/>
      <c r="S110" s="249"/>
      <c r="T110" s="249"/>
      <c r="U110" s="374">
        <f t="shared" si="4"/>
        <v>0</v>
      </c>
      <c r="V110" s="374">
        <f>'SEFA Recon - Exp - LONG'!M113</f>
        <v>0</v>
      </c>
      <c r="W110" s="373">
        <f t="shared" si="5"/>
        <v>0</v>
      </c>
      <c r="X110" s="286"/>
    </row>
    <row r="111" spans="1:24" hidden="1">
      <c r="D111" s="274">
        <f>'SEFA Recon - Exp - LONG'!D114</f>
        <v>0</v>
      </c>
      <c r="E111" s="400"/>
      <c r="F111" s="275" t="e">
        <f>VLOOKUP(E111,Exported!$A$2:$B$43,2,FALSE)</f>
        <v>#N/A</v>
      </c>
      <c r="G111" s="281"/>
      <c r="H111" s="249"/>
      <c r="I111" s="249"/>
      <c r="J111" s="248">
        <f t="shared" si="3"/>
        <v>0</v>
      </c>
      <c r="K111" s="281"/>
      <c r="L111" s="281"/>
      <c r="M111" s="281"/>
      <c r="N111" s="281"/>
      <c r="O111" s="249"/>
      <c r="P111" s="249"/>
      <c r="Q111" s="249"/>
      <c r="R111" s="249"/>
      <c r="S111" s="249"/>
      <c r="T111" s="249"/>
      <c r="U111" s="374">
        <f t="shared" si="4"/>
        <v>0</v>
      </c>
      <c r="V111" s="374">
        <f>'SEFA Recon - Exp - LONG'!M114</f>
        <v>0</v>
      </c>
      <c r="W111" s="373">
        <f t="shared" si="5"/>
        <v>0</v>
      </c>
      <c r="X111" s="286"/>
    </row>
    <row r="112" spans="1:24" hidden="1">
      <c r="D112" s="274">
        <f>'SEFA Recon - Exp - LONG'!D115</f>
        <v>0</v>
      </c>
      <c r="E112" s="400"/>
      <c r="F112" s="275" t="e">
        <f>VLOOKUP(E112,Exported!$A$2:$B$43,2,FALSE)</f>
        <v>#N/A</v>
      </c>
      <c r="G112" s="281"/>
      <c r="H112" s="249"/>
      <c r="I112" s="249"/>
      <c r="J112" s="248">
        <f t="shared" si="3"/>
        <v>0</v>
      </c>
      <c r="K112" s="281"/>
      <c r="L112" s="281"/>
      <c r="M112" s="281"/>
      <c r="N112" s="281"/>
      <c r="O112" s="249"/>
      <c r="P112" s="249"/>
      <c r="Q112" s="249"/>
      <c r="R112" s="249"/>
      <c r="S112" s="249"/>
      <c r="T112" s="249"/>
      <c r="U112" s="374">
        <f t="shared" si="4"/>
        <v>0</v>
      </c>
      <c r="V112" s="374">
        <f>'SEFA Recon - Exp - LONG'!M115</f>
        <v>0</v>
      </c>
      <c r="W112" s="373">
        <f t="shared" si="5"/>
        <v>0</v>
      </c>
      <c r="X112" s="286"/>
    </row>
    <row r="113" spans="4:24" hidden="1">
      <c r="D113" s="274">
        <f>'SEFA Recon - Exp - LONG'!D116</f>
        <v>0</v>
      </c>
      <c r="E113" s="400"/>
      <c r="F113" s="275" t="e">
        <f>VLOOKUP(E113,Exported!$A$2:$B$43,2,FALSE)</f>
        <v>#N/A</v>
      </c>
      <c r="G113" s="281"/>
      <c r="H113" s="249"/>
      <c r="I113" s="249"/>
      <c r="J113" s="248">
        <f t="shared" si="3"/>
        <v>0</v>
      </c>
      <c r="K113" s="281"/>
      <c r="L113" s="281"/>
      <c r="M113" s="281"/>
      <c r="N113" s="281"/>
      <c r="O113" s="249"/>
      <c r="P113" s="249"/>
      <c r="Q113" s="249"/>
      <c r="R113" s="249"/>
      <c r="S113" s="249"/>
      <c r="T113" s="249"/>
      <c r="U113" s="374">
        <f t="shared" si="4"/>
        <v>0</v>
      </c>
      <c r="V113" s="374">
        <f>'SEFA Recon - Exp - LONG'!M116</f>
        <v>0</v>
      </c>
      <c r="W113" s="373">
        <f t="shared" si="5"/>
        <v>0</v>
      </c>
      <c r="X113" s="286"/>
    </row>
    <row r="114" spans="4:24" hidden="1">
      <c r="D114" s="274">
        <f>'SEFA Recon - Exp - LONG'!D117</f>
        <v>0</v>
      </c>
      <c r="E114" s="400"/>
      <c r="F114" s="275" t="e">
        <f>VLOOKUP(E114,Exported!$A$2:$B$43,2,FALSE)</f>
        <v>#N/A</v>
      </c>
      <c r="G114" s="281"/>
      <c r="H114" s="249"/>
      <c r="I114" s="249"/>
      <c r="J114" s="248">
        <f t="shared" si="3"/>
        <v>0</v>
      </c>
      <c r="K114" s="281"/>
      <c r="L114" s="281"/>
      <c r="M114" s="281"/>
      <c r="N114" s="281"/>
      <c r="O114" s="249"/>
      <c r="P114" s="249"/>
      <c r="Q114" s="249"/>
      <c r="R114" s="249"/>
      <c r="S114" s="249"/>
      <c r="T114" s="249"/>
      <c r="U114" s="374">
        <f t="shared" si="4"/>
        <v>0</v>
      </c>
      <c r="V114" s="374">
        <f>'SEFA Recon - Exp - LONG'!M117</f>
        <v>0</v>
      </c>
      <c r="W114" s="373">
        <f t="shared" si="5"/>
        <v>0</v>
      </c>
      <c r="X114" s="286"/>
    </row>
    <row r="115" spans="4:24" hidden="1">
      <c r="D115" s="274">
        <f>'SEFA Recon - Exp - LONG'!D118</f>
        <v>0</v>
      </c>
      <c r="E115" s="400"/>
      <c r="F115" s="275" t="e">
        <f>VLOOKUP(E115,Exported!$A$2:$B$43,2,FALSE)</f>
        <v>#N/A</v>
      </c>
      <c r="G115" s="281"/>
      <c r="H115" s="249"/>
      <c r="I115" s="249"/>
      <c r="J115" s="248">
        <f t="shared" si="3"/>
        <v>0</v>
      </c>
      <c r="K115" s="281"/>
      <c r="L115" s="281"/>
      <c r="M115" s="281"/>
      <c r="N115" s="281"/>
      <c r="O115" s="249"/>
      <c r="P115" s="249"/>
      <c r="Q115" s="249"/>
      <c r="R115" s="249"/>
      <c r="S115" s="249"/>
      <c r="T115" s="249"/>
      <c r="U115" s="374">
        <f t="shared" si="4"/>
        <v>0</v>
      </c>
      <c r="V115" s="374">
        <f>'SEFA Recon - Exp - LONG'!M118</f>
        <v>0</v>
      </c>
      <c r="W115" s="373">
        <f t="shared" si="5"/>
        <v>0</v>
      </c>
      <c r="X115" s="286"/>
    </row>
    <row r="116" spans="4:24" hidden="1">
      <c r="D116" s="274">
        <f>'SEFA Recon - Exp - LONG'!D119</f>
        <v>0</v>
      </c>
      <c r="E116" s="400"/>
      <c r="F116" s="275" t="e">
        <f>VLOOKUP(E116,Exported!$A$2:$B$43,2,FALSE)</f>
        <v>#N/A</v>
      </c>
      <c r="G116" s="281"/>
      <c r="H116" s="249"/>
      <c r="I116" s="249"/>
      <c r="J116" s="248">
        <f t="shared" si="3"/>
        <v>0</v>
      </c>
      <c r="K116" s="281"/>
      <c r="L116" s="281"/>
      <c r="M116" s="281"/>
      <c r="N116" s="281"/>
      <c r="O116" s="249"/>
      <c r="P116" s="249"/>
      <c r="Q116" s="249"/>
      <c r="R116" s="249"/>
      <c r="S116" s="249"/>
      <c r="T116" s="249"/>
      <c r="U116" s="374">
        <f t="shared" si="4"/>
        <v>0</v>
      </c>
      <c r="V116" s="374">
        <f>'SEFA Recon - Exp - LONG'!M119</f>
        <v>0</v>
      </c>
      <c r="W116" s="373">
        <f t="shared" si="5"/>
        <v>0</v>
      </c>
      <c r="X116" s="286"/>
    </row>
    <row r="117" spans="4:24" hidden="1">
      <c r="D117" s="274">
        <f>'SEFA Recon - Exp - LONG'!D120</f>
        <v>0</v>
      </c>
      <c r="E117" s="400"/>
      <c r="F117" s="275" t="e">
        <f>VLOOKUP(E117,Exported!$A$2:$B$43,2,FALSE)</f>
        <v>#N/A</v>
      </c>
      <c r="G117" s="281"/>
      <c r="H117" s="249"/>
      <c r="I117" s="249"/>
      <c r="J117" s="248">
        <f t="shared" si="3"/>
        <v>0</v>
      </c>
      <c r="K117" s="281"/>
      <c r="L117" s="281"/>
      <c r="M117" s="281"/>
      <c r="N117" s="281"/>
      <c r="O117" s="249"/>
      <c r="P117" s="249"/>
      <c r="Q117" s="249"/>
      <c r="R117" s="249"/>
      <c r="S117" s="249"/>
      <c r="T117" s="249"/>
      <c r="U117" s="374">
        <f t="shared" si="4"/>
        <v>0</v>
      </c>
      <c r="V117" s="374">
        <f>'SEFA Recon - Exp - LONG'!M120</f>
        <v>0</v>
      </c>
      <c r="W117" s="373">
        <f t="shared" si="5"/>
        <v>0</v>
      </c>
      <c r="X117" s="286"/>
    </row>
    <row r="118" spans="4:24" hidden="1">
      <c r="D118" s="274">
        <f>'SEFA Recon - Exp - LONG'!D121</f>
        <v>0</v>
      </c>
      <c r="E118" s="400"/>
      <c r="F118" s="275" t="e">
        <f>VLOOKUP(E118,Exported!$A$2:$B$43,2,FALSE)</f>
        <v>#N/A</v>
      </c>
      <c r="G118" s="281"/>
      <c r="H118" s="249"/>
      <c r="I118" s="249"/>
      <c r="J118" s="248">
        <f t="shared" si="3"/>
        <v>0</v>
      </c>
      <c r="K118" s="281"/>
      <c r="L118" s="281"/>
      <c r="M118" s="281"/>
      <c r="N118" s="281"/>
      <c r="O118" s="249"/>
      <c r="P118" s="249"/>
      <c r="Q118" s="249"/>
      <c r="R118" s="249"/>
      <c r="S118" s="249"/>
      <c r="T118" s="249"/>
      <c r="U118" s="374">
        <f t="shared" si="4"/>
        <v>0</v>
      </c>
      <c r="V118" s="374">
        <f>'SEFA Recon - Exp - LONG'!M121</f>
        <v>0</v>
      </c>
      <c r="W118" s="373">
        <f t="shared" si="5"/>
        <v>0</v>
      </c>
      <c r="X118" s="286"/>
    </row>
    <row r="119" spans="4:24" hidden="1">
      <c r="D119" s="274">
        <f>'SEFA Recon - Exp - LONG'!D122</f>
        <v>0</v>
      </c>
      <c r="E119" s="400"/>
      <c r="F119" s="275" t="e">
        <f>VLOOKUP(E119,Exported!$A$2:$B$43,2,FALSE)</f>
        <v>#N/A</v>
      </c>
      <c r="G119" s="281"/>
      <c r="H119" s="249"/>
      <c r="I119" s="249"/>
      <c r="J119" s="248">
        <f t="shared" si="3"/>
        <v>0</v>
      </c>
      <c r="K119" s="281"/>
      <c r="L119" s="281"/>
      <c r="M119" s="281"/>
      <c r="N119" s="281"/>
      <c r="O119" s="249"/>
      <c r="P119" s="249"/>
      <c r="Q119" s="249"/>
      <c r="R119" s="249"/>
      <c r="S119" s="249"/>
      <c r="T119" s="249"/>
      <c r="U119" s="374">
        <f t="shared" si="4"/>
        <v>0</v>
      </c>
      <c r="V119" s="374">
        <f>'SEFA Recon - Exp - LONG'!M122</f>
        <v>0</v>
      </c>
      <c r="W119" s="373">
        <f t="shared" si="5"/>
        <v>0</v>
      </c>
      <c r="X119" s="286"/>
    </row>
    <row r="120" spans="4:24" hidden="1">
      <c r="D120" s="274">
        <f>'SEFA Recon - Exp - LONG'!D123</f>
        <v>0</v>
      </c>
      <c r="E120" s="400"/>
      <c r="F120" s="275" t="e">
        <f>VLOOKUP(E120,Exported!$A$2:$B$43,2,FALSE)</f>
        <v>#N/A</v>
      </c>
      <c r="G120" s="281"/>
      <c r="H120" s="249"/>
      <c r="I120" s="249"/>
      <c r="J120" s="248">
        <f t="shared" si="3"/>
        <v>0</v>
      </c>
      <c r="K120" s="281"/>
      <c r="L120" s="281"/>
      <c r="M120" s="281"/>
      <c r="N120" s="281"/>
      <c r="O120" s="249"/>
      <c r="P120" s="249"/>
      <c r="Q120" s="249"/>
      <c r="R120" s="249"/>
      <c r="S120" s="249"/>
      <c r="T120" s="249"/>
      <c r="U120" s="374">
        <f t="shared" si="4"/>
        <v>0</v>
      </c>
      <c r="V120" s="374">
        <f>'SEFA Recon - Exp - LONG'!M123</f>
        <v>0</v>
      </c>
      <c r="W120" s="373">
        <f t="shared" si="5"/>
        <v>0</v>
      </c>
      <c r="X120" s="286"/>
    </row>
    <row r="121" spans="4:24" hidden="1">
      <c r="D121" s="274">
        <f>'SEFA Recon - Exp - LONG'!D124</f>
        <v>0</v>
      </c>
      <c r="E121" s="400"/>
      <c r="F121" s="275" t="e">
        <f>VLOOKUP(E121,Exported!$A$2:$B$43,2,FALSE)</f>
        <v>#N/A</v>
      </c>
      <c r="G121" s="281"/>
      <c r="H121" s="249"/>
      <c r="I121" s="249"/>
      <c r="J121" s="248">
        <f t="shared" si="3"/>
        <v>0</v>
      </c>
      <c r="K121" s="281"/>
      <c r="L121" s="281"/>
      <c r="M121" s="281"/>
      <c r="N121" s="281"/>
      <c r="O121" s="249"/>
      <c r="P121" s="249"/>
      <c r="Q121" s="249"/>
      <c r="R121" s="249"/>
      <c r="S121" s="249"/>
      <c r="T121" s="249"/>
      <c r="U121" s="374">
        <f t="shared" si="4"/>
        <v>0</v>
      </c>
      <c r="V121" s="374">
        <f>'SEFA Recon - Exp - LONG'!M124</f>
        <v>0</v>
      </c>
      <c r="W121" s="373">
        <f t="shared" si="5"/>
        <v>0</v>
      </c>
      <c r="X121" s="286"/>
    </row>
    <row r="122" spans="4:24" hidden="1">
      <c r="D122" s="274">
        <f>'SEFA Recon - Exp - LONG'!D125</f>
        <v>0</v>
      </c>
      <c r="E122" s="400"/>
      <c r="F122" s="275" t="e">
        <f>VLOOKUP(E122,Exported!$A$2:$B$43,2,FALSE)</f>
        <v>#N/A</v>
      </c>
      <c r="G122" s="281"/>
      <c r="H122" s="249"/>
      <c r="I122" s="249"/>
      <c r="J122" s="248">
        <f t="shared" si="3"/>
        <v>0</v>
      </c>
      <c r="K122" s="281"/>
      <c r="L122" s="281"/>
      <c r="M122" s="281"/>
      <c r="N122" s="281"/>
      <c r="O122" s="249"/>
      <c r="P122" s="249"/>
      <c r="Q122" s="249"/>
      <c r="R122" s="249"/>
      <c r="S122" s="249"/>
      <c r="T122" s="249"/>
      <c r="U122" s="374">
        <f t="shared" si="4"/>
        <v>0</v>
      </c>
      <c r="V122" s="374">
        <f>'SEFA Recon - Exp - LONG'!M125</f>
        <v>0</v>
      </c>
      <c r="W122" s="373">
        <f t="shared" si="5"/>
        <v>0</v>
      </c>
      <c r="X122" s="286"/>
    </row>
    <row r="123" spans="4:24" hidden="1">
      <c r="D123" s="274">
        <f>'SEFA Recon - Exp - LONG'!D126</f>
        <v>0</v>
      </c>
      <c r="E123" s="400"/>
      <c r="F123" s="275" t="e">
        <f>VLOOKUP(E123,Exported!$A$2:$B$43,2,FALSE)</f>
        <v>#N/A</v>
      </c>
      <c r="G123" s="281"/>
      <c r="H123" s="249"/>
      <c r="I123" s="249"/>
      <c r="J123" s="248">
        <f t="shared" si="3"/>
        <v>0</v>
      </c>
      <c r="K123" s="281"/>
      <c r="L123" s="281"/>
      <c r="M123" s="281"/>
      <c r="N123" s="281"/>
      <c r="O123" s="249"/>
      <c r="P123" s="249"/>
      <c r="Q123" s="249"/>
      <c r="R123" s="249"/>
      <c r="S123" s="249"/>
      <c r="T123" s="249"/>
      <c r="U123" s="374">
        <f t="shared" si="4"/>
        <v>0</v>
      </c>
      <c r="V123" s="374">
        <f>'SEFA Recon - Exp - LONG'!M126</f>
        <v>0</v>
      </c>
      <c r="W123" s="373">
        <f t="shared" si="5"/>
        <v>0</v>
      </c>
      <c r="X123" s="286"/>
    </row>
    <row r="124" spans="4:24" hidden="1">
      <c r="D124" s="274">
        <f>'SEFA Recon - Exp - LONG'!D127</f>
        <v>0</v>
      </c>
      <c r="E124" s="400"/>
      <c r="F124" s="275" t="e">
        <f>VLOOKUP(E124,Exported!$A$2:$B$43,2,FALSE)</f>
        <v>#N/A</v>
      </c>
      <c r="G124" s="281"/>
      <c r="H124" s="249"/>
      <c r="I124" s="249"/>
      <c r="J124" s="248">
        <f t="shared" si="3"/>
        <v>0</v>
      </c>
      <c r="K124" s="281"/>
      <c r="L124" s="281"/>
      <c r="M124" s="281"/>
      <c r="N124" s="281"/>
      <c r="O124" s="249"/>
      <c r="P124" s="249"/>
      <c r="Q124" s="249"/>
      <c r="R124" s="249"/>
      <c r="S124" s="249"/>
      <c r="T124" s="249"/>
      <c r="U124" s="374">
        <f t="shared" si="4"/>
        <v>0</v>
      </c>
      <c r="V124" s="374">
        <f>'SEFA Recon - Exp - LONG'!M127</f>
        <v>0</v>
      </c>
      <c r="W124" s="373">
        <f t="shared" si="5"/>
        <v>0</v>
      </c>
      <c r="X124" s="286"/>
    </row>
    <row r="125" spans="4:24" hidden="1">
      <c r="D125" s="274">
        <f>'SEFA Recon - Exp - LONG'!D128</f>
        <v>0</v>
      </c>
      <c r="E125" s="400"/>
      <c r="F125" s="275" t="e">
        <f>VLOOKUP(E125,Exported!$A$2:$B$43,2,FALSE)</f>
        <v>#N/A</v>
      </c>
      <c r="G125" s="281"/>
      <c r="H125" s="249"/>
      <c r="I125" s="249"/>
      <c r="J125" s="248">
        <f t="shared" si="3"/>
        <v>0</v>
      </c>
      <c r="K125" s="281"/>
      <c r="L125" s="281"/>
      <c r="M125" s="281"/>
      <c r="N125" s="281"/>
      <c r="O125" s="249"/>
      <c r="P125" s="249"/>
      <c r="Q125" s="249"/>
      <c r="R125" s="249"/>
      <c r="S125" s="249"/>
      <c r="T125" s="249"/>
      <c r="U125" s="374">
        <f t="shared" si="4"/>
        <v>0</v>
      </c>
      <c r="V125" s="374">
        <f>'SEFA Recon - Exp - LONG'!M128</f>
        <v>0</v>
      </c>
      <c r="W125" s="373">
        <f t="shared" si="5"/>
        <v>0</v>
      </c>
      <c r="X125" s="286"/>
    </row>
    <row r="126" spans="4:24" hidden="1">
      <c r="D126" s="274">
        <f>'SEFA Recon - Exp - LONG'!D129</f>
        <v>0</v>
      </c>
      <c r="E126" s="400"/>
      <c r="F126" s="275" t="e">
        <f>VLOOKUP(E126,Exported!$A$2:$B$43,2,FALSE)</f>
        <v>#N/A</v>
      </c>
      <c r="G126" s="281"/>
      <c r="H126" s="249"/>
      <c r="I126" s="249"/>
      <c r="J126" s="248">
        <f t="shared" si="3"/>
        <v>0</v>
      </c>
      <c r="K126" s="281"/>
      <c r="L126" s="281"/>
      <c r="M126" s="281"/>
      <c r="N126" s="281"/>
      <c r="O126" s="249"/>
      <c r="P126" s="249"/>
      <c r="Q126" s="249"/>
      <c r="R126" s="249"/>
      <c r="S126" s="249"/>
      <c r="T126" s="249"/>
      <c r="U126" s="374">
        <f t="shared" si="4"/>
        <v>0</v>
      </c>
      <c r="V126" s="374">
        <f>'SEFA Recon - Exp - LONG'!M129</f>
        <v>0</v>
      </c>
      <c r="W126" s="373">
        <f t="shared" si="5"/>
        <v>0</v>
      </c>
      <c r="X126" s="286"/>
    </row>
    <row r="127" spans="4:24" hidden="1">
      <c r="D127" s="274">
        <f>'SEFA Recon - Exp - LONG'!D130</f>
        <v>0</v>
      </c>
      <c r="E127" s="400"/>
      <c r="F127" s="275" t="e">
        <f>VLOOKUP(E127,Exported!$A$2:$B$43,2,FALSE)</f>
        <v>#N/A</v>
      </c>
      <c r="G127" s="281"/>
      <c r="H127" s="249"/>
      <c r="I127" s="249"/>
      <c r="J127" s="248">
        <f t="shared" si="3"/>
        <v>0</v>
      </c>
      <c r="K127" s="281"/>
      <c r="L127" s="281"/>
      <c r="M127" s="281"/>
      <c r="N127" s="281"/>
      <c r="O127" s="249"/>
      <c r="P127" s="249"/>
      <c r="Q127" s="249"/>
      <c r="R127" s="249"/>
      <c r="S127" s="249"/>
      <c r="T127" s="249"/>
      <c r="U127" s="374">
        <f t="shared" si="4"/>
        <v>0</v>
      </c>
      <c r="V127" s="374">
        <f>'SEFA Recon - Exp - LONG'!M130</f>
        <v>0</v>
      </c>
      <c r="W127" s="373">
        <f t="shared" si="5"/>
        <v>0</v>
      </c>
      <c r="X127" s="286"/>
    </row>
    <row r="128" spans="4:24" hidden="1">
      <c r="D128" s="274">
        <f>'SEFA Recon - Exp - LONG'!D131</f>
        <v>0</v>
      </c>
      <c r="E128" s="400"/>
      <c r="F128" s="275" t="e">
        <f>VLOOKUP(E128,Exported!$A$2:$B$43,2,FALSE)</f>
        <v>#N/A</v>
      </c>
      <c r="G128" s="281"/>
      <c r="H128" s="249"/>
      <c r="I128" s="249"/>
      <c r="J128" s="248">
        <f t="shared" si="3"/>
        <v>0</v>
      </c>
      <c r="K128" s="281"/>
      <c r="L128" s="281"/>
      <c r="M128" s="281"/>
      <c r="N128" s="281"/>
      <c r="O128" s="249"/>
      <c r="P128" s="249"/>
      <c r="Q128" s="249"/>
      <c r="R128" s="249"/>
      <c r="S128" s="249"/>
      <c r="T128" s="249"/>
      <c r="U128" s="374">
        <f t="shared" si="4"/>
        <v>0</v>
      </c>
      <c r="V128" s="374">
        <f>'SEFA Recon - Exp - LONG'!M131</f>
        <v>0</v>
      </c>
      <c r="W128" s="373">
        <f t="shared" si="5"/>
        <v>0</v>
      </c>
      <c r="X128" s="286"/>
    </row>
    <row r="129" spans="4:24" hidden="1">
      <c r="D129" s="274">
        <f>'SEFA Recon - Exp - LONG'!D132</f>
        <v>0</v>
      </c>
      <c r="E129" s="400"/>
      <c r="F129" s="275" t="e">
        <f>VLOOKUP(E129,Exported!$A$2:$B$43,2,FALSE)</f>
        <v>#N/A</v>
      </c>
      <c r="G129" s="281"/>
      <c r="H129" s="249"/>
      <c r="I129" s="249"/>
      <c r="J129" s="248">
        <f t="shared" si="3"/>
        <v>0</v>
      </c>
      <c r="K129" s="281"/>
      <c r="L129" s="281"/>
      <c r="M129" s="281"/>
      <c r="N129" s="281"/>
      <c r="O129" s="249"/>
      <c r="P129" s="249"/>
      <c r="Q129" s="249"/>
      <c r="R129" s="249"/>
      <c r="S129" s="249"/>
      <c r="T129" s="249"/>
      <c r="U129" s="374">
        <f t="shared" si="4"/>
        <v>0</v>
      </c>
      <c r="V129" s="374">
        <f>'SEFA Recon - Exp - LONG'!M132</f>
        <v>0</v>
      </c>
      <c r="W129" s="373">
        <f t="shared" si="5"/>
        <v>0</v>
      </c>
      <c r="X129" s="286"/>
    </row>
    <row r="130" spans="4:24" hidden="1">
      <c r="D130" s="274">
        <f>'SEFA Recon - Exp - LONG'!D133</f>
        <v>0</v>
      </c>
      <c r="E130" s="400"/>
      <c r="F130" s="275" t="e">
        <f>VLOOKUP(E130,Exported!$A$2:$B$43,2,FALSE)</f>
        <v>#N/A</v>
      </c>
      <c r="G130" s="281"/>
      <c r="H130" s="249"/>
      <c r="I130" s="249"/>
      <c r="J130" s="248">
        <f t="shared" si="3"/>
        <v>0</v>
      </c>
      <c r="K130" s="281"/>
      <c r="L130" s="281"/>
      <c r="M130" s="281"/>
      <c r="N130" s="281"/>
      <c r="O130" s="249"/>
      <c r="P130" s="249"/>
      <c r="Q130" s="249"/>
      <c r="R130" s="249"/>
      <c r="S130" s="249"/>
      <c r="T130" s="249"/>
      <c r="U130" s="374">
        <f t="shared" si="4"/>
        <v>0</v>
      </c>
      <c r="V130" s="374">
        <f>'SEFA Recon - Exp - LONG'!M133</f>
        <v>0</v>
      </c>
      <c r="W130" s="373">
        <f t="shared" si="5"/>
        <v>0</v>
      </c>
      <c r="X130" s="286"/>
    </row>
    <row r="131" spans="4:24" hidden="1">
      <c r="D131" s="274">
        <f>'SEFA Recon - Exp - LONG'!D134</f>
        <v>0</v>
      </c>
      <c r="E131" s="400"/>
      <c r="F131" s="275" t="e">
        <f>VLOOKUP(E131,Exported!$A$2:$B$43,2,FALSE)</f>
        <v>#N/A</v>
      </c>
      <c r="G131" s="281"/>
      <c r="H131" s="249"/>
      <c r="I131" s="249"/>
      <c r="J131" s="248">
        <f t="shared" si="3"/>
        <v>0</v>
      </c>
      <c r="K131" s="281"/>
      <c r="L131" s="281"/>
      <c r="M131" s="281"/>
      <c r="N131" s="281"/>
      <c r="O131" s="249"/>
      <c r="P131" s="249"/>
      <c r="Q131" s="249"/>
      <c r="R131" s="249"/>
      <c r="S131" s="249"/>
      <c r="T131" s="249"/>
      <c r="U131" s="374">
        <f t="shared" si="4"/>
        <v>0</v>
      </c>
      <c r="V131" s="374">
        <f>'SEFA Recon - Exp - LONG'!M134</f>
        <v>0</v>
      </c>
      <c r="W131" s="373">
        <f t="shared" si="5"/>
        <v>0</v>
      </c>
      <c r="X131" s="286"/>
    </row>
    <row r="132" spans="4:24" hidden="1">
      <c r="D132" s="274">
        <f>'SEFA Recon - Exp - LONG'!D135</f>
        <v>0</v>
      </c>
      <c r="E132" s="400"/>
      <c r="F132" s="275" t="e">
        <f>VLOOKUP(E132,Exported!$A$2:$B$43,2,FALSE)</f>
        <v>#N/A</v>
      </c>
      <c r="G132" s="281"/>
      <c r="H132" s="249"/>
      <c r="I132" s="249"/>
      <c r="J132" s="248">
        <f t="shared" si="3"/>
        <v>0</v>
      </c>
      <c r="K132" s="281"/>
      <c r="L132" s="281"/>
      <c r="M132" s="281"/>
      <c r="N132" s="281"/>
      <c r="O132" s="249"/>
      <c r="P132" s="249"/>
      <c r="Q132" s="249"/>
      <c r="R132" s="249"/>
      <c r="S132" s="249"/>
      <c r="T132" s="249"/>
      <c r="U132" s="374">
        <f t="shared" si="4"/>
        <v>0</v>
      </c>
      <c r="V132" s="374">
        <f>'SEFA Recon - Exp - LONG'!M135</f>
        <v>0</v>
      </c>
      <c r="W132" s="373">
        <f t="shared" si="5"/>
        <v>0</v>
      </c>
      <c r="X132" s="286"/>
    </row>
    <row r="133" spans="4:24" hidden="1">
      <c r="D133" s="274">
        <f>'SEFA Recon - Exp - LONG'!D136</f>
        <v>0</v>
      </c>
      <c r="E133" s="400"/>
      <c r="F133" s="275" t="e">
        <f>VLOOKUP(E133,Exported!$A$2:$B$43,2,FALSE)</f>
        <v>#N/A</v>
      </c>
      <c r="G133" s="281"/>
      <c r="H133" s="249"/>
      <c r="I133" s="249"/>
      <c r="J133" s="248">
        <f t="shared" si="3"/>
        <v>0</v>
      </c>
      <c r="K133" s="281"/>
      <c r="L133" s="281"/>
      <c r="M133" s="281"/>
      <c r="N133" s="281"/>
      <c r="O133" s="249"/>
      <c r="P133" s="249"/>
      <c r="Q133" s="249"/>
      <c r="R133" s="249"/>
      <c r="S133" s="249"/>
      <c r="T133" s="249"/>
      <c r="U133" s="374">
        <f t="shared" si="4"/>
        <v>0</v>
      </c>
      <c r="V133" s="374">
        <f>'SEFA Recon - Exp - LONG'!M136</f>
        <v>0</v>
      </c>
      <c r="W133" s="373">
        <f t="shared" si="5"/>
        <v>0</v>
      </c>
      <c r="X133" s="286"/>
    </row>
    <row r="134" spans="4:24" hidden="1">
      <c r="D134" s="274">
        <f>'SEFA Recon - Exp - LONG'!D137</f>
        <v>0</v>
      </c>
      <c r="E134" s="400"/>
      <c r="F134" s="275" t="e">
        <f>VLOOKUP(E134,Exported!$A$2:$B$43,2,FALSE)</f>
        <v>#N/A</v>
      </c>
      <c r="G134" s="281"/>
      <c r="H134" s="249"/>
      <c r="I134" s="249"/>
      <c r="J134" s="248">
        <f t="shared" si="3"/>
        <v>0</v>
      </c>
      <c r="K134" s="281"/>
      <c r="L134" s="281"/>
      <c r="M134" s="281"/>
      <c r="N134" s="281"/>
      <c r="O134" s="249"/>
      <c r="P134" s="249"/>
      <c r="Q134" s="249"/>
      <c r="R134" s="249"/>
      <c r="S134" s="249"/>
      <c r="T134" s="249"/>
      <c r="U134" s="374">
        <f t="shared" si="4"/>
        <v>0</v>
      </c>
      <c r="V134" s="374">
        <f>'SEFA Recon - Exp - LONG'!M137</f>
        <v>0</v>
      </c>
      <c r="W134" s="373">
        <f t="shared" si="5"/>
        <v>0</v>
      </c>
      <c r="X134" s="286"/>
    </row>
    <row r="135" spans="4:24" hidden="1">
      <c r="D135" s="274">
        <f>'SEFA Recon - Exp - LONG'!D138</f>
        <v>0</v>
      </c>
      <c r="E135" s="400"/>
      <c r="F135" s="275" t="e">
        <f>VLOOKUP(E135,Exported!$A$2:$B$43,2,FALSE)</f>
        <v>#N/A</v>
      </c>
      <c r="G135" s="281"/>
      <c r="H135" s="249"/>
      <c r="I135" s="249"/>
      <c r="J135" s="248">
        <f t="shared" si="3"/>
        <v>0</v>
      </c>
      <c r="K135" s="281"/>
      <c r="L135" s="281"/>
      <c r="M135" s="281"/>
      <c r="N135" s="281"/>
      <c r="O135" s="249"/>
      <c r="P135" s="249"/>
      <c r="Q135" s="249"/>
      <c r="R135" s="249"/>
      <c r="S135" s="249"/>
      <c r="T135" s="249"/>
      <c r="U135" s="374">
        <f t="shared" si="4"/>
        <v>0</v>
      </c>
      <c r="V135" s="374">
        <f>'SEFA Recon - Exp - LONG'!M138</f>
        <v>0</v>
      </c>
      <c r="W135" s="373">
        <f t="shared" si="5"/>
        <v>0</v>
      </c>
      <c r="X135" s="286"/>
    </row>
    <row r="136" spans="4:24" hidden="1">
      <c r="D136" s="274">
        <f>'SEFA Recon - Exp - LONG'!D139</f>
        <v>0</v>
      </c>
      <c r="E136" s="400"/>
      <c r="F136" s="275" t="e">
        <f>VLOOKUP(E136,Exported!$A$2:$B$43,2,FALSE)</f>
        <v>#N/A</v>
      </c>
      <c r="G136" s="281"/>
      <c r="H136" s="249"/>
      <c r="I136" s="249"/>
      <c r="J136" s="248">
        <f t="shared" si="3"/>
        <v>0</v>
      </c>
      <c r="K136" s="281"/>
      <c r="L136" s="281"/>
      <c r="M136" s="281"/>
      <c r="N136" s="281"/>
      <c r="O136" s="249"/>
      <c r="P136" s="249"/>
      <c r="Q136" s="249"/>
      <c r="R136" s="249"/>
      <c r="S136" s="249"/>
      <c r="T136" s="249"/>
      <c r="U136" s="374">
        <f t="shared" si="4"/>
        <v>0</v>
      </c>
      <c r="V136" s="374">
        <f>'SEFA Recon - Exp - LONG'!M139</f>
        <v>0</v>
      </c>
      <c r="W136" s="373">
        <f t="shared" si="5"/>
        <v>0</v>
      </c>
      <c r="X136" s="286"/>
    </row>
    <row r="137" spans="4:24" hidden="1">
      <c r="D137" s="274">
        <f>'SEFA Recon - Exp - LONG'!D140</f>
        <v>0</v>
      </c>
      <c r="E137" s="400"/>
      <c r="F137" s="275" t="e">
        <f>VLOOKUP(E137,Exported!$A$2:$B$43,2,FALSE)</f>
        <v>#N/A</v>
      </c>
      <c r="G137" s="281"/>
      <c r="H137" s="249"/>
      <c r="I137" s="249"/>
      <c r="J137" s="248">
        <f t="shared" si="3"/>
        <v>0</v>
      </c>
      <c r="K137" s="281"/>
      <c r="L137" s="281"/>
      <c r="M137" s="281"/>
      <c r="N137" s="281"/>
      <c r="O137" s="249"/>
      <c r="P137" s="249"/>
      <c r="Q137" s="249"/>
      <c r="R137" s="249"/>
      <c r="S137" s="249"/>
      <c r="T137" s="249"/>
      <c r="U137" s="374">
        <f t="shared" si="4"/>
        <v>0</v>
      </c>
      <c r="V137" s="374">
        <f>'SEFA Recon - Exp - LONG'!M140</f>
        <v>0</v>
      </c>
      <c r="W137" s="373">
        <f t="shared" si="5"/>
        <v>0</v>
      </c>
      <c r="X137" s="286"/>
    </row>
    <row r="138" spans="4:24" hidden="1">
      <c r="D138" s="274">
        <f>'SEFA Recon - Exp - LONG'!D141</f>
        <v>0</v>
      </c>
      <c r="E138" s="400"/>
      <c r="F138" s="275" t="e">
        <f>VLOOKUP(E138,Exported!$A$2:$B$43,2,FALSE)</f>
        <v>#N/A</v>
      </c>
      <c r="G138" s="281"/>
      <c r="H138" s="249"/>
      <c r="I138" s="249"/>
      <c r="J138" s="248">
        <f t="shared" si="3"/>
        <v>0</v>
      </c>
      <c r="K138" s="281"/>
      <c r="L138" s="281"/>
      <c r="M138" s="281"/>
      <c r="N138" s="281"/>
      <c r="O138" s="249"/>
      <c r="P138" s="249"/>
      <c r="Q138" s="249"/>
      <c r="R138" s="249"/>
      <c r="S138" s="249"/>
      <c r="T138" s="249"/>
      <c r="U138" s="374">
        <f t="shared" si="4"/>
        <v>0</v>
      </c>
      <c r="V138" s="374">
        <f>'SEFA Recon - Exp - LONG'!M141</f>
        <v>0</v>
      </c>
      <c r="W138" s="373">
        <f t="shared" si="5"/>
        <v>0</v>
      </c>
      <c r="X138" s="286"/>
    </row>
    <row r="139" spans="4:24" hidden="1">
      <c r="D139" s="274">
        <f>'SEFA Recon - Exp - LONG'!D142</f>
        <v>0</v>
      </c>
      <c r="E139" s="400"/>
      <c r="F139" s="275" t="e">
        <f>VLOOKUP(E139,Exported!$A$2:$B$43,2,FALSE)</f>
        <v>#N/A</v>
      </c>
      <c r="G139" s="281"/>
      <c r="H139" s="249"/>
      <c r="I139" s="249"/>
      <c r="J139" s="248">
        <f t="shared" si="3"/>
        <v>0</v>
      </c>
      <c r="K139" s="281"/>
      <c r="L139" s="281"/>
      <c r="M139" s="281"/>
      <c r="N139" s="281"/>
      <c r="O139" s="249"/>
      <c r="P139" s="249"/>
      <c r="Q139" s="249"/>
      <c r="R139" s="249"/>
      <c r="S139" s="249"/>
      <c r="T139" s="249"/>
      <c r="U139" s="374">
        <f t="shared" si="4"/>
        <v>0</v>
      </c>
      <c r="V139" s="374">
        <f>'SEFA Recon - Exp - LONG'!M142</f>
        <v>0</v>
      </c>
      <c r="W139" s="373">
        <f t="shared" si="5"/>
        <v>0</v>
      </c>
      <c r="X139" s="286"/>
    </row>
    <row r="140" spans="4:24" hidden="1">
      <c r="D140" s="274">
        <f>'SEFA Recon - Exp - LONG'!D143</f>
        <v>0</v>
      </c>
      <c r="E140" s="400"/>
      <c r="F140" s="275" t="e">
        <f>VLOOKUP(E140,Exported!$A$2:$B$43,2,FALSE)</f>
        <v>#N/A</v>
      </c>
      <c r="G140" s="281"/>
      <c r="H140" s="249"/>
      <c r="I140" s="249"/>
      <c r="J140" s="248">
        <f t="shared" si="3"/>
        <v>0</v>
      </c>
      <c r="K140" s="281"/>
      <c r="L140" s="281"/>
      <c r="M140" s="281"/>
      <c r="N140" s="281"/>
      <c r="O140" s="249"/>
      <c r="P140" s="249"/>
      <c r="Q140" s="249"/>
      <c r="R140" s="249"/>
      <c r="S140" s="249"/>
      <c r="T140" s="249"/>
      <c r="U140" s="374">
        <f t="shared" si="4"/>
        <v>0</v>
      </c>
      <c r="V140" s="374">
        <f>'SEFA Recon - Exp - LONG'!M143</f>
        <v>0</v>
      </c>
      <c r="W140" s="373">
        <f t="shared" si="5"/>
        <v>0</v>
      </c>
      <c r="X140" s="286"/>
    </row>
    <row r="141" spans="4:24" hidden="1">
      <c r="D141" s="274">
        <f>'SEFA Recon - Exp - LONG'!D144</f>
        <v>0</v>
      </c>
      <c r="E141" s="400"/>
      <c r="F141" s="275" t="e">
        <f>VLOOKUP(E141,Exported!$A$2:$B$43,2,FALSE)</f>
        <v>#N/A</v>
      </c>
      <c r="G141" s="281"/>
      <c r="H141" s="249"/>
      <c r="I141" s="249"/>
      <c r="J141" s="248">
        <f t="shared" si="3"/>
        <v>0</v>
      </c>
      <c r="K141" s="281"/>
      <c r="L141" s="281"/>
      <c r="M141" s="281"/>
      <c r="N141" s="281"/>
      <c r="O141" s="249"/>
      <c r="P141" s="249"/>
      <c r="Q141" s="249"/>
      <c r="R141" s="249"/>
      <c r="S141" s="249"/>
      <c r="T141" s="249"/>
      <c r="U141" s="374">
        <f t="shared" si="4"/>
        <v>0</v>
      </c>
      <c r="V141" s="374">
        <f>'SEFA Recon - Exp - LONG'!M144</f>
        <v>0</v>
      </c>
      <c r="W141" s="373">
        <f t="shared" si="5"/>
        <v>0</v>
      </c>
      <c r="X141" s="286"/>
    </row>
    <row r="142" spans="4:24" hidden="1">
      <c r="D142" s="274">
        <f>'SEFA Recon - Exp - LONG'!D145</f>
        <v>0</v>
      </c>
      <c r="E142" s="400"/>
      <c r="F142" s="275" t="e">
        <f>VLOOKUP(E142,Exported!$A$2:$B$43,2,FALSE)</f>
        <v>#N/A</v>
      </c>
      <c r="G142" s="281"/>
      <c r="H142" s="249"/>
      <c r="I142" s="249"/>
      <c r="J142" s="248">
        <f t="shared" si="3"/>
        <v>0</v>
      </c>
      <c r="K142" s="281"/>
      <c r="L142" s="281"/>
      <c r="M142" s="281"/>
      <c r="N142" s="281"/>
      <c r="O142" s="249"/>
      <c r="P142" s="249"/>
      <c r="Q142" s="249"/>
      <c r="R142" s="249"/>
      <c r="S142" s="249"/>
      <c r="T142" s="249"/>
      <c r="U142" s="374">
        <f t="shared" si="4"/>
        <v>0</v>
      </c>
      <c r="V142" s="374">
        <f>'SEFA Recon - Exp - LONG'!M145</f>
        <v>0</v>
      </c>
      <c r="W142" s="373">
        <f t="shared" si="5"/>
        <v>0</v>
      </c>
      <c r="X142" s="286"/>
    </row>
    <row r="143" spans="4:24" hidden="1">
      <c r="D143" s="274">
        <f>'SEFA Recon - Exp - LONG'!D146</f>
        <v>0</v>
      </c>
      <c r="E143" s="400"/>
      <c r="F143" s="275" t="e">
        <f>VLOOKUP(E143,Exported!$A$2:$B$43,2,FALSE)</f>
        <v>#N/A</v>
      </c>
      <c r="G143" s="281"/>
      <c r="H143" s="249"/>
      <c r="I143" s="249"/>
      <c r="J143" s="248">
        <f t="shared" si="3"/>
        <v>0</v>
      </c>
      <c r="K143" s="281"/>
      <c r="L143" s="281"/>
      <c r="M143" s="281"/>
      <c r="N143" s="281"/>
      <c r="O143" s="249"/>
      <c r="P143" s="249"/>
      <c r="Q143" s="249"/>
      <c r="R143" s="249"/>
      <c r="S143" s="249"/>
      <c r="T143" s="249"/>
      <c r="U143" s="374">
        <f t="shared" si="4"/>
        <v>0</v>
      </c>
      <c r="V143" s="374">
        <f>'SEFA Recon - Exp - LONG'!M146</f>
        <v>0</v>
      </c>
      <c r="W143" s="373">
        <f t="shared" si="5"/>
        <v>0</v>
      </c>
      <c r="X143" s="286"/>
    </row>
    <row r="144" spans="4:24" hidden="1">
      <c r="D144" s="274">
        <f>'SEFA Recon - Exp - LONG'!D147</f>
        <v>0</v>
      </c>
      <c r="E144" s="400"/>
      <c r="F144" s="275" t="e">
        <f>VLOOKUP(E144,Exported!$A$2:$B$43,2,FALSE)</f>
        <v>#N/A</v>
      </c>
      <c r="G144" s="281"/>
      <c r="H144" s="249"/>
      <c r="I144" s="249"/>
      <c r="J144" s="248">
        <f t="shared" si="3"/>
        <v>0</v>
      </c>
      <c r="K144" s="281"/>
      <c r="L144" s="281"/>
      <c r="M144" s="281"/>
      <c r="N144" s="281"/>
      <c r="O144" s="249"/>
      <c r="P144" s="249"/>
      <c r="Q144" s="249"/>
      <c r="R144" s="249"/>
      <c r="S144" s="249"/>
      <c r="T144" s="249"/>
      <c r="U144" s="374">
        <f t="shared" si="4"/>
        <v>0</v>
      </c>
      <c r="V144" s="374">
        <f>'SEFA Recon - Exp - LONG'!M147</f>
        <v>0</v>
      </c>
      <c r="W144" s="373">
        <f t="shared" si="5"/>
        <v>0</v>
      </c>
      <c r="X144" s="286"/>
    </row>
    <row r="145" spans="4:24" hidden="1">
      <c r="D145" s="274">
        <f>'SEFA Recon - Exp - LONG'!D148</f>
        <v>0</v>
      </c>
      <c r="E145" s="400"/>
      <c r="F145" s="275" t="e">
        <f>VLOOKUP(E145,Exported!$A$2:$B$43,2,FALSE)</f>
        <v>#N/A</v>
      </c>
      <c r="G145" s="281"/>
      <c r="H145" s="249"/>
      <c r="I145" s="249"/>
      <c r="J145" s="248">
        <f t="shared" ref="J145:J208" si="6">SUM(G145:I145)</f>
        <v>0</v>
      </c>
      <c r="K145" s="281"/>
      <c r="L145" s="281"/>
      <c r="M145" s="281"/>
      <c r="N145" s="281"/>
      <c r="O145" s="249"/>
      <c r="P145" s="249"/>
      <c r="Q145" s="249"/>
      <c r="R145" s="249"/>
      <c r="S145" s="249"/>
      <c r="T145" s="249"/>
      <c r="U145" s="374">
        <f t="shared" si="4"/>
        <v>0</v>
      </c>
      <c r="V145" s="374">
        <f>'SEFA Recon - Exp - LONG'!M148</f>
        <v>0</v>
      </c>
      <c r="W145" s="373">
        <f t="shared" si="5"/>
        <v>0</v>
      </c>
      <c r="X145" s="286"/>
    </row>
    <row r="146" spans="4:24" hidden="1">
      <c r="D146" s="274">
        <f>'SEFA Recon - Exp - LONG'!D149</f>
        <v>0</v>
      </c>
      <c r="E146" s="400"/>
      <c r="F146" s="275" t="e">
        <f>VLOOKUP(E146,Exported!$A$2:$B$43,2,FALSE)</f>
        <v>#N/A</v>
      </c>
      <c r="G146" s="281"/>
      <c r="H146" s="249"/>
      <c r="I146" s="249"/>
      <c r="J146" s="248">
        <f t="shared" si="6"/>
        <v>0</v>
      </c>
      <c r="K146" s="281"/>
      <c r="L146" s="281"/>
      <c r="M146" s="281"/>
      <c r="N146" s="281"/>
      <c r="O146" s="249"/>
      <c r="P146" s="249"/>
      <c r="Q146" s="249"/>
      <c r="R146" s="249"/>
      <c r="S146" s="249"/>
      <c r="T146" s="249"/>
      <c r="U146" s="374">
        <f t="shared" ref="U146:U209" si="7">SUM(J146:T146)</f>
        <v>0</v>
      </c>
      <c r="V146" s="374">
        <f>'SEFA Recon - Exp - LONG'!M149</f>
        <v>0</v>
      </c>
      <c r="W146" s="373">
        <f t="shared" ref="W146:W209" si="8">+U146+V146</f>
        <v>0</v>
      </c>
      <c r="X146" s="286"/>
    </row>
    <row r="147" spans="4:24" hidden="1">
      <c r="D147" s="274">
        <f>'SEFA Recon - Exp - LONG'!D150</f>
        <v>0</v>
      </c>
      <c r="E147" s="400"/>
      <c r="F147" s="275" t="e">
        <f>VLOOKUP(E147,Exported!$A$2:$B$43,2,FALSE)</f>
        <v>#N/A</v>
      </c>
      <c r="G147" s="281"/>
      <c r="H147" s="249"/>
      <c r="I147" s="249"/>
      <c r="J147" s="248">
        <f t="shared" si="6"/>
        <v>0</v>
      </c>
      <c r="K147" s="281"/>
      <c r="L147" s="281"/>
      <c r="M147" s="281"/>
      <c r="N147" s="281"/>
      <c r="O147" s="249"/>
      <c r="P147" s="249"/>
      <c r="Q147" s="249"/>
      <c r="R147" s="249"/>
      <c r="S147" s="249"/>
      <c r="T147" s="249"/>
      <c r="U147" s="374">
        <f t="shared" si="7"/>
        <v>0</v>
      </c>
      <c r="V147" s="374">
        <f>'SEFA Recon - Exp - LONG'!M150</f>
        <v>0</v>
      </c>
      <c r="W147" s="373">
        <f t="shared" si="8"/>
        <v>0</v>
      </c>
      <c r="X147" s="286"/>
    </row>
    <row r="148" spans="4:24" hidden="1">
      <c r="D148" s="274">
        <f>'SEFA Recon - Exp - LONG'!D151</f>
        <v>0</v>
      </c>
      <c r="E148" s="400"/>
      <c r="F148" s="275" t="e">
        <f>VLOOKUP(E148,Exported!$A$2:$B$43,2,FALSE)</f>
        <v>#N/A</v>
      </c>
      <c r="G148" s="281"/>
      <c r="H148" s="249"/>
      <c r="I148" s="249"/>
      <c r="J148" s="248">
        <f t="shared" si="6"/>
        <v>0</v>
      </c>
      <c r="K148" s="281"/>
      <c r="L148" s="281"/>
      <c r="M148" s="281"/>
      <c r="N148" s="281"/>
      <c r="O148" s="249"/>
      <c r="P148" s="249"/>
      <c r="Q148" s="249"/>
      <c r="R148" s="249"/>
      <c r="S148" s="249"/>
      <c r="T148" s="249"/>
      <c r="U148" s="374">
        <f t="shared" si="7"/>
        <v>0</v>
      </c>
      <c r="V148" s="374">
        <f>'SEFA Recon - Exp - LONG'!M151</f>
        <v>0</v>
      </c>
      <c r="W148" s="373">
        <f t="shared" si="8"/>
        <v>0</v>
      </c>
      <c r="X148" s="286"/>
    </row>
    <row r="149" spans="4:24" hidden="1">
      <c r="D149" s="274">
        <f>'SEFA Recon - Exp - LONG'!D152</f>
        <v>0</v>
      </c>
      <c r="E149" s="400"/>
      <c r="F149" s="275" t="e">
        <f>VLOOKUP(E149,Exported!$A$2:$B$43,2,FALSE)</f>
        <v>#N/A</v>
      </c>
      <c r="G149" s="281"/>
      <c r="H149" s="249"/>
      <c r="I149" s="249"/>
      <c r="J149" s="248">
        <f t="shared" si="6"/>
        <v>0</v>
      </c>
      <c r="K149" s="281"/>
      <c r="L149" s="281"/>
      <c r="M149" s="281"/>
      <c r="N149" s="281"/>
      <c r="O149" s="249"/>
      <c r="P149" s="249"/>
      <c r="Q149" s="249"/>
      <c r="R149" s="249"/>
      <c r="S149" s="249"/>
      <c r="T149" s="249"/>
      <c r="U149" s="374">
        <f t="shared" si="7"/>
        <v>0</v>
      </c>
      <c r="V149" s="374">
        <f>'SEFA Recon - Exp - LONG'!M152</f>
        <v>0</v>
      </c>
      <c r="W149" s="373">
        <f t="shared" si="8"/>
        <v>0</v>
      </c>
      <c r="X149" s="286"/>
    </row>
    <row r="150" spans="4:24" hidden="1">
      <c r="D150" s="274">
        <f>'SEFA Recon - Exp - LONG'!D153</f>
        <v>0</v>
      </c>
      <c r="E150" s="400"/>
      <c r="F150" s="275" t="e">
        <f>VLOOKUP(E150,Exported!$A$2:$B$43,2,FALSE)</f>
        <v>#N/A</v>
      </c>
      <c r="G150" s="281"/>
      <c r="H150" s="249"/>
      <c r="I150" s="249"/>
      <c r="J150" s="248">
        <f t="shared" si="6"/>
        <v>0</v>
      </c>
      <c r="K150" s="281"/>
      <c r="L150" s="281"/>
      <c r="M150" s="281"/>
      <c r="N150" s="281"/>
      <c r="O150" s="249"/>
      <c r="P150" s="249"/>
      <c r="Q150" s="249"/>
      <c r="R150" s="249"/>
      <c r="S150" s="249"/>
      <c r="T150" s="249"/>
      <c r="U150" s="374">
        <f t="shared" si="7"/>
        <v>0</v>
      </c>
      <c r="V150" s="374">
        <f>'SEFA Recon - Exp - LONG'!M153</f>
        <v>0</v>
      </c>
      <c r="W150" s="373">
        <f t="shared" si="8"/>
        <v>0</v>
      </c>
      <c r="X150" s="286"/>
    </row>
    <row r="151" spans="4:24" hidden="1">
      <c r="D151" s="274">
        <f>'SEFA Recon - Exp - LONG'!D154</f>
        <v>0</v>
      </c>
      <c r="E151" s="400"/>
      <c r="F151" s="275" t="e">
        <f>VLOOKUP(E151,Exported!$A$2:$B$43,2,FALSE)</f>
        <v>#N/A</v>
      </c>
      <c r="G151" s="281"/>
      <c r="H151" s="249"/>
      <c r="I151" s="249"/>
      <c r="J151" s="248">
        <f t="shared" si="6"/>
        <v>0</v>
      </c>
      <c r="K151" s="281"/>
      <c r="L151" s="281"/>
      <c r="M151" s="281"/>
      <c r="N151" s="281"/>
      <c r="O151" s="249"/>
      <c r="P151" s="249"/>
      <c r="Q151" s="249"/>
      <c r="R151" s="249"/>
      <c r="S151" s="249"/>
      <c r="T151" s="249"/>
      <c r="U151" s="374">
        <f t="shared" si="7"/>
        <v>0</v>
      </c>
      <c r="V151" s="374">
        <f>'SEFA Recon - Exp - LONG'!M154</f>
        <v>0</v>
      </c>
      <c r="W151" s="373">
        <f t="shared" si="8"/>
        <v>0</v>
      </c>
      <c r="X151" s="286"/>
    </row>
    <row r="152" spans="4:24" hidden="1">
      <c r="D152" s="274">
        <f>'SEFA Recon - Exp - LONG'!D155</f>
        <v>0</v>
      </c>
      <c r="E152" s="400"/>
      <c r="F152" s="275" t="e">
        <f>VLOOKUP(E152,Exported!$A$2:$B$43,2,FALSE)</f>
        <v>#N/A</v>
      </c>
      <c r="G152" s="281"/>
      <c r="H152" s="249"/>
      <c r="I152" s="249"/>
      <c r="J152" s="248">
        <f t="shared" si="6"/>
        <v>0</v>
      </c>
      <c r="K152" s="281"/>
      <c r="L152" s="281"/>
      <c r="M152" s="281"/>
      <c r="N152" s="281"/>
      <c r="O152" s="249"/>
      <c r="P152" s="249"/>
      <c r="Q152" s="249"/>
      <c r="R152" s="249"/>
      <c r="S152" s="249"/>
      <c r="T152" s="249"/>
      <c r="U152" s="374">
        <f t="shared" si="7"/>
        <v>0</v>
      </c>
      <c r="V152" s="374">
        <f>'SEFA Recon - Exp - LONG'!M155</f>
        <v>0</v>
      </c>
      <c r="W152" s="373">
        <f t="shared" si="8"/>
        <v>0</v>
      </c>
      <c r="X152" s="286"/>
    </row>
    <row r="153" spans="4:24" hidden="1">
      <c r="D153" s="274">
        <f>'SEFA Recon - Exp - LONG'!D156</f>
        <v>0</v>
      </c>
      <c r="E153" s="400"/>
      <c r="F153" s="275" t="e">
        <f>VLOOKUP(E153,Exported!$A$2:$B$43,2,FALSE)</f>
        <v>#N/A</v>
      </c>
      <c r="G153" s="281"/>
      <c r="H153" s="249"/>
      <c r="I153" s="249"/>
      <c r="J153" s="248">
        <f t="shared" si="6"/>
        <v>0</v>
      </c>
      <c r="K153" s="281"/>
      <c r="L153" s="281"/>
      <c r="M153" s="281"/>
      <c r="N153" s="281"/>
      <c r="O153" s="249"/>
      <c r="P153" s="249"/>
      <c r="Q153" s="249"/>
      <c r="R153" s="249"/>
      <c r="S153" s="249"/>
      <c r="T153" s="249"/>
      <c r="U153" s="374">
        <f t="shared" si="7"/>
        <v>0</v>
      </c>
      <c r="V153" s="374">
        <f>'SEFA Recon - Exp - LONG'!M156</f>
        <v>0</v>
      </c>
      <c r="W153" s="373">
        <f t="shared" si="8"/>
        <v>0</v>
      </c>
      <c r="X153" s="286"/>
    </row>
    <row r="154" spans="4:24" hidden="1">
      <c r="D154" s="274">
        <f>'SEFA Recon - Exp - LONG'!D157</f>
        <v>0</v>
      </c>
      <c r="E154" s="400"/>
      <c r="F154" s="275" t="e">
        <f>VLOOKUP(E154,Exported!$A$2:$B$43,2,FALSE)</f>
        <v>#N/A</v>
      </c>
      <c r="G154" s="281"/>
      <c r="H154" s="249"/>
      <c r="I154" s="249"/>
      <c r="J154" s="248">
        <f t="shared" si="6"/>
        <v>0</v>
      </c>
      <c r="K154" s="281"/>
      <c r="L154" s="281"/>
      <c r="M154" s="281"/>
      <c r="N154" s="281"/>
      <c r="O154" s="249"/>
      <c r="P154" s="249"/>
      <c r="Q154" s="249"/>
      <c r="R154" s="249"/>
      <c r="S154" s="249"/>
      <c r="T154" s="249"/>
      <c r="U154" s="374">
        <f t="shared" si="7"/>
        <v>0</v>
      </c>
      <c r="V154" s="374">
        <f>'SEFA Recon - Exp - LONG'!M157</f>
        <v>0</v>
      </c>
      <c r="W154" s="373">
        <f t="shared" si="8"/>
        <v>0</v>
      </c>
      <c r="X154" s="286"/>
    </row>
    <row r="155" spans="4:24" hidden="1">
      <c r="D155" s="274">
        <f>'SEFA Recon - Exp - LONG'!D158</f>
        <v>0</v>
      </c>
      <c r="E155" s="400"/>
      <c r="F155" s="275" t="e">
        <f>VLOOKUP(E155,Exported!$A$2:$B$43,2,FALSE)</f>
        <v>#N/A</v>
      </c>
      <c r="G155" s="281"/>
      <c r="H155" s="249"/>
      <c r="I155" s="249"/>
      <c r="J155" s="248">
        <f t="shared" si="6"/>
        <v>0</v>
      </c>
      <c r="K155" s="281"/>
      <c r="L155" s="281"/>
      <c r="M155" s="281"/>
      <c r="N155" s="281"/>
      <c r="O155" s="249"/>
      <c r="P155" s="249"/>
      <c r="Q155" s="249"/>
      <c r="R155" s="249"/>
      <c r="S155" s="249"/>
      <c r="T155" s="249"/>
      <c r="U155" s="374">
        <f t="shared" si="7"/>
        <v>0</v>
      </c>
      <c r="V155" s="374">
        <f>'SEFA Recon - Exp - LONG'!M158</f>
        <v>0</v>
      </c>
      <c r="W155" s="373">
        <f t="shared" si="8"/>
        <v>0</v>
      </c>
      <c r="X155" s="286"/>
    </row>
    <row r="156" spans="4:24" hidden="1">
      <c r="D156" s="274">
        <f>'SEFA Recon - Exp - LONG'!D159</f>
        <v>0</v>
      </c>
      <c r="E156" s="400"/>
      <c r="F156" s="275" t="e">
        <f>VLOOKUP(E156,Exported!$A$2:$B$43,2,FALSE)</f>
        <v>#N/A</v>
      </c>
      <c r="G156" s="281"/>
      <c r="H156" s="249"/>
      <c r="I156" s="249"/>
      <c r="J156" s="248">
        <f t="shared" si="6"/>
        <v>0</v>
      </c>
      <c r="K156" s="281"/>
      <c r="L156" s="281"/>
      <c r="M156" s="281"/>
      <c r="N156" s="281"/>
      <c r="O156" s="249"/>
      <c r="P156" s="249"/>
      <c r="Q156" s="249"/>
      <c r="R156" s="249"/>
      <c r="S156" s="249"/>
      <c r="T156" s="249"/>
      <c r="U156" s="374">
        <f t="shared" si="7"/>
        <v>0</v>
      </c>
      <c r="V156" s="374">
        <f>'SEFA Recon - Exp - LONG'!M159</f>
        <v>0</v>
      </c>
      <c r="W156" s="373">
        <f t="shared" si="8"/>
        <v>0</v>
      </c>
      <c r="X156" s="286"/>
    </row>
    <row r="157" spans="4:24" hidden="1">
      <c r="D157" s="274">
        <f>'SEFA Recon - Exp - LONG'!D160</f>
        <v>0</v>
      </c>
      <c r="E157" s="400"/>
      <c r="F157" s="275" t="e">
        <f>VLOOKUP(E157,Exported!$A$2:$B$43,2,FALSE)</f>
        <v>#N/A</v>
      </c>
      <c r="G157" s="281"/>
      <c r="H157" s="249"/>
      <c r="I157" s="249"/>
      <c r="J157" s="248">
        <f t="shared" si="6"/>
        <v>0</v>
      </c>
      <c r="K157" s="281"/>
      <c r="L157" s="281"/>
      <c r="M157" s="281"/>
      <c r="N157" s="281"/>
      <c r="O157" s="249"/>
      <c r="P157" s="249"/>
      <c r="Q157" s="249"/>
      <c r="R157" s="249"/>
      <c r="S157" s="249"/>
      <c r="T157" s="249"/>
      <c r="U157" s="374">
        <f t="shared" si="7"/>
        <v>0</v>
      </c>
      <c r="V157" s="374">
        <f>'SEFA Recon - Exp - LONG'!M160</f>
        <v>0</v>
      </c>
      <c r="W157" s="373">
        <f t="shared" si="8"/>
        <v>0</v>
      </c>
      <c r="X157" s="286"/>
    </row>
    <row r="158" spans="4:24" hidden="1">
      <c r="D158" s="274">
        <f>'SEFA Recon - Exp - LONG'!D161</f>
        <v>0</v>
      </c>
      <c r="E158" s="400"/>
      <c r="F158" s="275" t="e">
        <f>VLOOKUP(E158,Exported!$A$2:$B$43,2,FALSE)</f>
        <v>#N/A</v>
      </c>
      <c r="G158" s="281"/>
      <c r="H158" s="249"/>
      <c r="I158" s="249"/>
      <c r="J158" s="248">
        <f t="shared" si="6"/>
        <v>0</v>
      </c>
      <c r="K158" s="281"/>
      <c r="L158" s="281"/>
      <c r="M158" s="281"/>
      <c r="N158" s="281"/>
      <c r="O158" s="249"/>
      <c r="P158" s="249"/>
      <c r="Q158" s="249"/>
      <c r="R158" s="249"/>
      <c r="S158" s="249"/>
      <c r="T158" s="249"/>
      <c r="U158" s="374">
        <f t="shared" si="7"/>
        <v>0</v>
      </c>
      <c r="V158" s="374">
        <f>'SEFA Recon - Exp - LONG'!M161</f>
        <v>0</v>
      </c>
      <c r="W158" s="373">
        <f t="shared" si="8"/>
        <v>0</v>
      </c>
      <c r="X158" s="286"/>
    </row>
    <row r="159" spans="4:24" hidden="1">
      <c r="D159" s="274">
        <f>'SEFA Recon - Exp - LONG'!D162</f>
        <v>0</v>
      </c>
      <c r="E159" s="400"/>
      <c r="F159" s="275" t="e">
        <f>VLOOKUP(E159,Exported!$A$2:$B$43,2,FALSE)</f>
        <v>#N/A</v>
      </c>
      <c r="G159" s="281"/>
      <c r="H159" s="249"/>
      <c r="I159" s="249"/>
      <c r="J159" s="248">
        <f t="shared" si="6"/>
        <v>0</v>
      </c>
      <c r="K159" s="281"/>
      <c r="L159" s="281"/>
      <c r="M159" s="281"/>
      <c r="N159" s="281"/>
      <c r="O159" s="249"/>
      <c r="P159" s="249"/>
      <c r="Q159" s="249"/>
      <c r="R159" s="249"/>
      <c r="S159" s="249"/>
      <c r="T159" s="249"/>
      <c r="U159" s="374">
        <f t="shared" si="7"/>
        <v>0</v>
      </c>
      <c r="V159" s="374">
        <f>'SEFA Recon - Exp - LONG'!M162</f>
        <v>0</v>
      </c>
      <c r="W159" s="373">
        <f t="shared" si="8"/>
        <v>0</v>
      </c>
      <c r="X159" s="286"/>
    </row>
    <row r="160" spans="4:24" hidden="1">
      <c r="D160" s="274">
        <f>'SEFA Recon - Exp - LONG'!D163</f>
        <v>0</v>
      </c>
      <c r="E160" s="400"/>
      <c r="F160" s="275" t="e">
        <f>VLOOKUP(E160,Exported!$A$2:$B$43,2,FALSE)</f>
        <v>#N/A</v>
      </c>
      <c r="G160" s="281"/>
      <c r="H160" s="249"/>
      <c r="I160" s="249"/>
      <c r="J160" s="248">
        <f t="shared" si="6"/>
        <v>0</v>
      </c>
      <c r="K160" s="281"/>
      <c r="L160" s="281"/>
      <c r="M160" s="281"/>
      <c r="N160" s="281"/>
      <c r="O160" s="249"/>
      <c r="P160" s="249"/>
      <c r="Q160" s="249"/>
      <c r="R160" s="249"/>
      <c r="S160" s="249"/>
      <c r="T160" s="249"/>
      <c r="U160" s="374">
        <f t="shared" si="7"/>
        <v>0</v>
      </c>
      <c r="V160" s="374">
        <f>'SEFA Recon - Exp - LONG'!M163</f>
        <v>0</v>
      </c>
      <c r="W160" s="373">
        <f t="shared" si="8"/>
        <v>0</v>
      </c>
      <c r="X160" s="286"/>
    </row>
    <row r="161" spans="4:24" hidden="1">
      <c r="D161" s="274">
        <f>'SEFA Recon - Exp - LONG'!D164</f>
        <v>0</v>
      </c>
      <c r="E161" s="400"/>
      <c r="F161" s="275" t="e">
        <f>VLOOKUP(E161,Exported!$A$2:$B$43,2,FALSE)</f>
        <v>#N/A</v>
      </c>
      <c r="G161" s="281"/>
      <c r="H161" s="249"/>
      <c r="I161" s="249"/>
      <c r="J161" s="248">
        <f t="shared" si="6"/>
        <v>0</v>
      </c>
      <c r="K161" s="281"/>
      <c r="L161" s="281"/>
      <c r="M161" s="281"/>
      <c r="N161" s="281"/>
      <c r="O161" s="249"/>
      <c r="P161" s="249"/>
      <c r="Q161" s="249"/>
      <c r="R161" s="249"/>
      <c r="S161" s="249"/>
      <c r="T161" s="249"/>
      <c r="U161" s="374">
        <f t="shared" si="7"/>
        <v>0</v>
      </c>
      <c r="V161" s="374">
        <f>'SEFA Recon - Exp - LONG'!M164</f>
        <v>0</v>
      </c>
      <c r="W161" s="373">
        <f t="shared" si="8"/>
        <v>0</v>
      </c>
      <c r="X161" s="286"/>
    </row>
    <row r="162" spans="4:24" hidden="1">
      <c r="D162" s="274">
        <f>'SEFA Recon - Exp - LONG'!D165</f>
        <v>0</v>
      </c>
      <c r="E162" s="400"/>
      <c r="F162" s="275" t="e">
        <f>VLOOKUP(E162,Exported!$A$2:$B$43,2,FALSE)</f>
        <v>#N/A</v>
      </c>
      <c r="G162" s="281"/>
      <c r="H162" s="249"/>
      <c r="I162" s="249"/>
      <c r="J162" s="248">
        <f t="shared" si="6"/>
        <v>0</v>
      </c>
      <c r="K162" s="281"/>
      <c r="L162" s="281"/>
      <c r="M162" s="281"/>
      <c r="N162" s="281"/>
      <c r="O162" s="249"/>
      <c r="P162" s="249"/>
      <c r="Q162" s="249"/>
      <c r="R162" s="249"/>
      <c r="S162" s="249"/>
      <c r="T162" s="249"/>
      <c r="U162" s="374">
        <f t="shared" si="7"/>
        <v>0</v>
      </c>
      <c r="V162" s="374">
        <f>'SEFA Recon - Exp - LONG'!M165</f>
        <v>0</v>
      </c>
      <c r="W162" s="373">
        <f t="shared" si="8"/>
        <v>0</v>
      </c>
      <c r="X162" s="286"/>
    </row>
    <row r="163" spans="4:24" hidden="1">
      <c r="D163" s="274">
        <f>'SEFA Recon - Exp - LONG'!D166</f>
        <v>0</v>
      </c>
      <c r="E163" s="400"/>
      <c r="F163" s="275" t="e">
        <f>VLOOKUP(E163,Exported!$A$2:$B$43,2,FALSE)</f>
        <v>#N/A</v>
      </c>
      <c r="G163" s="281"/>
      <c r="H163" s="249"/>
      <c r="I163" s="249"/>
      <c r="J163" s="248">
        <f t="shared" si="6"/>
        <v>0</v>
      </c>
      <c r="K163" s="281"/>
      <c r="L163" s="281"/>
      <c r="M163" s="281"/>
      <c r="N163" s="281"/>
      <c r="O163" s="249"/>
      <c r="P163" s="249"/>
      <c r="Q163" s="249"/>
      <c r="R163" s="249"/>
      <c r="S163" s="249"/>
      <c r="T163" s="249"/>
      <c r="U163" s="374">
        <f t="shared" si="7"/>
        <v>0</v>
      </c>
      <c r="V163" s="374">
        <f>'SEFA Recon - Exp - LONG'!M166</f>
        <v>0</v>
      </c>
      <c r="W163" s="373">
        <f t="shared" si="8"/>
        <v>0</v>
      </c>
      <c r="X163" s="286"/>
    </row>
    <row r="164" spans="4:24" hidden="1">
      <c r="D164" s="274">
        <f>'SEFA Recon - Exp - LONG'!D167</f>
        <v>0</v>
      </c>
      <c r="E164" s="400"/>
      <c r="F164" s="275" t="e">
        <f>VLOOKUP(E164,Exported!$A$2:$B$43,2,FALSE)</f>
        <v>#N/A</v>
      </c>
      <c r="G164" s="281"/>
      <c r="H164" s="249"/>
      <c r="I164" s="249"/>
      <c r="J164" s="248">
        <f t="shared" si="6"/>
        <v>0</v>
      </c>
      <c r="K164" s="281"/>
      <c r="L164" s="281"/>
      <c r="M164" s="281"/>
      <c r="N164" s="281"/>
      <c r="O164" s="249"/>
      <c r="P164" s="249"/>
      <c r="Q164" s="249"/>
      <c r="R164" s="249"/>
      <c r="S164" s="249"/>
      <c r="T164" s="249"/>
      <c r="U164" s="374">
        <f t="shared" si="7"/>
        <v>0</v>
      </c>
      <c r="V164" s="374">
        <f>'SEFA Recon - Exp - LONG'!M167</f>
        <v>0</v>
      </c>
      <c r="W164" s="373">
        <f t="shared" si="8"/>
        <v>0</v>
      </c>
      <c r="X164" s="286"/>
    </row>
    <row r="165" spans="4:24" hidden="1">
      <c r="D165" s="274">
        <f>'SEFA Recon - Exp - LONG'!D168</f>
        <v>0</v>
      </c>
      <c r="E165" s="400"/>
      <c r="F165" s="275" t="e">
        <f>VLOOKUP(E165,Exported!$A$2:$B$43,2,FALSE)</f>
        <v>#N/A</v>
      </c>
      <c r="G165" s="281"/>
      <c r="H165" s="249"/>
      <c r="I165" s="249"/>
      <c r="J165" s="248">
        <f t="shared" si="6"/>
        <v>0</v>
      </c>
      <c r="K165" s="281"/>
      <c r="L165" s="281"/>
      <c r="M165" s="281"/>
      <c r="N165" s="281"/>
      <c r="O165" s="249"/>
      <c r="P165" s="249"/>
      <c r="Q165" s="249"/>
      <c r="R165" s="249"/>
      <c r="S165" s="249"/>
      <c r="T165" s="249"/>
      <c r="U165" s="374">
        <f t="shared" si="7"/>
        <v>0</v>
      </c>
      <c r="V165" s="374">
        <f>'SEFA Recon - Exp - LONG'!M168</f>
        <v>0</v>
      </c>
      <c r="W165" s="373">
        <f t="shared" si="8"/>
        <v>0</v>
      </c>
      <c r="X165" s="286"/>
    </row>
    <row r="166" spans="4:24" hidden="1">
      <c r="D166" s="274">
        <f>'SEFA Recon - Exp - LONG'!D169</f>
        <v>0</v>
      </c>
      <c r="E166" s="400"/>
      <c r="F166" s="275" t="e">
        <f>VLOOKUP(E166,Exported!$A$2:$B$43,2,FALSE)</f>
        <v>#N/A</v>
      </c>
      <c r="G166" s="281"/>
      <c r="H166" s="249"/>
      <c r="I166" s="249"/>
      <c r="J166" s="248">
        <f t="shared" si="6"/>
        <v>0</v>
      </c>
      <c r="K166" s="281"/>
      <c r="L166" s="281"/>
      <c r="M166" s="281"/>
      <c r="N166" s="281"/>
      <c r="O166" s="249"/>
      <c r="P166" s="249"/>
      <c r="Q166" s="249"/>
      <c r="R166" s="249"/>
      <c r="S166" s="249"/>
      <c r="T166" s="249"/>
      <c r="U166" s="374">
        <f t="shared" si="7"/>
        <v>0</v>
      </c>
      <c r="V166" s="374">
        <f>'SEFA Recon - Exp - LONG'!M169</f>
        <v>0</v>
      </c>
      <c r="W166" s="373">
        <f t="shared" si="8"/>
        <v>0</v>
      </c>
      <c r="X166" s="286"/>
    </row>
    <row r="167" spans="4:24" hidden="1">
      <c r="D167" s="274">
        <f>'SEFA Recon - Exp - LONG'!D170</f>
        <v>0</v>
      </c>
      <c r="E167" s="400"/>
      <c r="F167" s="275" t="e">
        <f>VLOOKUP(E167,Exported!$A$2:$B$43,2,FALSE)</f>
        <v>#N/A</v>
      </c>
      <c r="G167" s="281"/>
      <c r="H167" s="249"/>
      <c r="I167" s="249"/>
      <c r="J167" s="248">
        <f t="shared" si="6"/>
        <v>0</v>
      </c>
      <c r="K167" s="281"/>
      <c r="L167" s="281"/>
      <c r="M167" s="281"/>
      <c r="N167" s="281"/>
      <c r="O167" s="249"/>
      <c r="P167" s="249"/>
      <c r="Q167" s="249"/>
      <c r="R167" s="249"/>
      <c r="S167" s="249"/>
      <c r="T167" s="249"/>
      <c r="U167" s="374">
        <f t="shared" si="7"/>
        <v>0</v>
      </c>
      <c r="V167" s="374">
        <f>'SEFA Recon - Exp - LONG'!M170</f>
        <v>0</v>
      </c>
      <c r="W167" s="373">
        <f t="shared" si="8"/>
        <v>0</v>
      </c>
      <c r="X167" s="286"/>
    </row>
    <row r="168" spans="4:24" hidden="1">
      <c r="D168" s="274">
        <f>'SEFA Recon - Exp - LONG'!D171</f>
        <v>0</v>
      </c>
      <c r="E168" s="400"/>
      <c r="F168" s="275" t="e">
        <f>VLOOKUP(E168,Exported!$A$2:$B$43,2,FALSE)</f>
        <v>#N/A</v>
      </c>
      <c r="G168" s="281"/>
      <c r="H168" s="249"/>
      <c r="I168" s="249"/>
      <c r="J168" s="248">
        <f t="shared" si="6"/>
        <v>0</v>
      </c>
      <c r="K168" s="281"/>
      <c r="L168" s="281"/>
      <c r="M168" s="281"/>
      <c r="N168" s="281"/>
      <c r="O168" s="249"/>
      <c r="P168" s="249"/>
      <c r="Q168" s="249"/>
      <c r="R168" s="249"/>
      <c r="S168" s="249"/>
      <c r="T168" s="249"/>
      <c r="U168" s="374">
        <f t="shared" si="7"/>
        <v>0</v>
      </c>
      <c r="V168" s="374">
        <f>'SEFA Recon - Exp - LONG'!M171</f>
        <v>0</v>
      </c>
      <c r="W168" s="373">
        <f t="shared" si="8"/>
        <v>0</v>
      </c>
      <c r="X168" s="286"/>
    </row>
    <row r="169" spans="4:24" hidden="1">
      <c r="D169" s="274">
        <f>'SEFA Recon - Exp - LONG'!D172</f>
        <v>0</v>
      </c>
      <c r="E169" s="400"/>
      <c r="F169" s="275" t="e">
        <f>VLOOKUP(E169,Exported!$A$2:$B$43,2,FALSE)</f>
        <v>#N/A</v>
      </c>
      <c r="G169" s="281"/>
      <c r="H169" s="249"/>
      <c r="I169" s="249"/>
      <c r="J169" s="248">
        <f t="shared" si="6"/>
        <v>0</v>
      </c>
      <c r="K169" s="281"/>
      <c r="L169" s="281"/>
      <c r="M169" s="281"/>
      <c r="N169" s="281"/>
      <c r="O169" s="249"/>
      <c r="P169" s="249"/>
      <c r="Q169" s="249"/>
      <c r="R169" s="249"/>
      <c r="S169" s="249"/>
      <c r="T169" s="249"/>
      <c r="U169" s="374">
        <f t="shared" si="7"/>
        <v>0</v>
      </c>
      <c r="V169" s="374">
        <f>'SEFA Recon - Exp - LONG'!M172</f>
        <v>0</v>
      </c>
      <c r="W169" s="373">
        <f t="shared" si="8"/>
        <v>0</v>
      </c>
      <c r="X169" s="286"/>
    </row>
    <row r="170" spans="4:24" hidden="1">
      <c r="D170" s="274">
        <f>'SEFA Recon - Exp - LONG'!D173</f>
        <v>0</v>
      </c>
      <c r="E170" s="400"/>
      <c r="F170" s="275" t="e">
        <f>VLOOKUP(E170,Exported!$A$2:$B$43,2,FALSE)</f>
        <v>#N/A</v>
      </c>
      <c r="G170" s="281"/>
      <c r="H170" s="249"/>
      <c r="I170" s="249"/>
      <c r="J170" s="248">
        <f t="shared" si="6"/>
        <v>0</v>
      </c>
      <c r="K170" s="281"/>
      <c r="L170" s="281"/>
      <c r="M170" s="281"/>
      <c r="N170" s="281"/>
      <c r="O170" s="249"/>
      <c r="P170" s="249"/>
      <c r="Q170" s="249"/>
      <c r="R170" s="249"/>
      <c r="S170" s="249"/>
      <c r="T170" s="249"/>
      <c r="U170" s="374">
        <f t="shared" si="7"/>
        <v>0</v>
      </c>
      <c r="V170" s="374">
        <f>'SEFA Recon - Exp - LONG'!M173</f>
        <v>0</v>
      </c>
      <c r="W170" s="373">
        <f t="shared" si="8"/>
        <v>0</v>
      </c>
      <c r="X170" s="286"/>
    </row>
    <row r="171" spans="4:24" hidden="1">
      <c r="D171" s="274">
        <f>'SEFA Recon - Exp - LONG'!D174</f>
        <v>0</v>
      </c>
      <c r="E171" s="400"/>
      <c r="F171" s="275" t="e">
        <f>VLOOKUP(E171,Exported!$A$2:$B$43,2,FALSE)</f>
        <v>#N/A</v>
      </c>
      <c r="G171" s="281"/>
      <c r="H171" s="249"/>
      <c r="I171" s="249"/>
      <c r="J171" s="248">
        <f t="shared" si="6"/>
        <v>0</v>
      </c>
      <c r="K171" s="281"/>
      <c r="L171" s="281"/>
      <c r="M171" s="281"/>
      <c r="N171" s="281"/>
      <c r="O171" s="249"/>
      <c r="P171" s="249"/>
      <c r="Q171" s="249"/>
      <c r="R171" s="249"/>
      <c r="S171" s="249"/>
      <c r="T171" s="249"/>
      <c r="U171" s="374">
        <f t="shared" si="7"/>
        <v>0</v>
      </c>
      <c r="V171" s="374">
        <f>'SEFA Recon - Exp - LONG'!M174</f>
        <v>0</v>
      </c>
      <c r="W171" s="373">
        <f t="shared" si="8"/>
        <v>0</v>
      </c>
      <c r="X171" s="286"/>
    </row>
    <row r="172" spans="4:24" hidden="1">
      <c r="D172" s="274">
        <f>'SEFA Recon - Exp - LONG'!D175</f>
        <v>0</v>
      </c>
      <c r="E172" s="400"/>
      <c r="F172" s="275" t="e">
        <f>VLOOKUP(E172,Exported!$A$2:$B$43,2,FALSE)</f>
        <v>#N/A</v>
      </c>
      <c r="G172" s="281"/>
      <c r="H172" s="249"/>
      <c r="I172" s="249"/>
      <c r="J172" s="248">
        <f t="shared" si="6"/>
        <v>0</v>
      </c>
      <c r="K172" s="281"/>
      <c r="L172" s="281"/>
      <c r="M172" s="281"/>
      <c r="N172" s="281"/>
      <c r="O172" s="249"/>
      <c r="P172" s="249"/>
      <c r="Q172" s="249"/>
      <c r="R172" s="249"/>
      <c r="S172" s="249"/>
      <c r="T172" s="249"/>
      <c r="U172" s="374">
        <f t="shared" si="7"/>
        <v>0</v>
      </c>
      <c r="V172" s="374">
        <f>'SEFA Recon - Exp - LONG'!M175</f>
        <v>0</v>
      </c>
      <c r="W172" s="373">
        <f t="shared" si="8"/>
        <v>0</v>
      </c>
      <c r="X172" s="286"/>
    </row>
    <row r="173" spans="4:24" hidden="1">
      <c r="D173" s="274">
        <f>'SEFA Recon - Exp - LONG'!D176</f>
        <v>0</v>
      </c>
      <c r="E173" s="400"/>
      <c r="F173" s="275" t="e">
        <f>VLOOKUP(E173,Exported!$A$2:$B$43,2,FALSE)</f>
        <v>#N/A</v>
      </c>
      <c r="G173" s="281"/>
      <c r="H173" s="249"/>
      <c r="I173" s="249"/>
      <c r="J173" s="248">
        <f t="shared" si="6"/>
        <v>0</v>
      </c>
      <c r="K173" s="281"/>
      <c r="L173" s="281"/>
      <c r="M173" s="281"/>
      <c r="N173" s="281"/>
      <c r="O173" s="249"/>
      <c r="P173" s="249"/>
      <c r="Q173" s="249"/>
      <c r="R173" s="249"/>
      <c r="S173" s="249"/>
      <c r="T173" s="249"/>
      <c r="U173" s="374">
        <f t="shared" si="7"/>
        <v>0</v>
      </c>
      <c r="V173" s="374">
        <f>'SEFA Recon - Exp - LONG'!M176</f>
        <v>0</v>
      </c>
      <c r="W173" s="373">
        <f t="shared" si="8"/>
        <v>0</v>
      </c>
      <c r="X173" s="286"/>
    </row>
    <row r="174" spans="4:24" hidden="1">
      <c r="D174" s="274">
        <f>'SEFA Recon - Exp - LONG'!D177</f>
        <v>0</v>
      </c>
      <c r="E174" s="400"/>
      <c r="F174" s="275" t="e">
        <f>VLOOKUP(E174,Exported!$A$2:$B$43,2,FALSE)</f>
        <v>#N/A</v>
      </c>
      <c r="G174" s="281"/>
      <c r="H174" s="249"/>
      <c r="I174" s="249"/>
      <c r="J174" s="248">
        <f t="shared" si="6"/>
        <v>0</v>
      </c>
      <c r="K174" s="281"/>
      <c r="L174" s="281"/>
      <c r="M174" s="281"/>
      <c r="N174" s="281"/>
      <c r="O174" s="249"/>
      <c r="P174" s="249"/>
      <c r="Q174" s="249"/>
      <c r="R174" s="249"/>
      <c r="S174" s="249"/>
      <c r="T174" s="249"/>
      <c r="U174" s="374">
        <f t="shared" si="7"/>
        <v>0</v>
      </c>
      <c r="V174" s="374">
        <f>'SEFA Recon - Exp - LONG'!M177</f>
        <v>0</v>
      </c>
      <c r="W174" s="373">
        <f t="shared" si="8"/>
        <v>0</v>
      </c>
      <c r="X174" s="286"/>
    </row>
    <row r="175" spans="4:24" hidden="1">
      <c r="D175" s="274">
        <f>'SEFA Recon - Exp - LONG'!D178</f>
        <v>0</v>
      </c>
      <c r="E175" s="400"/>
      <c r="F175" s="275" t="e">
        <f>VLOOKUP(E175,Exported!$A$2:$B$43,2,FALSE)</f>
        <v>#N/A</v>
      </c>
      <c r="G175" s="281"/>
      <c r="H175" s="249"/>
      <c r="I175" s="249"/>
      <c r="J175" s="248">
        <f t="shared" si="6"/>
        <v>0</v>
      </c>
      <c r="K175" s="281"/>
      <c r="L175" s="281"/>
      <c r="M175" s="281"/>
      <c r="N175" s="281"/>
      <c r="O175" s="249"/>
      <c r="P175" s="249"/>
      <c r="Q175" s="249"/>
      <c r="R175" s="249"/>
      <c r="S175" s="249"/>
      <c r="T175" s="249"/>
      <c r="U175" s="374">
        <f t="shared" si="7"/>
        <v>0</v>
      </c>
      <c r="V175" s="374">
        <f>'SEFA Recon - Exp - LONG'!M178</f>
        <v>0</v>
      </c>
      <c r="W175" s="373">
        <f t="shared" si="8"/>
        <v>0</v>
      </c>
      <c r="X175" s="286"/>
    </row>
    <row r="176" spans="4:24" hidden="1">
      <c r="D176" s="274">
        <f>'SEFA Recon - Exp - LONG'!D179</f>
        <v>0</v>
      </c>
      <c r="E176" s="400"/>
      <c r="F176" s="275" t="e">
        <f>VLOOKUP(E176,Exported!$A$2:$B$43,2,FALSE)</f>
        <v>#N/A</v>
      </c>
      <c r="G176" s="281"/>
      <c r="H176" s="249"/>
      <c r="I176" s="249"/>
      <c r="J176" s="248">
        <f t="shared" si="6"/>
        <v>0</v>
      </c>
      <c r="K176" s="281"/>
      <c r="L176" s="281"/>
      <c r="M176" s="281"/>
      <c r="N176" s="281"/>
      <c r="O176" s="249"/>
      <c r="P176" s="249"/>
      <c r="Q176" s="249"/>
      <c r="R176" s="249"/>
      <c r="S176" s="249"/>
      <c r="T176" s="249"/>
      <c r="U176" s="374">
        <f t="shared" si="7"/>
        <v>0</v>
      </c>
      <c r="V176" s="374">
        <f>'SEFA Recon - Exp - LONG'!M179</f>
        <v>0</v>
      </c>
      <c r="W176" s="373">
        <f t="shared" si="8"/>
        <v>0</v>
      </c>
      <c r="X176" s="286"/>
    </row>
    <row r="177" spans="4:24" hidden="1">
      <c r="D177" s="274">
        <f>'SEFA Recon - Exp - LONG'!D180</f>
        <v>0</v>
      </c>
      <c r="E177" s="400"/>
      <c r="F177" s="275" t="e">
        <f>VLOOKUP(E177,Exported!$A$2:$B$43,2,FALSE)</f>
        <v>#N/A</v>
      </c>
      <c r="G177" s="281"/>
      <c r="H177" s="249"/>
      <c r="I177" s="249"/>
      <c r="J177" s="248">
        <f t="shared" si="6"/>
        <v>0</v>
      </c>
      <c r="K177" s="281"/>
      <c r="L177" s="281"/>
      <c r="M177" s="281"/>
      <c r="N177" s="281"/>
      <c r="O177" s="249"/>
      <c r="P177" s="249"/>
      <c r="Q177" s="249"/>
      <c r="R177" s="249"/>
      <c r="S177" s="249"/>
      <c r="T177" s="249"/>
      <c r="U177" s="374">
        <f t="shared" si="7"/>
        <v>0</v>
      </c>
      <c r="V177" s="374">
        <f>'SEFA Recon - Exp - LONG'!M180</f>
        <v>0</v>
      </c>
      <c r="W177" s="373">
        <f t="shared" si="8"/>
        <v>0</v>
      </c>
      <c r="X177" s="286"/>
    </row>
    <row r="178" spans="4:24" hidden="1">
      <c r="D178" s="274">
        <f>'SEFA Recon - Exp - LONG'!D181</f>
        <v>0</v>
      </c>
      <c r="E178" s="400"/>
      <c r="F178" s="275" t="e">
        <f>VLOOKUP(E178,Exported!$A$2:$B$43,2,FALSE)</f>
        <v>#N/A</v>
      </c>
      <c r="G178" s="281"/>
      <c r="H178" s="249"/>
      <c r="I178" s="249"/>
      <c r="J178" s="248">
        <f t="shared" si="6"/>
        <v>0</v>
      </c>
      <c r="K178" s="281"/>
      <c r="L178" s="281"/>
      <c r="M178" s="281"/>
      <c r="N178" s="281"/>
      <c r="O178" s="249"/>
      <c r="P178" s="249"/>
      <c r="Q178" s="249"/>
      <c r="R178" s="249"/>
      <c r="S178" s="249"/>
      <c r="T178" s="249"/>
      <c r="U178" s="374">
        <f t="shared" si="7"/>
        <v>0</v>
      </c>
      <c r="V178" s="374">
        <f>'SEFA Recon - Exp - LONG'!M181</f>
        <v>0</v>
      </c>
      <c r="W178" s="373">
        <f t="shared" si="8"/>
        <v>0</v>
      </c>
      <c r="X178" s="286"/>
    </row>
    <row r="179" spans="4:24" hidden="1">
      <c r="D179" s="274">
        <f>'SEFA Recon - Exp - LONG'!D182</f>
        <v>0</v>
      </c>
      <c r="E179" s="400"/>
      <c r="F179" s="275" t="e">
        <f>VLOOKUP(E179,Exported!$A$2:$B$43,2,FALSE)</f>
        <v>#N/A</v>
      </c>
      <c r="G179" s="281"/>
      <c r="H179" s="249"/>
      <c r="I179" s="249"/>
      <c r="J179" s="248">
        <f t="shared" si="6"/>
        <v>0</v>
      </c>
      <c r="K179" s="281"/>
      <c r="L179" s="281"/>
      <c r="M179" s="281"/>
      <c r="N179" s="281"/>
      <c r="O179" s="249"/>
      <c r="P179" s="249"/>
      <c r="Q179" s="249"/>
      <c r="R179" s="249"/>
      <c r="S179" s="249"/>
      <c r="T179" s="249"/>
      <c r="U179" s="374">
        <f t="shared" si="7"/>
        <v>0</v>
      </c>
      <c r="V179" s="374">
        <f>'SEFA Recon - Exp - LONG'!M182</f>
        <v>0</v>
      </c>
      <c r="W179" s="373">
        <f t="shared" si="8"/>
        <v>0</v>
      </c>
      <c r="X179" s="286"/>
    </row>
    <row r="180" spans="4:24" hidden="1">
      <c r="D180" s="274">
        <f>'SEFA Recon - Exp - LONG'!D183</f>
        <v>0</v>
      </c>
      <c r="E180" s="400"/>
      <c r="F180" s="275" t="e">
        <f>VLOOKUP(E180,Exported!$A$2:$B$43,2,FALSE)</f>
        <v>#N/A</v>
      </c>
      <c r="G180" s="281"/>
      <c r="H180" s="249"/>
      <c r="I180" s="249"/>
      <c r="J180" s="248">
        <f t="shared" si="6"/>
        <v>0</v>
      </c>
      <c r="K180" s="281"/>
      <c r="L180" s="281"/>
      <c r="M180" s="281"/>
      <c r="N180" s="281"/>
      <c r="O180" s="249"/>
      <c r="P180" s="249"/>
      <c r="Q180" s="249"/>
      <c r="R180" s="249"/>
      <c r="S180" s="249"/>
      <c r="T180" s="249"/>
      <c r="U180" s="374">
        <f t="shared" si="7"/>
        <v>0</v>
      </c>
      <c r="V180" s="374">
        <f>'SEFA Recon - Exp - LONG'!M183</f>
        <v>0</v>
      </c>
      <c r="W180" s="373">
        <f t="shared" si="8"/>
        <v>0</v>
      </c>
      <c r="X180" s="286"/>
    </row>
    <row r="181" spans="4:24" hidden="1">
      <c r="D181" s="274">
        <f>'SEFA Recon - Exp - LONG'!D184</f>
        <v>0</v>
      </c>
      <c r="E181" s="400"/>
      <c r="F181" s="275" t="e">
        <f>VLOOKUP(E181,Exported!$A$2:$B$43,2,FALSE)</f>
        <v>#N/A</v>
      </c>
      <c r="G181" s="281"/>
      <c r="H181" s="249"/>
      <c r="I181" s="249"/>
      <c r="J181" s="248">
        <f t="shared" si="6"/>
        <v>0</v>
      </c>
      <c r="K181" s="281"/>
      <c r="L181" s="281"/>
      <c r="M181" s="281"/>
      <c r="N181" s="281"/>
      <c r="O181" s="249"/>
      <c r="P181" s="249"/>
      <c r="Q181" s="249"/>
      <c r="R181" s="249"/>
      <c r="S181" s="249"/>
      <c r="T181" s="249"/>
      <c r="U181" s="374">
        <f t="shared" si="7"/>
        <v>0</v>
      </c>
      <c r="V181" s="374">
        <f>'SEFA Recon - Exp - LONG'!M184</f>
        <v>0</v>
      </c>
      <c r="W181" s="373">
        <f t="shared" si="8"/>
        <v>0</v>
      </c>
      <c r="X181" s="286"/>
    </row>
    <row r="182" spans="4:24" hidden="1">
      <c r="D182" s="274">
        <f>'SEFA Recon - Exp - LONG'!D185</f>
        <v>0</v>
      </c>
      <c r="E182" s="400"/>
      <c r="F182" s="275" t="e">
        <f>VLOOKUP(E182,Exported!$A$2:$B$43,2,FALSE)</f>
        <v>#N/A</v>
      </c>
      <c r="G182" s="281"/>
      <c r="H182" s="249"/>
      <c r="I182" s="249"/>
      <c r="J182" s="248">
        <f t="shared" si="6"/>
        <v>0</v>
      </c>
      <c r="K182" s="281"/>
      <c r="L182" s="281"/>
      <c r="M182" s="281"/>
      <c r="N182" s="281"/>
      <c r="O182" s="249"/>
      <c r="P182" s="249"/>
      <c r="Q182" s="249"/>
      <c r="R182" s="249"/>
      <c r="S182" s="249"/>
      <c r="T182" s="249"/>
      <c r="U182" s="374">
        <f t="shared" si="7"/>
        <v>0</v>
      </c>
      <c r="V182" s="374">
        <f>'SEFA Recon - Exp - LONG'!M185</f>
        <v>0</v>
      </c>
      <c r="W182" s="373">
        <f t="shared" si="8"/>
        <v>0</v>
      </c>
      <c r="X182" s="286"/>
    </row>
    <row r="183" spans="4:24" hidden="1">
      <c r="D183" s="274">
        <f>'SEFA Recon - Exp - LONG'!D186</f>
        <v>0</v>
      </c>
      <c r="E183" s="400"/>
      <c r="F183" s="275" t="e">
        <f>VLOOKUP(E183,Exported!$A$2:$B$43,2,FALSE)</f>
        <v>#N/A</v>
      </c>
      <c r="G183" s="281"/>
      <c r="H183" s="249"/>
      <c r="I183" s="249"/>
      <c r="J183" s="248">
        <f t="shared" si="6"/>
        <v>0</v>
      </c>
      <c r="K183" s="281"/>
      <c r="L183" s="281"/>
      <c r="M183" s="281"/>
      <c r="N183" s="281"/>
      <c r="O183" s="249"/>
      <c r="P183" s="249"/>
      <c r="Q183" s="249"/>
      <c r="R183" s="249"/>
      <c r="S183" s="249"/>
      <c r="T183" s="249"/>
      <c r="U183" s="374">
        <f t="shared" si="7"/>
        <v>0</v>
      </c>
      <c r="V183" s="374">
        <f>'SEFA Recon - Exp - LONG'!M186</f>
        <v>0</v>
      </c>
      <c r="W183" s="373">
        <f t="shared" si="8"/>
        <v>0</v>
      </c>
      <c r="X183" s="286"/>
    </row>
    <row r="184" spans="4:24" hidden="1">
      <c r="D184" s="274">
        <f>'SEFA Recon - Exp - LONG'!D187</f>
        <v>0</v>
      </c>
      <c r="E184" s="400"/>
      <c r="F184" s="275" t="e">
        <f>VLOOKUP(E184,Exported!$A$2:$B$43,2,FALSE)</f>
        <v>#N/A</v>
      </c>
      <c r="G184" s="281"/>
      <c r="H184" s="249"/>
      <c r="I184" s="249"/>
      <c r="J184" s="248">
        <f t="shared" si="6"/>
        <v>0</v>
      </c>
      <c r="K184" s="281"/>
      <c r="L184" s="281"/>
      <c r="M184" s="281"/>
      <c r="N184" s="281"/>
      <c r="O184" s="249"/>
      <c r="P184" s="249"/>
      <c r="Q184" s="249"/>
      <c r="R184" s="249"/>
      <c r="S184" s="249"/>
      <c r="T184" s="249"/>
      <c r="U184" s="374">
        <f t="shared" si="7"/>
        <v>0</v>
      </c>
      <c r="V184" s="374">
        <f>'SEFA Recon - Exp - LONG'!M187</f>
        <v>0</v>
      </c>
      <c r="W184" s="373">
        <f t="shared" si="8"/>
        <v>0</v>
      </c>
      <c r="X184" s="286"/>
    </row>
    <row r="185" spans="4:24" hidden="1">
      <c r="D185" s="274">
        <f>'SEFA Recon - Exp - LONG'!D188</f>
        <v>0</v>
      </c>
      <c r="E185" s="400"/>
      <c r="F185" s="275" t="e">
        <f>VLOOKUP(E185,Exported!$A$2:$B$43,2,FALSE)</f>
        <v>#N/A</v>
      </c>
      <c r="G185" s="281"/>
      <c r="H185" s="249"/>
      <c r="I185" s="249"/>
      <c r="J185" s="248">
        <f t="shared" si="6"/>
        <v>0</v>
      </c>
      <c r="K185" s="281"/>
      <c r="L185" s="281"/>
      <c r="M185" s="281"/>
      <c r="N185" s="281"/>
      <c r="O185" s="249"/>
      <c r="P185" s="249"/>
      <c r="Q185" s="249"/>
      <c r="R185" s="249"/>
      <c r="S185" s="249"/>
      <c r="T185" s="249"/>
      <c r="U185" s="374">
        <f t="shared" si="7"/>
        <v>0</v>
      </c>
      <c r="V185" s="374">
        <f>'SEFA Recon - Exp - LONG'!M188</f>
        <v>0</v>
      </c>
      <c r="W185" s="373">
        <f t="shared" si="8"/>
        <v>0</v>
      </c>
      <c r="X185" s="286"/>
    </row>
    <row r="186" spans="4:24" hidden="1">
      <c r="D186" s="274">
        <f>'SEFA Recon - Exp - LONG'!D189</f>
        <v>0</v>
      </c>
      <c r="E186" s="400"/>
      <c r="F186" s="275" t="e">
        <f>VLOOKUP(E186,Exported!$A$2:$B$43,2,FALSE)</f>
        <v>#N/A</v>
      </c>
      <c r="G186" s="281"/>
      <c r="H186" s="249"/>
      <c r="I186" s="249"/>
      <c r="J186" s="248">
        <f t="shared" si="6"/>
        <v>0</v>
      </c>
      <c r="K186" s="281"/>
      <c r="L186" s="281"/>
      <c r="M186" s="281"/>
      <c r="N186" s="281"/>
      <c r="O186" s="249"/>
      <c r="P186" s="249"/>
      <c r="Q186" s="249"/>
      <c r="R186" s="249"/>
      <c r="S186" s="249"/>
      <c r="T186" s="249"/>
      <c r="U186" s="374">
        <f t="shared" si="7"/>
        <v>0</v>
      </c>
      <c r="V186" s="374">
        <f>'SEFA Recon - Exp - LONG'!M189</f>
        <v>0</v>
      </c>
      <c r="W186" s="373">
        <f t="shared" si="8"/>
        <v>0</v>
      </c>
      <c r="X186" s="286"/>
    </row>
    <row r="187" spans="4:24" hidden="1">
      <c r="D187" s="274">
        <f>'SEFA Recon - Exp - LONG'!D190</f>
        <v>0</v>
      </c>
      <c r="E187" s="400"/>
      <c r="F187" s="275" t="e">
        <f>VLOOKUP(E187,Exported!$A$2:$B$43,2,FALSE)</f>
        <v>#N/A</v>
      </c>
      <c r="G187" s="281"/>
      <c r="H187" s="249"/>
      <c r="I187" s="249"/>
      <c r="J187" s="248">
        <f t="shared" si="6"/>
        <v>0</v>
      </c>
      <c r="K187" s="281"/>
      <c r="L187" s="281"/>
      <c r="M187" s="281"/>
      <c r="N187" s="281"/>
      <c r="O187" s="249"/>
      <c r="P187" s="249"/>
      <c r="Q187" s="249"/>
      <c r="R187" s="249"/>
      <c r="S187" s="249"/>
      <c r="T187" s="249"/>
      <c r="U187" s="374">
        <f t="shared" si="7"/>
        <v>0</v>
      </c>
      <c r="V187" s="374">
        <f>'SEFA Recon - Exp - LONG'!M190</f>
        <v>0</v>
      </c>
      <c r="W187" s="373">
        <f t="shared" si="8"/>
        <v>0</v>
      </c>
      <c r="X187" s="286"/>
    </row>
    <row r="188" spans="4:24" hidden="1">
      <c r="D188" s="274">
        <f>'SEFA Recon - Exp - LONG'!D191</f>
        <v>0</v>
      </c>
      <c r="E188" s="400"/>
      <c r="F188" s="275" t="e">
        <f>VLOOKUP(E188,Exported!$A$2:$B$43,2,FALSE)</f>
        <v>#N/A</v>
      </c>
      <c r="G188" s="281"/>
      <c r="H188" s="249"/>
      <c r="I188" s="249"/>
      <c r="J188" s="248">
        <f t="shared" si="6"/>
        <v>0</v>
      </c>
      <c r="K188" s="281"/>
      <c r="L188" s="281"/>
      <c r="M188" s="281"/>
      <c r="N188" s="281"/>
      <c r="O188" s="249"/>
      <c r="P188" s="249"/>
      <c r="Q188" s="249"/>
      <c r="R188" s="249"/>
      <c r="S188" s="249"/>
      <c r="T188" s="249"/>
      <c r="U188" s="374">
        <f t="shared" si="7"/>
        <v>0</v>
      </c>
      <c r="V188" s="374">
        <f>'SEFA Recon - Exp - LONG'!M191</f>
        <v>0</v>
      </c>
      <c r="W188" s="373">
        <f t="shared" si="8"/>
        <v>0</v>
      </c>
      <c r="X188" s="286"/>
    </row>
    <row r="189" spans="4:24" hidden="1">
      <c r="D189" s="274">
        <f>'SEFA Recon - Exp - LONG'!D192</f>
        <v>0</v>
      </c>
      <c r="E189" s="400"/>
      <c r="F189" s="275" t="e">
        <f>VLOOKUP(E189,Exported!$A$2:$B$43,2,FALSE)</f>
        <v>#N/A</v>
      </c>
      <c r="G189" s="281"/>
      <c r="H189" s="249"/>
      <c r="I189" s="249"/>
      <c r="J189" s="248">
        <f t="shared" si="6"/>
        <v>0</v>
      </c>
      <c r="K189" s="281"/>
      <c r="L189" s="281"/>
      <c r="M189" s="281"/>
      <c r="N189" s="281"/>
      <c r="O189" s="249"/>
      <c r="P189" s="249"/>
      <c r="Q189" s="249"/>
      <c r="R189" s="249"/>
      <c r="S189" s="249"/>
      <c r="T189" s="249"/>
      <c r="U189" s="374">
        <f t="shared" si="7"/>
        <v>0</v>
      </c>
      <c r="V189" s="374">
        <f>'SEFA Recon - Exp - LONG'!M192</f>
        <v>0</v>
      </c>
      <c r="W189" s="373">
        <f t="shared" si="8"/>
        <v>0</v>
      </c>
      <c r="X189" s="286"/>
    </row>
    <row r="190" spans="4:24" hidden="1">
      <c r="D190" s="274">
        <f>'SEFA Recon - Exp - LONG'!D193</f>
        <v>0</v>
      </c>
      <c r="E190" s="400"/>
      <c r="F190" s="275" t="e">
        <f>VLOOKUP(E190,Exported!$A$2:$B$43,2,FALSE)</f>
        <v>#N/A</v>
      </c>
      <c r="G190" s="281"/>
      <c r="H190" s="249"/>
      <c r="I190" s="249"/>
      <c r="J190" s="248">
        <f t="shared" si="6"/>
        <v>0</v>
      </c>
      <c r="K190" s="281"/>
      <c r="L190" s="281"/>
      <c r="M190" s="281"/>
      <c r="N190" s="281"/>
      <c r="O190" s="249"/>
      <c r="P190" s="249"/>
      <c r="Q190" s="249"/>
      <c r="R190" s="249"/>
      <c r="S190" s="249"/>
      <c r="T190" s="249"/>
      <c r="U190" s="374">
        <f t="shared" si="7"/>
        <v>0</v>
      </c>
      <c r="V190" s="374">
        <f>'SEFA Recon - Exp - LONG'!M193</f>
        <v>0</v>
      </c>
      <c r="W190" s="373">
        <f t="shared" si="8"/>
        <v>0</v>
      </c>
      <c r="X190" s="286"/>
    </row>
    <row r="191" spans="4:24" hidden="1">
      <c r="D191" s="274">
        <f>'SEFA Recon - Exp - LONG'!D194</f>
        <v>0</v>
      </c>
      <c r="E191" s="400"/>
      <c r="F191" s="275" t="e">
        <f>VLOOKUP(E191,Exported!$A$2:$B$43,2,FALSE)</f>
        <v>#N/A</v>
      </c>
      <c r="G191" s="281"/>
      <c r="H191" s="249"/>
      <c r="I191" s="249"/>
      <c r="J191" s="248">
        <f t="shared" si="6"/>
        <v>0</v>
      </c>
      <c r="K191" s="281"/>
      <c r="L191" s="281"/>
      <c r="M191" s="281"/>
      <c r="N191" s="281"/>
      <c r="O191" s="249"/>
      <c r="P191" s="249"/>
      <c r="Q191" s="249"/>
      <c r="R191" s="249"/>
      <c r="S191" s="249"/>
      <c r="T191" s="249"/>
      <c r="U191" s="374">
        <f t="shared" si="7"/>
        <v>0</v>
      </c>
      <c r="V191" s="374">
        <f>'SEFA Recon - Exp - LONG'!M194</f>
        <v>0</v>
      </c>
      <c r="W191" s="373">
        <f t="shared" si="8"/>
        <v>0</v>
      </c>
      <c r="X191" s="286"/>
    </row>
    <row r="192" spans="4:24" hidden="1">
      <c r="D192" s="274">
        <f>'SEFA Recon - Exp - LONG'!D195</f>
        <v>0</v>
      </c>
      <c r="E192" s="400"/>
      <c r="F192" s="275" t="e">
        <f>VLOOKUP(E192,Exported!$A$2:$B$43,2,FALSE)</f>
        <v>#N/A</v>
      </c>
      <c r="G192" s="281"/>
      <c r="H192" s="249"/>
      <c r="I192" s="249"/>
      <c r="J192" s="248">
        <f t="shared" si="6"/>
        <v>0</v>
      </c>
      <c r="K192" s="281"/>
      <c r="L192" s="281"/>
      <c r="M192" s="281"/>
      <c r="N192" s="281"/>
      <c r="O192" s="249"/>
      <c r="P192" s="249"/>
      <c r="Q192" s="249"/>
      <c r="R192" s="249"/>
      <c r="S192" s="249"/>
      <c r="T192" s="249"/>
      <c r="U192" s="374">
        <f t="shared" si="7"/>
        <v>0</v>
      </c>
      <c r="V192" s="374">
        <f>'SEFA Recon - Exp - LONG'!M195</f>
        <v>0</v>
      </c>
      <c r="W192" s="373">
        <f t="shared" si="8"/>
        <v>0</v>
      </c>
      <c r="X192" s="286"/>
    </row>
    <row r="193" spans="4:24" hidden="1">
      <c r="D193" s="274">
        <f>'SEFA Recon - Exp - LONG'!D196</f>
        <v>0</v>
      </c>
      <c r="E193" s="400"/>
      <c r="F193" s="275" t="e">
        <f>VLOOKUP(E193,Exported!$A$2:$B$43,2,FALSE)</f>
        <v>#N/A</v>
      </c>
      <c r="G193" s="281"/>
      <c r="H193" s="249"/>
      <c r="I193" s="249"/>
      <c r="J193" s="248">
        <f t="shared" si="6"/>
        <v>0</v>
      </c>
      <c r="K193" s="281"/>
      <c r="L193" s="281"/>
      <c r="M193" s="281"/>
      <c r="N193" s="281"/>
      <c r="O193" s="249"/>
      <c r="P193" s="249"/>
      <c r="Q193" s="249"/>
      <c r="R193" s="249"/>
      <c r="S193" s="249"/>
      <c r="T193" s="249"/>
      <c r="U193" s="374">
        <f t="shared" si="7"/>
        <v>0</v>
      </c>
      <c r="V193" s="374">
        <f>'SEFA Recon - Exp - LONG'!M196</f>
        <v>0</v>
      </c>
      <c r="W193" s="373">
        <f t="shared" si="8"/>
        <v>0</v>
      </c>
      <c r="X193" s="286"/>
    </row>
    <row r="194" spans="4:24" hidden="1">
      <c r="D194" s="274">
        <f>'SEFA Recon - Exp - LONG'!D197</f>
        <v>0</v>
      </c>
      <c r="E194" s="400"/>
      <c r="F194" s="275" t="e">
        <f>VLOOKUP(E194,Exported!$A$2:$B$43,2,FALSE)</f>
        <v>#N/A</v>
      </c>
      <c r="G194" s="281"/>
      <c r="H194" s="249"/>
      <c r="I194" s="249"/>
      <c r="J194" s="248">
        <f t="shared" si="6"/>
        <v>0</v>
      </c>
      <c r="K194" s="281"/>
      <c r="L194" s="281"/>
      <c r="M194" s="281"/>
      <c r="N194" s="281"/>
      <c r="O194" s="249"/>
      <c r="P194" s="249"/>
      <c r="Q194" s="249"/>
      <c r="R194" s="249"/>
      <c r="S194" s="249"/>
      <c r="T194" s="249"/>
      <c r="U194" s="374">
        <f t="shared" si="7"/>
        <v>0</v>
      </c>
      <c r="V194" s="374">
        <f>'SEFA Recon - Exp - LONG'!M197</f>
        <v>0</v>
      </c>
      <c r="W194" s="373">
        <f t="shared" si="8"/>
        <v>0</v>
      </c>
      <c r="X194" s="286"/>
    </row>
    <row r="195" spans="4:24" hidden="1">
      <c r="D195" s="274">
        <f>'SEFA Recon - Exp - LONG'!D198</f>
        <v>0</v>
      </c>
      <c r="E195" s="400"/>
      <c r="F195" s="275" t="e">
        <f>VLOOKUP(E195,Exported!$A$2:$B$43,2,FALSE)</f>
        <v>#N/A</v>
      </c>
      <c r="G195" s="281"/>
      <c r="H195" s="249"/>
      <c r="I195" s="249"/>
      <c r="J195" s="248">
        <f t="shared" si="6"/>
        <v>0</v>
      </c>
      <c r="K195" s="281"/>
      <c r="L195" s="281"/>
      <c r="M195" s="281"/>
      <c r="N195" s="281"/>
      <c r="O195" s="249"/>
      <c r="P195" s="249"/>
      <c r="Q195" s="249"/>
      <c r="R195" s="249"/>
      <c r="S195" s="249"/>
      <c r="T195" s="249"/>
      <c r="U195" s="374">
        <f t="shared" si="7"/>
        <v>0</v>
      </c>
      <c r="V195" s="374">
        <f>'SEFA Recon - Exp - LONG'!M198</f>
        <v>0</v>
      </c>
      <c r="W195" s="373">
        <f t="shared" si="8"/>
        <v>0</v>
      </c>
      <c r="X195" s="286"/>
    </row>
    <row r="196" spans="4:24" hidden="1">
      <c r="D196" s="274">
        <f>'SEFA Recon - Exp - LONG'!D199</f>
        <v>0</v>
      </c>
      <c r="E196" s="400"/>
      <c r="F196" s="275" t="e">
        <f>VLOOKUP(E196,Exported!$A$2:$B$43,2,FALSE)</f>
        <v>#N/A</v>
      </c>
      <c r="G196" s="281"/>
      <c r="H196" s="249"/>
      <c r="I196" s="249"/>
      <c r="J196" s="248">
        <f t="shared" si="6"/>
        <v>0</v>
      </c>
      <c r="K196" s="281"/>
      <c r="L196" s="281"/>
      <c r="M196" s="281"/>
      <c r="N196" s="281"/>
      <c r="O196" s="249"/>
      <c r="P196" s="249"/>
      <c r="Q196" s="249"/>
      <c r="R196" s="249"/>
      <c r="S196" s="249"/>
      <c r="T196" s="249"/>
      <c r="U196" s="374">
        <f t="shared" si="7"/>
        <v>0</v>
      </c>
      <c r="V196" s="374">
        <f>'SEFA Recon - Exp - LONG'!M199</f>
        <v>0</v>
      </c>
      <c r="W196" s="373">
        <f t="shared" si="8"/>
        <v>0</v>
      </c>
      <c r="X196" s="286"/>
    </row>
    <row r="197" spans="4:24" hidden="1">
      <c r="D197" s="274">
        <f>'SEFA Recon - Exp - LONG'!D200</f>
        <v>0</v>
      </c>
      <c r="E197" s="400"/>
      <c r="F197" s="275" t="e">
        <f>VLOOKUP(E197,Exported!$A$2:$B$43,2,FALSE)</f>
        <v>#N/A</v>
      </c>
      <c r="G197" s="281"/>
      <c r="H197" s="249"/>
      <c r="I197" s="249"/>
      <c r="J197" s="248">
        <f t="shared" si="6"/>
        <v>0</v>
      </c>
      <c r="K197" s="281"/>
      <c r="L197" s="281"/>
      <c r="M197" s="281"/>
      <c r="N197" s="281"/>
      <c r="O197" s="249"/>
      <c r="P197" s="249"/>
      <c r="Q197" s="249"/>
      <c r="R197" s="249"/>
      <c r="S197" s="249"/>
      <c r="T197" s="249"/>
      <c r="U197" s="374">
        <f t="shared" si="7"/>
        <v>0</v>
      </c>
      <c r="V197" s="374">
        <f>'SEFA Recon - Exp - LONG'!M200</f>
        <v>0</v>
      </c>
      <c r="W197" s="373">
        <f t="shared" si="8"/>
        <v>0</v>
      </c>
      <c r="X197" s="286"/>
    </row>
    <row r="198" spans="4:24" hidden="1">
      <c r="D198" s="274">
        <f>'SEFA Recon - Exp - LONG'!D201</f>
        <v>0</v>
      </c>
      <c r="E198" s="400"/>
      <c r="F198" s="275" t="e">
        <f>VLOOKUP(E198,Exported!$A$2:$B$43,2,FALSE)</f>
        <v>#N/A</v>
      </c>
      <c r="G198" s="281"/>
      <c r="H198" s="249"/>
      <c r="I198" s="249"/>
      <c r="J198" s="248">
        <f t="shared" si="6"/>
        <v>0</v>
      </c>
      <c r="K198" s="281"/>
      <c r="L198" s="281"/>
      <c r="M198" s="281"/>
      <c r="N198" s="281"/>
      <c r="O198" s="249"/>
      <c r="P198" s="249"/>
      <c r="Q198" s="249"/>
      <c r="R198" s="249"/>
      <c r="S198" s="249"/>
      <c r="T198" s="249"/>
      <c r="U198" s="374">
        <f t="shared" si="7"/>
        <v>0</v>
      </c>
      <c r="V198" s="374">
        <f>'SEFA Recon - Exp - LONG'!M201</f>
        <v>0</v>
      </c>
      <c r="W198" s="373">
        <f t="shared" si="8"/>
        <v>0</v>
      </c>
      <c r="X198" s="286"/>
    </row>
    <row r="199" spans="4:24" hidden="1">
      <c r="D199" s="274">
        <f>'SEFA Recon - Exp - LONG'!D202</f>
        <v>0</v>
      </c>
      <c r="E199" s="400"/>
      <c r="F199" s="275" t="e">
        <f>VLOOKUP(E199,Exported!$A$2:$B$43,2,FALSE)</f>
        <v>#N/A</v>
      </c>
      <c r="G199" s="281"/>
      <c r="H199" s="249"/>
      <c r="I199" s="249"/>
      <c r="J199" s="248">
        <f t="shared" si="6"/>
        <v>0</v>
      </c>
      <c r="K199" s="281"/>
      <c r="L199" s="281"/>
      <c r="M199" s="281"/>
      <c r="N199" s="281"/>
      <c r="O199" s="249"/>
      <c r="P199" s="249"/>
      <c r="Q199" s="249"/>
      <c r="R199" s="249"/>
      <c r="S199" s="249"/>
      <c r="T199" s="249"/>
      <c r="U199" s="374">
        <f t="shared" si="7"/>
        <v>0</v>
      </c>
      <c r="V199" s="374">
        <f>'SEFA Recon - Exp - LONG'!M202</f>
        <v>0</v>
      </c>
      <c r="W199" s="373">
        <f t="shared" si="8"/>
        <v>0</v>
      </c>
      <c r="X199" s="286"/>
    </row>
    <row r="200" spans="4:24" hidden="1">
      <c r="D200" s="274">
        <f>'SEFA Recon - Exp - LONG'!D203</f>
        <v>0</v>
      </c>
      <c r="E200" s="400"/>
      <c r="F200" s="275" t="e">
        <f>VLOOKUP(E200,Exported!$A$2:$B$43,2,FALSE)</f>
        <v>#N/A</v>
      </c>
      <c r="G200" s="281"/>
      <c r="H200" s="249"/>
      <c r="I200" s="249"/>
      <c r="J200" s="248">
        <f t="shared" si="6"/>
        <v>0</v>
      </c>
      <c r="K200" s="281"/>
      <c r="L200" s="281"/>
      <c r="M200" s="281"/>
      <c r="N200" s="281"/>
      <c r="O200" s="249"/>
      <c r="P200" s="249"/>
      <c r="Q200" s="249"/>
      <c r="R200" s="249"/>
      <c r="S200" s="249"/>
      <c r="T200" s="249"/>
      <c r="U200" s="374">
        <f t="shared" si="7"/>
        <v>0</v>
      </c>
      <c r="V200" s="374">
        <f>'SEFA Recon - Exp - LONG'!M203</f>
        <v>0</v>
      </c>
      <c r="W200" s="373">
        <f t="shared" si="8"/>
        <v>0</v>
      </c>
      <c r="X200" s="286"/>
    </row>
    <row r="201" spans="4:24" hidden="1">
      <c r="D201" s="274">
        <f>'SEFA Recon - Exp - LONG'!D204</f>
        <v>0</v>
      </c>
      <c r="E201" s="400"/>
      <c r="F201" s="275" t="e">
        <f>VLOOKUP(E201,Exported!$A$2:$B$43,2,FALSE)</f>
        <v>#N/A</v>
      </c>
      <c r="G201" s="281"/>
      <c r="H201" s="249"/>
      <c r="I201" s="249"/>
      <c r="J201" s="248">
        <f t="shared" si="6"/>
        <v>0</v>
      </c>
      <c r="K201" s="281"/>
      <c r="L201" s="281"/>
      <c r="M201" s="281"/>
      <c r="N201" s="281"/>
      <c r="O201" s="249"/>
      <c r="P201" s="249"/>
      <c r="Q201" s="249"/>
      <c r="R201" s="249"/>
      <c r="S201" s="249"/>
      <c r="T201" s="249"/>
      <c r="U201" s="374">
        <f t="shared" si="7"/>
        <v>0</v>
      </c>
      <c r="V201" s="374">
        <f>'SEFA Recon - Exp - LONG'!M204</f>
        <v>0</v>
      </c>
      <c r="W201" s="373">
        <f t="shared" si="8"/>
        <v>0</v>
      </c>
      <c r="X201" s="286"/>
    </row>
    <row r="202" spans="4:24" hidden="1">
      <c r="D202" s="274">
        <f>'SEFA Recon - Exp - LONG'!D205</f>
        <v>0</v>
      </c>
      <c r="E202" s="400"/>
      <c r="F202" s="275" t="e">
        <f>VLOOKUP(E202,Exported!$A$2:$B$43,2,FALSE)</f>
        <v>#N/A</v>
      </c>
      <c r="G202" s="281"/>
      <c r="H202" s="249"/>
      <c r="I202" s="249"/>
      <c r="J202" s="248">
        <f t="shared" si="6"/>
        <v>0</v>
      </c>
      <c r="K202" s="281"/>
      <c r="L202" s="281"/>
      <c r="M202" s="281"/>
      <c r="N202" s="281"/>
      <c r="O202" s="249"/>
      <c r="P202" s="249"/>
      <c r="Q202" s="249"/>
      <c r="R202" s="249"/>
      <c r="S202" s="249"/>
      <c r="T202" s="249"/>
      <c r="U202" s="374">
        <f t="shared" si="7"/>
        <v>0</v>
      </c>
      <c r="V202" s="374">
        <f>'SEFA Recon - Exp - LONG'!M205</f>
        <v>0</v>
      </c>
      <c r="W202" s="373">
        <f t="shared" si="8"/>
        <v>0</v>
      </c>
      <c r="X202" s="286"/>
    </row>
    <row r="203" spans="4:24" hidden="1">
      <c r="D203" s="274">
        <f>'SEFA Recon - Exp - LONG'!D206</f>
        <v>0</v>
      </c>
      <c r="E203" s="400"/>
      <c r="F203" s="275" t="e">
        <f>VLOOKUP(E203,Exported!$A$2:$B$43,2,FALSE)</f>
        <v>#N/A</v>
      </c>
      <c r="G203" s="281"/>
      <c r="H203" s="249"/>
      <c r="I203" s="249"/>
      <c r="J203" s="248">
        <f t="shared" si="6"/>
        <v>0</v>
      </c>
      <c r="K203" s="281"/>
      <c r="L203" s="281"/>
      <c r="M203" s="281"/>
      <c r="N203" s="281"/>
      <c r="O203" s="249"/>
      <c r="P203" s="249"/>
      <c r="Q203" s="249"/>
      <c r="R203" s="249"/>
      <c r="S203" s="249"/>
      <c r="T203" s="249"/>
      <c r="U203" s="374">
        <f t="shared" si="7"/>
        <v>0</v>
      </c>
      <c r="V203" s="374">
        <f>'SEFA Recon - Exp - LONG'!M206</f>
        <v>0</v>
      </c>
      <c r="W203" s="373">
        <f t="shared" si="8"/>
        <v>0</v>
      </c>
      <c r="X203" s="286"/>
    </row>
    <row r="204" spans="4:24" hidden="1">
      <c r="D204" s="274">
        <f>'SEFA Recon - Exp - LONG'!D207</f>
        <v>0</v>
      </c>
      <c r="E204" s="400"/>
      <c r="F204" s="275" t="e">
        <f>VLOOKUP(E204,Exported!$A$2:$B$43,2,FALSE)</f>
        <v>#N/A</v>
      </c>
      <c r="G204" s="281"/>
      <c r="H204" s="249"/>
      <c r="I204" s="249"/>
      <c r="J204" s="248">
        <f t="shared" si="6"/>
        <v>0</v>
      </c>
      <c r="K204" s="281"/>
      <c r="L204" s="281"/>
      <c r="M204" s="281"/>
      <c r="N204" s="281"/>
      <c r="O204" s="249"/>
      <c r="P204" s="249"/>
      <c r="Q204" s="249"/>
      <c r="R204" s="249"/>
      <c r="S204" s="249"/>
      <c r="T204" s="249"/>
      <c r="U204" s="374">
        <f t="shared" si="7"/>
        <v>0</v>
      </c>
      <c r="V204" s="374">
        <f>'SEFA Recon - Exp - LONG'!M207</f>
        <v>0</v>
      </c>
      <c r="W204" s="373">
        <f t="shared" si="8"/>
        <v>0</v>
      </c>
      <c r="X204" s="286"/>
    </row>
    <row r="205" spans="4:24" hidden="1">
      <c r="D205" s="274">
        <f>'SEFA Recon - Exp - LONG'!D208</f>
        <v>0</v>
      </c>
      <c r="E205" s="400"/>
      <c r="F205" s="275" t="e">
        <f>VLOOKUP(E205,Exported!$A$2:$B$43,2,FALSE)</f>
        <v>#N/A</v>
      </c>
      <c r="G205" s="281"/>
      <c r="H205" s="249"/>
      <c r="I205" s="249"/>
      <c r="J205" s="248">
        <f t="shared" si="6"/>
        <v>0</v>
      </c>
      <c r="K205" s="281"/>
      <c r="L205" s="281"/>
      <c r="M205" s="281"/>
      <c r="N205" s="281"/>
      <c r="O205" s="249"/>
      <c r="P205" s="249"/>
      <c r="Q205" s="249"/>
      <c r="R205" s="249"/>
      <c r="S205" s="249"/>
      <c r="T205" s="249"/>
      <c r="U205" s="374">
        <f t="shared" si="7"/>
        <v>0</v>
      </c>
      <c r="V205" s="374">
        <f>'SEFA Recon - Exp - LONG'!M208</f>
        <v>0</v>
      </c>
      <c r="W205" s="373">
        <f t="shared" si="8"/>
        <v>0</v>
      </c>
      <c r="X205" s="286"/>
    </row>
    <row r="206" spans="4:24" hidden="1">
      <c r="D206" s="274">
        <f>'SEFA Recon - Exp - LONG'!D209</f>
        <v>0</v>
      </c>
      <c r="E206" s="400"/>
      <c r="F206" s="275" t="e">
        <f>VLOOKUP(E206,Exported!$A$2:$B$43,2,FALSE)</f>
        <v>#N/A</v>
      </c>
      <c r="G206" s="281"/>
      <c r="H206" s="249"/>
      <c r="I206" s="249"/>
      <c r="J206" s="248">
        <f t="shared" si="6"/>
        <v>0</v>
      </c>
      <c r="K206" s="281"/>
      <c r="L206" s="281"/>
      <c r="M206" s="281"/>
      <c r="N206" s="281"/>
      <c r="O206" s="249"/>
      <c r="P206" s="249"/>
      <c r="Q206" s="249"/>
      <c r="R206" s="249"/>
      <c r="S206" s="249"/>
      <c r="T206" s="249"/>
      <c r="U206" s="374">
        <f t="shared" si="7"/>
        <v>0</v>
      </c>
      <c r="V206" s="374">
        <f>'SEFA Recon - Exp - LONG'!M209</f>
        <v>0</v>
      </c>
      <c r="W206" s="373">
        <f t="shared" si="8"/>
        <v>0</v>
      </c>
      <c r="X206" s="286"/>
    </row>
    <row r="207" spans="4:24" hidden="1">
      <c r="D207" s="274">
        <f>'SEFA Recon - Exp - LONG'!D210</f>
        <v>0</v>
      </c>
      <c r="E207" s="400"/>
      <c r="F207" s="275" t="e">
        <f>VLOOKUP(E207,Exported!$A$2:$B$43,2,FALSE)</f>
        <v>#N/A</v>
      </c>
      <c r="G207" s="281"/>
      <c r="H207" s="249"/>
      <c r="I207" s="249"/>
      <c r="J207" s="248">
        <f t="shared" si="6"/>
        <v>0</v>
      </c>
      <c r="K207" s="281"/>
      <c r="L207" s="281"/>
      <c r="M207" s="281"/>
      <c r="N207" s="281"/>
      <c r="O207" s="249"/>
      <c r="P207" s="249"/>
      <c r="Q207" s="249"/>
      <c r="R207" s="249"/>
      <c r="S207" s="249"/>
      <c r="T207" s="249"/>
      <c r="U207" s="374">
        <f t="shared" si="7"/>
        <v>0</v>
      </c>
      <c r="V207" s="374">
        <f>'SEFA Recon - Exp - LONG'!M210</f>
        <v>0</v>
      </c>
      <c r="W207" s="373">
        <f t="shared" si="8"/>
        <v>0</v>
      </c>
      <c r="X207" s="286"/>
    </row>
    <row r="208" spans="4:24" hidden="1">
      <c r="D208" s="274">
        <f>'SEFA Recon - Exp - LONG'!D211</f>
        <v>0</v>
      </c>
      <c r="E208" s="400"/>
      <c r="F208" s="275" t="e">
        <f>VLOOKUP(E208,Exported!$A$2:$B$43,2,FALSE)</f>
        <v>#N/A</v>
      </c>
      <c r="G208" s="281"/>
      <c r="H208" s="249"/>
      <c r="I208" s="249"/>
      <c r="J208" s="248">
        <f t="shared" si="6"/>
        <v>0</v>
      </c>
      <c r="K208" s="281"/>
      <c r="L208" s="281"/>
      <c r="M208" s="281"/>
      <c r="N208" s="281"/>
      <c r="O208" s="249"/>
      <c r="P208" s="249"/>
      <c r="Q208" s="249"/>
      <c r="R208" s="249"/>
      <c r="S208" s="249"/>
      <c r="T208" s="249"/>
      <c r="U208" s="374">
        <f t="shared" si="7"/>
        <v>0</v>
      </c>
      <c r="V208" s="374">
        <f>'SEFA Recon - Exp - LONG'!M211</f>
        <v>0</v>
      </c>
      <c r="W208" s="373">
        <f t="shared" si="8"/>
        <v>0</v>
      </c>
      <c r="X208" s="286"/>
    </row>
    <row r="209" spans="4:24" hidden="1">
      <c r="D209" s="274">
        <f>'SEFA Recon - Exp - LONG'!D212</f>
        <v>0</v>
      </c>
      <c r="E209" s="400"/>
      <c r="F209" s="275" t="e">
        <f>VLOOKUP(E209,Exported!$A$2:$B$43,2,FALSE)</f>
        <v>#N/A</v>
      </c>
      <c r="G209" s="281"/>
      <c r="H209" s="249"/>
      <c r="I209" s="249"/>
      <c r="J209" s="248">
        <f t="shared" ref="J209:J272" si="9">SUM(G209:I209)</f>
        <v>0</v>
      </c>
      <c r="K209" s="281"/>
      <c r="L209" s="281"/>
      <c r="M209" s="281"/>
      <c r="N209" s="281"/>
      <c r="O209" s="249"/>
      <c r="P209" s="249"/>
      <c r="Q209" s="249"/>
      <c r="R209" s="249"/>
      <c r="S209" s="249"/>
      <c r="T209" s="249"/>
      <c r="U209" s="374">
        <f t="shared" si="7"/>
        <v>0</v>
      </c>
      <c r="V209" s="374">
        <f>'SEFA Recon - Exp - LONG'!M212</f>
        <v>0</v>
      </c>
      <c r="W209" s="373">
        <f t="shared" si="8"/>
        <v>0</v>
      </c>
      <c r="X209" s="286"/>
    </row>
    <row r="210" spans="4:24" hidden="1">
      <c r="D210" s="274">
        <f>'SEFA Recon - Exp - LONG'!D213</f>
        <v>0</v>
      </c>
      <c r="E210" s="400"/>
      <c r="F210" s="275" t="e">
        <f>VLOOKUP(E210,Exported!$A$2:$B$43,2,FALSE)</f>
        <v>#N/A</v>
      </c>
      <c r="G210" s="281"/>
      <c r="H210" s="249"/>
      <c r="I210" s="249"/>
      <c r="J210" s="248">
        <f t="shared" si="9"/>
        <v>0</v>
      </c>
      <c r="K210" s="281"/>
      <c r="L210" s="281"/>
      <c r="M210" s="281"/>
      <c r="N210" s="281"/>
      <c r="O210" s="249"/>
      <c r="P210" s="249"/>
      <c r="Q210" s="249"/>
      <c r="R210" s="249"/>
      <c r="S210" s="249"/>
      <c r="T210" s="249"/>
      <c r="U210" s="374">
        <f t="shared" ref="U210:U273" si="10">SUM(J210:T210)</f>
        <v>0</v>
      </c>
      <c r="V210" s="374">
        <f>'SEFA Recon - Exp - LONG'!M213</f>
        <v>0</v>
      </c>
      <c r="W210" s="373">
        <f t="shared" ref="W210:W273" si="11">+U210+V210</f>
        <v>0</v>
      </c>
      <c r="X210" s="286"/>
    </row>
    <row r="211" spans="4:24" hidden="1">
      <c r="D211" s="274">
        <f>'SEFA Recon - Exp - LONG'!D214</f>
        <v>0</v>
      </c>
      <c r="E211" s="400"/>
      <c r="F211" s="275" t="e">
        <f>VLOOKUP(E211,Exported!$A$2:$B$43,2,FALSE)</f>
        <v>#N/A</v>
      </c>
      <c r="G211" s="281"/>
      <c r="H211" s="249"/>
      <c r="I211" s="249"/>
      <c r="J211" s="248">
        <f t="shared" si="9"/>
        <v>0</v>
      </c>
      <c r="K211" s="281"/>
      <c r="L211" s="281"/>
      <c r="M211" s="281"/>
      <c r="N211" s="281"/>
      <c r="O211" s="249"/>
      <c r="P211" s="249"/>
      <c r="Q211" s="249"/>
      <c r="R211" s="249"/>
      <c r="S211" s="249"/>
      <c r="T211" s="249"/>
      <c r="U211" s="374">
        <f t="shared" si="10"/>
        <v>0</v>
      </c>
      <c r="V211" s="374">
        <f>'SEFA Recon - Exp - LONG'!M214</f>
        <v>0</v>
      </c>
      <c r="W211" s="373">
        <f t="shared" si="11"/>
        <v>0</v>
      </c>
      <c r="X211" s="286"/>
    </row>
    <row r="212" spans="4:24" hidden="1">
      <c r="D212" s="274">
        <f>'SEFA Recon - Exp - LONG'!D215</f>
        <v>0</v>
      </c>
      <c r="E212" s="400"/>
      <c r="F212" s="275" t="e">
        <f>VLOOKUP(E212,Exported!$A$2:$B$43,2,FALSE)</f>
        <v>#N/A</v>
      </c>
      <c r="G212" s="281"/>
      <c r="H212" s="249"/>
      <c r="I212" s="249"/>
      <c r="J212" s="248">
        <f t="shared" si="9"/>
        <v>0</v>
      </c>
      <c r="K212" s="281"/>
      <c r="L212" s="281"/>
      <c r="M212" s="281"/>
      <c r="N212" s="281"/>
      <c r="O212" s="249"/>
      <c r="P212" s="249"/>
      <c r="Q212" s="249"/>
      <c r="R212" s="249"/>
      <c r="S212" s="249"/>
      <c r="T212" s="249"/>
      <c r="U212" s="374">
        <f t="shared" si="10"/>
        <v>0</v>
      </c>
      <c r="V212" s="374">
        <f>'SEFA Recon - Exp - LONG'!M215</f>
        <v>0</v>
      </c>
      <c r="W212" s="373">
        <f t="shared" si="11"/>
        <v>0</v>
      </c>
      <c r="X212" s="286"/>
    </row>
    <row r="213" spans="4:24" hidden="1">
      <c r="D213" s="274">
        <f>'SEFA Recon - Exp - LONG'!D216</f>
        <v>0</v>
      </c>
      <c r="E213" s="400"/>
      <c r="F213" s="275" t="e">
        <f>VLOOKUP(E213,Exported!$A$2:$B$43,2,FALSE)</f>
        <v>#N/A</v>
      </c>
      <c r="G213" s="281"/>
      <c r="H213" s="249"/>
      <c r="I213" s="249"/>
      <c r="J213" s="248">
        <f t="shared" si="9"/>
        <v>0</v>
      </c>
      <c r="K213" s="281"/>
      <c r="L213" s="281"/>
      <c r="M213" s="281"/>
      <c r="N213" s="281"/>
      <c r="O213" s="249"/>
      <c r="P213" s="249"/>
      <c r="Q213" s="249"/>
      <c r="R213" s="249"/>
      <c r="S213" s="249"/>
      <c r="T213" s="249"/>
      <c r="U213" s="374">
        <f t="shared" si="10"/>
        <v>0</v>
      </c>
      <c r="V213" s="374">
        <f>'SEFA Recon - Exp - LONG'!M216</f>
        <v>0</v>
      </c>
      <c r="W213" s="373">
        <f t="shared" si="11"/>
        <v>0</v>
      </c>
      <c r="X213" s="286"/>
    </row>
    <row r="214" spans="4:24" hidden="1">
      <c r="D214" s="274">
        <f>'SEFA Recon - Exp - LONG'!D217</f>
        <v>0</v>
      </c>
      <c r="E214" s="400"/>
      <c r="F214" s="275" t="e">
        <f>VLOOKUP(E214,Exported!$A$2:$B$43,2,FALSE)</f>
        <v>#N/A</v>
      </c>
      <c r="G214" s="281"/>
      <c r="H214" s="249"/>
      <c r="I214" s="249"/>
      <c r="J214" s="248">
        <f t="shared" si="9"/>
        <v>0</v>
      </c>
      <c r="K214" s="281"/>
      <c r="L214" s="281"/>
      <c r="M214" s="281"/>
      <c r="N214" s="281"/>
      <c r="O214" s="249"/>
      <c r="P214" s="249"/>
      <c r="Q214" s="249"/>
      <c r="R214" s="249"/>
      <c r="S214" s="249"/>
      <c r="T214" s="249"/>
      <c r="U214" s="374">
        <f t="shared" si="10"/>
        <v>0</v>
      </c>
      <c r="V214" s="374">
        <f>'SEFA Recon - Exp - LONG'!M217</f>
        <v>0</v>
      </c>
      <c r="W214" s="373">
        <f t="shared" si="11"/>
        <v>0</v>
      </c>
      <c r="X214" s="286"/>
    </row>
    <row r="215" spans="4:24" hidden="1">
      <c r="D215" s="274">
        <f>'SEFA Recon - Exp - LONG'!D218</f>
        <v>0</v>
      </c>
      <c r="E215" s="400"/>
      <c r="F215" s="275" t="e">
        <f>VLOOKUP(E215,Exported!$A$2:$B$43,2,FALSE)</f>
        <v>#N/A</v>
      </c>
      <c r="G215" s="281"/>
      <c r="H215" s="249"/>
      <c r="I215" s="249"/>
      <c r="J215" s="248">
        <f t="shared" si="9"/>
        <v>0</v>
      </c>
      <c r="K215" s="281"/>
      <c r="L215" s="281"/>
      <c r="M215" s="281"/>
      <c r="N215" s="281"/>
      <c r="O215" s="249"/>
      <c r="P215" s="249"/>
      <c r="Q215" s="249"/>
      <c r="R215" s="249"/>
      <c r="S215" s="249"/>
      <c r="T215" s="249"/>
      <c r="U215" s="374">
        <f t="shared" si="10"/>
        <v>0</v>
      </c>
      <c r="V215" s="374">
        <f>'SEFA Recon - Exp - LONG'!M218</f>
        <v>0</v>
      </c>
      <c r="W215" s="373">
        <f t="shared" si="11"/>
        <v>0</v>
      </c>
      <c r="X215" s="286"/>
    </row>
    <row r="216" spans="4:24" hidden="1">
      <c r="D216" s="274">
        <f>'SEFA Recon - Exp - LONG'!D219</f>
        <v>0</v>
      </c>
      <c r="E216" s="400"/>
      <c r="F216" s="275" t="e">
        <f>VLOOKUP(E216,Exported!$A$2:$B$43,2,FALSE)</f>
        <v>#N/A</v>
      </c>
      <c r="G216" s="281"/>
      <c r="H216" s="249"/>
      <c r="I216" s="249"/>
      <c r="J216" s="248">
        <f t="shared" si="9"/>
        <v>0</v>
      </c>
      <c r="K216" s="281"/>
      <c r="L216" s="281"/>
      <c r="M216" s="281"/>
      <c r="N216" s="281"/>
      <c r="O216" s="249"/>
      <c r="P216" s="249"/>
      <c r="Q216" s="249"/>
      <c r="R216" s="249"/>
      <c r="S216" s="249"/>
      <c r="T216" s="249"/>
      <c r="U216" s="374">
        <f t="shared" si="10"/>
        <v>0</v>
      </c>
      <c r="V216" s="374">
        <f>'SEFA Recon - Exp - LONG'!M219</f>
        <v>0</v>
      </c>
      <c r="W216" s="373">
        <f t="shared" si="11"/>
        <v>0</v>
      </c>
      <c r="X216" s="286"/>
    </row>
    <row r="217" spans="4:24" hidden="1">
      <c r="D217" s="274">
        <f>'SEFA Recon - Exp - LONG'!D220</f>
        <v>0</v>
      </c>
      <c r="E217" s="400"/>
      <c r="F217" s="275" t="e">
        <f>VLOOKUP(E217,Exported!$A$2:$B$43,2,FALSE)</f>
        <v>#N/A</v>
      </c>
      <c r="G217" s="281"/>
      <c r="H217" s="249"/>
      <c r="I217" s="249"/>
      <c r="J217" s="248">
        <f t="shared" si="9"/>
        <v>0</v>
      </c>
      <c r="K217" s="281"/>
      <c r="L217" s="281"/>
      <c r="M217" s="281"/>
      <c r="N217" s="281"/>
      <c r="O217" s="249"/>
      <c r="P217" s="249"/>
      <c r="Q217" s="249"/>
      <c r="R217" s="249"/>
      <c r="S217" s="249"/>
      <c r="T217" s="249"/>
      <c r="U217" s="374">
        <f t="shared" si="10"/>
        <v>0</v>
      </c>
      <c r="V217" s="374">
        <f>'SEFA Recon - Exp - LONG'!M220</f>
        <v>0</v>
      </c>
      <c r="W217" s="373">
        <f t="shared" si="11"/>
        <v>0</v>
      </c>
      <c r="X217" s="286"/>
    </row>
    <row r="218" spans="4:24" hidden="1">
      <c r="D218" s="274">
        <f>'SEFA Recon - Exp - LONG'!D221</f>
        <v>0</v>
      </c>
      <c r="E218" s="400"/>
      <c r="F218" s="275" t="e">
        <f>VLOOKUP(E218,Exported!$A$2:$B$43,2,FALSE)</f>
        <v>#N/A</v>
      </c>
      <c r="G218" s="281"/>
      <c r="H218" s="249"/>
      <c r="I218" s="249"/>
      <c r="J218" s="248">
        <f t="shared" si="9"/>
        <v>0</v>
      </c>
      <c r="K218" s="281"/>
      <c r="L218" s="281"/>
      <c r="M218" s="281"/>
      <c r="N218" s="281"/>
      <c r="O218" s="249"/>
      <c r="P218" s="249"/>
      <c r="Q218" s="249"/>
      <c r="R218" s="249"/>
      <c r="S218" s="249"/>
      <c r="T218" s="249"/>
      <c r="U218" s="374">
        <f t="shared" si="10"/>
        <v>0</v>
      </c>
      <c r="V218" s="374">
        <f>'SEFA Recon - Exp - LONG'!M221</f>
        <v>0</v>
      </c>
      <c r="W218" s="373">
        <f t="shared" si="11"/>
        <v>0</v>
      </c>
      <c r="X218" s="286"/>
    </row>
    <row r="219" spans="4:24" hidden="1">
      <c r="D219" s="274">
        <f>'SEFA Recon - Exp - LONG'!D222</f>
        <v>0</v>
      </c>
      <c r="E219" s="400"/>
      <c r="F219" s="275" t="e">
        <f>VLOOKUP(E219,Exported!$A$2:$B$43,2,FALSE)</f>
        <v>#N/A</v>
      </c>
      <c r="G219" s="281"/>
      <c r="H219" s="249"/>
      <c r="I219" s="249"/>
      <c r="J219" s="248">
        <f t="shared" si="9"/>
        <v>0</v>
      </c>
      <c r="K219" s="281"/>
      <c r="L219" s="281"/>
      <c r="M219" s="281"/>
      <c r="N219" s="281"/>
      <c r="O219" s="249"/>
      <c r="P219" s="249"/>
      <c r="Q219" s="249"/>
      <c r="R219" s="249"/>
      <c r="S219" s="249"/>
      <c r="T219" s="249"/>
      <c r="U219" s="374">
        <f t="shared" si="10"/>
        <v>0</v>
      </c>
      <c r="V219" s="374">
        <f>'SEFA Recon - Exp - LONG'!M222</f>
        <v>0</v>
      </c>
      <c r="W219" s="373">
        <f t="shared" si="11"/>
        <v>0</v>
      </c>
      <c r="X219" s="286"/>
    </row>
    <row r="220" spans="4:24" hidden="1">
      <c r="D220" s="274">
        <f>'SEFA Recon - Exp - LONG'!D223</f>
        <v>0</v>
      </c>
      <c r="E220" s="400"/>
      <c r="F220" s="275" t="e">
        <f>VLOOKUP(E220,Exported!$A$2:$B$43,2,FALSE)</f>
        <v>#N/A</v>
      </c>
      <c r="G220" s="281"/>
      <c r="H220" s="249"/>
      <c r="I220" s="249"/>
      <c r="J220" s="248">
        <f t="shared" si="9"/>
        <v>0</v>
      </c>
      <c r="K220" s="281"/>
      <c r="L220" s="281"/>
      <c r="M220" s="281"/>
      <c r="N220" s="281"/>
      <c r="O220" s="249"/>
      <c r="P220" s="249"/>
      <c r="Q220" s="249"/>
      <c r="R220" s="249"/>
      <c r="S220" s="249"/>
      <c r="T220" s="249"/>
      <c r="U220" s="374">
        <f t="shared" si="10"/>
        <v>0</v>
      </c>
      <c r="V220" s="374">
        <f>'SEFA Recon - Exp - LONG'!M223</f>
        <v>0</v>
      </c>
      <c r="W220" s="373">
        <f t="shared" si="11"/>
        <v>0</v>
      </c>
      <c r="X220" s="286"/>
    </row>
    <row r="221" spans="4:24" hidden="1">
      <c r="D221" s="274">
        <f>'SEFA Recon - Exp - LONG'!D224</f>
        <v>0</v>
      </c>
      <c r="E221" s="400"/>
      <c r="F221" s="275" t="e">
        <f>VLOOKUP(E221,Exported!$A$2:$B$43,2,FALSE)</f>
        <v>#N/A</v>
      </c>
      <c r="G221" s="281"/>
      <c r="H221" s="249"/>
      <c r="I221" s="249"/>
      <c r="J221" s="248">
        <f t="shared" si="9"/>
        <v>0</v>
      </c>
      <c r="K221" s="281"/>
      <c r="L221" s="281"/>
      <c r="M221" s="281"/>
      <c r="N221" s="281"/>
      <c r="O221" s="249"/>
      <c r="P221" s="249"/>
      <c r="Q221" s="249"/>
      <c r="R221" s="249"/>
      <c r="S221" s="249"/>
      <c r="T221" s="249"/>
      <c r="U221" s="374">
        <f t="shared" si="10"/>
        <v>0</v>
      </c>
      <c r="V221" s="374">
        <f>'SEFA Recon - Exp - LONG'!M224</f>
        <v>0</v>
      </c>
      <c r="W221" s="373">
        <f t="shared" si="11"/>
        <v>0</v>
      </c>
      <c r="X221" s="286"/>
    </row>
    <row r="222" spans="4:24" hidden="1">
      <c r="D222" s="274">
        <f>'SEFA Recon - Exp - LONG'!D225</f>
        <v>0</v>
      </c>
      <c r="E222" s="400"/>
      <c r="F222" s="275" t="e">
        <f>VLOOKUP(E222,Exported!$A$2:$B$43,2,FALSE)</f>
        <v>#N/A</v>
      </c>
      <c r="G222" s="281"/>
      <c r="H222" s="249"/>
      <c r="I222" s="249"/>
      <c r="J222" s="248">
        <f t="shared" si="9"/>
        <v>0</v>
      </c>
      <c r="K222" s="281"/>
      <c r="L222" s="281"/>
      <c r="M222" s="281"/>
      <c r="N222" s="281"/>
      <c r="O222" s="249"/>
      <c r="P222" s="249"/>
      <c r="Q222" s="249"/>
      <c r="R222" s="249"/>
      <c r="S222" s="249"/>
      <c r="T222" s="249"/>
      <c r="U222" s="374">
        <f t="shared" si="10"/>
        <v>0</v>
      </c>
      <c r="V222" s="374">
        <f>'SEFA Recon - Exp - LONG'!M225</f>
        <v>0</v>
      </c>
      <c r="W222" s="373">
        <f t="shared" si="11"/>
        <v>0</v>
      </c>
      <c r="X222" s="286"/>
    </row>
    <row r="223" spans="4:24" hidden="1">
      <c r="D223" s="274">
        <f>'SEFA Recon - Exp - LONG'!D226</f>
        <v>0</v>
      </c>
      <c r="E223" s="400"/>
      <c r="F223" s="275" t="e">
        <f>VLOOKUP(E223,Exported!$A$2:$B$43,2,FALSE)</f>
        <v>#N/A</v>
      </c>
      <c r="G223" s="281"/>
      <c r="H223" s="249"/>
      <c r="I223" s="249"/>
      <c r="J223" s="248">
        <f t="shared" si="9"/>
        <v>0</v>
      </c>
      <c r="K223" s="281"/>
      <c r="L223" s="281"/>
      <c r="M223" s="281"/>
      <c r="N223" s="281"/>
      <c r="O223" s="249"/>
      <c r="P223" s="249"/>
      <c r="Q223" s="249"/>
      <c r="R223" s="249"/>
      <c r="S223" s="249"/>
      <c r="T223" s="249"/>
      <c r="U223" s="374">
        <f t="shared" si="10"/>
        <v>0</v>
      </c>
      <c r="V223" s="374">
        <f>'SEFA Recon - Exp - LONG'!M226</f>
        <v>0</v>
      </c>
      <c r="W223" s="373">
        <f t="shared" si="11"/>
        <v>0</v>
      </c>
      <c r="X223" s="286"/>
    </row>
    <row r="224" spans="4:24" hidden="1">
      <c r="D224" s="274">
        <f>'SEFA Recon - Exp - LONG'!D227</f>
        <v>0</v>
      </c>
      <c r="E224" s="400"/>
      <c r="F224" s="275" t="e">
        <f>VLOOKUP(E224,Exported!$A$2:$B$43,2,FALSE)</f>
        <v>#N/A</v>
      </c>
      <c r="G224" s="281"/>
      <c r="H224" s="249"/>
      <c r="I224" s="249"/>
      <c r="J224" s="248">
        <f t="shared" si="9"/>
        <v>0</v>
      </c>
      <c r="K224" s="281"/>
      <c r="L224" s="281"/>
      <c r="M224" s="281"/>
      <c r="N224" s="281"/>
      <c r="O224" s="249"/>
      <c r="P224" s="249"/>
      <c r="Q224" s="249"/>
      <c r="R224" s="249"/>
      <c r="S224" s="249"/>
      <c r="T224" s="249"/>
      <c r="U224" s="374">
        <f t="shared" si="10"/>
        <v>0</v>
      </c>
      <c r="V224" s="374">
        <f>'SEFA Recon - Exp - LONG'!M227</f>
        <v>0</v>
      </c>
      <c r="W224" s="373">
        <f t="shared" si="11"/>
        <v>0</v>
      </c>
      <c r="X224" s="286"/>
    </row>
    <row r="225" spans="4:24" hidden="1">
      <c r="D225" s="274">
        <f>'SEFA Recon - Exp - LONG'!D228</f>
        <v>0</v>
      </c>
      <c r="E225" s="400"/>
      <c r="F225" s="275" t="e">
        <f>VLOOKUP(E225,Exported!$A$2:$B$43,2,FALSE)</f>
        <v>#N/A</v>
      </c>
      <c r="G225" s="281"/>
      <c r="H225" s="249"/>
      <c r="I225" s="249"/>
      <c r="J225" s="248">
        <f t="shared" si="9"/>
        <v>0</v>
      </c>
      <c r="K225" s="281"/>
      <c r="L225" s="281"/>
      <c r="M225" s="281"/>
      <c r="N225" s="281"/>
      <c r="O225" s="249"/>
      <c r="P225" s="249"/>
      <c r="Q225" s="249"/>
      <c r="R225" s="249"/>
      <c r="S225" s="249"/>
      <c r="T225" s="249"/>
      <c r="U225" s="374">
        <f t="shared" si="10"/>
        <v>0</v>
      </c>
      <c r="V225" s="374">
        <f>'SEFA Recon - Exp - LONG'!M228</f>
        <v>0</v>
      </c>
      <c r="W225" s="373">
        <f t="shared" si="11"/>
        <v>0</v>
      </c>
      <c r="X225" s="286"/>
    </row>
    <row r="226" spans="4:24" hidden="1">
      <c r="D226" s="274">
        <f>'SEFA Recon - Exp - LONG'!D229</f>
        <v>0</v>
      </c>
      <c r="E226" s="400"/>
      <c r="F226" s="275" t="e">
        <f>VLOOKUP(E226,Exported!$A$2:$B$43,2,FALSE)</f>
        <v>#N/A</v>
      </c>
      <c r="G226" s="281"/>
      <c r="H226" s="249"/>
      <c r="I226" s="249"/>
      <c r="J226" s="248">
        <f t="shared" si="9"/>
        <v>0</v>
      </c>
      <c r="K226" s="281"/>
      <c r="L226" s="281"/>
      <c r="M226" s="281"/>
      <c r="N226" s="281"/>
      <c r="O226" s="249"/>
      <c r="P226" s="249"/>
      <c r="Q226" s="249"/>
      <c r="R226" s="249"/>
      <c r="S226" s="249"/>
      <c r="T226" s="249"/>
      <c r="U226" s="374">
        <f t="shared" si="10"/>
        <v>0</v>
      </c>
      <c r="V226" s="374">
        <f>'SEFA Recon - Exp - LONG'!M229</f>
        <v>0</v>
      </c>
      <c r="W226" s="373">
        <f t="shared" si="11"/>
        <v>0</v>
      </c>
      <c r="X226" s="286"/>
    </row>
    <row r="227" spans="4:24" hidden="1">
      <c r="D227" s="274">
        <f>'SEFA Recon - Exp - LONG'!D230</f>
        <v>0</v>
      </c>
      <c r="E227" s="400"/>
      <c r="F227" s="275" t="e">
        <f>VLOOKUP(E227,Exported!$A$2:$B$43,2,FALSE)</f>
        <v>#N/A</v>
      </c>
      <c r="G227" s="281"/>
      <c r="H227" s="249"/>
      <c r="I227" s="249"/>
      <c r="J227" s="248">
        <f t="shared" si="9"/>
        <v>0</v>
      </c>
      <c r="K227" s="281"/>
      <c r="L227" s="281"/>
      <c r="M227" s="281"/>
      <c r="N227" s="281"/>
      <c r="O227" s="249"/>
      <c r="P227" s="249"/>
      <c r="Q227" s="249"/>
      <c r="R227" s="249"/>
      <c r="S227" s="249"/>
      <c r="T227" s="249"/>
      <c r="U227" s="374">
        <f t="shared" si="10"/>
        <v>0</v>
      </c>
      <c r="V227" s="374">
        <f>'SEFA Recon - Exp - LONG'!M230</f>
        <v>0</v>
      </c>
      <c r="W227" s="373">
        <f t="shared" si="11"/>
        <v>0</v>
      </c>
      <c r="X227" s="286"/>
    </row>
    <row r="228" spans="4:24" hidden="1">
      <c r="D228" s="274">
        <f>'SEFA Recon - Exp - LONG'!D231</f>
        <v>0</v>
      </c>
      <c r="E228" s="400"/>
      <c r="F228" s="275" t="e">
        <f>VLOOKUP(E228,Exported!$A$2:$B$43,2,FALSE)</f>
        <v>#N/A</v>
      </c>
      <c r="G228" s="281"/>
      <c r="H228" s="249"/>
      <c r="I228" s="249"/>
      <c r="J228" s="248">
        <f t="shared" si="9"/>
        <v>0</v>
      </c>
      <c r="K228" s="281"/>
      <c r="L228" s="281"/>
      <c r="M228" s="281"/>
      <c r="N228" s="281"/>
      <c r="O228" s="249"/>
      <c r="P228" s="249"/>
      <c r="Q228" s="249"/>
      <c r="R228" s="249"/>
      <c r="S228" s="249"/>
      <c r="T228" s="249"/>
      <c r="U228" s="374">
        <f t="shared" si="10"/>
        <v>0</v>
      </c>
      <c r="V228" s="374">
        <f>'SEFA Recon - Exp - LONG'!M231</f>
        <v>0</v>
      </c>
      <c r="W228" s="373">
        <f t="shared" si="11"/>
        <v>0</v>
      </c>
      <c r="X228" s="286"/>
    </row>
    <row r="229" spans="4:24" hidden="1">
      <c r="D229" s="274">
        <f>'SEFA Recon - Exp - LONG'!D232</f>
        <v>0</v>
      </c>
      <c r="E229" s="400"/>
      <c r="F229" s="275" t="e">
        <f>VLOOKUP(E229,Exported!$A$2:$B$43,2,FALSE)</f>
        <v>#N/A</v>
      </c>
      <c r="G229" s="281"/>
      <c r="H229" s="249"/>
      <c r="I229" s="249"/>
      <c r="J229" s="248">
        <f t="shared" si="9"/>
        <v>0</v>
      </c>
      <c r="K229" s="281"/>
      <c r="L229" s="281"/>
      <c r="M229" s="281"/>
      <c r="N229" s="281"/>
      <c r="O229" s="249"/>
      <c r="P229" s="249"/>
      <c r="Q229" s="249"/>
      <c r="R229" s="249"/>
      <c r="S229" s="249"/>
      <c r="T229" s="249"/>
      <c r="U229" s="374">
        <f t="shared" si="10"/>
        <v>0</v>
      </c>
      <c r="V229" s="374">
        <f>'SEFA Recon - Exp - LONG'!M232</f>
        <v>0</v>
      </c>
      <c r="W229" s="373">
        <f t="shared" si="11"/>
        <v>0</v>
      </c>
      <c r="X229" s="286"/>
    </row>
    <row r="230" spans="4:24" hidden="1">
      <c r="D230" s="274">
        <f>'SEFA Recon - Exp - LONG'!D233</f>
        <v>0</v>
      </c>
      <c r="E230" s="400"/>
      <c r="F230" s="275" t="e">
        <f>VLOOKUP(E230,Exported!$A$2:$B$43,2,FALSE)</f>
        <v>#N/A</v>
      </c>
      <c r="G230" s="281"/>
      <c r="H230" s="249"/>
      <c r="I230" s="249"/>
      <c r="J230" s="248">
        <f t="shared" si="9"/>
        <v>0</v>
      </c>
      <c r="K230" s="281"/>
      <c r="L230" s="281"/>
      <c r="M230" s="281"/>
      <c r="N230" s="281"/>
      <c r="O230" s="249"/>
      <c r="P230" s="249"/>
      <c r="Q230" s="249"/>
      <c r="R230" s="249"/>
      <c r="S230" s="249"/>
      <c r="T230" s="249"/>
      <c r="U230" s="374">
        <f t="shared" si="10"/>
        <v>0</v>
      </c>
      <c r="V230" s="374">
        <f>'SEFA Recon - Exp - LONG'!M233</f>
        <v>0</v>
      </c>
      <c r="W230" s="373">
        <f t="shared" si="11"/>
        <v>0</v>
      </c>
      <c r="X230" s="286"/>
    </row>
    <row r="231" spans="4:24" hidden="1">
      <c r="D231" s="274">
        <f>'SEFA Recon - Exp - LONG'!D234</f>
        <v>0</v>
      </c>
      <c r="E231" s="400"/>
      <c r="F231" s="275" t="e">
        <f>VLOOKUP(E231,Exported!$A$2:$B$43,2,FALSE)</f>
        <v>#N/A</v>
      </c>
      <c r="G231" s="281"/>
      <c r="H231" s="249"/>
      <c r="I231" s="249"/>
      <c r="J231" s="248">
        <f t="shared" si="9"/>
        <v>0</v>
      </c>
      <c r="K231" s="281"/>
      <c r="L231" s="281"/>
      <c r="M231" s="281"/>
      <c r="N231" s="281"/>
      <c r="O231" s="249"/>
      <c r="P231" s="249"/>
      <c r="Q231" s="249"/>
      <c r="R231" s="249"/>
      <c r="S231" s="249"/>
      <c r="T231" s="249"/>
      <c r="U231" s="374">
        <f t="shared" si="10"/>
        <v>0</v>
      </c>
      <c r="V231" s="374">
        <f>'SEFA Recon - Exp - LONG'!M234</f>
        <v>0</v>
      </c>
      <c r="W231" s="373">
        <f t="shared" si="11"/>
        <v>0</v>
      </c>
      <c r="X231" s="286"/>
    </row>
    <row r="232" spans="4:24" hidden="1">
      <c r="D232" s="274">
        <f>'SEFA Recon - Exp - LONG'!D235</f>
        <v>0</v>
      </c>
      <c r="E232" s="400"/>
      <c r="F232" s="275" t="e">
        <f>VLOOKUP(E232,Exported!$A$2:$B$43,2,FALSE)</f>
        <v>#N/A</v>
      </c>
      <c r="G232" s="281"/>
      <c r="H232" s="249"/>
      <c r="I232" s="249"/>
      <c r="J232" s="248">
        <f t="shared" si="9"/>
        <v>0</v>
      </c>
      <c r="K232" s="281"/>
      <c r="L232" s="281"/>
      <c r="M232" s="281"/>
      <c r="N232" s="281"/>
      <c r="O232" s="249"/>
      <c r="P232" s="249"/>
      <c r="Q232" s="249"/>
      <c r="R232" s="249"/>
      <c r="S232" s="249"/>
      <c r="T232" s="249"/>
      <c r="U232" s="374">
        <f t="shared" si="10"/>
        <v>0</v>
      </c>
      <c r="V232" s="374">
        <f>'SEFA Recon - Exp - LONG'!M235</f>
        <v>0</v>
      </c>
      <c r="W232" s="373">
        <f t="shared" si="11"/>
        <v>0</v>
      </c>
      <c r="X232" s="286"/>
    </row>
    <row r="233" spans="4:24" hidden="1">
      <c r="D233" s="274">
        <f>'SEFA Recon - Exp - LONG'!D236</f>
        <v>0</v>
      </c>
      <c r="E233" s="400"/>
      <c r="F233" s="275" t="e">
        <f>VLOOKUP(E233,Exported!$A$2:$B$43,2,FALSE)</f>
        <v>#N/A</v>
      </c>
      <c r="G233" s="281"/>
      <c r="H233" s="249"/>
      <c r="I233" s="249"/>
      <c r="J233" s="248">
        <f t="shared" si="9"/>
        <v>0</v>
      </c>
      <c r="K233" s="281"/>
      <c r="L233" s="281"/>
      <c r="M233" s="281"/>
      <c r="N233" s="281"/>
      <c r="O233" s="249"/>
      <c r="P233" s="249"/>
      <c r="Q233" s="249"/>
      <c r="R233" s="249"/>
      <c r="S233" s="249"/>
      <c r="T233" s="249"/>
      <c r="U233" s="374">
        <f t="shared" si="10"/>
        <v>0</v>
      </c>
      <c r="V233" s="374">
        <f>'SEFA Recon - Exp - LONG'!M236</f>
        <v>0</v>
      </c>
      <c r="W233" s="373">
        <f t="shared" si="11"/>
        <v>0</v>
      </c>
      <c r="X233" s="286"/>
    </row>
    <row r="234" spans="4:24" hidden="1">
      <c r="D234" s="274">
        <f>'SEFA Recon - Exp - LONG'!D237</f>
        <v>0</v>
      </c>
      <c r="E234" s="400"/>
      <c r="F234" s="275" t="e">
        <f>VLOOKUP(E234,Exported!$A$2:$B$43,2,FALSE)</f>
        <v>#N/A</v>
      </c>
      <c r="G234" s="281"/>
      <c r="H234" s="249"/>
      <c r="I234" s="249"/>
      <c r="J234" s="248">
        <f t="shared" si="9"/>
        <v>0</v>
      </c>
      <c r="K234" s="281"/>
      <c r="L234" s="281"/>
      <c r="M234" s="281"/>
      <c r="N234" s="281"/>
      <c r="O234" s="249"/>
      <c r="P234" s="249"/>
      <c r="Q234" s="249"/>
      <c r="R234" s="249"/>
      <c r="S234" s="249"/>
      <c r="T234" s="249"/>
      <c r="U234" s="374">
        <f t="shared" si="10"/>
        <v>0</v>
      </c>
      <c r="V234" s="374">
        <f>'SEFA Recon - Exp - LONG'!M237</f>
        <v>0</v>
      </c>
      <c r="W234" s="373">
        <f t="shared" si="11"/>
        <v>0</v>
      </c>
      <c r="X234" s="286"/>
    </row>
    <row r="235" spans="4:24" hidden="1">
      <c r="D235" s="274">
        <f>'SEFA Recon - Exp - LONG'!D238</f>
        <v>0</v>
      </c>
      <c r="E235" s="400"/>
      <c r="F235" s="275" t="e">
        <f>VLOOKUP(E235,Exported!$A$2:$B$43,2,FALSE)</f>
        <v>#N/A</v>
      </c>
      <c r="G235" s="281"/>
      <c r="H235" s="249"/>
      <c r="I235" s="249"/>
      <c r="J235" s="248">
        <f t="shared" si="9"/>
        <v>0</v>
      </c>
      <c r="K235" s="281"/>
      <c r="L235" s="281"/>
      <c r="M235" s="281"/>
      <c r="N235" s="281"/>
      <c r="O235" s="249"/>
      <c r="P235" s="249"/>
      <c r="Q235" s="249"/>
      <c r="R235" s="249"/>
      <c r="S235" s="249"/>
      <c r="T235" s="249"/>
      <c r="U235" s="374">
        <f t="shared" si="10"/>
        <v>0</v>
      </c>
      <c r="V235" s="374">
        <f>'SEFA Recon - Exp - LONG'!M238</f>
        <v>0</v>
      </c>
      <c r="W235" s="373">
        <f t="shared" si="11"/>
        <v>0</v>
      </c>
      <c r="X235" s="286"/>
    </row>
    <row r="236" spans="4:24" hidden="1">
      <c r="D236" s="274">
        <f>'SEFA Recon - Exp - LONG'!D239</f>
        <v>0</v>
      </c>
      <c r="E236" s="400"/>
      <c r="F236" s="275" t="e">
        <f>VLOOKUP(E236,Exported!$A$2:$B$43,2,FALSE)</f>
        <v>#N/A</v>
      </c>
      <c r="G236" s="281"/>
      <c r="H236" s="249"/>
      <c r="I236" s="249"/>
      <c r="J236" s="248">
        <f t="shared" si="9"/>
        <v>0</v>
      </c>
      <c r="K236" s="281"/>
      <c r="L236" s="281"/>
      <c r="M236" s="281"/>
      <c r="N236" s="281"/>
      <c r="O236" s="249"/>
      <c r="P236" s="249"/>
      <c r="Q236" s="249"/>
      <c r="R236" s="249"/>
      <c r="S236" s="249"/>
      <c r="T236" s="249"/>
      <c r="U236" s="374">
        <f t="shared" si="10"/>
        <v>0</v>
      </c>
      <c r="V236" s="374">
        <f>'SEFA Recon - Exp - LONG'!M239</f>
        <v>0</v>
      </c>
      <c r="W236" s="373">
        <f t="shared" si="11"/>
        <v>0</v>
      </c>
      <c r="X236" s="286"/>
    </row>
    <row r="237" spans="4:24" hidden="1">
      <c r="D237" s="274">
        <f>'SEFA Recon - Exp - LONG'!D240</f>
        <v>0</v>
      </c>
      <c r="E237" s="400"/>
      <c r="F237" s="275" t="e">
        <f>VLOOKUP(E237,Exported!$A$2:$B$43,2,FALSE)</f>
        <v>#N/A</v>
      </c>
      <c r="G237" s="281"/>
      <c r="H237" s="249"/>
      <c r="I237" s="249"/>
      <c r="J237" s="248">
        <f t="shared" si="9"/>
        <v>0</v>
      </c>
      <c r="K237" s="281"/>
      <c r="L237" s="281"/>
      <c r="M237" s="281"/>
      <c r="N237" s="281"/>
      <c r="O237" s="249"/>
      <c r="P237" s="249"/>
      <c r="Q237" s="249"/>
      <c r="R237" s="249"/>
      <c r="S237" s="249"/>
      <c r="T237" s="249"/>
      <c r="U237" s="374">
        <f t="shared" si="10"/>
        <v>0</v>
      </c>
      <c r="V237" s="374">
        <f>'SEFA Recon - Exp - LONG'!M240</f>
        <v>0</v>
      </c>
      <c r="W237" s="373">
        <f t="shared" si="11"/>
        <v>0</v>
      </c>
      <c r="X237" s="286"/>
    </row>
    <row r="238" spans="4:24" hidden="1">
      <c r="D238" s="274">
        <f>'SEFA Recon - Exp - LONG'!D241</f>
        <v>0</v>
      </c>
      <c r="E238" s="400"/>
      <c r="F238" s="275" t="e">
        <f>VLOOKUP(E238,Exported!$A$2:$B$43,2,FALSE)</f>
        <v>#N/A</v>
      </c>
      <c r="G238" s="281"/>
      <c r="H238" s="249"/>
      <c r="I238" s="249"/>
      <c r="J238" s="248">
        <f t="shared" si="9"/>
        <v>0</v>
      </c>
      <c r="K238" s="281"/>
      <c r="L238" s="281"/>
      <c r="M238" s="281"/>
      <c r="N238" s="281"/>
      <c r="O238" s="249"/>
      <c r="P238" s="249"/>
      <c r="Q238" s="249"/>
      <c r="R238" s="249"/>
      <c r="S238" s="249"/>
      <c r="T238" s="249"/>
      <c r="U238" s="374">
        <f t="shared" si="10"/>
        <v>0</v>
      </c>
      <c r="V238" s="374">
        <f>'SEFA Recon - Exp - LONG'!M241</f>
        <v>0</v>
      </c>
      <c r="W238" s="373">
        <f t="shared" si="11"/>
        <v>0</v>
      </c>
      <c r="X238" s="286"/>
    </row>
    <row r="239" spans="4:24" hidden="1">
      <c r="D239" s="274">
        <f>'SEFA Recon - Exp - LONG'!D242</f>
        <v>0</v>
      </c>
      <c r="E239" s="400"/>
      <c r="F239" s="275" t="e">
        <f>VLOOKUP(E239,Exported!$A$2:$B$43,2,FALSE)</f>
        <v>#N/A</v>
      </c>
      <c r="G239" s="281"/>
      <c r="H239" s="249"/>
      <c r="I239" s="249"/>
      <c r="J239" s="248">
        <f t="shared" si="9"/>
        <v>0</v>
      </c>
      <c r="K239" s="281"/>
      <c r="L239" s="281"/>
      <c r="M239" s="281"/>
      <c r="N239" s="281"/>
      <c r="O239" s="249"/>
      <c r="P239" s="249"/>
      <c r="Q239" s="249"/>
      <c r="R239" s="249"/>
      <c r="S239" s="249"/>
      <c r="T239" s="249"/>
      <c r="U239" s="374">
        <f t="shared" si="10"/>
        <v>0</v>
      </c>
      <c r="V239" s="374">
        <f>'SEFA Recon - Exp - LONG'!M242</f>
        <v>0</v>
      </c>
      <c r="W239" s="373">
        <f t="shared" si="11"/>
        <v>0</v>
      </c>
      <c r="X239" s="286"/>
    </row>
    <row r="240" spans="4:24" hidden="1">
      <c r="D240" s="274">
        <f>'SEFA Recon - Exp - LONG'!D243</f>
        <v>0</v>
      </c>
      <c r="E240" s="400"/>
      <c r="F240" s="275" t="e">
        <f>VLOOKUP(E240,Exported!$A$2:$B$43,2,FALSE)</f>
        <v>#N/A</v>
      </c>
      <c r="G240" s="281"/>
      <c r="H240" s="249"/>
      <c r="I240" s="249"/>
      <c r="J240" s="248">
        <f t="shared" si="9"/>
        <v>0</v>
      </c>
      <c r="K240" s="281"/>
      <c r="L240" s="281"/>
      <c r="M240" s="281"/>
      <c r="N240" s="281"/>
      <c r="O240" s="249"/>
      <c r="P240" s="249"/>
      <c r="Q240" s="249"/>
      <c r="R240" s="249"/>
      <c r="S240" s="249"/>
      <c r="T240" s="249"/>
      <c r="U240" s="374">
        <f t="shared" si="10"/>
        <v>0</v>
      </c>
      <c r="V240" s="374">
        <f>'SEFA Recon - Exp - LONG'!M243</f>
        <v>0</v>
      </c>
      <c r="W240" s="373">
        <f t="shared" si="11"/>
        <v>0</v>
      </c>
      <c r="X240" s="286"/>
    </row>
    <row r="241" spans="4:24" hidden="1">
      <c r="D241" s="274">
        <f>'SEFA Recon - Exp - LONG'!D244</f>
        <v>0</v>
      </c>
      <c r="E241" s="400"/>
      <c r="F241" s="275" t="e">
        <f>VLOOKUP(E241,Exported!$A$2:$B$43,2,FALSE)</f>
        <v>#N/A</v>
      </c>
      <c r="G241" s="281"/>
      <c r="H241" s="249"/>
      <c r="I241" s="249"/>
      <c r="J241" s="248">
        <f t="shared" si="9"/>
        <v>0</v>
      </c>
      <c r="K241" s="281"/>
      <c r="L241" s="281"/>
      <c r="M241" s="281"/>
      <c r="N241" s="281"/>
      <c r="O241" s="249"/>
      <c r="P241" s="249"/>
      <c r="Q241" s="249"/>
      <c r="R241" s="249"/>
      <c r="S241" s="249"/>
      <c r="T241" s="249"/>
      <c r="U241" s="374">
        <f t="shared" si="10"/>
        <v>0</v>
      </c>
      <c r="V241" s="374">
        <f>'SEFA Recon - Exp - LONG'!M244</f>
        <v>0</v>
      </c>
      <c r="W241" s="373">
        <f t="shared" si="11"/>
        <v>0</v>
      </c>
      <c r="X241" s="286"/>
    </row>
    <row r="242" spans="4:24" hidden="1">
      <c r="D242" s="274">
        <f>'SEFA Recon - Exp - LONG'!D245</f>
        <v>0</v>
      </c>
      <c r="E242" s="400"/>
      <c r="F242" s="275" t="e">
        <f>VLOOKUP(E242,Exported!$A$2:$B$43,2,FALSE)</f>
        <v>#N/A</v>
      </c>
      <c r="G242" s="281"/>
      <c r="H242" s="249"/>
      <c r="I242" s="249"/>
      <c r="J242" s="248">
        <f t="shared" si="9"/>
        <v>0</v>
      </c>
      <c r="K242" s="281"/>
      <c r="L242" s="281"/>
      <c r="M242" s="281"/>
      <c r="N242" s="281"/>
      <c r="O242" s="249"/>
      <c r="P242" s="249"/>
      <c r="Q242" s="249"/>
      <c r="R242" s="249"/>
      <c r="S242" s="249"/>
      <c r="T242" s="249"/>
      <c r="U242" s="374">
        <f t="shared" si="10"/>
        <v>0</v>
      </c>
      <c r="V242" s="374">
        <f>'SEFA Recon - Exp - LONG'!M245</f>
        <v>0</v>
      </c>
      <c r="W242" s="373">
        <f t="shared" si="11"/>
        <v>0</v>
      </c>
      <c r="X242" s="286"/>
    </row>
    <row r="243" spans="4:24" hidden="1">
      <c r="D243" s="274">
        <f>'SEFA Recon - Exp - LONG'!D246</f>
        <v>0</v>
      </c>
      <c r="E243" s="400"/>
      <c r="F243" s="275" t="e">
        <f>VLOOKUP(E243,Exported!$A$2:$B$43,2,FALSE)</f>
        <v>#N/A</v>
      </c>
      <c r="G243" s="281"/>
      <c r="H243" s="249"/>
      <c r="I243" s="249"/>
      <c r="J243" s="248">
        <f t="shared" si="9"/>
        <v>0</v>
      </c>
      <c r="K243" s="281"/>
      <c r="L243" s="281"/>
      <c r="M243" s="281"/>
      <c r="N243" s="281"/>
      <c r="O243" s="249"/>
      <c r="P243" s="249"/>
      <c r="Q243" s="249"/>
      <c r="R243" s="249"/>
      <c r="S243" s="249"/>
      <c r="T243" s="249"/>
      <c r="U243" s="374">
        <f t="shared" si="10"/>
        <v>0</v>
      </c>
      <c r="V243" s="374">
        <f>'SEFA Recon - Exp - LONG'!M246</f>
        <v>0</v>
      </c>
      <c r="W243" s="373">
        <f t="shared" si="11"/>
        <v>0</v>
      </c>
      <c r="X243" s="286"/>
    </row>
    <row r="244" spans="4:24" hidden="1">
      <c r="D244" s="274">
        <f>'SEFA Recon - Exp - LONG'!D247</f>
        <v>0</v>
      </c>
      <c r="E244" s="400"/>
      <c r="F244" s="275" t="e">
        <f>VLOOKUP(E244,Exported!$A$2:$B$43,2,FALSE)</f>
        <v>#N/A</v>
      </c>
      <c r="G244" s="281"/>
      <c r="H244" s="249"/>
      <c r="I244" s="249"/>
      <c r="J244" s="248">
        <f t="shared" si="9"/>
        <v>0</v>
      </c>
      <c r="K244" s="281"/>
      <c r="L244" s="281"/>
      <c r="M244" s="281"/>
      <c r="N244" s="281"/>
      <c r="O244" s="249"/>
      <c r="P244" s="249"/>
      <c r="Q244" s="249"/>
      <c r="R244" s="249"/>
      <c r="S244" s="249"/>
      <c r="T244" s="249"/>
      <c r="U244" s="374">
        <f t="shared" si="10"/>
        <v>0</v>
      </c>
      <c r="V244" s="374">
        <f>'SEFA Recon - Exp - LONG'!M247</f>
        <v>0</v>
      </c>
      <c r="W244" s="373">
        <f t="shared" si="11"/>
        <v>0</v>
      </c>
      <c r="X244" s="286"/>
    </row>
    <row r="245" spans="4:24" hidden="1">
      <c r="D245" s="274">
        <f>'SEFA Recon - Exp - LONG'!D248</f>
        <v>0</v>
      </c>
      <c r="E245" s="400"/>
      <c r="F245" s="275" t="e">
        <f>VLOOKUP(E245,Exported!$A$2:$B$43,2,FALSE)</f>
        <v>#N/A</v>
      </c>
      <c r="G245" s="281"/>
      <c r="H245" s="249"/>
      <c r="I245" s="249"/>
      <c r="J245" s="248">
        <f t="shared" si="9"/>
        <v>0</v>
      </c>
      <c r="K245" s="281"/>
      <c r="L245" s="281"/>
      <c r="M245" s="281"/>
      <c r="N245" s="281"/>
      <c r="O245" s="249"/>
      <c r="P245" s="249"/>
      <c r="Q245" s="249"/>
      <c r="R245" s="249"/>
      <c r="S245" s="249"/>
      <c r="T245" s="249"/>
      <c r="U245" s="374">
        <f t="shared" si="10"/>
        <v>0</v>
      </c>
      <c r="V245" s="374">
        <f>'SEFA Recon - Exp - LONG'!M248</f>
        <v>0</v>
      </c>
      <c r="W245" s="373">
        <f t="shared" si="11"/>
        <v>0</v>
      </c>
      <c r="X245" s="286"/>
    </row>
    <row r="246" spans="4:24" hidden="1">
      <c r="D246" s="274">
        <f>'SEFA Recon - Exp - LONG'!D249</f>
        <v>0</v>
      </c>
      <c r="E246" s="400"/>
      <c r="F246" s="275" t="e">
        <f>VLOOKUP(E246,Exported!$A$2:$B$43,2,FALSE)</f>
        <v>#N/A</v>
      </c>
      <c r="G246" s="281"/>
      <c r="H246" s="249"/>
      <c r="I246" s="249"/>
      <c r="J246" s="248">
        <f t="shared" si="9"/>
        <v>0</v>
      </c>
      <c r="K246" s="281"/>
      <c r="L246" s="281"/>
      <c r="M246" s="281"/>
      <c r="N246" s="281"/>
      <c r="O246" s="249"/>
      <c r="P246" s="249"/>
      <c r="Q246" s="249"/>
      <c r="R246" s="249"/>
      <c r="S246" s="249"/>
      <c r="T246" s="249"/>
      <c r="U246" s="374">
        <f t="shared" si="10"/>
        <v>0</v>
      </c>
      <c r="V246" s="374">
        <f>'SEFA Recon - Exp - LONG'!M249</f>
        <v>0</v>
      </c>
      <c r="W246" s="373">
        <f t="shared" si="11"/>
        <v>0</v>
      </c>
      <c r="X246" s="286"/>
    </row>
    <row r="247" spans="4:24" hidden="1">
      <c r="D247" s="274">
        <f>'SEFA Recon - Exp - LONG'!D250</f>
        <v>0</v>
      </c>
      <c r="E247" s="400"/>
      <c r="F247" s="275" t="e">
        <f>VLOOKUP(E247,Exported!$A$2:$B$43,2,FALSE)</f>
        <v>#N/A</v>
      </c>
      <c r="G247" s="281"/>
      <c r="H247" s="249"/>
      <c r="I247" s="249"/>
      <c r="J247" s="248">
        <f t="shared" si="9"/>
        <v>0</v>
      </c>
      <c r="K247" s="281"/>
      <c r="L247" s="281"/>
      <c r="M247" s="281"/>
      <c r="N247" s="281"/>
      <c r="O247" s="249"/>
      <c r="P247" s="249"/>
      <c r="Q247" s="249"/>
      <c r="R247" s="249"/>
      <c r="S247" s="249"/>
      <c r="T247" s="249"/>
      <c r="U247" s="374">
        <f t="shared" si="10"/>
        <v>0</v>
      </c>
      <c r="V247" s="374">
        <f>'SEFA Recon - Exp - LONG'!M250</f>
        <v>0</v>
      </c>
      <c r="W247" s="373">
        <f t="shared" si="11"/>
        <v>0</v>
      </c>
      <c r="X247" s="286"/>
    </row>
    <row r="248" spans="4:24" hidden="1">
      <c r="D248" s="274">
        <f>'SEFA Recon - Exp - LONG'!D251</f>
        <v>0</v>
      </c>
      <c r="E248" s="400"/>
      <c r="F248" s="275" t="e">
        <f>VLOOKUP(E248,Exported!$A$2:$B$43,2,FALSE)</f>
        <v>#N/A</v>
      </c>
      <c r="G248" s="281"/>
      <c r="H248" s="249"/>
      <c r="I248" s="249"/>
      <c r="J248" s="248">
        <f t="shared" si="9"/>
        <v>0</v>
      </c>
      <c r="K248" s="281"/>
      <c r="L248" s="281"/>
      <c r="M248" s="281"/>
      <c r="N248" s="281"/>
      <c r="O248" s="249"/>
      <c r="P248" s="249"/>
      <c r="Q248" s="249"/>
      <c r="R248" s="249"/>
      <c r="S248" s="249"/>
      <c r="T248" s="249"/>
      <c r="U248" s="374">
        <f t="shared" si="10"/>
        <v>0</v>
      </c>
      <c r="V248" s="374">
        <f>'SEFA Recon - Exp - LONG'!M251</f>
        <v>0</v>
      </c>
      <c r="W248" s="373">
        <f t="shared" si="11"/>
        <v>0</v>
      </c>
      <c r="X248" s="286"/>
    </row>
    <row r="249" spans="4:24" hidden="1">
      <c r="D249" s="274">
        <f>'SEFA Recon - Exp - LONG'!D252</f>
        <v>0</v>
      </c>
      <c r="E249" s="400"/>
      <c r="F249" s="275" t="e">
        <f>VLOOKUP(E249,Exported!$A$2:$B$43,2,FALSE)</f>
        <v>#N/A</v>
      </c>
      <c r="G249" s="281"/>
      <c r="H249" s="249"/>
      <c r="I249" s="249"/>
      <c r="J249" s="248">
        <f t="shared" si="9"/>
        <v>0</v>
      </c>
      <c r="K249" s="281"/>
      <c r="L249" s="281"/>
      <c r="M249" s="281"/>
      <c r="N249" s="281"/>
      <c r="O249" s="249"/>
      <c r="P249" s="249"/>
      <c r="Q249" s="249"/>
      <c r="R249" s="249"/>
      <c r="S249" s="249"/>
      <c r="T249" s="249"/>
      <c r="U249" s="374">
        <f t="shared" si="10"/>
        <v>0</v>
      </c>
      <c r="V249" s="374">
        <f>'SEFA Recon - Exp - LONG'!M252</f>
        <v>0</v>
      </c>
      <c r="W249" s="373">
        <f t="shared" si="11"/>
        <v>0</v>
      </c>
      <c r="X249" s="286"/>
    </row>
    <row r="250" spans="4:24" hidden="1">
      <c r="D250" s="274">
        <f>'SEFA Recon - Exp - LONG'!D253</f>
        <v>0</v>
      </c>
      <c r="E250" s="400"/>
      <c r="F250" s="275" t="e">
        <f>VLOOKUP(E250,Exported!$A$2:$B$43,2,FALSE)</f>
        <v>#N/A</v>
      </c>
      <c r="G250" s="281"/>
      <c r="H250" s="249"/>
      <c r="I250" s="249"/>
      <c r="J250" s="248">
        <f t="shared" si="9"/>
        <v>0</v>
      </c>
      <c r="K250" s="281"/>
      <c r="L250" s="281"/>
      <c r="M250" s="281"/>
      <c r="N250" s="281"/>
      <c r="O250" s="249"/>
      <c r="P250" s="249"/>
      <c r="Q250" s="249"/>
      <c r="R250" s="249"/>
      <c r="S250" s="249"/>
      <c r="T250" s="249"/>
      <c r="U250" s="374">
        <f t="shared" si="10"/>
        <v>0</v>
      </c>
      <c r="V250" s="374">
        <f>'SEFA Recon - Exp - LONG'!M253</f>
        <v>0</v>
      </c>
      <c r="W250" s="373">
        <f t="shared" si="11"/>
        <v>0</v>
      </c>
      <c r="X250" s="286"/>
    </row>
    <row r="251" spans="4:24" hidden="1">
      <c r="D251" s="274">
        <f>'SEFA Recon - Exp - LONG'!D254</f>
        <v>0</v>
      </c>
      <c r="E251" s="400"/>
      <c r="F251" s="275" t="e">
        <f>VLOOKUP(E251,Exported!$A$2:$B$43,2,FALSE)</f>
        <v>#N/A</v>
      </c>
      <c r="G251" s="281"/>
      <c r="H251" s="249"/>
      <c r="I251" s="249"/>
      <c r="J251" s="248">
        <f t="shared" si="9"/>
        <v>0</v>
      </c>
      <c r="K251" s="281"/>
      <c r="L251" s="281"/>
      <c r="M251" s="281"/>
      <c r="N251" s="281"/>
      <c r="O251" s="249"/>
      <c r="P251" s="249"/>
      <c r="Q251" s="249"/>
      <c r="R251" s="249"/>
      <c r="S251" s="249"/>
      <c r="T251" s="249"/>
      <c r="U251" s="374">
        <f t="shared" si="10"/>
        <v>0</v>
      </c>
      <c r="V251" s="374">
        <f>'SEFA Recon - Exp - LONG'!M254</f>
        <v>0</v>
      </c>
      <c r="W251" s="373">
        <f t="shared" si="11"/>
        <v>0</v>
      </c>
      <c r="X251" s="286"/>
    </row>
    <row r="252" spans="4:24" hidden="1">
      <c r="D252" s="274">
        <f>'SEFA Recon - Exp - LONG'!D255</f>
        <v>0</v>
      </c>
      <c r="E252" s="400"/>
      <c r="F252" s="275" t="e">
        <f>VLOOKUP(E252,Exported!$A$2:$B$43,2,FALSE)</f>
        <v>#N/A</v>
      </c>
      <c r="G252" s="281"/>
      <c r="H252" s="249"/>
      <c r="I252" s="249"/>
      <c r="J252" s="248">
        <f t="shared" si="9"/>
        <v>0</v>
      </c>
      <c r="K252" s="281"/>
      <c r="L252" s="281"/>
      <c r="M252" s="281"/>
      <c r="N252" s="281"/>
      <c r="O252" s="249"/>
      <c r="P252" s="249"/>
      <c r="Q252" s="249"/>
      <c r="R252" s="249"/>
      <c r="S252" s="249"/>
      <c r="T252" s="249"/>
      <c r="U252" s="374">
        <f t="shared" si="10"/>
        <v>0</v>
      </c>
      <c r="V252" s="374">
        <f>'SEFA Recon - Exp - LONG'!M255</f>
        <v>0</v>
      </c>
      <c r="W252" s="373">
        <f t="shared" si="11"/>
        <v>0</v>
      </c>
      <c r="X252" s="286"/>
    </row>
    <row r="253" spans="4:24" hidden="1">
      <c r="D253" s="274">
        <f>'SEFA Recon - Exp - LONG'!D256</f>
        <v>0</v>
      </c>
      <c r="E253" s="400"/>
      <c r="F253" s="275" t="e">
        <f>VLOOKUP(E253,Exported!$A$2:$B$43,2,FALSE)</f>
        <v>#N/A</v>
      </c>
      <c r="G253" s="281"/>
      <c r="H253" s="249"/>
      <c r="I253" s="249"/>
      <c r="J253" s="248">
        <f t="shared" si="9"/>
        <v>0</v>
      </c>
      <c r="K253" s="281"/>
      <c r="L253" s="281"/>
      <c r="M253" s="281"/>
      <c r="N253" s="281"/>
      <c r="O253" s="249"/>
      <c r="P253" s="249"/>
      <c r="Q253" s="249"/>
      <c r="R253" s="249"/>
      <c r="S253" s="249"/>
      <c r="T253" s="249"/>
      <c r="U253" s="374">
        <f t="shared" si="10"/>
        <v>0</v>
      </c>
      <c r="V253" s="374">
        <f>'SEFA Recon - Exp - LONG'!M256</f>
        <v>0</v>
      </c>
      <c r="W253" s="373">
        <f t="shared" si="11"/>
        <v>0</v>
      </c>
      <c r="X253" s="286"/>
    </row>
    <row r="254" spans="4:24" hidden="1">
      <c r="D254" s="274">
        <f>'SEFA Recon - Exp - LONG'!D257</f>
        <v>0</v>
      </c>
      <c r="E254" s="400"/>
      <c r="F254" s="275" t="e">
        <f>VLOOKUP(E254,Exported!$A$2:$B$43,2,FALSE)</f>
        <v>#N/A</v>
      </c>
      <c r="G254" s="281"/>
      <c r="H254" s="249"/>
      <c r="I254" s="249"/>
      <c r="J254" s="248">
        <f t="shared" si="9"/>
        <v>0</v>
      </c>
      <c r="K254" s="281"/>
      <c r="L254" s="281"/>
      <c r="M254" s="281"/>
      <c r="N254" s="281"/>
      <c r="O254" s="249"/>
      <c r="P254" s="249"/>
      <c r="Q254" s="249"/>
      <c r="R254" s="249"/>
      <c r="S254" s="249"/>
      <c r="T254" s="249"/>
      <c r="U254" s="374">
        <f t="shared" si="10"/>
        <v>0</v>
      </c>
      <c r="V254" s="374">
        <f>'SEFA Recon - Exp - LONG'!M257</f>
        <v>0</v>
      </c>
      <c r="W254" s="373">
        <f t="shared" si="11"/>
        <v>0</v>
      </c>
      <c r="X254" s="286"/>
    </row>
    <row r="255" spans="4:24" hidden="1">
      <c r="D255" s="274">
        <f>'SEFA Recon - Exp - LONG'!D258</f>
        <v>0</v>
      </c>
      <c r="E255" s="400"/>
      <c r="F255" s="275" t="e">
        <f>VLOOKUP(E255,Exported!$A$2:$B$43,2,FALSE)</f>
        <v>#N/A</v>
      </c>
      <c r="G255" s="281"/>
      <c r="H255" s="249"/>
      <c r="I255" s="249"/>
      <c r="J255" s="248">
        <f t="shared" si="9"/>
        <v>0</v>
      </c>
      <c r="K255" s="281"/>
      <c r="L255" s="281"/>
      <c r="M255" s="281"/>
      <c r="N255" s="281"/>
      <c r="O255" s="249"/>
      <c r="P255" s="249"/>
      <c r="Q255" s="249"/>
      <c r="R255" s="249"/>
      <c r="S255" s="249"/>
      <c r="T255" s="249"/>
      <c r="U255" s="374">
        <f t="shared" si="10"/>
        <v>0</v>
      </c>
      <c r="V255" s="374">
        <f>'SEFA Recon - Exp - LONG'!M258</f>
        <v>0</v>
      </c>
      <c r="W255" s="373">
        <f t="shared" si="11"/>
        <v>0</v>
      </c>
      <c r="X255" s="286"/>
    </row>
    <row r="256" spans="4:24" hidden="1">
      <c r="D256" s="274">
        <f>'SEFA Recon - Exp - LONG'!D259</f>
        <v>0</v>
      </c>
      <c r="E256" s="400"/>
      <c r="F256" s="275" t="e">
        <f>VLOOKUP(E256,Exported!$A$2:$B$43,2,FALSE)</f>
        <v>#N/A</v>
      </c>
      <c r="G256" s="281"/>
      <c r="H256" s="249"/>
      <c r="I256" s="249"/>
      <c r="J256" s="248">
        <f t="shared" si="9"/>
        <v>0</v>
      </c>
      <c r="K256" s="281"/>
      <c r="L256" s="281"/>
      <c r="M256" s="281"/>
      <c r="N256" s="281"/>
      <c r="O256" s="249"/>
      <c r="P256" s="249"/>
      <c r="Q256" s="249"/>
      <c r="R256" s="249"/>
      <c r="S256" s="249"/>
      <c r="T256" s="249"/>
      <c r="U256" s="374">
        <f t="shared" si="10"/>
        <v>0</v>
      </c>
      <c r="V256" s="374">
        <f>'SEFA Recon - Exp - LONG'!M259</f>
        <v>0</v>
      </c>
      <c r="W256" s="373">
        <f t="shared" si="11"/>
        <v>0</v>
      </c>
      <c r="X256" s="286"/>
    </row>
    <row r="257" spans="4:24" hidden="1">
      <c r="D257" s="274">
        <f>'SEFA Recon - Exp - LONG'!D260</f>
        <v>0</v>
      </c>
      <c r="E257" s="400"/>
      <c r="F257" s="275" t="e">
        <f>VLOOKUP(E257,Exported!$A$2:$B$43,2,FALSE)</f>
        <v>#N/A</v>
      </c>
      <c r="G257" s="281"/>
      <c r="H257" s="249"/>
      <c r="I257" s="249"/>
      <c r="J257" s="248">
        <f t="shared" si="9"/>
        <v>0</v>
      </c>
      <c r="K257" s="281"/>
      <c r="L257" s="281"/>
      <c r="M257" s="281"/>
      <c r="N257" s="281"/>
      <c r="O257" s="249"/>
      <c r="P257" s="249"/>
      <c r="Q257" s="249"/>
      <c r="R257" s="249"/>
      <c r="S257" s="249"/>
      <c r="T257" s="249"/>
      <c r="U257" s="374">
        <f t="shared" si="10"/>
        <v>0</v>
      </c>
      <c r="V257" s="374">
        <f>'SEFA Recon - Exp - LONG'!M260</f>
        <v>0</v>
      </c>
      <c r="W257" s="373">
        <f t="shared" si="11"/>
        <v>0</v>
      </c>
      <c r="X257" s="286"/>
    </row>
    <row r="258" spans="4:24" hidden="1">
      <c r="D258" s="274">
        <f>'SEFA Recon - Exp - LONG'!D261</f>
        <v>0</v>
      </c>
      <c r="E258" s="400"/>
      <c r="F258" s="275" t="e">
        <f>VLOOKUP(E258,Exported!$A$2:$B$43,2,FALSE)</f>
        <v>#N/A</v>
      </c>
      <c r="G258" s="281"/>
      <c r="H258" s="249"/>
      <c r="I258" s="249"/>
      <c r="J258" s="248">
        <f t="shared" si="9"/>
        <v>0</v>
      </c>
      <c r="K258" s="281"/>
      <c r="L258" s="281"/>
      <c r="M258" s="281"/>
      <c r="N258" s="281"/>
      <c r="O258" s="249"/>
      <c r="P258" s="249"/>
      <c r="Q258" s="249"/>
      <c r="R258" s="249"/>
      <c r="S258" s="249"/>
      <c r="T258" s="249"/>
      <c r="U258" s="374">
        <f t="shared" si="10"/>
        <v>0</v>
      </c>
      <c r="V258" s="374">
        <f>'SEFA Recon - Exp - LONG'!M261</f>
        <v>0</v>
      </c>
      <c r="W258" s="373">
        <f t="shared" si="11"/>
        <v>0</v>
      </c>
      <c r="X258" s="286"/>
    </row>
    <row r="259" spans="4:24" hidden="1">
      <c r="D259" s="274">
        <f>'SEFA Recon - Exp - LONG'!D262</f>
        <v>0</v>
      </c>
      <c r="E259" s="400"/>
      <c r="F259" s="275" t="e">
        <f>VLOOKUP(E259,Exported!$A$2:$B$43,2,FALSE)</f>
        <v>#N/A</v>
      </c>
      <c r="G259" s="281"/>
      <c r="H259" s="249"/>
      <c r="I259" s="249"/>
      <c r="J259" s="248">
        <f t="shared" si="9"/>
        <v>0</v>
      </c>
      <c r="K259" s="281"/>
      <c r="L259" s="281"/>
      <c r="M259" s="281"/>
      <c r="N259" s="281"/>
      <c r="O259" s="249"/>
      <c r="P259" s="249"/>
      <c r="Q259" s="249"/>
      <c r="R259" s="249"/>
      <c r="S259" s="249"/>
      <c r="T259" s="249"/>
      <c r="U259" s="374">
        <f t="shared" si="10"/>
        <v>0</v>
      </c>
      <c r="V259" s="374">
        <f>'SEFA Recon - Exp - LONG'!M262</f>
        <v>0</v>
      </c>
      <c r="W259" s="373">
        <f t="shared" si="11"/>
        <v>0</v>
      </c>
      <c r="X259" s="286"/>
    </row>
    <row r="260" spans="4:24" hidden="1">
      <c r="D260" s="274">
        <f>'SEFA Recon - Exp - LONG'!D263</f>
        <v>0</v>
      </c>
      <c r="E260" s="400"/>
      <c r="F260" s="275" t="e">
        <f>VLOOKUP(E260,Exported!$A$2:$B$43,2,FALSE)</f>
        <v>#N/A</v>
      </c>
      <c r="G260" s="281"/>
      <c r="H260" s="249"/>
      <c r="I260" s="249"/>
      <c r="J260" s="248">
        <f t="shared" si="9"/>
        <v>0</v>
      </c>
      <c r="K260" s="281"/>
      <c r="L260" s="281"/>
      <c r="M260" s="281"/>
      <c r="N260" s="281"/>
      <c r="O260" s="249"/>
      <c r="P260" s="249"/>
      <c r="Q260" s="249"/>
      <c r="R260" s="249"/>
      <c r="S260" s="249"/>
      <c r="T260" s="249"/>
      <c r="U260" s="374">
        <f t="shared" si="10"/>
        <v>0</v>
      </c>
      <c r="V260" s="374">
        <f>'SEFA Recon - Exp - LONG'!M263</f>
        <v>0</v>
      </c>
      <c r="W260" s="373">
        <f t="shared" si="11"/>
        <v>0</v>
      </c>
      <c r="X260" s="286"/>
    </row>
    <row r="261" spans="4:24" hidden="1">
      <c r="D261" s="274">
        <f>'SEFA Recon - Exp - LONG'!D264</f>
        <v>0</v>
      </c>
      <c r="E261" s="400"/>
      <c r="F261" s="275" t="e">
        <f>VLOOKUP(E261,Exported!$A$2:$B$43,2,FALSE)</f>
        <v>#N/A</v>
      </c>
      <c r="G261" s="281"/>
      <c r="H261" s="249"/>
      <c r="I261" s="249"/>
      <c r="J261" s="248">
        <f t="shared" si="9"/>
        <v>0</v>
      </c>
      <c r="K261" s="281"/>
      <c r="L261" s="281"/>
      <c r="M261" s="281"/>
      <c r="N261" s="281"/>
      <c r="O261" s="249"/>
      <c r="P261" s="249"/>
      <c r="Q261" s="249"/>
      <c r="R261" s="249"/>
      <c r="S261" s="249"/>
      <c r="T261" s="249"/>
      <c r="U261" s="374">
        <f t="shared" si="10"/>
        <v>0</v>
      </c>
      <c r="V261" s="374">
        <f>'SEFA Recon - Exp - LONG'!M264</f>
        <v>0</v>
      </c>
      <c r="W261" s="373">
        <f t="shared" si="11"/>
        <v>0</v>
      </c>
      <c r="X261" s="286"/>
    </row>
    <row r="262" spans="4:24" hidden="1">
      <c r="D262" s="274">
        <f>'SEFA Recon - Exp - LONG'!D265</f>
        <v>0</v>
      </c>
      <c r="E262" s="400"/>
      <c r="F262" s="275" t="e">
        <f>VLOOKUP(E262,Exported!$A$2:$B$43,2,FALSE)</f>
        <v>#N/A</v>
      </c>
      <c r="G262" s="281"/>
      <c r="H262" s="249"/>
      <c r="I262" s="249"/>
      <c r="J262" s="248">
        <f t="shared" si="9"/>
        <v>0</v>
      </c>
      <c r="K262" s="281"/>
      <c r="L262" s="281"/>
      <c r="M262" s="281"/>
      <c r="N262" s="281"/>
      <c r="O262" s="249"/>
      <c r="P262" s="249"/>
      <c r="Q262" s="249"/>
      <c r="R262" s="249"/>
      <c r="S262" s="249"/>
      <c r="T262" s="249"/>
      <c r="U262" s="374">
        <f t="shared" si="10"/>
        <v>0</v>
      </c>
      <c r="V262" s="374">
        <f>'SEFA Recon - Exp - LONG'!M265</f>
        <v>0</v>
      </c>
      <c r="W262" s="373">
        <f t="shared" si="11"/>
        <v>0</v>
      </c>
      <c r="X262" s="286"/>
    </row>
    <row r="263" spans="4:24" hidden="1">
      <c r="D263" s="274">
        <f>'SEFA Recon - Exp - LONG'!D266</f>
        <v>0</v>
      </c>
      <c r="E263" s="400"/>
      <c r="F263" s="275" t="e">
        <f>VLOOKUP(E263,Exported!$A$2:$B$43,2,FALSE)</f>
        <v>#N/A</v>
      </c>
      <c r="G263" s="281"/>
      <c r="H263" s="249"/>
      <c r="I263" s="249"/>
      <c r="J263" s="248">
        <f t="shared" si="9"/>
        <v>0</v>
      </c>
      <c r="K263" s="281"/>
      <c r="L263" s="281"/>
      <c r="M263" s="281"/>
      <c r="N263" s="281"/>
      <c r="O263" s="249"/>
      <c r="P263" s="249"/>
      <c r="Q263" s="249"/>
      <c r="R263" s="249"/>
      <c r="S263" s="249"/>
      <c r="T263" s="249"/>
      <c r="U263" s="374">
        <f t="shared" si="10"/>
        <v>0</v>
      </c>
      <c r="V263" s="374">
        <f>'SEFA Recon - Exp - LONG'!M266</f>
        <v>0</v>
      </c>
      <c r="W263" s="373">
        <f t="shared" si="11"/>
        <v>0</v>
      </c>
      <c r="X263" s="286"/>
    </row>
    <row r="264" spans="4:24" hidden="1">
      <c r="D264" s="274">
        <f>'SEFA Recon - Exp - LONG'!D267</f>
        <v>0</v>
      </c>
      <c r="E264" s="400"/>
      <c r="F264" s="275" t="e">
        <f>VLOOKUP(E264,Exported!$A$2:$B$43,2,FALSE)</f>
        <v>#N/A</v>
      </c>
      <c r="G264" s="281"/>
      <c r="H264" s="249"/>
      <c r="I264" s="249"/>
      <c r="J264" s="248">
        <f t="shared" si="9"/>
        <v>0</v>
      </c>
      <c r="K264" s="281"/>
      <c r="L264" s="281"/>
      <c r="M264" s="281"/>
      <c r="N264" s="281"/>
      <c r="O264" s="249"/>
      <c r="P264" s="249"/>
      <c r="Q264" s="249"/>
      <c r="R264" s="249"/>
      <c r="S264" s="249"/>
      <c r="T264" s="249"/>
      <c r="U264" s="374">
        <f t="shared" si="10"/>
        <v>0</v>
      </c>
      <c r="V264" s="374">
        <f>'SEFA Recon - Exp - LONG'!M267</f>
        <v>0</v>
      </c>
      <c r="W264" s="373">
        <f t="shared" si="11"/>
        <v>0</v>
      </c>
      <c r="X264" s="286"/>
    </row>
    <row r="265" spans="4:24" hidden="1">
      <c r="D265" s="274">
        <f>'SEFA Recon - Exp - LONG'!D268</f>
        <v>0</v>
      </c>
      <c r="E265" s="400"/>
      <c r="F265" s="275" t="e">
        <f>VLOOKUP(E265,Exported!$A$2:$B$43,2,FALSE)</f>
        <v>#N/A</v>
      </c>
      <c r="G265" s="281"/>
      <c r="H265" s="249"/>
      <c r="I265" s="249"/>
      <c r="J265" s="248">
        <f t="shared" si="9"/>
        <v>0</v>
      </c>
      <c r="K265" s="281"/>
      <c r="L265" s="281"/>
      <c r="M265" s="281"/>
      <c r="N265" s="281"/>
      <c r="O265" s="249"/>
      <c r="P265" s="249"/>
      <c r="Q265" s="249"/>
      <c r="R265" s="249"/>
      <c r="S265" s="249"/>
      <c r="T265" s="249"/>
      <c r="U265" s="374">
        <f t="shared" si="10"/>
        <v>0</v>
      </c>
      <c r="V265" s="374">
        <f>'SEFA Recon - Exp - LONG'!M268</f>
        <v>0</v>
      </c>
      <c r="W265" s="373">
        <f t="shared" si="11"/>
        <v>0</v>
      </c>
      <c r="X265" s="286"/>
    </row>
    <row r="266" spans="4:24" hidden="1">
      <c r="D266" s="274">
        <f>'SEFA Recon - Exp - LONG'!D269</f>
        <v>0</v>
      </c>
      <c r="E266" s="400"/>
      <c r="F266" s="275" t="e">
        <f>VLOOKUP(E266,Exported!$A$2:$B$43,2,FALSE)</f>
        <v>#N/A</v>
      </c>
      <c r="G266" s="281"/>
      <c r="H266" s="249"/>
      <c r="I266" s="249"/>
      <c r="J266" s="248">
        <f t="shared" si="9"/>
        <v>0</v>
      </c>
      <c r="K266" s="281"/>
      <c r="L266" s="281"/>
      <c r="M266" s="281"/>
      <c r="N266" s="281"/>
      <c r="O266" s="249"/>
      <c r="P266" s="249"/>
      <c r="Q266" s="249"/>
      <c r="R266" s="249"/>
      <c r="S266" s="249"/>
      <c r="T266" s="249"/>
      <c r="U266" s="374">
        <f t="shared" si="10"/>
        <v>0</v>
      </c>
      <c r="V266" s="374">
        <f>'SEFA Recon - Exp - LONG'!M269</f>
        <v>0</v>
      </c>
      <c r="W266" s="373">
        <f t="shared" si="11"/>
        <v>0</v>
      </c>
      <c r="X266" s="286"/>
    </row>
    <row r="267" spans="4:24" hidden="1">
      <c r="D267" s="274">
        <f>'SEFA Recon - Exp - LONG'!D270</f>
        <v>0</v>
      </c>
      <c r="E267" s="400"/>
      <c r="F267" s="275" t="e">
        <f>VLOOKUP(E267,Exported!$A$2:$B$43,2,FALSE)</f>
        <v>#N/A</v>
      </c>
      <c r="G267" s="281"/>
      <c r="H267" s="249"/>
      <c r="I267" s="249"/>
      <c r="J267" s="248">
        <f t="shared" si="9"/>
        <v>0</v>
      </c>
      <c r="K267" s="281"/>
      <c r="L267" s="281"/>
      <c r="M267" s="281"/>
      <c r="N267" s="281"/>
      <c r="O267" s="249"/>
      <c r="P267" s="249"/>
      <c r="Q267" s="249"/>
      <c r="R267" s="249"/>
      <c r="S267" s="249"/>
      <c r="T267" s="249"/>
      <c r="U267" s="374">
        <f t="shared" si="10"/>
        <v>0</v>
      </c>
      <c r="V267" s="374">
        <f>'SEFA Recon - Exp - LONG'!M270</f>
        <v>0</v>
      </c>
      <c r="W267" s="373">
        <f t="shared" si="11"/>
        <v>0</v>
      </c>
      <c r="X267" s="286"/>
    </row>
    <row r="268" spans="4:24" hidden="1">
      <c r="D268" s="274">
        <f>'SEFA Recon - Exp - LONG'!D271</f>
        <v>0</v>
      </c>
      <c r="E268" s="400"/>
      <c r="F268" s="275" t="e">
        <f>VLOOKUP(E268,Exported!$A$2:$B$43,2,FALSE)</f>
        <v>#N/A</v>
      </c>
      <c r="G268" s="281"/>
      <c r="H268" s="249"/>
      <c r="I268" s="249"/>
      <c r="J268" s="248">
        <f t="shared" si="9"/>
        <v>0</v>
      </c>
      <c r="K268" s="281"/>
      <c r="L268" s="281"/>
      <c r="M268" s="281"/>
      <c r="N268" s="281"/>
      <c r="O268" s="249"/>
      <c r="P268" s="249"/>
      <c r="Q268" s="249"/>
      <c r="R268" s="249"/>
      <c r="S268" s="249"/>
      <c r="T268" s="249"/>
      <c r="U268" s="374">
        <f t="shared" si="10"/>
        <v>0</v>
      </c>
      <c r="V268" s="374">
        <f>'SEFA Recon - Exp - LONG'!M271</f>
        <v>0</v>
      </c>
      <c r="W268" s="373">
        <f t="shared" si="11"/>
        <v>0</v>
      </c>
      <c r="X268" s="286"/>
    </row>
    <row r="269" spans="4:24" hidden="1">
      <c r="D269" s="274">
        <f>'SEFA Recon - Exp - LONG'!D272</f>
        <v>0</v>
      </c>
      <c r="E269" s="400"/>
      <c r="F269" s="275" t="e">
        <f>VLOOKUP(E269,Exported!$A$2:$B$43,2,FALSE)</f>
        <v>#N/A</v>
      </c>
      <c r="G269" s="281"/>
      <c r="H269" s="249"/>
      <c r="I269" s="249"/>
      <c r="J269" s="248">
        <f t="shared" si="9"/>
        <v>0</v>
      </c>
      <c r="K269" s="281"/>
      <c r="L269" s="281"/>
      <c r="M269" s="281"/>
      <c r="N269" s="281"/>
      <c r="O269" s="249"/>
      <c r="P269" s="249"/>
      <c r="Q269" s="249"/>
      <c r="R269" s="249"/>
      <c r="S269" s="249"/>
      <c r="T269" s="249"/>
      <c r="U269" s="374">
        <f t="shared" si="10"/>
        <v>0</v>
      </c>
      <c r="V269" s="374">
        <f>'SEFA Recon - Exp - LONG'!M272</f>
        <v>0</v>
      </c>
      <c r="W269" s="373">
        <f t="shared" si="11"/>
        <v>0</v>
      </c>
      <c r="X269" s="286"/>
    </row>
    <row r="270" spans="4:24" hidden="1">
      <c r="D270" s="274">
        <f>'SEFA Recon - Exp - LONG'!D273</f>
        <v>0</v>
      </c>
      <c r="E270" s="400"/>
      <c r="F270" s="275" t="e">
        <f>VLOOKUP(E270,Exported!$A$2:$B$43,2,FALSE)</f>
        <v>#N/A</v>
      </c>
      <c r="G270" s="281"/>
      <c r="H270" s="249"/>
      <c r="I270" s="249"/>
      <c r="J270" s="248">
        <f t="shared" si="9"/>
        <v>0</v>
      </c>
      <c r="K270" s="281"/>
      <c r="L270" s="281"/>
      <c r="M270" s="281"/>
      <c r="N270" s="281"/>
      <c r="O270" s="249"/>
      <c r="P270" s="249"/>
      <c r="Q270" s="249"/>
      <c r="R270" s="249"/>
      <c r="S270" s="249"/>
      <c r="T270" s="249"/>
      <c r="U270" s="374">
        <f t="shared" si="10"/>
        <v>0</v>
      </c>
      <c r="V270" s="374">
        <f>'SEFA Recon - Exp - LONG'!M273</f>
        <v>0</v>
      </c>
      <c r="W270" s="373">
        <f t="shared" si="11"/>
        <v>0</v>
      </c>
      <c r="X270" s="286"/>
    </row>
    <row r="271" spans="4:24" hidden="1">
      <c r="D271" s="274">
        <f>'SEFA Recon - Exp - LONG'!D274</f>
        <v>0</v>
      </c>
      <c r="E271" s="400"/>
      <c r="F271" s="275" t="e">
        <f>VLOOKUP(E271,Exported!$A$2:$B$43,2,FALSE)</f>
        <v>#N/A</v>
      </c>
      <c r="G271" s="281"/>
      <c r="H271" s="249"/>
      <c r="I271" s="249"/>
      <c r="J271" s="248">
        <f t="shared" si="9"/>
        <v>0</v>
      </c>
      <c r="K271" s="281"/>
      <c r="L271" s="281"/>
      <c r="M271" s="281"/>
      <c r="N271" s="281"/>
      <c r="O271" s="249"/>
      <c r="P271" s="249"/>
      <c r="Q271" s="249"/>
      <c r="R271" s="249"/>
      <c r="S271" s="249"/>
      <c r="T271" s="249"/>
      <c r="U271" s="374">
        <f t="shared" si="10"/>
        <v>0</v>
      </c>
      <c r="V271" s="374">
        <f>'SEFA Recon - Exp - LONG'!M274</f>
        <v>0</v>
      </c>
      <c r="W271" s="373">
        <f t="shared" si="11"/>
        <v>0</v>
      </c>
      <c r="X271" s="286"/>
    </row>
    <row r="272" spans="4:24" hidden="1">
      <c r="D272" s="274">
        <f>'SEFA Recon - Exp - LONG'!D275</f>
        <v>0</v>
      </c>
      <c r="E272" s="400"/>
      <c r="F272" s="275" t="e">
        <f>VLOOKUP(E272,Exported!$A$2:$B$43,2,FALSE)</f>
        <v>#N/A</v>
      </c>
      <c r="G272" s="281"/>
      <c r="H272" s="249"/>
      <c r="I272" s="249"/>
      <c r="J272" s="248">
        <f t="shared" si="9"/>
        <v>0</v>
      </c>
      <c r="K272" s="281"/>
      <c r="L272" s="281"/>
      <c r="M272" s="281"/>
      <c r="N272" s="281"/>
      <c r="O272" s="249"/>
      <c r="P272" s="249"/>
      <c r="Q272" s="249"/>
      <c r="R272" s="249"/>
      <c r="S272" s="249"/>
      <c r="T272" s="249"/>
      <c r="U272" s="374">
        <f t="shared" si="10"/>
        <v>0</v>
      </c>
      <c r="V272" s="374">
        <f>'SEFA Recon - Exp - LONG'!M275</f>
        <v>0</v>
      </c>
      <c r="W272" s="373">
        <f t="shared" si="11"/>
        <v>0</v>
      </c>
      <c r="X272" s="286"/>
    </row>
    <row r="273" spans="4:24" hidden="1">
      <c r="D273" s="274">
        <f>'SEFA Recon - Exp - LONG'!D276</f>
        <v>0</v>
      </c>
      <c r="E273" s="400"/>
      <c r="F273" s="275" t="e">
        <f>VLOOKUP(E273,Exported!$A$2:$B$43,2,FALSE)</f>
        <v>#N/A</v>
      </c>
      <c r="G273" s="281"/>
      <c r="H273" s="249"/>
      <c r="I273" s="249"/>
      <c r="J273" s="248">
        <f t="shared" ref="J273:J336" si="12">SUM(G273:I273)</f>
        <v>0</v>
      </c>
      <c r="K273" s="281"/>
      <c r="L273" s="281"/>
      <c r="M273" s="281"/>
      <c r="N273" s="281"/>
      <c r="O273" s="249"/>
      <c r="P273" s="249"/>
      <c r="Q273" s="249"/>
      <c r="R273" s="249"/>
      <c r="S273" s="249"/>
      <c r="T273" s="249"/>
      <c r="U273" s="374">
        <f t="shared" si="10"/>
        <v>0</v>
      </c>
      <c r="V273" s="374">
        <f>'SEFA Recon - Exp - LONG'!M276</f>
        <v>0</v>
      </c>
      <c r="W273" s="373">
        <f t="shared" si="11"/>
        <v>0</v>
      </c>
      <c r="X273" s="286"/>
    </row>
    <row r="274" spans="4:24" hidden="1">
      <c r="D274" s="274">
        <f>'SEFA Recon - Exp - LONG'!D277</f>
        <v>0</v>
      </c>
      <c r="E274" s="400"/>
      <c r="F274" s="275" t="e">
        <f>VLOOKUP(E274,Exported!$A$2:$B$43,2,FALSE)</f>
        <v>#N/A</v>
      </c>
      <c r="G274" s="281"/>
      <c r="H274" s="249"/>
      <c r="I274" s="249"/>
      <c r="J274" s="248">
        <f t="shared" si="12"/>
        <v>0</v>
      </c>
      <c r="K274" s="281"/>
      <c r="L274" s="281"/>
      <c r="M274" s="281"/>
      <c r="N274" s="281"/>
      <c r="O274" s="249"/>
      <c r="P274" s="249"/>
      <c r="Q274" s="249"/>
      <c r="R274" s="249"/>
      <c r="S274" s="249"/>
      <c r="T274" s="249"/>
      <c r="U274" s="374">
        <f t="shared" ref="U274:U337" si="13">SUM(J274:T274)</f>
        <v>0</v>
      </c>
      <c r="V274" s="374">
        <f>'SEFA Recon - Exp - LONG'!M277</f>
        <v>0</v>
      </c>
      <c r="W274" s="373">
        <f t="shared" ref="W274:W337" si="14">+U274+V274</f>
        <v>0</v>
      </c>
      <c r="X274" s="286"/>
    </row>
    <row r="275" spans="4:24" hidden="1">
      <c r="D275" s="274">
        <f>'SEFA Recon - Exp - LONG'!D278</f>
        <v>0</v>
      </c>
      <c r="E275" s="400"/>
      <c r="F275" s="275" t="e">
        <f>VLOOKUP(E275,Exported!$A$2:$B$43,2,FALSE)</f>
        <v>#N/A</v>
      </c>
      <c r="G275" s="281"/>
      <c r="H275" s="249"/>
      <c r="I275" s="249"/>
      <c r="J275" s="248">
        <f t="shared" si="12"/>
        <v>0</v>
      </c>
      <c r="K275" s="281"/>
      <c r="L275" s="281"/>
      <c r="M275" s="281"/>
      <c r="N275" s="281"/>
      <c r="O275" s="249"/>
      <c r="P275" s="249"/>
      <c r="Q275" s="249"/>
      <c r="R275" s="249"/>
      <c r="S275" s="249"/>
      <c r="T275" s="249"/>
      <c r="U275" s="374">
        <f t="shared" si="13"/>
        <v>0</v>
      </c>
      <c r="V275" s="374">
        <f>'SEFA Recon - Exp - LONG'!M278</f>
        <v>0</v>
      </c>
      <c r="W275" s="373">
        <f t="shared" si="14"/>
        <v>0</v>
      </c>
      <c r="X275" s="286"/>
    </row>
    <row r="276" spans="4:24" hidden="1">
      <c r="D276" s="274">
        <f>'SEFA Recon - Exp - LONG'!D279</f>
        <v>0</v>
      </c>
      <c r="E276" s="400"/>
      <c r="F276" s="275" t="e">
        <f>VLOOKUP(E276,Exported!$A$2:$B$43,2,FALSE)</f>
        <v>#N/A</v>
      </c>
      <c r="G276" s="281"/>
      <c r="H276" s="249"/>
      <c r="I276" s="249"/>
      <c r="J276" s="248">
        <f t="shared" si="12"/>
        <v>0</v>
      </c>
      <c r="K276" s="281"/>
      <c r="L276" s="281"/>
      <c r="M276" s="281"/>
      <c r="N276" s="281"/>
      <c r="O276" s="249"/>
      <c r="P276" s="249"/>
      <c r="Q276" s="249"/>
      <c r="R276" s="249"/>
      <c r="S276" s="249"/>
      <c r="T276" s="249"/>
      <c r="U276" s="374">
        <f t="shared" si="13"/>
        <v>0</v>
      </c>
      <c r="V276" s="374">
        <f>'SEFA Recon - Exp - LONG'!M279</f>
        <v>0</v>
      </c>
      <c r="W276" s="373">
        <f t="shared" si="14"/>
        <v>0</v>
      </c>
      <c r="X276" s="286"/>
    </row>
    <row r="277" spans="4:24" hidden="1">
      <c r="D277" s="274">
        <f>'SEFA Recon - Exp - LONG'!D280</f>
        <v>0</v>
      </c>
      <c r="E277" s="400"/>
      <c r="F277" s="275" t="e">
        <f>VLOOKUP(E277,Exported!$A$2:$B$43,2,FALSE)</f>
        <v>#N/A</v>
      </c>
      <c r="G277" s="281"/>
      <c r="H277" s="249"/>
      <c r="I277" s="249"/>
      <c r="J277" s="248">
        <f t="shared" si="12"/>
        <v>0</v>
      </c>
      <c r="K277" s="281"/>
      <c r="L277" s="281"/>
      <c r="M277" s="281"/>
      <c r="N277" s="281"/>
      <c r="O277" s="249"/>
      <c r="P277" s="249"/>
      <c r="Q277" s="249"/>
      <c r="R277" s="249"/>
      <c r="S277" s="249"/>
      <c r="T277" s="249"/>
      <c r="U277" s="374">
        <f t="shared" si="13"/>
        <v>0</v>
      </c>
      <c r="V277" s="374">
        <f>'SEFA Recon - Exp - LONG'!M280</f>
        <v>0</v>
      </c>
      <c r="W277" s="373">
        <f t="shared" si="14"/>
        <v>0</v>
      </c>
      <c r="X277" s="286"/>
    </row>
    <row r="278" spans="4:24" hidden="1">
      <c r="D278" s="274">
        <f>'SEFA Recon - Exp - LONG'!D281</f>
        <v>0</v>
      </c>
      <c r="E278" s="400"/>
      <c r="F278" s="275" t="e">
        <f>VLOOKUP(E278,Exported!$A$2:$B$43,2,FALSE)</f>
        <v>#N/A</v>
      </c>
      <c r="G278" s="281"/>
      <c r="H278" s="249"/>
      <c r="I278" s="249"/>
      <c r="J278" s="248">
        <f t="shared" si="12"/>
        <v>0</v>
      </c>
      <c r="K278" s="281"/>
      <c r="L278" s="281"/>
      <c r="M278" s="281"/>
      <c r="N278" s="281"/>
      <c r="O278" s="249"/>
      <c r="P278" s="249"/>
      <c r="Q278" s="249"/>
      <c r="R278" s="249"/>
      <c r="S278" s="249"/>
      <c r="T278" s="249"/>
      <c r="U278" s="374">
        <f t="shared" si="13"/>
        <v>0</v>
      </c>
      <c r="V278" s="374">
        <f>'SEFA Recon - Exp - LONG'!M281</f>
        <v>0</v>
      </c>
      <c r="W278" s="373">
        <f t="shared" si="14"/>
        <v>0</v>
      </c>
      <c r="X278" s="286"/>
    </row>
    <row r="279" spans="4:24" hidden="1">
      <c r="D279" s="274">
        <f>'SEFA Recon - Exp - LONG'!D282</f>
        <v>0</v>
      </c>
      <c r="E279" s="400"/>
      <c r="F279" s="275" t="e">
        <f>VLOOKUP(E279,Exported!$A$2:$B$43,2,FALSE)</f>
        <v>#N/A</v>
      </c>
      <c r="G279" s="281"/>
      <c r="H279" s="249"/>
      <c r="I279" s="249"/>
      <c r="J279" s="248">
        <f t="shared" si="12"/>
        <v>0</v>
      </c>
      <c r="K279" s="281"/>
      <c r="L279" s="281"/>
      <c r="M279" s="281"/>
      <c r="N279" s="281"/>
      <c r="O279" s="249"/>
      <c r="P279" s="249"/>
      <c r="Q279" s="249"/>
      <c r="R279" s="249"/>
      <c r="S279" s="249"/>
      <c r="T279" s="249"/>
      <c r="U279" s="374">
        <f t="shared" si="13"/>
        <v>0</v>
      </c>
      <c r="V279" s="374">
        <f>'SEFA Recon - Exp - LONG'!M282</f>
        <v>0</v>
      </c>
      <c r="W279" s="373">
        <f t="shared" si="14"/>
        <v>0</v>
      </c>
      <c r="X279" s="286"/>
    </row>
    <row r="280" spans="4:24" hidden="1">
      <c r="D280" s="274">
        <f>'SEFA Recon - Exp - LONG'!D283</f>
        <v>0</v>
      </c>
      <c r="E280" s="400"/>
      <c r="F280" s="275" t="e">
        <f>VLOOKUP(E280,Exported!$A$2:$B$43,2,FALSE)</f>
        <v>#N/A</v>
      </c>
      <c r="G280" s="281"/>
      <c r="H280" s="249"/>
      <c r="I280" s="249"/>
      <c r="J280" s="248">
        <f t="shared" si="12"/>
        <v>0</v>
      </c>
      <c r="K280" s="281"/>
      <c r="L280" s="281"/>
      <c r="M280" s="281"/>
      <c r="N280" s="281"/>
      <c r="O280" s="249"/>
      <c r="P280" s="249"/>
      <c r="Q280" s="249"/>
      <c r="R280" s="249"/>
      <c r="S280" s="249"/>
      <c r="T280" s="249"/>
      <c r="U280" s="374">
        <f t="shared" si="13"/>
        <v>0</v>
      </c>
      <c r="V280" s="374">
        <f>'SEFA Recon - Exp - LONG'!M283</f>
        <v>0</v>
      </c>
      <c r="W280" s="373">
        <f t="shared" si="14"/>
        <v>0</v>
      </c>
      <c r="X280" s="286"/>
    </row>
    <row r="281" spans="4:24" hidden="1">
      <c r="D281" s="274">
        <f>'SEFA Recon - Exp - LONG'!D284</f>
        <v>0</v>
      </c>
      <c r="E281" s="400"/>
      <c r="F281" s="275" t="e">
        <f>VLOOKUP(E281,Exported!$A$2:$B$43,2,FALSE)</f>
        <v>#N/A</v>
      </c>
      <c r="G281" s="281"/>
      <c r="H281" s="249"/>
      <c r="I281" s="249"/>
      <c r="J281" s="248">
        <f t="shared" si="12"/>
        <v>0</v>
      </c>
      <c r="K281" s="281"/>
      <c r="L281" s="281"/>
      <c r="M281" s="281"/>
      <c r="N281" s="281"/>
      <c r="O281" s="249"/>
      <c r="P281" s="249"/>
      <c r="Q281" s="249"/>
      <c r="R281" s="249"/>
      <c r="S281" s="249"/>
      <c r="T281" s="249"/>
      <c r="U281" s="374">
        <f t="shared" si="13"/>
        <v>0</v>
      </c>
      <c r="V281" s="374">
        <f>'SEFA Recon - Exp - LONG'!M284</f>
        <v>0</v>
      </c>
      <c r="W281" s="373">
        <f t="shared" si="14"/>
        <v>0</v>
      </c>
      <c r="X281" s="286"/>
    </row>
    <row r="282" spans="4:24" hidden="1">
      <c r="D282" s="274">
        <f>'SEFA Recon - Exp - LONG'!D285</f>
        <v>0</v>
      </c>
      <c r="E282" s="400"/>
      <c r="F282" s="275" t="e">
        <f>VLOOKUP(E282,Exported!$A$2:$B$43,2,FALSE)</f>
        <v>#N/A</v>
      </c>
      <c r="G282" s="281"/>
      <c r="H282" s="249"/>
      <c r="I282" s="249"/>
      <c r="J282" s="248">
        <f t="shared" si="12"/>
        <v>0</v>
      </c>
      <c r="K282" s="281"/>
      <c r="L282" s="281"/>
      <c r="M282" s="281"/>
      <c r="N282" s="281"/>
      <c r="O282" s="249"/>
      <c r="P282" s="249"/>
      <c r="Q282" s="249"/>
      <c r="R282" s="249"/>
      <c r="S282" s="249"/>
      <c r="T282" s="249"/>
      <c r="U282" s="374">
        <f t="shared" si="13"/>
        <v>0</v>
      </c>
      <c r="V282" s="374">
        <f>'SEFA Recon - Exp - LONG'!M285</f>
        <v>0</v>
      </c>
      <c r="W282" s="373">
        <f t="shared" si="14"/>
        <v>0</v>
      </c>
      <c r="X282" s="286"/>
    </row>
    <row r="283" spans="4:24" hidden="1">
      <c r="D283" s="274">
        <f>'SEFA Recon - Exp - LONG'!D286</f>
        <v>0</v>
      </c>
      <c r="E283" s="400"/>
      <c r="F283" s="275" t="e">
        <f>VLOOKUP(E283,Exported!$A$2:$B$43,2,FALSE)</f>
        <v>#N/A</v>
      </c>
      <c r="G283" s="281"/>
      <c r="H283" s="249"/>
      <c r="I283" s="249"/>
      <c r="J283" s="248">
        <f t="shared" si="12"/>
        <v>0</v>
      </c>
      <c r="K283" s="281"/>
      <c r="L283" s="281"/>
      <c r="M283" s="281"/>
      <c r="N283" s="281"/>
      <c r="O283" s="249"/>
      <c r="P283" s="249"/>
      <c r="Q283" s="249"/>
      <c r="R283" s="249"/>
      <c r="S283" s="249"/>
      <c r="T283" s="249"/>
      <c r="U283" s="374">
        <f t="shared" si="13"/>
        <v>0</v>
      </c>
      <c r="V283" s="374">
        <f>'SEFA Recon - Exp - LONG'!M286</f>
        <v>0</v>
      </c>
      <c r="W283" s="373">
        <f t="shared" si="14"/>
        <v>0</v>
      </c>
      <c r="X283" s="286"/>
    </row>
    <row r="284" spans="4:24" hidden="1">
      <c r="D284" s="274">
        <f>'SEFA Recon - Exp - LONG'!D287</f>
        <v>0</v>
      </c>
      <c r="E284" s="400"/>
      <c r="F284" s="275" t="e">
        <f>VLOOKUP(E284,Exported!$A$2:$B$43,2,FALSE)</f>
        <v>#N/A</v>
      </c>
      <c r="G284" s="281"/>
      <c r="H284" s="249"/>
      <c r="I284" s="249"/>
      <c r="J284" s="248">
        <f t="shared" si="12"/>
        <v>0</v>
      </c>
      <c r="K284" s="281"/>
      <c r="L284" s="281"/>
      <c r="M284" s="281"/>
      <c r="N284" s="281"/>
      <c r="O284" s="249"/>
      <c r="P284" s="249"/>
      <c r="Q284" s="249"/>
      <c r="R284" s="249"/>
      <c r="S284" s="249"/>
      <c r="T284" s="249"/>
      <c r="U284" s="374">
        <f t="shared" si="13"/>
        <v>0</v>
      </c>
      <c r="V284" s="374">
        <f>'SEFA Recon - Exp - LONG'!M287</f>
        <v>0</v>
      </c>
      <c r="W284" s="373">
        <f t="shared" si="14"/>
        <v>0</v>
      </c>
      <c r="X284" s="286"/>
    </row>
    <row r="285" spans="4:24" hidden="1">
      <c r="D285" s="274">
        <f>'SEFA Recon - Exp - LONG'!D288</f>
        <v>0</v>
      </c>
      <c r="E285" s="400"/>
      <c r="F285" s="275" t="e">
        <f>VLOOKUP(E285,Exported!$A$2:$B$43,2,FALSE)</f>
        <v>#N/A</v>
      </c>
      <c r="G285" s="281"/>
      <c r="H285" s="249"/>
      <c r="I285" s="249"/>
      <c r="J285" s="248">
        <f t="shared" si="12"/>
        <v>0</v>
      </c>
      <c r="K285" s="281"/>
      <c r="L285" s="281"/>
      <c r="M285" s="281"/>
      <c r="N285" s="281"/>
      <c r="O285" s="249"/>
      <c r="P285" s="249"/>
      <c r="Q285" s="249"/>
      <c r="R285" s="249"/>
      <c r="S285" s="249"/>
      <c r="T285" s="249"/>
      <c r="U285" s="374">
        <f t="shared" si="13"/>
        <v>0</v>
      </c>
      <c r="V285" s="374">
        <f>'SEFA Recon - Exp - LONG'!M288</f>
        <v>0</v>
      </c>
      <c r="W285" s="373">
        <f t="shared" si="14"/>
        <v>0</v>
      </c>
      <c r="X285" s="286"/>
    </row>
    <row r="286" spans="4:24" hidden="1">
      <c r="D286" s="274">
        <f>'SEFA Recon - Exp - LONG'!D289</f>
        <v>0</v>
      </c>
      <c r="E286" s="400"/>
      <c r="F286" s="275" t="e">
        <f>VLOOKUP(E286,Exported!$A$2:$B$43,2,FALSE)</f>
        <v>#N/A</v>
      </c>
      <c r="G286" s="281"/>
      <c r="H286" s="249"/>
      <c r="I286" s="249"/>
      <c r="J286" s="248">
        <f t="shared" si="12"/>
        <v>0</v>
      </c>
      <c r="K286" s="281"/>
      <c r="L286" s="281"/>
      <c r="M286" s="281"/>
      <c r="N286" s="281"/>
      <c r="O286" s="249"/>
      <c r="P286" s="249"/>
      <c r="Q286" s="249"/>
      <c r="R286" s="249"/>
      <c r="S286" s="249"/>
      <c r="T286" s="249"/>
      <c r="U286" s="374">
        <f t="shared" si="13"/>
        <v>0</v>
      </c>
      <c r="V286" s="374">
        <f>'SEFA Recon - Exp - LONG'!M289</f>
        <v>0</v>
      </c>
      <c r="W286" s="373">
        <f t="shared" si="14"/>
        <v>0</v>
      </c>
      <c r="X286" s="286"/>
    </row>
    <row r="287" spans="4:24" hidden="1">
      <c r="D287" s="274">
        <f>'SEFA Recon - Exp - LONG'!D290</f>
        <v>0</v>
      </c>
      <c r="E287" s="400"/>
      <c r="F287" s="275" t="e">
        <f>VLOOKUP(E287,Exported!$A$2:$B$43,2,FALSE)</f>
        <v>#N/A</v>
      </c>
      <c r="G287" s="281"/>
      <c r="H287" s="249"/>
      <c r="I287" s="249"/>
      <c r="J287" s="248">
        <f t="shared" si="12"/>
        <v>0</v>
      </c>
      <c r="K287" s="281"/>
      <c r="L287" s="281"/>
      <c r="M287" s="281"/>
      <c r="N287" s="281"/>
      <c r="O287" s="249"/>
      <c r="P287" s="249"/>
      <c r="Q287" s="249"/>
      <c r="R287" s="249"/>
      <c r="S287" s="249"/>
      <c r="T287" s="249"/>
      <c r="U287" s="374">
        <f t="shared" si="13"/>
        <v>0</v>
      </c>
      <c r="V287" s="374">
        <f>'SEFA Recon - Exp - LONG'!M290</f>
        <v>0</v>
      </c>
      <c r="W287" s="373">
        <f t="shared" si="14"/>
        <v>0</v>
      </c>
      <c r="X287" s="286"/>
    </row>
    <row r="288" spans="4:24" hidden="1">
      <c r="D288" s="274">
        <f>'SEFA Recon - Exp - LONG'!D291</f>
        <v>0</v>
      </c>
      <c r="E288" s="400"/>
      <c r="F288" s="275" t="e">
        <f>VLOOKUP(E288,Exported!$A$2:$B$43,2,FALSE)</f>
        <v>#N/A</v>
      </c>
      <c r="G288" s="281"/>
      <c r="H288" s="249"/>
      <c r="I288" s="249"/>
      <c r="J288" s="248">
        <f t="shared" si="12"/>
        <v>0</v>
      </c>
      <c r="K288" s="281"/>
      <c r="L288" s="281"/>
      <c r="M288" s="281"/>
      <c r="N288" s="281"/>
      <c r="O288" s="249"/>
      <c r="P288" s="249"/>
      <c r="Q288" s="249"/>
      <c r="R288" s="249"/>
      <c r="S288" s="249"/>
      <c r="T288" s="249"/>
      <c r="U288" s="374">
        <f t="shared" si="13"/>
        <v>0</v>
      </c>
      <c r="V288" s="374">
        <f>'SEFA Recon - Exp - LONG'!M291</f>
        <v>0</v>
      </c>
      <c r="W288" s="373">
        <f t="shared" si="14"/>
        <v>0</v>
      </c>
      <c r="X288" s="286"/>
    </row>
    <row r="289" spans="4:24" hidden="1">
      <c r="D289" s="274">
        <f>'SEFA Recon - Exp - LONG'!D292</f>
        <v>0</v>
      </c>
      <c r="E289" s="400"/>
      <c r="F289" s="275" t="e">
        <f>VLOOKUP(E289,Exported!$A$2:$B$43,2,FALSE)</f>
        <v>#N/A</v>
      </c>
      <c r="G289" s="281"/>
      <c r="H289" s="249"/>
      <c r="I289" s="249"/>
      <c r="J289" s="248">
        <f t="shared" si="12"/>
        <v>0</v>
      </c>
      <c r="K289" s="281"/>
      <c r="L289" s="281"/>
      <c r="M289" s="281"/>
      <c r="N289" s="281"/>
      <c r="O289" s="249"/>
      <c r="P289" s="249"/>
      <c r="Q289" s="249"/>
      <c r="R289" s="249"/>
      <c r="S289" s="249"/>
      <c r="T289" s="249"/>
      <c r="U289" s="374">
        <f t="shared" si="13"/>
        <v>0</v>
      </c>
      <c r="V289" s="374">
        <f>'SEFA Recon - Exp - LONG'!M292</f>
        <v>0</v>
      </c>
      <c r="W289" s="373">
        <f t="shared" si="14"/>
        <v>0</v>
      </c>
      <c r="X289" s="286"/>
    </row>
    <row r="290" spans="4:24" hidden="1">
      <c r="D290" s="274">
        <f>'SEFA Recon - Exp - LONG'!D293</f>
        <v>0</v>
      </c>
      <c r="E290" s="400"/>
      <c r="F290" s="275" t="e">
        <f>VLOOKUP(E290,Exported!$A$2:$B$43,2,FALSE)</f>
        <v>#N/A</v>
      </c>
      <c r="G290" s="281"/>
      <c r="H290" s="249"/>
      <c r="I290" s="249"/>
      <c r="J290" s="248">
        <f t="shared" si="12"/>
        <v>0</v>
      </c>
      <c r="K290" s="281"/>
      <c r="L290" s="281"/>
      <c r="M290" s="281"/>
      <c r="N290" s="281"/>
      <c r="O290" s="249"/>
      <c r="P290" s="249"/>
      <c r="Q290" s="249"/>
      <c r="R290" s="249"/>
      <c r="S290" s="249"/>
      <c r="T290" s="249"/>
      <c r="U290" s="374">
        <f t="shared" si="13"/>
        <v>0</v>
      </c>
      <c r="V290" s="374">
        <f>'SEFA Recon - Exp - LONG'!M293</f>
        <v>0</v>
      </c>
      <c r="W290" s="373">
        <f t="shared" si="14"/>
        <v>0</v>
      </c>
      <c r="X290" s="286"/>
    </row>
    <row r="291" spans="4:24" hidden="1">
      <c r="D291" s="274">
        <f>'SEFA Recon - Exp - LONG'!D294</f>
        <v>0</v>
      </c>
      <c r="E291" s="400"/>
      <c r="F291" s="275" t="e">
        <f>VLOOKUP(E291,Exported!$A$2:$B$43,2,FALSE)</f>
        <v>#N/A</v>
      </c>
      <c r="G291" s="281"/>
      <c r="H291" s="249"/>
      <c r="I291" s="249"/>
      <c r="J291" s="248">
        <f t="shared" si="12"/>
        <v>0</v>
      </c>
      <c r="K291" s="281"/>
      <c r="L291" s="281"/>
      <c r="M291" s="281"/>
      <c r="N291" s="281"/>
      <c r="O291" s="249"/>
      <c r="P291" s="249"/>
      <c r="Q291" s="249"/>
      <c r="R291" s="249"/>
      <c r="S291" s="249"/>
      <c r="T291" s="249"/>
      <c r="U291" s="374">
        <f t="shared" si="13"/>
        <v>0</v>
      </c>
      <c r="V291" s="374">
        <f>'SEFA Recon - Exp - LONG'!M294</f>
        <v>0</v>
      </c>
      <c r="W291" s="373">
        <f t="shared" si="14"/>
        <v>0</v>
      </c>
      <c r="X291" s="286"/>
    </row>
    <row r="292" spans="4:24" hidden="1">
      <c r="D292" s="274">
        <f>'SEFA Recon - Exp - LONG'!D295</f>
        <v>0</v>
      </c>
      <c r="E292" s="400"/>
      <c r="F292" s="275" t="e">
        <f>VLOOKUP(E292,Exported!$A$2:$B$43,2,FALSE)</f>
        <v>#N/A</v>
      </c>
      <c r="G292" s="281"/>
      <c r="H292" s="249"/>
      <c r="I292" s="249"/>
      <c r="J292" s="248">
        <f t="shared" si="12"/>
        <v>0</v>
      </c>
      <c r="K292" s="281"/>
      <c r="L292" s="281"/>
      <c r="M292" s="281"/>
      <c r="N292" s="281"/>
      <c r="O292" s="249"/>
      <c r="P292" s="249"/>
      <c r="Q292" s="249"/>
      <c r="R292" s="249"/>
      <c r="S292" s="249"/>
      <c r="T292" s="249"/>
      <c r="U292" s="374">
        <f t="shared" si="13"/>
        <v>0</v>
      </c>
      <c r="V292" s="374">
        <f>'SEFA Recon - Exp - LONG'!M295</f>
        <v>0</v>
      </c>
      <c r="W292" s="373">
        <f t="shared" si="14"/>
        <v>0</v>
      </c>
      <c r="X292" s="286"/>
    </row>
    <row r="293" spans="4:24" hidden="1">
      <c r="D293" s="274">
        <f>'SEFA Recon - Exp - LONG'!D296</f>
        <v>0</v>
      </c>
      <c r="E293" s="400"/>
      <c r="F293" s="275" t="e">
        <f>VLOOKUP(E293,Exported!$A$2:$B$43,2,FALSE)</f>
        <v>#N/A</v>
      </c>
      <c r="G293" s="281"/>
      <c r="H293" s="249"/>
      <c r="I293" s="249"/>
      <c r="J293" s="248">
        <f t="shared" si="12"/>
        <v>0</v>
      </c>
      <c r="K293" s="281"/>
      <c r="L293" s="281"/>
      <c r="M293" s="281"/>
      <c r="N293" s="281"/>
      <c r="O293" s="249"/>
      <c r="P293" s="249"/>
      <c r="Q293" s="249"/>
      <c r="R293" s="249"/>
      <c r="S293" s="249"/>
      <c r="T293" s="249"/>
      <c r="U293" s="374">
        <f t="shared" si="13"/>
        <v>0</v>
      </c>
      <c r="V293" s="374">
        <f>'SEFA Recon - Exp - LONG'!M296</f>
        <v>0</v>
      </c>
      <c r="W293" s="373">
        <f t="shared" si="14"/>
        <v>0</v>
      </c>
      <c r="X293" s="286"/>
    </row>
    <row r="294" spans="4:24" hidden="1">
      <c r="D294" s="274">
        <f>'SEFA Recon - Exp - LONG'!D297</f>
        <v>0</v>
      </c>
      <c r="E294" s="400"/>
      <c r="F294" s="275" t="e">
        <f>VLOOKUP(E294,Exported!$A$2:$B$43,2,FALSE)</f>
        <v>#N/A</v>
      </c>
      <c r="G294" s="281"/>
      <c r="H294" s="249"/>
      <c r="I294" s="249"/>
      <c r="J294" s="248">
        <f t="shared" si="12"/>
        <v>0</v>
      </c>
      <c r="K294" s="281"/>
      <c r="L294" s="281"/>
      <c r="M294" s="281"/>
      <c r="N294" s="281"/>
      <c r="O294" s="249"/>
      <c r="P294" s="249"/>
      <c r="Q294" s="249"/>
      <c r="R294" s="249"/>
      <c r="S294" s="249"/>
      <c r="T294" s="249"/>
      <c r="U294" s="374">
        <f t="shared" si="13"/>
        <v>0</v>
      </c>
      <c r="V294" s="374">
        <f>'SEFA Recon - Exp - LONG'!M297</f>
        <v>0</v>
      </c>
      <c r="W294" s="373">
        <f t="shared" si="14"/>
        <v>0</v>
      </c>
      <c r="X294" s="286"/>
    </row>
    <row r="295" spans="4:24" hidden="1">
      <c r="D295" s="274">
        <f>'SEFA Recon - Exp - LONG'!D298</f>
        <v>0</v>
      </c>
      <c r="E295" s="400"/>
      <c r="F295" s="275" t="e">
        <f>VLOOKUP(E295,Exported!$A$2:$B$43,2,FALSE)</f>
        <v>#N/A</v>
      </c>
      <c r="G295" s="281"/>
      <c r="H295" s="249"/>
      <c r="I295" s="249"/>
      <c r="J295" s="248">
        <f t="shared" si="12"/>
        <v>0</v>
      </c>
      <c r="K295" s="281"/>
      <c r="L295" s="281"/>
      <c r="M295" s="281"/>
      <c r="N295" s="281"/>
      <c r="O295" s="249"/>
      <c r="P295" s="249"/>
      <c r="Q295" s="249"/>
      <c r="R295" s="249"/>
      <c r="S295" s="249"/>
      <c r="T295" s="249"/>
      <c r="U295" s="374">
        <f t="shared" si="13"/>
        <v>0</v>
      </c>
      <c r="V295" s="374">
        <f>'SEFA Recon - Exp - LONG'!M298</f>
        <v>0</v>
      </c>
      <c r="W295" s="373">
        <f t="shared" si="14"/>
        <v>0</v>
      </c>
      <c r="X295" s="286"/>
    </row>
    <row r="296" spans="4:24" hidden="1">
      <c r="D296" s="274">
        <f>'SEFA Recon - Exp - LONG'!D299</f>
        <v>0</v>
      </c>
      <c r="E296" s="400"/>
      <c r="F296" s="275" t="e">
        <f>VLOOKUP(E296,Exported!$A$2:$B$43,2,FALSE)</f>
        <v>#N/A</v>
      </c>
      <c r="G296" s="281"/>
      <c r="H296" s="249"/>
      <c r="I296" s="249"/>
      <c r="J296" s="248">
        <f t="shared" si="12"/>
        <v>0</v>
      </c>
      <c r="K296" s="281"/>
      <c r="L296" s="281"/>
      <c r="M296" s="281"/>
      <c r="N296" s="281"/>
      <c r="O296" s="249"/>
      <c r="P296" s="249"/>
      <c r="Q296" s="249"/>
      <c r="R296" s="249"/>
      <c r="S296" s="249"/>
      <c r="T296" s="249"/>
      <c r="U296" s="374">
        <f t="shared" si="13"/>
        <v>0</v>
      </c>
      <c r="V296" s="374">
        <f>'SEFA Recon - Exp - LONG'!M299</f>
        <v>0</v>
      </c>
      <c r="W296" s="373">
        <f t="shared" si="14"/>
        <v>0</v>
      </c>
      <c r="X296" s="286"/>
    </row>
    <row r="297" spans="4:24" hidden="1">
      <c r="D297" s="274">
        <f>'SEFA Recon - Exp - LONG'!D300</f>
        <v>0</v>
      </c>
      <c r="E297" s="400"/>
      <c r="F297" s="275" t="e">
        <f>VLOOKUP(E297,Exported!$A$2:$B$43,2,FALSE)</f>
        <v>#N/A</v>
      </c>
      <c r="G297" s="281"/>
      <c r="H297" s="249"/>
      <c r="I297" s="249"/>
      <c r="J297" s="248">
        <f t="shared" si="12"/>
        <v>0</v>
      </c>
      <c r="K297" s="281"/>
      <c r="L297" s="281"/>
      <c r="M297" s="281"/>
      <c r="N297" s="281"/>
      <c r="O297" s="249"/>
      <c r="P297" s="249"/>
      <c r="Q297" s="249"/>
      <c r="R297" s="249"/>
      <c r="S297" s="249"/>
      <c r="T297" s="249"/>
      <c r="U297" s="374">
        <f t="shared" si="13"/>
        <v>0</v>
      </c>
      <c r="V297" s="374">
        <f>'SEFA Recon - Exp - LONG'!M300</f>
        <v>0</v>
      </c>
      <c r="W297" s="373">
        <f t="shared" si="14"/>
        <v>0</v>
      </c>
      <c r="X297" s="286"/>
    </row>
    <row r="298" spans="4:24" hidden="1">
      <c r="D298" s="274">
        <f>'SEFA Recon - Exp - LONG'!D301</f>
        <v>0</v>
      </c>
      <c r="E298" s="400"/>
      <c r="F298" s="275" t="e">
        <f>VLOOKUP(E298,Exported!$A$2:$B$43,2,FALSE)</f>
        <v>#N/A</v>
      </c>
      <c r="G298" s="281"/>
      <c r="H298" s="249"/>
      <c r="I298" s="249"/>
      <c r="J298" s="248">
        <f t="shared" si="12"/>
        <v>0</v>
      </c>
      <c r="K298" s="281"/>
      <c r="L298" s="281"/>
      <c r="M298" s="281"/>
      <c r="N298" s="281"/>
      <c r="O298" s="249"/>
      <c r="P298" s="249"/>
      <c r="Q298" s="249"/>
      <c r="R298" s="249"/>
      <c r="S298" s="249"/>
      <c r="T298" s="249"/>
      <c r="U298" s="374">
        <f t="shared" si="13"/>
        <v>0</v>
      </c>
      <c r="V298" s="374">
        <f>'SEFA Recon - Exp - LONG'!M301</f>
        <v>0</v>
      </c>
      <c r="W298" s="373">
        <f t="shared" si="14"/>
        <v>0</v>
      </c>
      <c r="X298" s="286"/>
    </row>
    <row r="299" spans="4:24" hidden="1">
      <c r="D299" s="274">
        <f>'SEFA Recon - Exp - LONG'!D302</f>
        <v>0</v>
      </c>
      <c r="E299" s="400"/>
      <c r="F299" s="275" t="e">
        <f>VLOOKUP(E299,Exported!$A$2:$B$43,2,FALSE)</f>
        <v>#N/A</v>
      </c>
      <c r="G299" s="281"/>
      <c r="H299" s="249"/>
      <c r="I299" s="249"/>
      <c r="J299" s="248">
        <f t="shared" si="12"/>
        <v>0</v>
      </c>
      <c r="K299" s="281"/>
      <c r="L299" s="281"/>
      <c r="M299" s="281"/>
      <c r="N299" s="281"/>
      <c r="O299" s="249"/>
      <c r="P299" s="249"/>
      <c r="Q299" s="249"/>
      <c r="R299" s="249"/>
      <c r="S299" s="249"/>
      <c r="T299" s="249"/>
      <c r="U299" s="374">
        <f t="shared" si="13"/>
        <v>0</v>
      </c>
      <c r="V299" s="374">
        <f>'SEFA Recon - Exp - LONG'!M302</f>
        <v>0</v>
      </c>
      <c r="W299" s="373">
        <f t="shared" si="14"/>
        <v>0</v>
      </c>
      <c r="X299" s="286"/>
    </row>
    <row r="300" spans="4:24" hidden="1">
      <c r="D300" s="274">
        <f>'SEFA Recon - Exp - LONG'!D303</f>
        <v>0</v>
      </c>
      <c r="E300" s="400"/>
      <c r="F300" s="275" t="e">
        <f>VLOOKUP(E300,Exported!$A$2:$B$43,2,FALSE)</f>
        <v>#N/A</v>
      </c>
      <c r="G300" s="281"/>
      <c r="H300" s="249"/>
      <c r="I300" s="249"/>
      <c r="J300" s="248">
        <f t="shared" si="12"/>
        <v>0</v>
      </c>
      <c r="K300" s="281"/>
      <c r="L300" s="281"/>
      <c r="M300" s="281"/>
      <c r="N300" s="281"/>
      <c r="O300" s="249"/>
      <c r="P300" s="249"/>
      <c r="Q300" s="249"/>
      <c r="R300" s="249"/>
      <c r="S300" s="249"/>
      <c r="T300" s="249"/>
      <c r="U300" s="374">
        <f t="shared" si="13"/>
        <v>0</v>
      </c>
      <c r="V300" s="374">
        <f>'SEFA Recon - Exp - LONG'!M303</f>
        <v>0</v>
      </c>
      <c r="W300" s="373">
        <f t="shared" si="14"/>
        <v>0</v>
      </c>
      <c r="X300" s="286"/>
    </row>
    <row r="301" spans="4:24" hidden="1">
      <c r="D301" s="274">
        <f>'SEFA Recon - Exp - LONG'!D304</f>
        <v>0</v>
      </c>
      <c r="E301" s="400"/>
      <c r="F301" s="275" t="e">
        <f>VLOOKUP(E301,Exported!$A$2:$B$43,2,FALSE)</f>
        <v>#N/A</v>
      </c>
      <c r="G301" s="281"/>
      <c r="H301" s="249"/>
      <c r="I301" s="249"/>
      <c r="J301" s="248">
        <f t="shared" si="12"/>
        <v>0</v>
      </c>
      <c r="K301" s="281"/>
      <c r="L301" s="281"/>
      <c r="M301" s="281"/>
      <c r="N301" s="281"/>
      <c r="O301" s="249"/>
      <c r="P301" s="249"/>
      <c r="Q301" s="249"/>
      <c r="R301" s="249"/>
      <c r="S301" s="249"/>
      <c r="T301" s="249"/>
      <c r="U301" s="374">
        <f t="shared" si="13"/>
        <v>0</v>
      </c>
      <c r="V301" s="374">
        <f>'SEFA Recon - Exp - LONG'!M304</f>
        <v>0</v>
      </c>
      <c r="W301" s="373">
        <f t="shared" si="14"/>
        <v>0</v>
      </c>
      <c r="X301" s="286"/>
    </row>
    <row r="302" spans="4:24" hidden="1">
      <c r="D302" s="274">
        <f>'SEFA Recon - Exp - LONG'!D305</f>
        <v>0</v>
      </c>
      <c r="E302" s="400"/>
      <c r="F302" s="275" t="e">
        <f>VLOOKUP(E302,Exported!$A$2:$B$43,2,FALSE)</f>
        <v>#N/A</v>
      </c>
      <c r="G302" s="281"/>
      <c r="H302" s="249"/>
      <c r="I302" s="249"/>
      <c r="J302" s="248">
        <f t="shared" si="12"/>
        <v>0</v>
      </c>
      <c r="K302" s="281"/>
      <c r="L302" s="281"/>
      <c r="M302" s="281"/>
      <c r="N302" s="281"/>
      <c r="O302" s="249"/>
      <c r="P302" s="249"/>
      <c r="Q302" s="249"/>
      <c r="R302" s="249"/>
      <c r="S302" s="249"/>
      <c r="T302" s="249"/>
      <c r="U302" s="374">
        <f t="shared" si="13"/>
        <v>0</v>
      </c>
      <c r="V302" s="374">
        <f>'SEFA Recon - Exp - LONG'!M305</f>
        <v>0</v>
      </c>
      <c r="W302" s="373">
        <f t="shared" si="14"/>
        <v>0</v>
      </c>
      <c r="X302" s="286"/>
    </row>
    <row r="303" spans="4:24" hidden="1">
      <c r="D303" s="274">
        <f>'SEFA Recon - Exp - LONG'!D306</f>
        <v>0</v>
      </c>
      <c r="E303" s="400"/>
      <c r="F303" s="275" t="e">
        <f>VLOOKUP(E303,Exported!$A$2:$B$43,2,FALSE)</f>
        <v>#N/A</v>
      </c>
      <c r="G303" s="281"/>
      <c r="H303" s="249"/>
      <c r="I303" s="249"/>
      <c r="J303" s="248">
        <f t="shared" si="12"/>
        <v>0</v>
      </c>
      <c r="K303" s="281"/>
      <c r="L303" s="281"/>
      <c r="M303" s="281"/>
      <c r="N303" s="281"/>
      <c r="O303" s="249"/>
      <c r="P303" s="249"/>
      <c r="Q303" s="249"/>
      <c r="R303" s="249"/>
      <c r="S303" s="249"/>
      <c r="T303" s="249"/>
      <c r="U303" s="374">
        <f t="shared" si="13"/>
        <v>0</v>
      </c>
      <c r="V303" s="374">
        <f>'SEFA Recon - Exp - LONG'!M306</f>
        <v>0</v>
      </c>
      <c r="W303" s="373">
        <f t="shared" si="14"/>
        <v>0</v>
      </c>
      <c r="X303" s="286"/>
    </row>
    <row r="304" spans="4:24" hidden="1">
      <c r="D304" s="274">
        <f>'SEFA Recon - Exp - LONG'!D307</f>
        <v>0</v>
      </c>
      <c r="E304" s="400"/>
      <c r="F304" s="275" t="e">
        <f>VLOOKUP(E304,Exported!$A$2:$B$43,2,FALSE)</f>
        <v>#N/A</v>
      </c>
      <c r="G304" s="281"/>
      <c r="H304" s="249"/>
      <c r="I304" s="249"/>
      <c r="J304" s="248">
        <f t="shared" si="12"/>
        <v>0</v>
      </c>
      <c r="K304" s="281"/>
      <c r="L304" s="281"/>
      <c r="M304" s="281"/>
      <c r="N304" s="281"/>
      <c r="O304" s="249"/>
      <c r="P304" s="249"/>
      <c r="Q304" s="249"/>
      <c r="R304" s="249"/>
      <c r="S304" s="249"/>
      <c r="T304" s="249"/>
      <c r="U304" s="374">
        <f t="shared" si="13"/>
        <v>0</v>
      </c>
      <c r="V304" s="374">
        <f>'SEFA Recon - Exp - LONG'!M307</f>
        <v>0</v>
      </c>
      <c r="W304" s="373">
        <f t="shared" si="14"/>
        <v>0</v>
      </c>
      <c r="X304" s="286"/>
    </row>
    <row r="305" spans="4:24" hidden="1">
      <c r="D305" s="274">
        <f>'SEFA Recon - Exp - LONG'!D308</f>
        <v>0</v>
      </c>
      <c r="E305" s="400"/>
      <c r="F305" s="275" t="e">
        <f>VLOOKUP(E305,Exported!$A$2:$B$43,2,FALSE)</f>
        <v>#N/A</v>
      </c>
      <c r="G305" s="281"/>
      <c r="H305" s="249"/>
      <c r="I305" s="249"/>
      <c r="J305" s="248">
        <f t="shared" si="12"/>
        <v>0</v>
      </c>
      <c r="K305" s="281"/>
      <c r="L305" s="281"/>
      <c r="M305" s="281"/>
      <c r="N305" s="281"/>
      <c r="O305" s="249"/>
      <c r="P305" s="249"/>
      <c r="Q305" s="249"/>
      <c r="R305" s="249"/>
      <c r="S305" s="249"/>
      <c r="T305" s="249"/>
      <c r="U305" s="374">
        <f t="shared" si="13"/>
        <v>0</v>
      </c>
      <c r="V305" s="374">
        <f>'SEFA Recon - Exp - LONG'!M308</f>
        <v>0</v>
      </c>
      <c r="W305" s="373">
        <f t="shared" si="14"/>
        <v>0</v>
      </c>
      <c r="X305" s="286"/>
    </row>
    <row r="306" spans="4:24" hidden="1">
      <c r="D306" s="274">
        <f>'SEFA Recon - Exp - LONG'!D309</f>
        <v>0</v>
      </c>
      <c r="E306" s="400"/>
      <c r="F306" s="275" t="e">
        <f>VLOOKUP(E306,Exported!$A$2:$B$43,2,FALSE)</f>
        <v>#N/A</v>
      </c>
      <c r="G306" s="281"/>
      <c r="H306" s="249"/>
      <c r="I306" s="249"/>
      <c r="J306" s="248">
        <f t="shared" si="12"/>
        <v>0</v>
      </c>
      <c r="K306" s="281"/>
      <c r="L306" s="281"/>
      <c r="M306" s="281"/>
      <c r="N306" s="281"/>
      <c r="O306" s="249"/>
      <c r="P306" s="249"/>
      <c r="Q306" s="249"/>
      <c r="R306" s="249"/>
      <c r="S306" s="249"/>
      <c r="T306" s="249"/>
      <c r="U306" s="374">
        <f t="shared" si="13"/>
        <v>0</v>
      </c>
      <c r="V306" s="374">
        <f>'SEFA Recon - Exp - LONG'!M309</f>
        <v>0</v>
      </c>
      <c r="W306" s="373">
        <f t="shared" si="14"/>
        <v>0</v>
      </c>
      <c r="X306" s="286"/>
    </row>
    <row r="307" spans="4:24" hidden="1">
      <c r="D307" s="274">
        <f>'SEFA Recon - Exp - LONG'!D310</f>
        <v>0</v>
      </c>
      <c r="E307" s="400"/>
      <c r="F307" s="275" t="e">
        <f>VLOOKUP(E307,Exported!$A$2:$B$43,2,FALSE)</f>
        <v>#N/A</v>
      </c>
      <c r="G307" s="281"/>
      <c r="H307" s="249"/>
      <c r="I307" s="249"/>
      <c r="J307" s="248">
        <f t="shared" si="12"/>
        <v>0</v>
      </c>
      <c r="K307" s="281"/>
      <c r="L307" s="281"/>
      <c r="M307" s="281"/>
      <c r="N307" s="281"/>
      <c r="O307" s="249"/>
      <c r="P307" s="249"/>
      <c r="Q307" s="249"/>
      <c r="R307" s="249"/>
      <c r="S307" s="249"/>
      <c r="T307" s="249"/>
      <c r="U307" s="374">
        <f t="shared" si="13"/>
        <v>0</v>
      </c>
      <c r="V307" s="374">
        <f>'SEFA Recon - Exp - LONG'!M310</f>
        <v>0</v>
      </c>
      <c r="W307" s="373">
        <f t="shared" si="14"/>
        <v>0</v>
      </c>
      <c r="X307" s="286"/>
    </row>
    <row r="308" spans="4:24" hidden="1">
      <c r="D308" s="274">
        <f>'SEFA Recon - Exp - LONG'!D311</f>
        <v>0</v>
      </c>
      <c r="E308" s="400"/>
      <c r="F308" s="275" t="e">
        <f>VLOOKUP(E308,Exported!$A$2:$B$43,2,FALSE)</f>
        <v>#N/A</v>
      </c>
      <c r="G308" s="281"/>
      <c r="H308" s="249"/>
      <c r="I308" s="249"/>
      <c r="J308" s="248">
        <f t="shared" si="12"/>
        <v>0</v>
      </c>
      <c r="K308" s="281"/>
      <c r="L308" s="281"/>
      <c r="M308" s="281"/>
      <c r="N308" s="281"/>
      <c r="O308" s="249"/>
      <c r="P308" s="249"/>
      <c r="Q308" s="249"/>
      <c r="R308" s="249"/>
      <c r="S308" s="249"/>
      <c r="T308" s="249"/>
      <c r="U308" s="374">
        <f t="shared" si="13"/>
        <v>0</v>
      </c>
      <c r="V308" s="374">
        <f>'SEFA Recon - Exp - LONG'!M311</f>
        <v>0</v>
      </c>
      <c r="W308" s="373">
        <f t="shared" si="14"/>
        <v>0</v>
      </c>
      <c r="X308" s="286"/>
    </row>
    <row r="309" spans="4:24" hidden="1">
      <c r="D309" s="274">
        <f>'SEFA Recon - Exp - LONG'!D312</f>
        <v>0</v>
      </c>
      <c r="E309" s="400"/>
      <c r="F309" s="275" t="e">
        <f>VLOOKUP(E309,Exported!$A$2:$B$43,2,FALSE)</f>
        <v>#N/A</v>
      </c>
      <c r="G309" s="281"/>
      <c r="H309" s="249"/>
      <c r="I309" s="249"/>
      <c r="J309" s="248">
        <f t="shared" si="12"/>
        <v>0</v>
      </c>
      <c r="K309" s="281"/>
      <c r="L309" s="281"/>
      <c r="M309" s="281"/>
      <c r="N309" s="281"/>
      <c r="O309" s="249"/>
      <c r="P309" s="249"/>
      <c r="Q309" s="249"/>
      <c r="R309" s="249"/>
      <c r="S309" s="249"/>
      <c r="T309" s="249"/>
      <c r="U309" s="374">
        <f t="shared" si="13"/>
        <v>0</v>
      </c>
      <c r="V309" s="374">
        <f>'SEFA Recon - Exp - LONG'!M312</f>
        <v>0</v>
      </c>
      <c r="W309" s="373">
        <f t="shared" si="14"/>
        <v>0</v>
      </c>
      <c r="X309" s="286"/>
    </row>
    <row r="310" spans="4:24" hidden="1">
      <c r="D310" s="274">
        <f>'SEFA Recon - Exp - LONG'!D313</f>
        <v>0</v>
      </c>
      <c r="E310" s="400"/>
      <c r="F310" s="275" t="e">
        <f>VLOOKUP(E310,Exported!$A$2:$B$43,2,FALSE)</f>
        <v>#N/A</v>
      </c>
      <c r="G310" s="281"/>
      <c r="H310" s="249"/>
      <c r="I310" s="249"/>
      <c r="J310" s="248">
        <f t="shared" si="12"/>
        <v>0</v>
      </c>
      <c r="K310" s="281"/>
      <c r="L310" s="281"/>
      <c r="M310" s="281"/>
      <c r="N310" s="281"/>
      <c r="O310" s="249"/>
      <c r="P310" s="249"/>
      <c r="Q310" s="249"/>
      <c r="R310" s="249"/>
      <c r="S310" s="249"/>
      <c r="T310" s="249"/>
      <c r="U310" s="374">
        <f t="shared" si="13"/>
        <v>0</v>
      </c>
      <c r="V310" s="374">
        <f>'SEFA Recon - Exp - LONG'!M313</f>
        <v>0</v>
      </c>
      <c r="W310" s="373">
        <f t="shared" si="14"/>
        <v>0</v>
      </c>
      <c r="X310" s="286"/>
    </row>
    <row r="311" spans="4:24" hidden="1">
      <c r="D311" s="274">
        <f>'SEFA Recon - Exp - LONG'!D314</f>
        <v>0</v>
      </c>
      <c r="E311" s="400"/>
      <c r="F311" s="275" t="e">
        <f>VLOOKUP(E311,Exported!$A$2:$B$43,2,FALSE)</f>
        <v>#N/A</v>
      </c>
      <c r="G311" s="281"/>
      <c r="H311" s="249"/>
      <c r="I311" s="249"/>
      <c r="J311" s="248">
        <f t="shared" si="12"/>
        <v>0</v>
      </c>
      <c r="K311" s="281"/>
      <c r="L311" s="281"/>
      <c r="M311" s="281"/>
      <c r="N311" s="281"/>
      <c r="O311" s="249"/>
      <c r="P311" s="249"/>
      <c r="Q311" s="249"/>
      <c r="R311" s="249"/>
      <c r="S311" s="249"/>
      <c r="T311" s="249"/>
      <c r="U311" s="374">
        <f t="shared" si="13"/>
        <v>0</v>
      </c>
      <c r="V311" s="374">
        <f>'SEFA Recon - Exp - LONG'!M314</f>
        <v>0</v>
      </c>
      <c r="W311" s="373">
        <f t="shared" si="14"/>
        <v>0</v>
      </c>
      <c r="X311" s="286"/>
    </row>
    <row r="312" spans="4:24" hidden="1">
      <c r="D312" s="274">
        <f>'SEFA Recon - Exp - LONG'!D315</f>
        <v>0</v>
      </c>
      <c r="E312" s="400"/>
      <c r="F312" s="275" t="e">
        <f>VLOOKUP(E312,Exported!$A$2:$B$43,2,FALSE)</f>
        <v>#N/A</v>
      </c>
      <c r="G312" s="281"/>
      <c r="H312" s="249"/>
      <c r="I312" s="249"/>
      <c r="J312" s="248">
        <f t="shared" si="12"/>
        <v>0</v>
      </c>
      <c r="K312" s="281"/>
      <c r="L312" s="281"/>
      <c r="M312" s="281"/>
      <c r="N312" s="281"/>
      <c r="O312" s="249"/>
      <c r="P312" s="249"/>
      <c r="Q312" s="249"/>
      <c r="R312" s="249"/>
      <c r="S312" s="249"/>
      <c r="T312" s="249"/>
      <c r="U312" s="374">
        <f t="shared" si="13"/>
        <v>0</v>
      </c>
      <c r="V312" s="374">
        <f>'SEFA Recon - Exp - LONG'!M315</f>
        <v>0</v>
      </c>
      <c r="W312" s="373">
        <f t="shared" si="14"/>
        <v>0</v>
      </c>
      <c r="X312" s="286"/>
    </row>
    <row r="313" spans="4:24" hidden="1">
      <c r="D313" s="274">
        <f>'SEFA Recon - Exp - LONG'!D316</f>
        <v>0</v>
      </c>
      <c r="E313" s="400"/>
      <c r="F313" s="275" t="e">
        <f>VLOOKUP(E313,Exported!$A$2:$B$43,2,FALSE)</f>
        <v>#N/A</v>
      </c>
      <c r="G313" s="281"/>
      <c r="H313" s="249"/>
      <c r="I313" s="249"/>
      <c r="J313" s="248">
        <f t="shared" si="12"/>
        <v>0</v>
      </c>
      <c r="K313" s="281"/>
      <c r="L313" s="281"/>
      <c r="M313" s="281"/>
      <c r="N313" s="281"/>
      <c r="O313" s="249"/>
      <c r="P313" s="249"/>
      <c r="Q313" s="249"/>
      <c r="R313" s="249"/>
      <c r="S313" s="249"/>
      <c r="T313" s="249"/>
      <c r="U313" s="374">
        <f t="shared" si="13"/>
        <v>0</v>
      </c>
      <c r="V313" s="374">
        <f>'SEFA Recon - Exp - LONG'!M316</f>
        <v>0</v>
      </c>
      <c r="W313" s="373">
        <f t="shared" si="14"/>
        <v>0</v>
      </c>
      <c r="X313" s="286"/>
    </row>
    <row r="314" spans="4:24" hidden="1">
      <c r="D314" s="274">
        <f>'SEFA Recon - Exp - LONG'!D317</f>
        <v>0</v>
      </c>
      <c r="E314" s="400"/>
      <c r="F314" s="275" t="e">
        <f>VLOOKUP(E314,Exported!$A$2:$B$43,2,FALSE)</f>
        <v>#N/A</v>
      </c>
      <c r="G314" s="281"/>
      <c r="H314" s="249"/>
      <c r="I314" s="249"/>
      <c r="J314" s="248">
        <f t="shared" si="12"/>
        <v>0</v>
      </c>
      <c r="K314" s="281"/>
      <c r="L314" s="281"/>
      <c r="M314" s="281"/>
      <c r="N314" s="281"/>
      <c r="O314" s="249"/>
      <c r="P314" s="249"/>
      <c r="Q314" s="249"/>
      <c r="R314" s="249"/>
      <c r="S314" s="249"/>
      <c r="T314" s="249"/>
      <c r="U314" s="374">
        <f t="shared" si="13"/>
        <v>0</v>
      </c>
      <c r="V314" s="374">
        <f>'SEFA Recon - Exp - LONG'!M317</f>
        <v>0</v>
      </c>
      <c r="W314" s="373">
        <f t="shared" si="14"/>
        <v>0</v>
      </c>
      <c r="X314" s="286"/>
    </row>
    <row r="315" spans="4:24" hidden="1">
      <c r="D315" s="274">
        <f>'SEFA Recon - Exp - LONG'!D318</f>
        <v>0</v>
      </c>
      <c r="E315" s="400"/>
      <c r="F315" s="275" t="e">
        <f>VLOOKUP(E315,Exported!$A$2:$B$43,2,FALSE)</f>
        <v>#N/A</v>
      </c>
      <c r="G315" s="281"/>
      <c r="H315" s="249"/>
      <c r="I315" s="249"/>
      <c r="J315" s="248">
        <f t="shared" si="12"/>
        <v>0</v>
      </c>
      <c r="K315" s="281"/>
      <c r="L315" s="281"/>
      <c r="M315" s="281"/>
      <c r="N315" s="281"/>
      <c r="O315" s="249"/>
      <c r="P315" s="249"/>
      <c r="Q315" s="249"/>
      <c r="R315" s="249"/>
      <c r="S315" s="249"/>
      <c r="T315" s="249"/>
      <c r="U315" s="374">
        <f t="shared" si="13"/>
        <v>0</v>
      </c>
      <c r="V315" s="374">
        <f>'SEFA Recon - Exp - LONG'!M318</f>
        <v>0</v>
      </c>
      <c r="W315" s="373">
        <f t="shared" si="14"/>
        <v>0</v>
      </c>
      <c r="X315" s="286"/>
    </row>
    <row r="316" spans="4:24" hidden="1">
      <c r="D316" s="274">
        <f>'SEFA Recon - Exp - LONG'!D319</f>
        <v>0</v>
      </c>
      <c r="E316" s="400"/>
      <c r="F316" s="275" t="e">
        <f>VLOOKUP(E316,Exported!$A$2:$B$43,2,FALSE)</f>
        <v>#N/A</v>
      </c>
      <c r="G316" s="281"/>
      <c r="H316" s="249"/>
      <c r="I316" s="249"/>
      <c r="J316" s="248">
        <f t="shared" si="12"/>
        <v>0</v>
      </c>
      <c r="K316" s="281"/>
      <c r="L316" s="281"/>
      <c r="M316" s="281"/>
      <c r="N316" s="281"/>
      <c r="O316" s="249"/>
      <c r="P316" s="249"/>
      <c r="Q316" s="249"/>
      <c r="R316" s="249"/>
      <c r="S316" s="249"/>
      <c r="T316" s="249"/>
      <c r="U316" s="374">
        <f t="shared" si="13"/>
        <v>0</v>
      </c>
      <c r="V316" s="374">
        <f>'SEFA Recon - Exp - LONG'!M319</f>
        <v>0</v>
      </c>
      <c r="W316" s="373">
        <f t="shared" si="14"/>
        <v>0</v>
      </c>
      <c r="X316" s="286"/>
    </row>
    <row r="317" spans="4:24" hidden="1">
      <c r="D317" s="274">
        <f>'SEFA Recon - Exp - LONG'!D320</f>
        <v>0</v>
      </c>
      <c r="E317" s="400"/>
      <c r="F317" s="275" t="e">
        <f>VLOOKUP(E317,Exported!$A$2:$B$43,2,FALSE)</f>
        <v>#N/A</v>
      </c>
      <c r="G317" s="281"/>
      <c r="H317" s="249"/>
      <c r="I317" s="249"/>
      <c r="J317" s="248">
        <f t="shared" si="12"/>
        <v>0</v>
      </c>
      <c r="K317" s="281"/>
      <c r="L317" s="281"/>
      <c r="M317" s="281"/>
      <c r="N317" s="281"/>
      <c r="O317" s="249"/>
      <c r="P317" s="249"/>
      <c r="Q317" s="249"/>
      <c r="R317" s="249"/>
      <c r="S317" s="249"/>
      <c r="T317" s="249"/>
      <c r="U317" s="374">
        <f t="shared" si="13"/>
        <v>0</v>
      </c>
      <c r="V317" s="374">
        <f>'SEFA Recon - Exp - LONG'!M320</f>
        <v>0</v>
      </c>
      <c r="W317" s="373">
        <f t="shared" si="14"/>
        <v>0</v>
      </c>
      <c r="X317" s="286"/>
    </row>
    <row r="318" spans="4:24" hidden="1">
      <c r="D318" s="274">
        <f>'SEFA Recon - Exp - LONG'!D321</f>
        <v>0</v>
      </c>
      <c r="E318" s="400"/>
      <c r="F318" s="275" t="e">
        <f>VLOOKUP(E318,Exported!$A$2:$B$43,2,FALSE)</f>
        <v>#N/A</v>
      </c>
      <c r="G318" s="281"/>
      <c r="H318" s="249"/>
      <c r="I318" s="249"/>
      <c r="J318" s="248">
        <f t="shared" si="12"/>
        <v>0</v>
      </c>
      <c r="K318" s="281"/>
      <c r="L318" s="281"/>
      <c r="M318" s="281"/>
      <c r="N318" s="281"/>
      <c r="O318" s="249"/>
      <c r="P318" s="249"/>
      <c r="Q318" s="249"/>
      <c r="R318" s="249"/>
      <c r="S318" s="249"/>
      <c r="T318" s="249"/>
      <c r="U318" s="374">
        <f t="shared" si="13"/>
        <v>0</v>
      </c>
      <c r="V318" s="374">
        <f>'SEFA Recon - Exp - LONG'!M321</f>
        <v>0</v>
      </c>
      <c r="W318" s="373">
        <f t="shared" si="14"/>
        <v>0</v>
      </c>
      <c r="X318" s="286"/>
    </row>
    <row r="319" spans="4:24" hidden="1">
      <c r="D319" s="274">
        <f>'SEFA Recon - Exp - LONG'!D322</f>
        <v>0</v>
      </c>
      <c r="E319" s="400"/>
      <c r="F319" s="275" t="e">
        <f>VLOOKUP(E319,Exported!$A$2:$B$43,2,FALSE)</f>
        <v>#N/A</v>
      </c>
      <c r="G319" s="281"/>
      <c r="H319" s="249"/>
      <c r="I319" s="249"/>
      <c r="J319" s="248">
        <f t="shared" si="12"/>
        <v>0</v>
      </c>
      <c r="K319" s="281"/>
      <c r="L319" s="281"/>
      <c r="M319" s="281"/>
      <c r="N319" s="281"/>
      <c r="O319" s="249"/>
      <c r="P319" s="249"/>
      <c r="Q319" s="249"/>
      <c r="R319" s="249"/>
      <c r="S319" s="249"/>
      <c r="T319" s="249"/>
      <c r="U319" s="374">
        <f t="shared" si="13"/>
        <v>0</v>
      </c>
      <c r="V319" s="374">
        <f>'SEFA Recon - Exp - LONG'!M322</f>
        <v>0</v>
      </c>
      <c r="W319" s="373">
        <f t="shared" si="14"/>
        <v>0</v>
      </c>
      <c r="X319" s="286"/>
    </row>
    <row r="320" spans="4:24" hidden="1">
      <c r="D320" s="274">
        <f>'SEFA Recon - Exp - LONG'!D323</f>
        <v>0</v>
      </c>
      <c r="E320" s="400"/>
      <c r="F320" s="275" t="e">
        <f>VLOOKUP(E320,Exported!$A$2:$B$43,2,FALSE)</f>
        <v>#N/A</v>
      </c>
      <c r="G320" s="281"/>
      <c r="H320" s="249"/>
      <c r="I320" s="249"/>
      <c r="J320" s="248">
        <f t="shared" si="12"/>
        <v>0</v>
      </c>
      <c r="K320" s="281"/>
      <c r="L320" s="281"/>
      <c r="M320" s="281"/>
      <c r="N320" s="281"/>
      <c r="O320" s="249"/>
      <c r="P320" s="249"/>
      <c r="Q320" s="249"/>
      <c r="R320" s="249"/>
      <c r="S320" s="249"/>
      <c r="T320" s="249"/>
      <c r="U320" s="374">
        <f t="shared" si="13"/>
        <v>0</v>
      </c>
      <c r="V320" s="374">
        <f>'SEFA Recon - Exp - LONG'!M323</f>
        <v>0</v>
      </c>
      <c r="W320" s="373">
        <f t="shared" si="14"/>
        <v>0</v>
      </c>
      <c r="X320" s="286"/>
    </row>
    <row r="321" spans="4:24" hidden="1">
      <c r="D321" s="274">
        <f>'SEFA Recon - Exp - LONG'!D324</f>
        <v>0</v>
      </c>
      <c r="E321" s="400"/>
      <c r="F321" s="275" t="e">
        <f>VLOOKUP(E321,Exported!$A$2:$B$43,2,FALSE)</f>
        <v>#N/A</v>
      </c>
      <c r="G321" s="281"/>
      <c r="H321" s="249"/>
      <c r="I321" s="249"/>
      <c r="J321" s="248">
        <f t="shared" si="12"/>
        <v>0</v>
      </c>
      <c r="K321" s="281"/>
      <c r="L321" s="281"/>
      <c r="M321" s="281"/>
      <c r="N321" s="281"/>
      <c r="O321" s="249"/>
      <c r="P321" s="249"/>
      <c r="Q321" s="249"/>
      <c r="R321" s="249"/>
      <c r="S321" s="249"/>
      <c r="T321" s="249"/>
      <c r="U321" s="374">
        <f t="shared" si="13"/>
        <v>0</v>
      </c>
      <c r="V321" s="374">
        <f>'SEFA Recon - Exp - LONG'!M324</f>
        <v>0</v>
      </c>
      <c r="W321" s="373">
        <f t="shared" si="14"/>
        <v>0</v>
      </c>
      <c r="X321" s="286"/>
    </row>
    <row r="322" spans="4:24" hidden="1">
      <c r="D322" s="274">
        <f>'SEFA Recon - Exp - LONG'!D325</f>
        <v>0</v>
      </c>
      <c r="E322" s="400"/>
      <c r="F322" s="275" t="e">
        <f>VLOOKUP(E322,Exported!$A$2:$B$43,2,FALSE)</f>
        <v>#N/A</v>
      </c>
      <c r="G322" s="281"/>
      <c r="H322" s="249"/>
      <c r="I322" s="249"/>
      <c r="J322" s="248">
        <f t="shared" si="12"/>
        <v>0</v>
      </c>
      <c r="K322" s="281"/>
      <c r="L322" s="281"/>
      <c r="M322" s="281"/>
      <c r="N322" s="281"/>
      <c r="O322" s="249"/>
      <c r="P322" s="249"/>
      <c r="Q322" s="249"/>
      <c r="R322" s="249"/>
      <c r="S322" s="249"/>
      <c r="T322" s="249"/>
      <c r="U322" s="374">
        <f t="shared" si="13"/>
        <v>0</v>
      </c>
      <c r="V322" s="374">
        <f>'SEFA Recon - Exp - LONG'!M325</f>
        <v>0</v>
      </c>
      <c r="W322" s="373">
        <f t="shared" si="14"/>
        <v>0</v>
      </c>
      <c r="X322" s="286"/>
    </row>
    <row r="323" spans="4:24" hidden="1">
      <c r="D323" s="274">
        <f>'SEFA Recon - Exp - LONG'!D326</f>
        <v>0</v>
      </c>
      <c r="E323" s="400"/>
      <c r="F323" s="275" t="e">
        <f>VLOOKUP(E323,Exported!$A$2:$B$43,2,FALSE)</f>
        <v>#N/A</v>
      </c>
      <c r="G323" s="281"/>
      <c r="H323" s="249"/>
      <c r="I323" s="249"/>
      <c r="J323" s="248">
        <f t="shared" si="12"/>
        <v>0</v>
      </c>
      <c r="K323" s="281"/>
      <c r="L323" s="281"/>
      <c r="M323" s="281"/>
      <c r="N323" s="281"/>
      <c r="O323" s="249"/>
      <c r="P323" s="249"/>
      <c r="Q323" s="249"/>
      <c r="R323" s="249"/>
      <c r="S323" s="249"/>
      <c r="T323" s="249"/>
      <c r="U323" s="374">
        <f t="shared" si="13"/>
        <v>0</v>
      </c>
      <c r="V323" s="374">
        <f>'SEFA Recon - Exp - LONG'!M326</f>
        <v>0</v>
      </c>
      <c r="W323" s="373">
        <f t="shared" si="14"/>
        <v>0</v>
      </c>
      <c r="X323" s="286"/>
    </row>
    <row r="324" spans="4:24" hidden="1">
      <c r="D324" s="274">
        <f>'SEFA Recon - Exp - LONG'!D327</f>
        <v>0</v>
      </c>
      <c r="E324" s="400"/>
      <c r="F324" s="275" t="e">
        <f>VLOOKUP(E324,Exported!$A$2:$B$43,2,FALSE)</f>
        <v>#N/A</v>
      </c>
      <c r="G324" s="281"/>
      <c r="H324" s="249"/>
      <c r="I324" s="249"/>
      <c r="J324" s="248">
        <f t="shared" si="12"/>
        <v>0</v>
      </c>
      <c r="K324" s="281"/>
      <c r="L324" s="281"/>
      <c r="M324" s="281"/>
      <c r="N324" s="281"/>
      <c r="O324" s="249"/>
      <c r="P324" s="249"/>
      <c r="Q324" s="249"/>
      <c r="R324" s="249"/>
      <c r="S324" s="249"/>
      <c r="T324" s="249"/>
      <c r="U324" s="374">
        <f t="shared" si="13"/>
        <v>0</v>
      </c>
      <c r="V324" s="374">
        <f>'SEFA Recon - Exp - LONG'!M327</f>
        <v>0</v>
      </c>
      <c r="W324" s="373">
        <f t="shared" si="14"/>
        <v>0</v>
      </c>
      <c r="X324" s="286"/>
    </row>
    <row r="325" spans="4:24" hidden="1">
      <c r="D325" s="274">
        <f>'SEFA Recon - Exp - LONG'!D328</f>
        <v>0</v>
      </c>
      <c r="E325" s="400"/>
      <c r="F325" s="275" t="e">
        <f>VLOOKUP(E325,Exported!$A$2:$B$43,2,FALSE)</f>
        <v>#N/A</v>
      </c>
      <c r="G325" s="281"/>
      <c r="H325" s="249"/>
      <c r="I325" s="249"/>
      <c r="J325" s="248">
        <f t="shared" si="12"/>
        <v>0</v>
      </c>
      <c r="K325" s="281"/>
      <c r="L325" s="281"/>
      <c r="M325" s="281"/>
      <c r="N325" s="281"/>
      <c r="O325" s="249"/>
      <c r="P325" s="249"/>
      <c r="Q325" s="249"/>
      <c r="R325" s="249"/>
      <c r="S325" s="249"/>
      <c r="T325" s="249"/>
      <c r="U325" s="374">
        <f t="shared" si="13"/>
        <v>0</v>
      </c>
      <c r="V325" s="374">
        <f>'SEFA Recon - Exp - LONG'!M328</f>
        <v>0</v>
      </c>
      <c r="W325" s="373">
        <f t="shared" si="14"/>
        <v>0</v>
      </c>
      <c r="X325" s="286"/>
    </row>
    <row r="326" spans="4:24" hidden="1">
      <c r="D326" s="274">
        <f>'SEFA Recon - Exp - LONG'!D329</f>
        <v>0</v>
      </c>
      <c r="E326" s="400"/>
      <c r="F326" s="275" t="e">
        <f>VLOOKUP(E326,Exported!$A$2:$B$43,2,FALSE)</f>
        <v>#N/A</v>
      </c>
      <c r="G326" s="281"/>
      <c r="H326" s="249"/>
      <c r="I326" s="249"/>
      <c r="J326" s="248">
        <f t="shared" si="12"/>
        <v>0</v>
      </c>
      <c r="K326" s="281"/>
      <c r="L326" s="281"/>
      <c r="M326" s="281"/>
      <c r="N326" s="281"/>
      <c r="O326" s="249"/>
      <c r="P326" s="249"/>
      <c r="Q326" s="249"/>
      <c r="R326" s="249"/>
      <c r="S326" s="249"/>
      <c r="T326" s="249"/>
      <c r="U326" s="374">
        <f t="shared" si="13"/>
        <v>0</v>
      </c>
      <c r="V326" s="374">
        <f>'SEFA Recon - Exp - LONG'!M329</f>
        <v>0</v>
      </c>
      <c r="W326" s="373">
        <f t="shared" si="14"/>
        <v>0</v>
      </c>
      <c r="X326" s="286"/>
    </row>
    <row r="327" spans="4:24" hidden="1">
      <c r="D327" s="274">
        <f>'SEFA Recon - Exp - LONG'!D330</f>
        <v>0</v>
      </c>
      <c r="E327" s="400"/>
      <c r="F327" s="275" t="e">
        <f>VLOOKUP(E327,Exported!$A$2:$B$43,2,FALSE)</f>
        <v>#N/A</v>
      </c>
      <c r="G327" s="281"/>
      <c r="H327" s="249"/>
      <c r="I327" s="249"/>
      <c r="J327" s="248">
        <f t="shared" si="12"/>
        <v>0</v>
      </c>
      <c r="K327" s="281"/>
      <c r="L327" s="281"/>
      <c r="M327" s="281"/>
      <c r="N327" s="281"/>
      <c r="O327" s="249"/>
      <c r="P327" s="249"/>
      <c r="Q327" s="249"/>
      <c r="R327" s="249"/>
      <c r="S327" s="249"/>
      <c r="T327" s="249"/>
      <c r="U327" s="374">
        <f t="shared" si="13"/>
        <v>0</v>
      </c>
      <c r="V327" s="374">
        <f>'SEFA Recon - Exp - LONG'!M330</f>
        <v>0</v>
      </c>
      <c r="W327" s="373">
        <f t="shared" si="14"/>
        <v>0</v>
      </c>
      <c r="X327" s="286"/>
    </row>
    <row r="328" spans="4:24" hidden="1">
      <c r="D328" s="274">
        <f>'SEFA Recon - Exp - LONG'!D331</f>
        <v>0</v>
      </c>
      <c r="E328" s="400"/>
      <c r="F328" s="275" t="e">
        <f>VLOOKUP(E328,Exported!$A$2:$B$43,2,FALSE)</f>
        <v>#N/A</v>
      </c>
      <c r="G328" s="281"/>
      <c r="H328" s="249"/>
      <c r="I328" s="249"/>
      <c r="J328" s="248">
        <f t="shared" si="12"/>
        <v>0</v>
      </c>
      <c r="K328" s="281"/>
      <c r="L328" s="281"/>
      <c r="M328" s="281"/>
      <c r="N328" s="281"/>
      <c r="O328" s="249"/>
      <c r="P328" s="249"/>
      <c r="Q328" s="249"/>
      <c r="R328" s="249"/>
      <c r="S328" s="249"/>
      <c r="T328" s="249"/>
      <c r="U328" s="374">
        <f t="shared" si="13"/>
        <v>0</v>
      </c>
      <c r="V328" s="374">
        <f>'SEFA Recon - Exp - LONG'!M331</f>
        <v>0</v>
      </c>
      <c r="W328" s="373">
        <f t="shared" si="14"/>
        <v>0</v>
      </c>
      <c r="X328" s="286"/>
    </row>
    <row r="329" spans="4:24" hidden="1">
      <c r="D329" s="274">
        <f>'SEFA Recon - Exp - LONG'!D332</f>
        <v>0</v>
      </c>
      <c r="E329" s="400"/>
      <c r="F329" s="275" t="e">
        <f>VLOOKUP(E329,Exported!$A$2:$B$43,2,FALSE)</f>
        <v>#N/A</v>
      </c>
      <c r="G329" s="281"/>
      <c r="H329" s="249"/>
      <c r="I329" s="249"/>
      <c r="J329" s="248">
        <f t="shared" si="12"/>
        <v>0</v>
      </c>
      <c r="K329" s="281"/>
      <c r="L329" s="281"/>
      <c r="M329" s="281"/>
      <c r="N329" s="281"/>
      <c r="O329" s="249"/>
      <c r="P329" s="249"/>
      <c r="Q329" s="249"/>
      <c r="R329" s="249"/>
      <c r="S329" s="249"/>
      <c r="T329" s="249"/>
      <c r="U329" s="374">
        <f t="shared" si="13"/>
        <v>0</v>
      </c>
      <c r="V329" s="374">
        <f>'SEFA Recon - Exp - LONG'!M332</f>
        <v>0</v>
      </c>
      <c r="W329" s="373">
        <f t="shared" si="14"/>
        <v>0</v>
      </c>
      <c r="X329" s="286"/>
    </row>
    <row r="330" spans="4:24" hidden="1">
      <c r="D330" s="274">
        <f>'SEFA Recon - Exp - LONG'!D333</f>
        <v>0</v>
      </c>
      <c r="E330" s="400"/>
      <c r="F330" s="275" t="e">
        <f>VLOOKUP(E330,Exported!$A$2:$B$43,2,FALSE)</f>
        <v>#N/A</v>
      </c>
      <c r="G330" s="281"/>
      <c r="H330" s="249"/>
      <c r="I330" s="249"/>
      <c r="J330" s="248">
        <f t="shared" si="12"/>
        <v>0</v>
      </c>
      <c r="K330" s="281"/>
      <c r="L330" s="281"/>
      <c r="M330" s="281"/>
      <c r="N330" s="281"/>
      <c r="O330" s="249"/>
      <c r="P330" s="249"/>
      <c r="Q330" s="249"/>
      <c r="R330" s="249"/>
      <c r="S330" s="249"/>
      <c r="T330" s="249"/>
      <c r="U330" s="374">
        <f t="shared" si="13"/>
        <v>0</v>
      </c>
      <c r="V330" s="374">
        <f>'SEFA Recon - Exp - LONG'!M333</f>
        <v>0</v>
      </c>
      <c r="W330" s="373">
        <f t="shared" si="14"/>
        <v>0</v>
      </c>
      <c r="X330" s="286"/>
    </row>
    <row r="331" spans="4:24" hidden="1">
      <c r="D331" s="274">
        <f>'SEFA Recon - Exp - LONG'!D334</f>
        <v>0</v>
      </c>
      <c r="E331" s="400"/>
      <c r="F331" s="275" t="e">
        <f>VLOOKUP(E331,Exported!$A$2:$B$43,2,FALSE)</f>
        <v>#N/A</v>
      </c>
      <c r="G331" s="281"/>
      <c r="H331" s="249"/>
      <c r="I331" s="249"/>
      <c r="J331" s="248">
        <f t="shared" si="12"/>
        <v>0</v>
      </c>
      <c r="K331" s="281"/>
      <c r="L331" s="281"/>
      <c r="M331" s="281"/>
      <c r="N331" s="281"/>
      <c r="O331" s="249"/>
      <c r="P331" s="249"/>
      <c r="Q331" s="249"/>
      <c r="R331" s="249"/>
      <c r="S331" s="249"/>
      <c r="T331" s="249"/>
      <c r="U331" s="374">
        <f t="shared" si="13"/>
        <v>0</v>
      </c>
      <c r="V331" s="374">
        <f>'SEFA Recon - Exp - LONG'!M334</f>
        <v>0</v>
      </c>
      <c r="W331" s="373">
        <f t="shared" si="14"/>
        <v>0</v>
      </c>
      <c r="X331" s="286"/>
    </row>
    <row r="332" spans="4:24" hidden="1">
      <c r="D332" s="274">
        <f>'SEFA Recon - Exp - LONG'!D335</f>
        <v>0</v>
      </c>
      <c r="E332" s="400"/>
      <c r="F332" s="275" t="e">
        <f>VLOOKUP(E332,Exported!$A$2:$B$43,2,FALSE)</f>
        <v>#N/A</v>
      </c>
      <c r="G332" s="281"/>
      <c r="H332" s="249"/>
      <c r="I332" s="249"/>
      <c r="J332" s="248">
        <f t="shared" si="12"/>
        <v>0</v>
      </c>
      <c r="K332" s="281"/>
      <c r="L332" s="281"/>
      <c r="M332" s="281"/>
      <c r="N332" s="281"/>
      <c r="O332" s="249"/>
      <c r="P332" s="249"/>
      <c r="Q332" s="249"/>
      <c r="R332" s="249"/>
      <c r="S332" s="249"/>
      <c r="T332" s="249"/>
      <c r="U332" s="374">
        <f t="shared" si="13"/>
        <v>0</v>
      </c>
      <c r="V332" s="374">
        <f>'SEFA Recon - Exp - LONG'!M335</f>
        <v>0</v>
      </c>
      <c r="W332" s="373">
        <f t="shared" si="14"/>
        <v>0</v>
      </c>
      <c r="X332" s="286"/>
    </row>
    <row r="333" spans="4:24" hidden="1">
      <c r="D333" s="274">
        <f>'SEFA Recon - Exp - LONG'!D336</f>
        <v>0</v>
      </c>
      <c r="E333" s="400"/>
      <c r="F333" s="275" t="e">
        <f>VLOOKUP(E333,Exported!$A$2:$B$43,2,FALSE)</f>
        <v>#N/A</v>
      </c>
      <c r="G333" s="281"/>
      <c r="H333" s="249"/>
      <c r="I333" s="249"/>
      <c r="J333" s="248">
        <f t="shared" si="12"/>
        <v>0</v>
      </c>
      <c r="K333" s="281"/>
      <c r="L333" s="281"/>
      <c r="M333" s="281"/>
      <c r="N333" s="281"/>
      <c r="O333" s="249"/>
      <c r="P333" s="249"/>
      <c r="Q333" s="249"/>
      <c r="R333" s="249"/>
      <c r="S333" s="249"/>
      <c r="T333" s="249"/>
      <c r="U333" s="374">
        <f t="shared" si="13"/>
        <v>0</v>
      </c>
      <c r="V333" s="374">
        <f>'SEFA Recon - Exp - LONG'!M336</f>
        <v>0</v>
      </c>
      <c r="W333" s="373">
        <f t="shared" si="14"/>
        <v>0</v>
      </c>
      <c r="X333" s="286"/>
    </row>
    <row r="334" spans="4:24" hidden="1">
      <c r="D334" s="274">
        <f>'SEFA Recon - Exp - LONG'!D337</f>
        <v>0</v>
      </c>
      <c r="E334" s="400"/>
      <c r="F334" s="275" t="e">
        <f>VLOOKUP(E334,Exported!$A$2:$B$43,2,FALSE)</f>
        <v>#N/A</v>
      </c>
      <c r="G334" s="281"/>
      <c r="H334" s="249"/>
      <c r="I334" s="249"/>
      <c r="J334" s="248">
        <f t="shared" si="12"/>
        <v>0</v>
      </c>
      <c r="K334" s="281"/>
      <c r="L334" s="281"/>
      <c r="M334" s="281"/>
      <c r="N334" s="281"/>
      <c r="O334" s="249"/>
      <c r="P334" s="249"/>
      <c r="Q334" s="249"/>
      <c r="R334" s="249"/>
      <c r="S334" s="249"/>
      <c r="T334" s="249"/>
      <c r="U334" s="374">
        <f t="shared" si="13"/>
        <v>0</v>
      </c>
      <c r="V334" s="374">
        <f>'SEFA Recon - Exp - LONG'!M337</f>
        <v>0</v>
      </c>
      <c r="W334" s="373">
        <f t="shared" si="14"/>
        <v>0</v>
      </c>
      <c r="X334" s="286"/>
    </row>
    <row r="335" spans="4:24" hidden="1">
      <c r="D335" s="274">
        <f>'SEFA Recon - Exp - LONG'!D338</f>
        <v>0</v>
      </c>
      <c r="E335" s="400"/>
      <c r="F335" s="275" t="e">
        <f>VLOOKUP(E335,Exported!$A$2:$B$43,2,FALSE)</f>
        <v>#N/A</v>
      </c>
      <c r="G335" s="281"/>
      <c r="H335" s="249"/>
      <c r="I335" s="249"/>
      <c r="J335" s="248">
        <f t="shared" si="12"/>
        <v>0</v>
      </c>
      <c r="K335" s="281"/>
      <c r="L335" s="281"/>
      <c r="M335" s="281"/>
      <c r="N335" s="281"/>
      <c r="O335" s="249"/>
      <c r="P335" s="249"/>
      <c r="Q335" s="249"/>
      <c r="R335" s="249"/>
      <c r="S335" s="249"/>
      <c r="T335" s="249"/>
      <c r="U335" s="374">
        <f t="shared" si="13"/>
        <v>0</v>
      </c>
      <c r="V335" s="374">
        <f>'SEFA Recon - Exp - LONG'!M338</f>
        <v>0</v>
      </c>
      <c r="W335" s="373">
        <f t="shared" si="14"/>
        <v>0</v>
      </c>
      <c r="X335" s="286"/>
    </row>
    <row r="336" spans="4:24" hidden="1">
      <c r="D336" s="274">
        <f>'SEFA Recon - Exp - LONG'!D339</f>
        <v>0</v>
      </c>
      <c r="E336" s="400"/>
      <c r="F336" s="275" t="e">
        <f>VLOOKUP(E336,Exported!$A$2:$B$43,2,FALSE)</f>
        <v>#N/A</v>
      </c>
      <c r="G336" s="281"/>
      <c r="H336" s="249"/>
      <c r="I336" s="249"/>
      <c r="J336" s="248">
        <f t="shared" si="12"/>
        <v>0</v>
      </c>
      <c r="K336" s="281"/>
      <c r="L336" s="281"/>
      <c r="M336" s="281"/>
      <c r="N336" s="281"/>
      <c r="O336" s="249"/>
      <c r="P336" s="249"/>
      <c r="Q336" s="249"/>
      <c r="R336" s="249"/>
      <c r="S336" s="249"/>
      <c r="T336" s="249"/>
      <c r="U336" s="374">
        <f t="shared" si="13"/>
        <v>0</v>
      </c>
      <c r="V336" s="374">
        <f>'SEFA Recon - Exp - LONG'!M339</f>
        <v>0</v>
      </c>
      <c r="W336" s="373">
        <f t="shared" si="14"/>
        <v>0</v>
      </c>
      <c r="X336" s="286"/>
    </row>
    <row r="337" spans="4:24" hidden="1">
      <c r="D337" s="274">
        <f>'SEFA Recon - Exp - LONG'!D340</f>
        <v>0</v>
      </c>
      <c r="E337" s="400"/>
      <c r="F337" s="275" t="e">
        <f>VLOOKUP(E337,Exported!$A$2:$B$43,2,FALSE)</f>
        <v>#N/A</v>
      </c>
      <c r="G337" s="281"/>
      <c r="H337" s="249"/>
      <c r="I337" s="249"/>
      <c r="J337" s="248">
        <f t="shared" ref="J337:J400" si="15">SUM(G337:I337)</f>
        <v>0</v>
      </c>
      <c r="K337" s="281"/>
      <c r="L337" s="281"/>
      <c r="M337" s="281"/>
      <c r="N337" s="281"/>
      <c r="O337" s="249"/>
      <c r="P337" s="249"/>
      <c r="Q337" s="249"/>
      <c r="R337" s="249"/>
      <c r="S337" s="249"/>
      <c r="T337" s="249"/>
      <c r="U337" s="374">
        <f t="shared" si="13"/>
        <v>0</v>
      </c>
      <c r="V337" s="374">
        <f>'SEFA Recon - Exp - LONG'!M340</f>
        <v>0</v>
      </c>
      <c r="W337" s="373">
        <f t="shared" si="14"/>
        <v>0</v>
      </c>
      <c r="X337" s="286"/>
    </row>
    <row r="338" spans="4:24" hidden="1">
      <c r="D338" s="274">
        <f>'SEFA Recon - Exp - LONG'!D341</f>
        <v>0</v>
      </c>
      <c r="E338" s="400"/>
      <c r="F338" s="275" t="e">
        <f>VLOOKUP(E338,Exported!$A$2:$B$43,2,FALSE)</f>
        <v>#N/A</v>
      </c>
      <c r="G338" s="281"/>
      <c r="H338" s="249"/>
      <c r="I338" s="249"/>
      <c r="J338" s="248">
        <f t="shared" si="15"/>
        <v>0</v>
      </c>
      <c r="K338" s="281"/>
      <c r="L338" s="281"/>
      <c r="M338" s="281"/>
      <c r="N338" s="281"/>
      <c r="O338" s="249"/>
      <c r="P338" s="249"/>
      <c r="Q338" s="249"/>
      <c r="R338" s="249"/>
      <c r="S338" s="249"/>
      <c r="T338" s="249"/>
      <c r="U338" s="374">
        <f t="shared" ref="U338:U401" si="16">SUM(J338:T338)</f>
        <v>0</v>
      </c>
      <c r="V338" s="374">
        <f>'SEFA Recon - Exp - LONG'!M341</f>
        <v>0</v>
      </c>
      <c r="W338" s="373">
        <f t="shared" ref="W338:W401" si="17">+U338+V338</f>
        <v>0</v>
      </c>
      <c r="X338" s="286"/>
    </row>
    <row r="339" spans="4:24" hidden="1">
      <c r="D339" s="274">
        <f>'SEFA Recon - Exp - LONG'!D342</f>
        <v>0</v>
      </c>
      <c r="E339" s="400"/>
      <c r="F339" s="275" t="e">
        <f>VLOOKUP(E339,Exported!$A$2:$B$43,2,FALSE)</f>
        <v>#N/A</v>
      </c>
      <c r="G339" s="281"/>
      <c r="H339" s="249"/>
      <c r="I339" s="249"/>
      <c r="J339" s="248">
        <f t="shared" si="15"/>
        <v>0</v>
      </c>
      <c r="K339" s="281"/>
      <c r="L339" s="281"/>
      <c r="M339" s="281"/>
      <c r="N339" s="281"/>
      <c r="O339" s="249"/>
      <c r="P339" s="249"/>
      <c r="Q339" s="249"/>
      <c r="R339" s="249"/>
      <c r="S339" s="249"/>
      <c r="T339" s="249"/>
      <c r="U339" s="374">
        <f t="shared" si="16"/>
        <v>0</v>
      </c>
      <c r="V339" s="374">
        <f>'SEFA Recon - Exp - LONG'!M342</f>
        <v>0</v>
      </c>
      <c r="W339" s="373">
        <f t="shared" si="17"/>
        <v>0</v>
      </c>
      <c r="X339" s="286"/>
    </row>
    <row r="340" spans="4:24" hidden="1">
      <c r="D340" s="274">
        <f>'SEFA Recon - Exp - LONG'!D343</f>
        <v>0</v>
      </c>
      <c r="E340" s="400"/>
      <c r="F340" s="275" t="e">
        <f>VLOOKUP(E340,Exported!$A$2:$B$43,2,FALSE)</f>
        <v>#N/A</v>
      </c>
      <c r="G340" s="281"/>
      <c r="H340" s="249"/>
      <c r="I340" s="249"/>
      <c r="J340" s="248">
        <f t="shared" si="15"/>
        <v>0</v>
      </c>
      <c r="K340" s="281"/>
      <c r="L340" s="281"/>
      <c r="M340" s="281"/>
      <c r="N340" s="281"/>
      <c r="O340" s="249"/>
      <c r="P340" s="249"/>
      <c r="Q340" s="249"/>
      <c r="R340" s="249"/>
      <c r="S340" s="249"/>
      <c r="T340" s="249"/>
      <c r="U340" s="374">
        <f t="shared" si="16"/>
        <v>0</v>
      </c>
      <c r="V340" s="374">
        <f>'SEFA Recon - Exp - LONG'!M343</f>
        <v>0</v>
      </c>
      <c r="W340" s="373">
        <f t="shared" si="17"/>
        <v>0</v>
      </c>
      <c r="X340" s="286"/>
    </row>
    <row r="341" spans="4:24" hidden="1">
      <c r="D341" s="274">
        <f>'SEFA Recon - Exp - LONG'!D344</f>
        <v>0</v>
      </c>
      <c r="E341" s="400"/>
      <c r="F341" s="275" t="e">
        <f>VLOOKUP(E341,Exported!$A$2:$B$43,2,FALSE)</f>
        <v>#N/A</v>
      </c>
      <c r="G341" s="281"/>
      <c r="H341" s="249"/>
      <c r="I341" s="249"/>
      <c r="J341" s="248">
        <f t="shared" si="15"/>
        <v>0</v>
      </c>
      <c r="K341" s="281"/>
      <c r="L341" s="281"/>
      <c r="M341" s="281"/>
      <c r="N341" s="281"/>
      <c r="O341" s="249"/>
      <c r="P341" s="249"/>
      <c r="Q341" s="249"/>
      <c r="R341" s="249"/>
      <c r="S341" s="249"/>
      <c r="T341" s="249"/>
      <c r="U341" s="374">
        <f t="shared" si="16"/>
        <v>0</v>
      </c>
      <c r="V341" s="374">
        <f>'SEFA Recon - Exp - LONG'!M344</f>
        <v>0</v>
      </c>
      <c r="W341" s="373">
        <f t="shared" si="17"/>
        <v>0</v>
      </c>
      <c r="X341" s="286"/>
    </row>
    <row r="342" spans="4:24" hidden="1">
      <c r="D342" s="274">
        <f>'SEFA Recon - Exp - LONG'!D345</f>
        <v>0</v>
      </c>
      <c r="E342" s="400"/>
      <c r="F342" s="275" t="e">
        <f>VLOOKUP(E342,Exported!$A$2:$B$43,2,FALSE)</f>
        <v>#N/A</v>
      </c>
      <c r="G342" s="281"/>
      <c r="H342" s="249"/>
      <c r="I342" s="249"/>
      <c r="J342" s="248">
        <f t="shared" si="15"/>
        <v>0</v>
      </c>
      <c r="K342" s="281"/>
      <c r="L342" s="281"/>
      <c r="M342" s="281"/>
      <c r="N342" s="281"/>
      <c r="O342" s="249"/>
      <c r="P342" s="249"/>
      <c r="Q342" s="249"/>
      <c r="R342" s="249"/>
      <c r="S342" s="249"/>
      <c r="T342" s="249"/>
      <c r="U342" s="374">
        <f t="shared" si="16"/>
        <v>0</v>
      </c>
      <c r="V342" s="374">
        <f>'SEFA Recon - Exp - LONG'!M345</f>
        <v>0</v>
      </c>
      <c r="W342" s="373">
        <f t="shared" si="17"/>
        <v>0</v>
      </c>
      <c r="X342" s="286"/>
    </row>
    <row r="343" spans="4:24" hidden="1">
      <c r="D343" s="274">
        <f>'SEFA Recon - Exp - LONG'!D346</f>
        <v>0</v>
      </c>
      <c r="E343" s="400"/>
      <c r="F343" s="275" t="e">
        <f>VLOOKUP(E343,Exported!$A$2:$B$43,2,FALSE)</f>
        <v>#N/A</v>
      </c>
      <c r="G343" s="281"/>
      <c r="H343" s="249"/>
      <c r="I343" s="249"/>
      <c r="J343" s="248">
        <f t="shared" si="15"/>
        <v>0</v>
      </c>
      <c r="K343" s="281"/>
      <c r="L343" s="281"/>
      <c r="M343" s="281"/>
      <c r="N343" s="281"/>
      <c r="O343" s="249"/>
      <c r="P343" s="249"/>
      <c r="Q343" s="249"/>
      <c r="R343" s="249"/>
      <c r="S343" s="249"/>
      <c r="T343" s="249"/>
      <c r="U343" s="374">
        <f t="shared" si="16"/>
        <v>0</v>
      </c>
      <c r="V343" s="374">
        <f>'SEFA Recon - Exp - LONG'!M346</f>
        <v>0</v>
      </c>
      <c r="W343" s="373">
        <f t="shared" si="17"/>
        <v>0</v>
      </c>
      <c r="X343" s="286"/>
    </row>
    <row r="344" spans="4:24" hidden="1">
      <c r="D344" s="274">
        <f>'SEFA Recon - Exp - LONG'!D347</f>
        <v>0</v>
      </c>
      <c r="E344" s="400"/>
      <c r="F344" s="275" t="e">
        <f>VLOOKUP(E344,Exported!$A$2:$B$43,2,FALSE)</f>
        <v>#N/A</v>
      </c>
      <c r="G344" s="281"/>
      <c r="H344" s="249"/>
      <c r="I344" s="249"/>
      <c r="J344" s="248">
        <f t="shared" si="15"/>
        <v>0</v>
      </c>
      <c r="K344" s="281"/>
      <c r="L344" s="281"/>
      <c r="M344" s="281"/>
      <c r="N344" s="281"/>
      <c r="O344" s="249"/>
      <c r="P344" s="249"/>
      <c r="Q344" s="249"/>
      <c r="R344" s="249"/>
      <c r="S344" s="249"/>
      <c r="T344" s="249"/>
      <c r="U344" s="374">
        <f t="shared" si="16"/>
        <v>0</v>
      </c>
      <c r="V344" s="374">
        <f>'SEFA Recon - Exp - LONG'!M347</f>
        <v>0</v>
      </c>
      <c r="W344" s="373">
        <f t="shared" si="17"/>
        <v>0</v>
      </c>
      <c r="X344" s="286"/>
    </row>
    <row r="345" spans="4:24" hidden="1">
      <c r="D345" s="274">
        <f>'SEFA Recon - Exp - LONG'!D348</f>
        <v>0</v>
      </c>
      <c r="E345" s="400"/>
      <c r="F345" s="275" t="e">
        <f>VLOOKUP(E345,Exported!$A$2:$B$43,2,FALSE)</f>
        <v>#N/A</v>
      </c>
      <c r="G345" s="281"/>
      <c r="H345" s="249"/>
      <c r="I345" s="249"/>
      <c r="J345" s="248">
        <f t="shared" si="15"/>
        <v>0</v>
      </c>
      <c r="K345" s="281"/>
      <c r="L345" s="281"/>
      <c r="M345" s="281"/>
      <c r="N345" s="281"/>
      <c r="O345" s="249"/>
      <c r="P345" s="249"/>
      <c r="Q345" s="249"/>
      <c r="R345" s="249"/>
      <c r="S345" s="249"/>
      <c r="T345" s="249"/>
      <c r="U345" s="374">
        <f t="shared" si="16"/>
        <v>0</v>
      </c>
      <c r="V345" s="374">
        <f>'SEFA Recon - Exp - LONG'!M348</f>
        <v>0</v>
      </c>
      <c r="W345" s="373">
        <f t="shared" si="17"/>
        <v>0</v>
      </c>
      <c r="X345" s="286"/>
    </row>
    <row r="346" spans="4:24" hidden="1">
      <c r="D346" s="274">
        <f>'SEFA Recon - Exp - LONG'!D349</f>
        <v>0</v>
      </c>
      <c r="E346" s="400"/>
      <c r="F346" s="275" t="e">
        <f>VLOOKUP(E346,Exported!$A$2:$B$43,2,FALSE)</f>
        <v>#N/A</v>
      </c>
      <c r="G346" s="281"/>
      <c r="H346" s="249"/>
      <c r="I346" s="249"/>
      <c r="J346" s="248">
        <f t="shared" si="15"/>
        <v>0</v>
      </c>
      <c r="K346" s="281"/>
      <c r="L346" s="281"/>
      <c r="M346" s="281"/>
      <c r="N346" s="281"/>
      <c r="O346" s="249"/>
      <c r="P346" s="249"/>
      <c r="Q346" s="249"/>
      <c r="R346" s="249"/>
      <c r="S346" s="249"/>
      <c r="T346" s="249"/>
      <c r="U346" s="374">
        <f t="shared" si="16"/>
        <v>0</v>
      </c>
      <c r="V346" s="374">
        <f>'SEFA Recon - Exp - LONG'!M349</f>
        <v>0</v>
      </c>
      <c r="W346" s="373">
        <f t="shared" si="17"/>
        <v>0</v>
      </c>
      <c r="X346" s="286"/>
    </row>
    <row r="347" spans="4:24" hidden="1">
      <c r="D347" s="274">
        <f>'SEFA Recon - Exp - LONG'!D350</f>
        <v>0</v>
      </c>
      <c r="E347" s="400"/>
      <c r="F347" s="275" t="e">
        <f>VLOOKUP(E347,Exported!$A$2:$B$43,2,FALSE)</f>
        <v>#N/A</v>
      </c>
      <c r="G347" s="281"/>
      <c r="H347" s="249"/>
      <c r="I347" s="249"/>
      <c r="J347" s="248">
        <f t="shared" si="15"/>
        <v>0</v>
      </c>
      <c r="K347" s="281"/>
      <c r="L347" s="281"/>
      <c r="M347" s="281"/>
      <c r="N347" s="281"/>
      <c r="O347" s="249"/>
      <c r="P347" s="249"/>
      <c r="Q347" s="249"/>
      <c r="R347" s="249"/>
      <c r="S347" s="249"/>
      <c r="T347" s="249"/>
      <c r="U347" s="374">
        <f t="shared" si="16"/>
        <v>0</v>
      </c>
      <c r="V347" s="374">
        <f>'SEFA Recon - Exp - LONG'!M350</f>
        <v>0</v>
      </c>
      <c r="W347" s="373">
        <f t="shared" si="17"/>
        <v>0</v>
      </c>
      <c r="X347" s="286"/>
    </row>
    <row r="348" spans="4:24" hidden="1">
      <c r="D348" s="274">
        <f>'SEFA Recon - Exp - LONG'!D351</f>
        <v>0</v>
      </c>
      <c r="E348" s="400"/>
      <c r="F348" s="275" t="e">
        <f>VLOOKUP(E348,Exported!$A$2:$B$43,2,FALSE)</f>
        <v>#N/A</v>
      </c>
      <c r="G348" s="281"/>
      <c r="H348" s="249"/>
      <c r="I348" s="249"/>
      <c r="J348" s="248">
        <f t="shared" si="15"/>
        <v>0</v>
      </c>
      <c r="K348" s="281"/>
      <c r="L348" s="281"/>
      <c r="M348" s="281"/>
      <c r="N348" s="281"/>
      <c r="O348" s="249"/>
      <c r="P348" s="249"/>
      <c r="Q348" s="249"/>
      <c r="R348" s="249"/>
      <c r="S348" s="249"/>
      <c r="T348" s="249"/>
      <c r="U348" s="374">
        <f t="shared" si="16"/>
        <v>0</v>
      </c>
      <c r="V348" s="374">
        <f>'SEFA Recon - Exp - LONG'!M351</f>
        <v>0</v>
      </c>
      <c r="W348" s="373">
        <f t="shared" si="17"/>
        <v>0</v>
      </c>
      <c r="X348" s="286"/>
    </row>
    <row r="349" spans="4:24" hidden="1">
      <c r="D349" s="274">
        <f>'SEFA Recon - Exp - LONG'!D352</f>
        <v>0</v>
      </c>
      <c r="E349" s="400"/>
      <c r="F349" s="275" t="e">
        <f>VLOOKUP(E349,Exported!$A$2:$B$43,2,FALSE)</f>
        <v>#N/A</v>
      </c>
      <c r="G349" s="281"/>
      <c r="H349" s="249"/>
      <c r="I349" s="249"/>
      <c r="J349" s="248">
        <f t="shared" si="15"/>
        <v>0</v>
      </c>
      <c r="K349" s="281"/>
      <c r="L349" s="281"/>
      <c r="M349" s="281"/>
      <c r="N349" s="281"/>
      <c r="O349" s="249"/>
      <c r="P349" s="249"/>
      <c r="Q349" s="249"/>
      <c r="R349" s="249"/>
      <c r="S349" s="249"/>
      <c r="T349" s="249"/>
      <c r="U349" s="374">
        <f t="shared" si="16"/>
        <v>0</v>
      </c>
      <c r="V349" s="374">
        <f>'SEFA Recon - Exp - LONG'!M352</f>
        <v>0</v>
      </c>
      <c r="W349" s="373">
        <f t="shared" si="17"/>
        <v>0</v>
      </c>
      <c r="X349" s="286"/>
    </row>
    <row r="350" spans="4:24" hidden="1">
      <c r="D350" s="274">
        <f>'SEFA Recon - Exp - LONG'!D353</f>
        <v>0</v>
      </c>
      <c r="E350" s="400"/>
      <c r="F350" s="275" t="e">
        <f>VLOOKUP(E350,Exported!$A$2:$B$43,2,FALSE)</f>
        <v>#N/A</v>
      </c>
      <c r="G350" s="281"/>
      <c r="H350" s="249"/>
      <c r="I350" s="249"/>
      <c r="J350" s="248">
        <f t="shared" si="15"/>
        <v>0</v>
      </c>
      <c r="K350" s="281"/>
      <c r="L350" s="281"/>
      <c r="M350" s="281"/>
      <c r="N350" s="281"/>
      <c r="O350" s="249"/>
      <c r="P350" s="249"/>
      <c r="Q350" s="249"/>
      <c r="R350" s="249"/>
      <c r="S350" s="249"/>
      <c r="T350" s="249"/>
      <c r="U350" s="374">
        <f t="shared" si="16"/>
        <v>0</v>
      </c>
      <c r="V350" s="374">
        <f>'SEFA Recon - Exp - LONG'!M353</f>
        <v>0</v>
      </c>
      <c r="W350" s="373">
        <f t="shared" si="17"/>
        <v>0</v>
      </c>
      <c r="X350" s="286"/>
    </row>
    <row r="351" spans="4:24" hidden="1">
      <c r="D351" s="274">
        <f>'SEFA Recon - Exp - LONG'!D354</f>
        <v>0</v>
      </c>
      <c r="E351" s="400"/>
      <c r="F351" s="275" t="e">
        <f>VLOOKUP(E351,Exported!$A$2:$B$43,2,FALSE)</f>
        <v>#N/A</v>
      </c>
      <c r="G351" s="281"/>
      <c r="H351" s="249"/>
      <c r="I351" s="249"/>
      <c r="J351" s="248">
        <f t="shared" si="15"/>
        <v>0</v>
      </c>
      <c r="K351" s="281"/>
      <c r="L351" s="281"/>
      <c r="M351" s="281"/>
      <c r="N351" s="281"/>
      <c r="O351" s="249"/>
      <c r="P351" s="249"/>
      <c r="Q351" s="249"/>
      <c r="R351" s="249"/>
      <c r="S351" s="249"/>
      <c r="T351" s="249"/>
      <c r="U351" s="374">
        <f t="shared" si="16"/>
        <v>0</v>
      </c>
      <c r="V351" s="374">
        <f>'SEFA Recon - Exp - LONG'!M354</f>
        <v>0</v>
      </c>
      <c r="W351" s="373">
        <f t="shared" si="17"/>
        <v>0</v>
      </c>
      <c r="X351" s="286"/>
    </row>
    <row r="352" spans="4:24" hidden="1">
      <c r="D352" s="274">
        <f>'SEFA Recon - Exp - LONG'!D355</f>
        <v>0</v>
      </c>
      <c r="E352" s="400"/>
      <c r="F352" s="275" t="e">
        <f>VLOOKUP(E352,Exported!$A$2:$B$43,2,FALSE)</f>
        <v>#N/A</v>
      </c>
      <c r="G352" s="281"/>
      <c r="H352" s="249"/>
      <c r="I352" s="249"/>
      <c r="J352" s="248">
        <f t="shared" si="15"/>
        <v>0</v>
      </c>
      <c r="K352" s="281"/>
      <c r="L352" s="281"/>
      <c r="M352" s="281"/>
      <c r="N352" s="281"/>
      <c r="O352" s="249"/>
      <c r="P352" s="249"/>
      <c r="Q352" s="249"/>
      <c r="R352" s="249"/>
      <c r="S352" s="249"/>
      <c r="T352" s="249"/>
      <c r="U352" s="374">
        <f t="shared" si="16"/>
        <v>0</v>
      </c>
      <c r="V352" s="374">
        <f>'SEFA Recon - Exp - LONG'!M355</f>
        <v>0</v>
      </c>
      <c r="W352" s="373">
        <f t="shared" si="17"/>
        <v>0</v>
      </c>
      <c r="X352" s="286"/>
    </row>
    <row r="353" spans="4:24" hidden="1">
      <c r="D353" s="274">
        <f>'SEFA Recon - Exp - LONG'!D356</f>
        <v>0</v>
      </c>
      <c r="E353" s="400"/>
      <c r="F353" s="275" t="e">
        <f>VLOOKUP(E353,Exported!$A$2:$B$43,2,FALSE)</f>
        <v>#N/A</v>
      </c>
      <c r="G353" s="281"/>
      <c r="H353" s="249"/>
      <c r="I353" s="249"/>
      <c r="J353" s="248">
        <f t="shared" si="15"/>
        <v>0</v>
      </c>
      <c r="K353" s="281"/>
      <c r="L353" s="281"/>
      <c r="M353" s="281"/>
      <c r="N353" s="281"/>
      <c r="O353" s="249"/>
      <c r="P353" s="249"/>
      <c r="Q353" s="249"/>
      <c r="R353" s="249"/>
      <c r="S353" s="249"/>
      <c r="T353" s="249"/>
      <c r="U353" s="374">
        <f t="shared" si="16"/>
        <v>0</v>
      </c>
      <c r="V353" s="374">
        <f>'SEFA Recon - Exp - LONG'!M356</f>
        <v>0</v>
      </c>
      <c r="W353" s="373">
        <f t="shared" si="17"/>
        <v>0</v>
      </c>
      <c r="X353" s="286"/>
    </row>
    <row r="354" spans="4:24" hidden="1">
      <c r="D354" s="274">
        <f>'SEFA Recon - Exp - LONG'!D357</f>
        <v>0</v>
      </c>
      <c r="E354" s="400"/>
      <c r="F354" s="275" t="e">
        <f>VLOOKUP(E354,Exported!$A$2:$B$43,2,FALSE)</f>
        <v>#N/A</v>
      </c>
      <c r="G354" s="281"/>
      <c r="H354" s="249"/>
      <c r="I354" s="249"/>
      <c r="J354" s="248">
        <f t="shared" si="15"/>
        <v>0</v>
      </c>
      <c r="K354" s="281"/>
      <c r="L354" s="281"/>
      <c r="M354" s="281"/>
      <c r="N354" s="281"/>
      <c r="O354" s="249"/>
      <c r="P354" s="249"/>
      <c r="Q354" s="249"/>
      <c r="R354" s="249"/>
      <c r="S354" s="249"/>
      <c r="T354" s="249"/>
      <c r="U354" s="374">
        <f t="shared" si="16"/>
        <v>0</v>
      </c>
      <c r="V354" s="374">
        <f>'SEFA Recon - Exp - LONG'!M357</f>
        <v>0</v>
      </c>
      <c r="W354" s="373">
        <f t="shared" si="17"/>
        <v>0</v>
      </c>
      <c r="X354" s="286"/>
    </row>
    <row r="355" spans="4:24" hidden="1">
      <c r="D355" s="274">
        <f>'SEFA Recon - Exp - LONG'!D358</f>
        <v>0</v>
      </c>
      <c r="E355" s="400"/>
      <c r="F355" s="275" t="e">
        <f>VLOOKUP(E355,Exported!$A$2:$B$43,2,FALSE)</f>
        <v>#N/A</v>
      </c>
      <c r="G355" s="281"/>
      <c r="H355" s="249"/>
      <c r="I355" s="249"/>
      <c r="J355" s="248">
        <f t="shared" si="15"/>
        <v>0</v>
      </c>
      <c r="K355" s="281"/>
      <c r="L355" s="281"/>
      <c r="M355" s="281"/>
      <c r="N355" s="281"/>
      <c r="O355" s="249"/>
      <c r="P355" s="249"/>
      <c r="Q355" s="249"/>
      <c r="R355" s="249"/>
      <c r="S355" s="249"/>
      <c r="T355" s="249"/>
      <c r="U355" s="374">
        <f t="shared" si="16"/>
        <v>0</v>
      </c>
      <c r="V355" s="374">
        <f>'SEFA Recon - Exp - LONG'!M358</f>
        <v>0</v>
      </c>
      <c r="W355" s="373">
        <f t="shared" si="17"/>
        <v>0</v>
      </c>
      <c r="X355" s="286"/>
    </row>
    <row r="356" spans="4:24" hidden="1">
      <c r="D356" s="274">
        <f>'SEFA Recon - Exp - LONG'!D359</f>
        <v>0</v>
      </c>
      <c r="E356" s="400"/>
      <c r="F356" s="275" t="e">
        <f>VLOOKUP(E356,Exported!$A$2:$B$43,2,FALSE)</f>
        <v>#N/A</v>
      </c>
      <c r="G356" s="281"/>
      <c r="H356" s="249"/>
      <c r="I356" s="249"/>
      <c r="J356" s="248">
        <f t="shared" si="15"/>
        <v>0</v>
      </c>
      <c r="K356" s="281"/>
      <c r="L356" s="281"/>
      <c r="M356" s="281"/>
      <c r="N356" s="281"/>
      <c r="O356" s="249"/>
      <c r="P356" s="249"/>
      <c r="Q356" s="249"/>
      <c r="R356" s="249"/>
      <c r="S356" s="249"/>
      <c r="T356" s="249"/>
      <c r="U356" s="374">
        <f t="shared" si="16"/>
        <v>0</v>
      </c>
      <c r="V356" s="374">
        <f>'SEFA Recon - Exp - LONG'!M359</f>
        <v>0</v>
      </c>
      <c r="W356" s="373">
        <f t="shared" si="17"/>
        <v>0</v>
      </c>
      <c r="X356" s="286"/>
    </row>
    <row r="357" spans="4:24" hidden="1">
      <c r="D357" s="274">
        <f>'SEFA Recon - Exp - LONG'!D360</f>
        <v>0</v>
      </c>
      <c r="E357" s="400"/>
      <c r="F357" s="275" t="e">
        <f>VLOOKUP(E357,Exported!$A$2:$B$43,2,FALSE)</f>
        <v>#N/A</v>
      </c>
      <c r="G357" s="281"/>
      <c r="H357" s="249"/>
      <c r="I357" s="249"/>
      <c r="J357" s="248">
        <f t="shared" si="15"/>
        <v>0</v>
      </c>
      <c r="K357" s="281"/>
      <c r="L357" s="281"/>
      <c r="M357" s="281"/>
      <c r="N357" s="281"/>
      <c r="O357" s="249"/>
      <c r="P357" s="249"/>
      <c r="Q357" s="249"/>
      <c r="R357" s="249"/>
      <c r="S357" s="249"/>
      <c r="T357" s="249"/>
      <c r="U357" s="374">
        <f t="shared" si="16"/>
        <v>0</v>
      </c>
      <c r="V357" s="374">
        <f>'SEFA Recon - Exp - LONG'!M360</f>
        <v>0</v>
      </c>
      <c r="W357" s="373">
        <f t="shared" si="17"/>
        <v>0</v>
      </c>
      <c r="X357" s="286"/>
    </row>
    <row r="358" spans="4:24" hidden="1">
      <c r="D358" s="274">
        <f>'SEFA Recon - Exp - LONG'!D361</f>
        <v>0</v>
      </c>
      <c r="E358" s="400"/>
      <c r="F358" s="275" t="e">
        <f>VLOOKUP(E358,Exported!$A$2:$B$43,2,FALSE)</f>
        <v>#N/A</v>
      </c>
      <c r="G358" s="281"/>
      <c r="H358" s="249"/>
      <c r="I358" s="249"/>
      <c r="J358" s="248">
        <f t="shared" si="15"/>
        <v>0</v>
      </c>
      <c r="K358" s="281"/>
      <c r="L358" s="281"/>
      <c r="M358" s="281"/>
      <c r="N358" s="281"/>
      <c r="O358" s="249"/>
      <c r="P358" s="249"/>
      <c r="Q358" s="249"/>
      <c r="R358" s="249"/>
      <c r="S358" s="249"/>
      <c r="T358" s="249"/>
      <c r="U358" s="374">
        <f t="shared" si="16"/>
        <v>0</v>
      </c>
      <c r="V358" s="374">
        <f>'SEFA Recon - Exp - LONG'!M361</f>
        <v>0</v>
      </c>
      <c r="W358" s="373">
        <f t="shared" si="17"/>
        <v>0</v>
      </c>
      <c r="X358" s="286"/>
    </row>
    <row r="359" spans="4:24" hidden="1">
      <c r="D359" s="274">
        <f>'SEFA Recon - Exp - LONG'!D362</f>
        <v>0</v>
      </c>
      <c r="E359" s="400"/>
      <c r="F359" s="275" t="e">
        <f>VLOOKUP(E359,Exported!$A$2:$B$43,2,FALSE)</f>
        <v>#N/A</v>
      </c>
      <c r="G359" s="281"/>
      <c r="H359" s="249"/>
      <c r="I359" s="249"/>
      <c r="J359" s="248">
        <f t="shared" si="15"/>
        <v>0</v>
      </c>
      <c r="K359" s="281"/>
      <c r="L359" s="281"/>
      <c r="M359" s="281"/>
      <c r="N359" s="281"/>
      <c r="O359" s="249"/>
      <c r="P359" s="249"/>
      <c r="Q359" s="249"/>
      <c r="R359" s="249"/>
      <c r="S359" s="249"/>
      <c r="T359" s="249"/>
      <c r="U359" s="374">
        <f t="shared" si="16"/>
        <v>0</v>
      </c>
      <c r="V359" s="374">
        <f>'SEFA Recon - Exp - LONG'!M362</f>
        <v>0</v>
      </c>
      <c r="W359" s="373">
        <f t="shared" si="17"/>
        <v>0</v>
      </c>
      <c r="X359" s="286"/>
    </row>
    <row r="360" spans="4:24" hidden="1">
      <c r="D360" s="274">
        <f>'SEFA Recon - Exp - LONG'!D363</f>
        <v>0</v>
      </c>
      <c r="E360" s="400"/>
      <c r="F360" s="275" t="e">
        <f>VLOOKUP(E360,Exported!$A$2:$B$43,2,FALSE)</f>
        <v>#N/A</v>
      </c>
      <c r="G360" s="281"/>
      <c r="H360" s="249"/>
      <c r="I360" s="249"/>
      <c r="J360" s="248">
        <f t="shared" si="15"/>
        <v>0</v>
      </c>
      <c r="K360" s="281"/>
      <c r="L360" s="281"/>
      <c r="M360" s="281"/>
      <c r="N360" s="281"/>
      <c r="O360" s="249"/>
      <c r="P360" s="249"/>
      <c r="Q360" s="249"/>
      <c r="R360" s="249"/>
      <c r="S360" s="249"/>
      <c r="T360" s="249"/>
      <c r="U360" s="374">
        <f t="shared" si="16"/>
        <v>0</v>
      </c>
      <c r="V360" s="374">
        <f>'SEFA Recon - Exp - LONG'!M363</f>
        <v>0</v>
      </c>
      <c r="W360" s="373">
        <f t="shared" si="17"/>
        <v>0</v>
      </c>
      <c r="X360" s="286"/>
    </row>
    <row r="361" spans="4:24" hidden="1">
      <c r="D361" s="274">
        <f>'SEFA Recon - Exp - LONG'!D364</f>
        <v>0</v>
      </c>
      <c r="E361" s="400"/>
      <c r="F361" s="275" t="e">
        <f>VLOOKUP(E361,Exported!$A$2:$B$43,2,FALSE)</f>
        <v>#N/A</v>
      </c>
      <c r="G361" s="281"/>
      <c r="H361" s="249"/>
      <c r="I361" s="249"/>
      <c r="J361" s="248">
        <f t="shared" si="15"/>
        <v>0</v>
      </c>
      <c r="K361" s="281"/>
      <c r="L361" s="281"/>
      <c r="M361" s="281"/>
      <c r="N361" s="281"/>
      <c r="O361" s="249"/>
      <c r="P361" s="249"/>
      <c r="Q361" s="249"/>
      <c r="R361" s="249"/>
      <c r="S361" s="249"/>
      <c r="T361" s="249"/>
      <c r="U361" s="374">
        <f t="shared" si="16"/>
        <v>0</v>
      </c>
      <c r="V361" s="374">
        <f>'SEFA Recon - Exp - LONG'!M364</f>
        <v>0</v>
      </c>
      <c r="W361" s="373">
        <f t="shared" si="17"/>
        <v>0</v>
      </c>
      <c r="X361" s="286"/>
    </row>
    <row r="362" spans="4:24" hidden="1">
      <c r="D362" s="274">
        <f>'SEFA Recon - Exp - LONG'!D365</f>
        <v>0</v>
      </c>
      <c r="E362" s="400"/>
      <c r="F362" s="275" t="e">
        <f>VLOOKUP(E362,Exported!$A$2:$B$43,2,FALSE)</f>
        <v>#N/A</v>
      </c>
      <c r="G362" s="281"/>
      <c r="H362" s="249"/>
      <c r="I362" s="249"/>
      <c r="J362" s="248">
        <f t="shared" si="15"/>
        <v>0</v>
      </c>
      <c r="K362" s="281"/>
      <c r="L362" s="281"/>
      <c r="M362" s="281"/>
      <c r="N362" s="281"/>
      <c r="O362" s="249"/>
      <c r="P362" s="249"/>
      <c r="Q362" s="249"/>
      <c r="R362" s="249"/>
      <c r="S362" s="249"/>
      <c r="T362" s="249"/>
      <c r="U362" s="374">
        <f t="shared" si="16"/>
        <v>0</v>
      </c>
      <c r="V362" s="374">
        <f>'SEFA Recon - Exp - LONG'!M365</f>
        <v>0</v>
      </c>
      <c r="W362" s="373">
        <f t="shared" si="17"/>
        <v>0</v>
      </c>
      <c r="X362" s="286"/>
    </row>
    <row r="363" spans="4:24" hidden="1">
      <c r="D363" s="274">
        <f>'SEFA Recon - Exp - LONG'!D366</f>
        <v>0</v>
      </c>
      <c r="E363" s="400"/>
      <c r="F363" s="275" t="e">
        <f>VLOOKUP(E363,Exported!$A$2:$B$43,2,FALSE)</f>
        <v>#N/A</v>
      </c>
      <c r="G363" s="281"/>
      <c r="H363" s="249"/>
      <c r="I363" s="249"/>
      <c r="J363" s="248">
        <f t="shared" si="15"/>
        <v>0</v>
      </c>
      <c r="K363" s="281"/>
      <c r="L363" s="281"/>
      <c r="M363" s="281"/>
      <c r="N363" s="281"/>
      <c r="O363" s="249"/>
      <c r="P363" s="249"/>
      <c r="Q363" s="249"/>
      <c r="R363" s="249"/>
      <c r="S363" s="249"/>
      <c r="T363" s="249"/>
      <c r="U363" s="374">
        <f t="shared" si="16"/>
        <v>0</v>
      </c>
      <c r="V363" s="374">
        <f>'SEFA Recon - Exp - LONG'!M366</f>
        <v>0</v>
      </c>
      <c r="W363" s="373">
        <f t="shared" si="17"/>
        <v>0</v>
      </c>
      <c r="X363" s="286"/>
    </row>
    <row r="364" spans="4:24" hidden="1">
      <c r="D364" s="274">
        <f>'SEFA Recon - Exp - LONG'!D367</f>
        <v>0</v>
      </c>
      <c r="E364" s="400"/>
      <c r="F364" s="275" t="e">
        <f>VLOOKUP(E364,Exported!$A$2:$B$43,2,FALSE)</f>
        <v>#N/A</v>
      </c>
      <c r="G364" s="281"/>
      <c r="H364" s="249"/>
      <c r="I364" s="249"/>
      <c r="J364" s="248">
        <f t="shared" si="15"/>
        <v>0</v>
      </c>
      <c r="K364" s="281"/>
      <c r="L364" s="281"/>
      <c r="M364" s="281"/>
      <c r="N364" s="281"/>
      <c r="O364" s="249"/>
      <c r="P364" s="249"/>
      <c r="Q364" s="249"/>
      <c r="R364" s="249"/>
      <c r="S364" s="249"/>
      <c r="T364" s="249"/>
      <c r="U364" s="374">
        <f t="shared" si="16"/>
        <v>0</v>
      </c>
      <c r="V364" s="374">
        <f>'SEFA Recon - Exp - LONG'!M367</f>
        <v>0</v>
      </c>
      <c r="W364" s="373">
        <f t="shared" si="17"/>
        <v>0</v>
      </c>
      <c r="X364" s="286"/>
    </row>
    <row r="365" spans="4:24" hidden="1">
      <c r="D365" s="274">
        <f>'SEFA Recon - Exp - LONG'!D368</f>
        <v>0</v>
      </c>
      <c r="E365" s="400"/>
      <c r="F365" s="275" t="e">
        <f>VLOOKUP(E365,Exported!$A$2:$B$43,2,FALSE)</f>
        <v>#N/A</v>
      </c>
      <c r="G365" s="281"/>
      <c r="H365" s="249"/>
      <c r="I365" s="249"/>
      <c r="J365" s="248">
        <f t="shared" si="15"/>
        <v>0</v>
      </c>
      <c r="K365" s="281"/>
      <c r="L365" s="281"/>
      <c r="M365" s="281"/>
      <c r="N365" s="281"/>
      <c r="O365" s="249"/>
      <c r="P365" s="249"/>
      <c r="Q365" s="249"/>
      <c r="R365" s="249"/>
      <c r="S365" s="249"/>
      <c r="T365" s="249"/>
      <c r="U365" s="374">
        <f t="shared" si="16"/>
        <v>0</v>
      </c>
      <c r="V365" s="374">
        <f>'SEFA Recon - Exp - LONG'!M368</f>
        <v>0</v>
      </c>
      <c r="W365" s="373">
        <f t="shared" si="17"/>
        <v>0</v>
      </c>
      <c r="X365" s="286"/>
    </row>
    <row r="366" spans="4:24" hidden="1">
      <c r="D366" s="274">
        <f>'SEFA Recon - Exp - LONG'!D369</f>
        <v>0</v>
      </c>
      <c r="E366" s="400"/>
      <c r="F366" s="275" t="e">
        <f>VLOOKUP(E366,Exported!$A$2:$B$43,2,FALSE)</f>
        <v>#N/A</v>
      </c>
      <c r="G366" s="281"/>
      <c r="H366" s="249"/>
      <c r="I366" s="249"/>
      <c r="J366" s="248">
        <f t="shared" si="15"/>
        <v>0</v>
      </c>
      <c r="K366" s="281"/>
      <c r="L366" s="281"/>
      <c r="M366" s="281"/>
      <c r="N366" s="281"/>
      <c r="O366" s="249"/>
      <c r="P366" s="249"/>
      <c r="Q366" s="249"/>
      <c r="R366" s="249"/>
      <c r="S366" s="249"/>
      <c r="T366" s="249"/>
      <c r="U366" s="374">
        <f t="shared" si="16"/>
        <v>0</v>
      </c>
      <c r="V366" s="374">
        <f>'SEFA Recon - Exp - LONG'!M369</f>
        <v>0</v>
      </c>
      <c r="W366" s="373">
        <f t="shared" si="17"/>
        <v>0</v>
      </c>
      <c r="X366" s="286"/>
    </row>
    <row r="367" spans="4:24" hidden="1">
      <c r="D367" s="274">
        <f>'SEFA Recon - Exp - LONG'!D370</f>
        <v>0</v>
      </c>
      <c r="E367" s="400"/>
      <c r="F367" s="275" t="e">
        <f>VLOOKUP(E367,Exported!$A$2:$B$43,2,FALSE)</f>
        <v>#N/A</v>
      </c>
      <c r="G367" s="281"/>
      <c r="H367" s="249"/>
      <c r="I367" s="249"/>
      <c r="J367" s="248">
        <f t="shared" si="15"/>
        <v>0</v>
      </c>
      <c r="K367" s="281"/>
      <c r="L367" s="281"/>
      <c r="M367" s="281"/>
      <c r="N367" s="281"/>
      <c r="O367" s="249"/>
      <c r="P367" s="249"/>
      <c r="Q367" s="249"/>
      <c r="R367" s="249"/>
      <c r="S367" s="249"/>
      <c r="T367" s="249"/>
      <c r="U367" s="374">
        <f t="shared" si="16"/>
        <v>0</v>
      </c>
      <c r="V367" s="374">
        <f>'SEFA Recon - Exp - LONG'!M370</f>
        <v>0</v>
      </c>
      <c r="W367" s="373">
        <f t="shared" si="17"/>
        <v>0</v>
      </c>
      <c r="X367" s="286"/>
    </row>
    <row r="368" spans="4:24" hidden="1">
      <c r="D368" s="274">
        <f>'SEFA Recon - Exp - LONG'!D371</f>
        <v>0</v>
      </c>
      <c r="E368" s="400"/>
      <c r="F368" s="275" t="e">
        <f>VLOOKUP(E368,Exported!$A$2:$B$43,2,FALSE)</f>
        <v>#N/A</v>
      </c>
      <c r="G368" s="281"/>
      <c r="H368" s="249"/>
      <c r="I368" s="249"/>
      <c r="J368" s="248">
        <f t="shared" si="15"/>
        <v>0</v>
      </c>
      <c r="K368" s="281"/>
      <c r="L368" s="281"/>
      <c r="M368" s="281"/>
      <c r="N368" s="281"/>
      <c r="O368" s="249"/>
      <c r="P368" s="249"/>
      <c r="Q368" s="249"/>
      <c r="R368" s="249"/>
      <c r="S368" s="249"/>
      <c r="T368" s="249"/>
      <c r="U368" s="374">
        <f t="shared" si="16"/>
        <v>0</v>
      </c>
      <c r="V368" s="374">
        <f>'SEFA Recon - Exp - LONG'!M371</f>
        <v>0</v>
      </c>
      <c r="W368" s="373">
        <f t="shared" si="17"/>
        <v>0</v>
      </c>
      <c r="X368" s="286"/>
    </row>
    <row r="369" spans="4:24" hidden="1">
      <c r="D369" s="274">
        <f>'SEFA Recon - Exp - LONG'!D372</f>
        <v>0</v>
      </c>
      <c r="E369" s="400"/>
      <c r="F369" s="275" t="e">
        <f>VLOOKUP(E369,Exported!$A$2:$B$43,2,FALSE)</f>
        <v>#N/A</v>
      </c>
      <c r="G369" s="281"/>
      <c r="H369" s="249"/>
      <c r="I369" s="249"/>
      <c r="J369" s="248">
        <f t="shared" si="15"/>
        <v>0</v>
      </c>
      <c r="K369" s="281"/>
      <c r="L369" s="281"/>
      <c r="M369" s="281"/>
      <c r="N369" s="281"/>
      <c r="O369" s="249"/>
      <c r="P369" s="249"/>
      <c r="Q369" s="249"/>
      <c r="R369" s="249"/>
      <c r="S369" s="249"/>
      <c r="T369" s="249"/>
      <c r="U369" s="374">
        <f t="shared" si="16"/>
        <v>0</v>
      </c>
      <c r="V369" s="374">
        <f>'SEFA Recon - Exp - LONG'!M372</f>
        <v>0</v>
      </c>
      <c r="W369" s="373">
        <f t="shared" si="17"/>
        <v>0</v>
      </c>
      <c r="X369" s="286"/>
    </row>
    <row r="370" spans="4:24" hidden="1">
      <c r="D370" s="274">
        <f>'SEFA Recon - Exp - LONG'!D373</f>
        <v>0</v>
      </c>
      <c r="E370" s="400"/>
      <c r="F370" s="275" t="e">
        <f>VLOOKUP(E370,Exported!$A$2:$B$43,2,FALSE)</f>
        <v>#N/A</v>
      </c>
      <c r="G370" s="281"/>
      <c r="H370" s="249"/>
      <c r="I370" s="249"/>
      <c r="J370" s="248">
        <f t="shared" si="15"/>
        <v>0</v>
      </c>
      <c r="K370" s="281"/>
      <c r="L370" s="281"/>
      <c r="M370" s="281"/>
      <c r="N370" s="281"/>
      <c r="O370" s="249"/>
      <c r="P370" s="249"/>
      <c r="Q370" s="249"/>
      <c r="R370" s="249"/>
      <c r="S370" s="249"/>
      <c r="T370" s="249"/>
      <c r="U370" s="374">
        <f t="shared" si="16"/>
        <v>0</v>
      </c>
      <c r="V370" s="374">
        <f>'SEFA Recon - Exp - LONG'!M373</f>
        <v>0</v>
      </c>
      <c r="W370" s="373">
        <f t="shared" si="17"/>
        <v>0</v>
      </c>
      <c r="X370" s="286"/>
    </row>
    <row r="371" spans="4:24" hidden="1">
      <c r="D371" s="274">
        <f>'SEFA Recon - Exp - LONG'!D374</f>
        <v>0</v>
      </c>
      <c r="E371" s="400"/>
      <c r="F371" s="275" t="e">
        <f>VLOOKUP(E371,Exported!$A$2:$B$43,2,FALSE)</f>
        <v>#N/A</v>
      </c>
      <c r="G371" s="281"/>
      <c r="H371" s="249"/>
      <c r="I371" s="249"/>
      <c r="J371" s="248">
        <f t="shared" si="15"/>
        <v>0</v>
      </c>
      <c r="K371" s="281"/>
      <c r="L371" s="281"/>
      <c r="M371" s="281"/>
      <c r="N371" s="281"/>
      <c r="O371" s="249"/>
      <c r="P371" s="249"/>
      <c r="Q371" s="249"/>
      <c r="R371" s="249"/>
      <c r="S371" s="249"/>
      <c r="T371" s="249"/>
      <c r="U371" s="374">
        <f t="shared" si="16"/>
        <v>0</v>
      </c>
      <c r="V371" s="374">
        <f>'SEFA Recon - Exp - LONG'!M374</f>
        <v>0</v>
      </c>
      <c r="W371" s="373">
        <f t="shared" si="17"/>
        <v>0</v>
      </c>
      <c r="X371" s="286"/>
    </row>
    <row r="372" spans="4:24" hidden="1">
      <c r="D372" s="274">
        <f>'SEFA Recon - Exp - LONG'!D375</f>
        <v>0</v>
      </c>
      <c r="E372" s="400"/>
      <c r="F372" s="275" t="e">
        <f>VLOOKUP(E372,Exported!$A$2:$B$43,2,FALSE)</f>
        <v>#N/A</v>
      </c>
      <c r="G372" s="281"/>
      <c r="H372" s="249"/>
      <c r="I372" s="249"/>
      <c r="J372" s="248">
        <f t="shared" si="15"/>
        <v>0</v>
      </c>
      <c r="K372" s="281"/>
      <c r="L372" s="281"/>
      <c r="M372" s="281"/>
      <c r="N372" s="281"/>
      <c r="O372" s="249"/>
      <c r="P372" s="249"/>
      <c r="Q372" s="249"/>
      <c r="R372" s="249"/>
      <c r="S372" s="249"/>
      <c r="T372" s="249"/>
      <c r="U372" s="374">
        <f t="shared" si="16"/>
        <v>0</v>
      </c>
      <c r="V372" s="374">
        <f>'SEFA Recon - Exp - LONG'!M375</f>
        <v>0</v>
      </c>
      <c r="W372" s="373">
        <f t="shared" si="17"/>
        <v>0</v>
      </c>
      <c r="X372" s="286"/>
    </row>
    <row r="373" spans="4:24" hidden="1">
      <c r="D373" s="274">
        <f>'SEFA Recon - Exp - LONG'!D376</f>
        <v>0</v>
      </c>
      <c r="E373" s="400"/>
      <c r="F373" s="275" t="e">
        <f>VLOOKUP(E373,Exported!$A$2:$B$43,2,FALSE)</f>
        <v>#N/A</v>
      </c>
      <c r="G373" s="281"/>
      <c r="H373" s="249"/>
      <c r="I373" s="249"/>
      <c r="J373" s="248">
        <f t="shared" si="15"/>
        <v>0</v>
      </c>
      <c r="K373" s="281"/>
      <c r="L373" s="281"/>
      <c r="M373" s="281"/>
      <c r="N373" s="281"/>
      <c r="O373" s="249"/>
      <c r="P373" s="249"/>
      <c r="Q373" s="249"/>
      <c r="R373" s="249"/>
      <c r="S373" s="249"/>
      <c r="T373" s="249"/>
      <c r="U373" s="374">
        <f t="shared" si="16"/>
        <v>0</v>
      </c>
      <c r="V373" s="374">
        <f>'SEFA Recon - Exp - LONG'!M376</f>
        <v>0</v>
      </c>
      <c r="W373" s="373">
        <f t="shared" si="17"/>
        <v>0</v>
      </c>
      <c r="X373" s="286"/>
    </row>
    <row r="374" spans="4:24" hidden="1">
      <c r="D374" s="274">
        <f>'SEFA Recon - Exp - LONG'!D377</f>
        <v>0</v>
      </c>
      <c r="E374" s="400"/>
      <c r="F374" s="275" t="e">
        <f>VLOOKUP(E374,Exported!$A$2:$B$43,2,FALSE)</f>
        <v>#N/A</v>
      </c>
      <c r="G374" s="281"/>
      <c r="H374" s="249"/>
      <c r="I374" s="249"/>
      <c r="J374" s="248">
        <f t="shared" si="15"/>
        <v>0</v>
      </c>
      <c r="K374" s="281"/>
      <c r="L374" s="281"/>
      <c r="M374" s="281"/>
      <c r="N374" s="281"/>
      <c r="O374" s="249"/>
      <c r="P374" s="249"/>
      <c r="Q374" s="249"/>
      <c r="R374" s="249"/>
      <c r="S374" s="249"/>
      <c r="T374" s="249"/>
      <c r="U374" s="374">
        <f t="shared" si="16"/>
        <v>0</v>
      </c>
      <c r="V374" s="374">
        <f>'SEFA Recon - Exp - LONG'!M377</f>
        <v>0</v>
      </c>
      <c r="W374" s="373">
        <f t="shared" si="17"/>
        <v>0</v>
      </c>
      <c r="X374" s="286"/>
    </row>
    <row r="375" spans="4:24" hidden="1">
      <c r="D375" s="274">
        <f>'SEFA Recon - Exp - LONG'!D378</f>
        <v>0</v>
      </c>
      <c r="E375" s="400"/>
      <c r="F375" s="275" t="e">
        <f>VLOOKUP(E375,Exported!$A$2:$B$43,2,FALSE)</f>
        <v>#N/A</v>
      </c>
      <c r="G375" s="281"/>
      <c r="H375" s="249"/>
      <c r="I375" s="249"/>
      <c r="J375" s="248">
        <f t="shared" si="15"/>
        <v>0</v>
      </c>
      <c r="K375" s="281"/>
      <c r="L375" s="281"/>
      <c r="M375" s="281"/>
      <c r="N375" s="281"/>
      <c r="O375" s="249"/>
      <c r="P375" s="249"/>
      <c r="Q375" s="249"/>
      <c r="R375" s="249"/>
      <c r="S375" s="249"/>
      <c r="T375" s="249"/>
      <c r="U375" s="374">
        <f t="shared" si="16"/>
        <v>0</v>
      </c>
      <c r="V375" s="374">
        <f>'SEFA Recon - Exp - LONG'!M378</f>
        <v>0</v>
      </c>
      <c r="W375" s="373">
        <f t="shared" si="17"/>
        <v>0</v>
      </c>
      <c r="X375" s="286"/>
    </row>
    <row r="376" spans="4:24" hidden="1">
      <c r="D376" s="274">
        <f>'SEFA Recon - Exp - LONG'!D379</f>
        <v>0</v>
      </c>
      <c r="E376" s="400"/>
      <c r="F376" s="275" t="e">
        <f>VLOOKUP(E376,Exported!$A$2:$B$43,2,FALSE)</f>
        <v>#N/A</v>
      </c>
      <c r="G376" s="281"/>
      <c r="H376" s="249"/>
      <c r="I376" s="249"/>
      <c r="J376" s="248">
        <f t="shared" si="15"/>
        <v>0</v>
      </c>
      <c r="K376" s="281"/>
      <c r="L376" s="281"/>
      <c r="M376" s="281"/>
      <c r="N376" s="281"/>
      <c r="O376" s="249"/>
      <c r="P376" s="249"/>
      <c r="Q376" s="249"/>
      <c r="R376" s="249"/>
      <c r="S376" s="249"/>
      <c r="T376" s="249"/>
      <c r="U376" s="374">
        <f t="shared" si="16"/>
        <v>0</v>
      </c>
      <c r="V376" s="374">
        <f>'SEFA Recon - Exp - LONG'!M379</f>
        <v>0</v>
      </c>
      <c r="W376" s="373">
        <f t="shared" si="17"/>
        <v>0</v>
      </c>
      <c r="X376" s="286"/>
    </row>
    <row r="377" spans="4:24" hidden="1">
      <c r="D377" s="274">
        <f>'SEFA Recon - Exp - LONG'!D380</f>
        <v>0</v>
      </c>
      <c r="E377" s="400"/>
      <c r="F377" s="275" t="e">
        <f>VLOOKUP(E377,Exported!$A$2:$B$43,2,FALSE)</f>
        <v>#N/A</v>
      </c>
      <c r="G377" s="281"/>
      <c r="H377" s="249"/>
      <c r="I377" s="249"/>
      <c r="J377" s="248">
        <f t="shared" si="15"/>
        <v>0</v>
      </c>
      <c r="K377" s="281"/>
      <c r="L377" s="281"/>
      <c r="M377" s="281"/>
      <c r="N377" s="281"/>
      <c r="O377" s="249"/>
      <c r="P377" s="249"/>
      <c r="Q377" s="249"/>
      <c r="R377" s="249"/>
      <c r="S377" s="249"/>
      <c r="T377" s="249"/>
      <c r="U377" s="374">
        <f t="shared" si="16"/>
        <v>0</v>
      </c>
      <c r="V377" s="374">
        <f>'SEFA Recon - Exp - LONG'!M380</f>
        <v>0</v>
      </c>
      <c r="W377" s="373">
        <f t="shared" si="17"/>
        <v>0</v>
      </c>
      <c r="X377" s="286"/>
    </row>
    <row r="378" spans="4:24" hidden="1">
      <c r="D378" s="274">
        <f>'SEFA Recon - Exp - LONG'!D381</f>
        <v>0</v>
      </c>
      <c r="E378" s="400"/>
      <c r="F378" s="275" t="e">
        <f>VLOOKUP(E378,Exported!$A$2:$B$43,2,FALSE)</f>
        <v>#N/A</v>
      </c>
      <c r="G378" s="281"/>
      <c r="H378" s="249"/>
      <c r="I378" s="249"/>
      <c r="J378" s="248">
        <f t="shared" si="15"/>
        <v>0</v>
      </c>
      <c r="K378" s="281"/>
      <c r="L378" s="281"/>
      <c r="M378" s="281"/>
      <c r="N378" s="281"/>
      <c r="O378" s="249"/>
      <c r="P378" s="249"/>
      <c r="Q378" s="249"/>
      <c r="R378" s="249"/>
      <c r="S378" s="249"/>
      <c r="T378" s="249"/>
      <c r="U378" s="374">
        <f t="shared" si="16"/>
        <v>0</v>
      </c>
      <c r="V378" s="374">
        <f>'SEFA Recon - Exp - LONG'!M381</f>
        <v>0</v>
      </c>
      <c r="W378" s="373">
        <f t="shared" si="17"/>
        <v>0</v>
      </c>
      <c r="X378" s="286"/>
    </row>
    <row r="379" spans="4:24" hidden="1">
      <c r="D379" s="274">
        <f>'SEFA Recon - Exp - LONG'!D382</f>
        <v>0</v>
      </c>
      <c r="E379" s="400"/>
      <c r="F379" s="275" t="e">
        <f>VLOOKUP(E379,Exported!$A$2:$B$43,2,FALSE)</f>
        <v>#N/A</v>
      </c>
      <c r="G379" s="281"/>
      <c r="H379" s="249"/>
      <c r="I379" s="249"/>
      <c r="J379" s="248">
        <f t="shared" si="15"/>
        <v>0</v>
      </c>
      <c r="K379" s="281"/>
      <c r="L379" s="281"/>
      <c r="M379" s="281"/>
      <c r="N379" s="281"/>
      <c r="O379" s="249"/>
      <c r="P379" s="249"/>
      <c r="Q379" s="249"/>
      <c r="R379" s="249"/>
      <c r="S379" s="249"/>
      <c r="T379" s="249"/>
      <c r="U379" s="374">
        <f t="shared" si="16"/>
        <v>0</v>
      </c>
      <c r="V379" s="374">
        <f>'SEFA Recon - Exp - LONG'!M382</f>
        <v>0</v>
      </c>
      <c r="W379" s="373">
        <f t="shared" si="17"/>
        <v>0</v>
      </c>
      <c r="X379" s="286"/>
    </row>
    <row r="380" spans="4:24" hidden="1">
      <c r="D380" s="274">
        <f>'SEFA Recon - Exp - LONG'!D383</f>
        <v>0</v>
      </c>
      <c r="E380" s="400"/>
      <c r="F380" s="275" t="e">
        <f>VLOOKUP(E380,Exported!$A$2:$B$43,2,FALSE)</f>
        <v>#N/A</v>
      </c>
      <c r="G380" s="281"/>
      <c r="H380" s="249"/>
      <c r="I380" s="249"/>
      <c r="J380" s="248">
        <f t="shared" si="15"/>
        <v>0</v>
      </c>
      <c r="K380" s="281"/>
      <c r="L380" s="281"/>
      <c r="M380" s="281"/>
      <c r="N380" s="281"/>
      <c r="O380" s="249"/>
      <c r="P380" s="249"/>
      <c r="Q380" s="249"/>
      <c r="R380" s="249"/>
      <c r="S380" s="249"/>
      <c r="T380" s="249"/>
      <c r="U380" s="374">
        <f t="shared" si="16"/>
        <v>0</v>
      </c>
      <c r="V380" s="374">
        <f>'SEFA Recon - Exp - LONG'!M383</f>
        <v>0</v>
      </c>
      <c r="W380" s="373">
        <f t="shared" si="17"/>
        <v>0</v>
      </c>
      <c r="X380" s="286"/>
    </row>
    <row r="381" spans="4:24" hidden="1">
      <c r="D381" s="274">
        <f>'SEFA Recon - Exp - LONG'!D384</f>
        <v>0</v>
      </c>
      <c r="E381" s="400"/>
      <c r="F381" s="275" t="e">
        <f>VLOOKUP(E381,Exported!$A$2:$B$43,2,FALSE)</f>
        <v>#N/A</v>
      </c>
      <c r="G381" s="281"/>
      <c r="H381" s="249"/>
      <c r="I381" s="249"/>
      <c r="J381" s="248">
        <f t="shared" si="15"/>
        <v>0</v>
      </c>
      <c r="K381" s="281"/>
      <c r="L381" s="281"/>
      <c r="M381" s="281"/>
      <c r="N381" s="281"/>
      <c r="O381" s="249"/>
      <c r="P381" s="249"/>
      <c r="Q381" s="249"/>
      <c r="R381" s="249"/>
      <c r="S381" s="249"/>
      <c r="T381" s="249"/>
      <c r="U381" s="374">
        <f t="shared" si="16"/>
        <v>0</v>
      </c>
      <c r="V381" s="374">
        <f>'SEFA Recon - Exp - LONG'!M384</f>
        <v>0</v>
      </c>
      <c r="W381" s="282">
        <f t="shared" si="17"/>
        <v>0</v>
      </c>
      <c r="X381" s="286"/>
    </row>
    <row r="382" spans="4:24" hidden="1">
      <c r="D382" s="274">
        <f>'SEFA Recon - Exp - LONG'!D385</f>
        <v>0</v>
      </c>
      <c r="E382" s="400"/>
      <c r="F382" s="275" t="e">
        <f>VLOOKUP(E382,Exported!$A$2:$B$43,2,FALSE)</f>
        <v>#N/A</v>
      </c>
      <c r="G382" s="281"/>
      <c r="H382" s="249"/>
      <c r="I382" s="249"/>
      <c r="J382" s="248">
        <f t="shared" si="15"/>
        <v>0</v>
      </c>
      <c r="K382" s="281"/>
      <c r="L382" s="281"/>
      <c r="M382" s="281"/>
      <c r="N382" s="281"/>
      <c r="O382" s="249"/>
      <c r="P382" s="249"/>
      <c r="Q382" s="249"/>
      <c r="R382" s="249"/>
      <c r="S382" s="249"/>
      <c r="T382" s="249"/>
      <c r="U382" s="374">
        <f t="shared" si="16"/>
        <v>0</v>
      </c>
      <c r="V382" s="374">
        <f>'SEFA Recon - Exp - LONG'!M385</f>
        <v>0</v>
      </c>
      <c r="W382" s="282">
        <f t="shared" si="17"/>
        <v>0</v>
      </c>
      <c r="X382" s="286"/>
    </row>
    <row r="383" spans="4:24" hidden="1">
      <c r="D383" s="274">
        <f>'SEFA Recon - Exp - LONG'!D386</f>
        <v>0</v>
      </c>
      <c r="E383" s="400"/>
      <c r="F383" s="275" t="e">
        <f>VLOOKUP(E383,Exported!$A$2:$B$43,2,FALSE)</f>
        <v>#N/A</v>
      </c>
      <c r="G383" s="281"/>
      <c r="H383" s="249"/>
      <c r="I383" s="249"/>
      <c r="J383" s="248">
        <f t="shared" si="15"/>
        <v>0</v>
      </c>
      <c r="K383" s="281"/>
      <c r="L383" s="281"/>
      <c r="M383" s="281"/>
      <c r="N383" s="281"/>
      <c r="O383" s="249"/>
      <c r="P383" s="249"/>
      <c r="Q383" s="249"/>
      <c r="R383" s="249"/>
      <c r="S383" s="249"/>
      <c r="T383" s="249"/>
      <c r="U383" s="374">
        <f t="shared" si="16"/>
        <v>0</v>
      </c>
      <c r="V383" s="374">
        <f>'SEFA Recon - Exp - LONG'!M386</f>
        <v>0</v>
      </c>
      <c r="W383" s="282">
        <f t="shared" si="17"/>
        <v>0</v>
      </c>
      <c r="X383" s="286"/>
    </row>
    <row r="384" spans="4:24" hidden="1">
      <c r="D384" s="274">
        <f>'SEFA Recon - Exp - LONG'!D387</f>
        <v>0</v>
      </c>
      <c r="E384" s="400"/>
      <c r="F384" s="275" t="e">
        <f>VLOOKUP(E384,Exported!$A$2:$B$43,2,FALSE)</f>
        <v>#N/A</v>
      </c>
      <c r="G384" s="281"/>
      <c r="H384" s="249"/>
      <c r="I384" s="249"/>
      <c r="J384" s="248">
        <f t="shared" si="15"/>
        <v>0</v>
      </c>
      <c r="K384" s="281"/>
      <c r="L384" s="281"/>
      <c r="M384" s="281"/>
      <c r="N384" s="281"/>
      <c r="O384" s="249"/>
      <c r="P384" s="249"/>
      <c r="Q384" s="249"/>
      <c r="R384" s="249"/>
      <c r="S384" s="249"/>
      <c r="T384" s="249"/>
      <c r="U384" s="374">
        <f t="shared" si="16"/>
        <v>0</v>
      </c>
      <c r="V384" s="374">
        <f>'SEFA Recon - Exp - LONG'!M387</f>
        <v>0</v>
      </c>
      <c r="W384" s="282">
        <f t="shared" si="17"/>
        <v>0</v>
      </c>
      <c r="X384" s="286"/>
    </row>
    <row r="385" spans="4:24" hidden="1">
      <c r="D385" s="274">
        <f>'SEFA Recon - Exp - LONG'!D388</f>
        <v>0</v>
      </c>
      <c r="E385" s="400"/>
      <c r="F385" s="275" t="e">
        <f>VLOOKUP(E385,Exported!$A$2:$B$43,2,FALSE)</f>
        <v>#N/A</v>
      </c>
      <c r="G385" s="281"/>
      <c r="H385" s="249"/>
      <c r="I385" s="249"/>
      <c r="J385" s="248">
        <f t="shared" si="15"/>
        <v>0</v>
      </c>
      <c r="K385" s="281"/>
      <c r="L385" s="281"/>
      <c r="M385" s="281"/>
      <c r="N385" s="281"/>
      <c r="O385" s="249"/>
      <c r="P385" s="249"/>
      <c r="Q385" s="249"/>
      <c r="R385" s="249"/>
      <c r="S385" s="249"/>
      <c r="T385" s="249"/>
      <c r="U385" s="374">
        <f t="shared" si="16"/>
        <v>0</v>
      </c>
      <c r="V385" s="374">
        <f>'SEFA Recon - Exp - LONG'!M388</f>
        <v>0</v>
      </c>
      <c r="W385" s="282">
        <f t="shared" si="17"/>
        <v>0</v>
      </c>
      <c r="X385" s="286"/>
    </row>
    <row r="386" spans="4:24" hidden="1">
      <c r="D386" s="274">
        <f>'SEFA Recon - Exp - LONG'!D389</f>
        <v>0</v>
      </c>
      <c r="E386" s="400"/>
      <c r="F386" s="275" t="e">
        <f>VLOOKUP(E386,Exported!$A$2:$B$43,2,FALSE)</f>
        <v>#N/A</v>
      </c>
      <c r="G386" s="281"/>
      <c r="H386" s="249"/>
      <c r="I386" s="249"/>
      <c r="J386" s="248">
        <f t="shared" si="15"/>
        <v>0</v>
      </c>
      <c r="K386" s="281"/>
      <c r="L386" s="281"/>
      <c r="M386" s="281"/>
      <c r="N386" s="281"/>
      <c r="O386" s="249"/>
      <c r="P386" s="249"/>
      <c r="Q386" s="249"/>
      <c r="R386" s="249"/>
      <c r="S386" s="249"/>
      <c r="T386" s="249"/>
      <c r="U386" s="374">
        <f t="shared" si="16"/>
        <v>0</v>
      </c>
      <c r="V386" s="374">
        <f>'SEFA Recon - Exp - LONG'!M389</f>
        <v>0</v>
      </c>
      <c r="W386" s="282">
        <f t="shared" si="17"/>
        <v>0</v>
      </c>
      <c r="X386" s="286"/>
    </row>
    <row r="387" spans="4:24" hidden="1">
      <c r="D387" s="274">
        <f>'SEFA Recon - Exp - LONG'!D390</f>
        <v>0</v>
      </c>
      <c r="E387" s="400"/>
      <c r="F387" s="275" t="e">
        <f>VLOOKUP(E387,Exported!$A$2:$B$43,2,FALSE)</f>
        <v>#N/A</v>
      </c>
      <c r="G387" s="281"/>
      <c r="H387" s="249"/>
      <c r="I387" s="249"/>
      <c r="J387" s="248">
        <f t="shared" si="15"/>
        <v>0</v>
      </c>
      <c r="K387" s="281"/>
      <c r="L387" s="281"/>
      <c r="M387" s="281"/>
      <c r="N387" s="281"/>
      <c r="O387" s="249"/>
      <c r="P387" s="249"/>
      <c r="Q387" s="249"/>
      <c r="R387" s="249"/>
      <c r="S387" s="249"/>
      <c r="T387" s="249"/>
      <c r="U387" s="374">
        <f t="shared" si="16"/>
        <v>0</v>
      </c>
      <c r="V387" s="374">
        <f>'SEFA Recon - Exp - LONG'!M390</f>
        <v>0</v>
      </c>
      <c r="W387" s="282">
        <f t="shared" si="17"/>
        <v>0</v>
      </c>
      <c r="X387" s="286"/>
    </row>
    <row r="388" spans="4:24" hidden="1">
      <c r="D388" s="274">
        <f>'SEFA Recon - Exp - LONG'!D391</f>
        <v>0</v>
      </c>
      <c r="E388" s="400"/>
      <c r="F388" s="275" t="e">
        <f>VLOOKUP(E388,Exported!$A$2:$B$43,2,FALSE)</f>
        <v>#N/A</v>
      </c>
      <c r="G388" s="281"/>
      <c r="H388" s="249"/>
      <c r="I388" s="249"/>
      <c r="J388" s="248">
        <f t="shared" si="15"/>
        <v>0</v>
      </c>
      <c r="K388" s="281"/>
      <c r="L388" s="281"/>
      <c r="M388" s="281"/>
      <c r="N388" s="281"/>
      <c r="O388" s="249"/>
      <c r="P388" s="249"/>
      <c r="Q388" s="249"/>
      <c r="R388" s="249"/>
      <c r="S388" s="249"/>
      <c r="T388" s="249"/>
      <c r="U388" s="374">
        <f t="shared" si="16"/>
        <v>0</v>
      </c>
      <c r="V388" s="374">
        <f>'SEFA Recon - Exp - LONG'!M391</f>
        <v>0</v>
      </c>
      <c r="W388" s="282">
        <f t="shared" si="17"/>
        <v>0</v>
      </c>
      <c r="X388" s="286"/>
    </row>
    <row r="389" spans="4:24" hidden="1">
      <c r="D389" s="274">
        <f>'SEFA Recon - Exp - LONG'!D392</f>
        <v>0</v>
      </c>
      <c r="E389" s="400"/>
      <c r="F389" s="275" t="e">
        <f>VLOOKUP(E389,Exported!$A$2:$B$43,2,FALSE)</f>
        <v>#N/A</v>
      </c>
      <c r="G389" s="281"/>
      <c r="H389" s="249"/>
      <c r="I389" s="249"/>
      <c r="J389" s="248">
        <f t="shared" si="15"/>
        <v>0</v>
      </c>
      <c r="K389" s="281"/>
      <c r="L389" s="281"/>
      <c r="M389" s="281"/>
      <c r="N389" s="281"/>
      <c r="O389" s="249"/>
      <c r="P389" s="249"/>
      <c r="Q389" s="249"/>
      <c r="R389" s="249"/>
      <c r="S389" s="249"/>
      <c r="T389" s="249"/>
      <c r="U389" s="374">
        <f t="shared" si="16"/>
        <v>0</v>
      </c>
      <c r="V389" s="374">
        <f>'SEFA Recon - Exp - LONG'!M392</f>
        <v>0</v>
      </c>
      <c r="W389" s="282">
        <f t="shared" si="17"/>
        <v>0</v>
      </c>
      <c r="X389" s="286"/>
    </row>
    <row r="390" spans="4:24" hidden="1">
      <c r="D390" s="274">
        <f>'SEFA Recon - Exp - LONG'!D393</f>
        <v>0</v>
      </c>
      <c r="E390" s="400"/>
      <c r="F390" s="275" t="e">
        <f>VLOOKUP(E390,Exported!$A$2:$B$43,2,FALSE)</f>
        <v>#N/A</v>
      </c>
      <c r="G390" s="281"/>
      <c r="H390" s="249"/>
      <c r="I390" s="249"/>
      <c r="J390" s="248">
        <f t="shared" si="15"/>
        <v>0</v>
      </c>
      <c r="K390" s="281"/>
      <c r="L390" s="281"/>
      <c r="M390" s="281"/>
      <c r="N390" s="281"/>
      <c r="O390" s="249"/>
      <c r="P390" s="249"/>
      <c r="Q390" s="249"/>
      <c r="R390" s="249"/>
      <c r="S390" s="249"/>
      <c r="T390" s="249"/>
      <c r="U390" s="374">
        <f t="shared" si="16"/>
        <v>0</v>
      </c>
      <c r="V390" s="374">
        <f>'SEFA Recon - Exp - LONG'!M393</f>
        <v>0</v>
      </c>
      <c r="W390" s="282">
        <f t="shared" si="17"/>
        <v>0</v>
      </c>
      <c r="X390" s="286"/>
    </row>
    <row r="391" spans="4:24" hidden="1">
      <c r="D391" s="274">
        <f>'SEFA Recon - Exp - LONG'!D394</f>
        <v>0</v>
      </c>
      <c r="E391" s="400"/>
      <c r="F391" s="275" t="e">
        <f>VLOOKUP(E391,Exported!$A$2:$B$43,2,FALSE)</f>
        <v>#N/A</v>
      </c>
      <c r="G391" s="281"/>
      <c r="H391" s="249"/>
      <c r="I391" s="249"/>
      <c r="J391" s="248">
        <f t="shared" si="15"/>
        <v>0</v>
      </c>
      <c r="K391" s="281"/>
      <c r="L391" s="281"/>
      <c r="M391" s="281"/>
      <c r="N391" s="281"/>
      <c r="O391" s="249"/>
      <c r="P391" s="249"/>
      <c r="Q391" s="249"/>
      <c r="R391" s="249"/>
      <c r="S391" s="249"/>
      <c r="T391" s="249"/>
      <c r="U391" s="374">
        <f t="shared" si="16"/>
        <v>0</v>
      </c>
      <c r="V391" s="374">
        <f>'SEFA Recon - Exp - LONG'!M394</f>
        <v>0</v>
      </c>
      <c r="W391" s="282">
        <f t="shared" si="17"/>
        <v>0</v>
      </c>
      <c r="X391" s="286"/>
    </row>
    <row r="392" spans="4:24" hidden="1">
      <c r="D392" s="274">
        <f>'SEFA Recon - Exp - LONG'!D395</f>
        <v>0</v>
      </c>
      <c r="E392" s="400"/>
      <c r="F392" s="275" t="e">
        <f>VLOOKUP(E392,Exported!$A$2:$B$43,2,FALSE)</f>
        <v>#N/A</v>
      </c>
      <c r="G392" s="281"/>
      <c r="H392" s="249"/>
      <c r="I392" s="249"/>
      <c r="J392" s="248">
        <f t="shared" si="15"/>
        <v>0</v>
      </c>
      <c r="K392" s="281"/>
      <c r="L392" s="281"/>
      <c r="M392" s="281"/>
      <c r="N392" s="281"/>
      <c r="O392" s="249"/>
      <c r="P392" s="249"/>
      <c r="Q392" s="249"/>
      <c r="R392" s="249"/>
      <c r="S392" s="249"/>
      <c r="T392" s="249"/>
      <c r="U392" s="374">
        <f t="shared" si="16"/>
        <v>0</v>
      </c>
      <c r="V392" s="374">
        <f>'SEFA Recon - Exp - LONG'!M395</f>
        <v>0</v>
      </c>
      <c r="W392" s="282">
        <f t="shared" si="17"/>
        <v>0</v>
      </c>
      <c r="X392" s="286"/>
    </row>
    <row r="393" spans="4:24" hidden="1">
      <c r="D393" s="274">
        <f>'SEFA Recon - Exp - LONG'!D396</f>
        <v>0</v>
      </c>
      <c r="E393" s="400"/>
      <c r="F393" s="275" t="e">
        <f>VLOOKUP(E393,Exported!$A$2:$B$43,2,FALSE)</f>
        <v>#N/A</v>
      </c>
      <c r="G393" s="281"/>
      <c r="H393" s="249"/>
      <c r="I393" s="249"/>
      <c r="J393" s="248">
        <f t="shared" si="15"/>
        <v>0</v>
      </c>
      <c r="K393" s="281"/>
      <c r="L393" s="281"/>
      <c r="M393" s="281"/>
      <c r="N393" s="281"/>
      <c r="O393" s="249"/>
      <c r="P393" s="249"/>
      <c r="Q393" s="249"/>
      <c r="R393" s="249"/>
      <c r="S393" s="249"/>
      <c r="T393" s="249"/>
      <c r="U393" s="374">
        <f t="shared" si="16"/>
        <v>0</v>
      </c>
      <c r="V393" s="374">
        <f>'SEFA Recon - Exp - LONG'!M396</f>
        <v>0</v>
      </c>
      <c r="W393" s="282">
        <f t="shared" si="17"/>
        <v>0</v>
      </c>
      <c r="X393" s="286"/>
    </row>
    <row r="394" spans="4:24" hidden="1">
      <c r="D394" s="274">
        <f>'SEFA Recon - Exp - LONG'!D397</f>
        <v>0</v>
      </c>
      <c r="E394" s="400"/>
      <c r="F394" s="275" t="e">
        <f>VLOOKUP(E394,Exported!$A$2:$B$43,2,FALSE)</f>
        <v>#N/A</v>
      </c>
      <c r="G394" s="281"/>
      <c r="H394" s="249"/>
      <c r="I394" s="249"/>
      <c r="J394" s="248">
        <f t="shared" si="15"/>
        <v>0</v>
      </c>
      <c r="K394" s="281"/>
      <c r="L394" s="281"/>
      <c r="M394" s="281"/>
      <c r="N394" s="281"/>
      <c r="O394" s="249"/>
      <c r="P394" s="249"/>
      <c r="Q394" s="249"/>
      <c r="R394" s="249"/>
      <c r="S394" s="249"/>
      <c r="T394" s="249"/>
      <c r="U394" s="374">
        <f t="shared" si="16"/>
        <v>0</v>
      </c>
      <c r="V394" s="374">
        <f>'SEFA Recon - Exp - LONG'!M397</f>
        <v>0</v>
      </c>
      <c r="W394" s="282">
        <f t="shared" si="17"/>
        <v>0</v>
      </c>
      <c r="X394" s="286"/>
    </row>
    <row r="395" spans="4:24" hidden="1">
      <c r="D395" s="274">
        <f>'SEFA Recon - Exp - LONG'!D398</f>
        <v>0</v>
      </c>
      <c r="E395" s="400"/>
      <c r="F395" s="275" t="e">
        <f>VLOOKUP(E395,Exported!$A$2:$B$43,2,FALSE)</f>
        <v>#N/A</v>
      </c>
      <c r="G395" s="281"/>
      <c r="H395" s="249"/>
      <c r="I395" s="249"/>
      <c r="J395" s="248">
        <f t="shared" si="15"/>
        <v>0</v>
      </c>
      <c r="K395" s="281"/>
      <c r="L395" s="281"/>
      <c r="M395" s="281"/>
      <c r="N395" s="281"/>
      <c r="O395" s="249"/>
      <c r="P395" s="249"/>
      <c r="Q395" s="249"/>
      <c r="R395" s="249"/>
      <c r="S395" s="249"/>
      <c r="T395" s="249"/>
      <c r="U395" s="374">
        <f t="shared" si="16"/>
        <v>0</v>
      </c>
      <c r="V395" s="374">
        <f>'SEFA Recon - Exp - LONG'!M398</f>
        <v>0</v>
      </c>
      <c r="W395" s="282">
        <f t="shared" si="17"/>
        <v>0</v>
      </c>
      <c r="X395" s="286"/>
    </row>
    <row r="396" spans="4:24" hidden="1">
      <c r="D396" s="274">
        <f>'SEFA Recon - Exp - LONG'!D399</f>
        <v>0</v>
      </c>
      <c r="E396" s="400"/>
      <c r="F396" s="275" t="e">
        <f>VLOOKUP(E396,Exported!$A$2:$B$43,2,FALSE)</f>
        <v>#N/A</v>
      </c>
      <c r="G396" s="281"/>
      <c r="H396" s="249"/>
      <c r="I396" s="249"/>
      <c r="J396" s="248">
        <f t="shared" si="15"/>
        <v>0</v>
      </c>
      <c r="K396" s="281"/>
      <c r="L396" s="281"/>
      <c r="M396" s="281"/>
      <c r="N396" s="281"/>
      <c r="O396" s="249"/>
      <c r="P396" s="249"/>
      <c r="Q396" s="249"/>
      <c r="R396" s="249"/>
      <c r="S396" s="249"/>
      <c r="T396" s="249"/>
      <c r="U396" s="374">
        <f t="shared" si="16"/>
        <v>0</v>
      </c>
      <c r="V396" s="374">
        <f>'SEFA Recon - Exp - LONG'!M399</f>
        <v>0</v>
      </c>
      <c r="W396" s="282">
        <f t="shared" si="17"/>
        <v>0</v>
      </c>
      <c r="X396" s="286"/>
    </row>
    <row r="397" spans="4:24" hidden="1">
      <c r="D397" s="274">
        <f>'SEFA Recon - Exp - LONG'!D400</f>
        <v>0</v>
      </c>
      <c r="E397" s="400"/>
      <c r="F397" s="275" t="e">
        <f>VLOOKUP(E397,Exported!$A$2:$B$43,2,FALSE)</f>
        <v>#N/A</v>
      </c>
      <c r="G397" s="281"/>
      <c r="H397" s="249"/>
      <c r="I397" s="249"/>
      <c r="J397" s="248">
        <f t="shared" si="15"/>
        <v>0</v>
      </c>
      <c r="K397" s="281"/>
      <c r="L397" s="281"/>
      <c r="M397" s="281"/>
      <c r="N397" s="281"/>
      <c r="O397" s="249"/>
      <c r="P397" s="249"/>
      <c r="Q397" s="249"/>
      <c r="R397" s="249"/>
      <c r="S397" s="249"/>
      <c r="T397" s="249"/>
      <c r="U397" s="374">
        <f t="shared" si="16"/>
        <v>0</v>
      </c>
      <c r="V397" s="374">
        <f>'SEFA Recon - Exp - LONG'!M400</f>
        <v>0</v>
      </c>
      <c r="W397" s="282">
        <f t="shared" si="17"/>
        <v>0</v>
      </c>
      <c r="X397" s="286"/>
    </row>
    <row r="398" spans="4:24" hidden="1">
      <c r="D398" s="274">
        <f>'SEFA Recon - Exp - LONG'!D401</f>
        <v>0</v>
      </c>
      <c r="E398" s="400"/>
      <c r="F398" s="275" t="e">
        <f>VLOOKUP(E398,Exported!$A$2:$B$43,2,FALSE)</f>
        <v>#N/A</v>
      </c>
      <c r="G398" s="281"/>
      <c r="H398" s="249"/>
      <c r="I398" s="249"/>
      <c r="J398" s="248">
        <f t="shared" si="15"/>
        <v>0</v>
      </c>
      <c r="K398" s="281"/>
      <c r="L398" s="281"/>
      <c r="M398" s="281"/>
      <c r="N398" s="281"/>
      <c r="O398" s="249"/>
      <c r="P398" s="249"/>
      <c r="Q398" s="249"/>
      <c r="R398" s="249"/>
      <c r="S398" s="249"/>
      <c r="T398" s="249"/>
      <c r="U398" s="374">
        <f t="shared" si="16"/>
        <v>0</v>
      </c>
      <c r="V398" s="374">
        <f>'SEFA Recon - Exp - LONG'!M401</f>
        <v>0</v>
      </c>
      <c r="W398" s="282">
        <f t="shared" si="17"/>
        <v>0</v>
      </c>
      <c r="X398" s="286"/>
    </row>
    <row r="399" spans="4:24" hidden="1">
      <c r="D399" s="274">
        <f>'SEFA Recon - Exp - LONG'!D402</f>
        <v>0</v>
      </c>
      <c r="E399" s="400"/>
      <c r="F399" s="275" t="e">
        <f>VLOOKUP(E399,Exported!$A$2:$B$43,2,FALSE)</f>
        <v>#N/A</v>
      </c>
      <c r="G399" s="281"/>
      <c r="H399" s="249"/>
      <c r="I399" s="249"/>
      <c r="J399" s="248">
        <f t="shared" si="15"/>
        <v>0</v>
      </c>
      <c r="K399" s="281"/>
      <c r="L399" s="281"/>
      <c r="M399" s="281"/>
      <c r="N399" s="281"/>
      <c r="O399" s="249"/>
      <c r="P399" s="249"/>
      <c r="Q399" s="249"/>
      <c r="R399" s="249"/>
      <c r="S399" s="249"/>
      <c r="T399" s="249"/>
      <c r="U399" s="374">
        <f t="shared" si="16"/>
        <v>0</v>
      </c>
      <c r="V399" s="374">
        <f>'SEFA Recon - Exp - LONG'!M402</f>
        <v>0</v>
      </c>
      <c r="W399" s="282">
        <f t="shared" si="17"/>
        <v>0</v>
      </c>
      <c r="X399" s="286"/>
    </row>
    <row r="400" spans="4:24" hidden="1">
      <c r="D400" s="274">
        <f>'SEFA Recon - Exp - LONG'!D403</f>
        <v>0</v>
      </c>
      <c r="E400" s="400"/>
      <c r="F400" s="275" t="e">
        <f>VLOOKUP(E400,Exported!$A$2:$B$43,2,FALSE)</f>
        <v>#N/A</v>
      </c>
      <c r="G400" s="281"/>
      <c r="H400" s="249"/>
      <c r="I400" s="249"/>
      <c r="J400" s="248">
        <f t="shared" si="15"/>
        <v>0</v>
      </c>
      <c r="K400" s="281"/>
      <c r="L400" s="281"/>
      <c r="M400" s="281"/>
      <c r="N400" s="281"/>
      <c r="O400" s="249"/>
      <c r="P400" s="249"/>
      <c r="Q400" s="249"/>
      <c r="R400" s="249"/>
      <c r="S400" s="249"/>
      <c r="T400" s="249"/>
      <c r="U400" s="374">
        <f t="shared" si="16"/>
        <v>0</v>
      </c>
      <c r="V400" s="374">
        <f>'SEFA Recon - Exp - LONG'!M403</f>
        <v>0</v>
      </c>
      <c r="W400" s="282">
        <f t="shared" si="17"/>
        <v>0</v>
      </c>
      <c r="X400" s="286"/>
    </row>
    <row r="401" spans="4:24" hidden="1">
      <c r="D401" s="274">
        <f>'SEFA Recon - Exp - LONG'!D404</f>
        <v>0</v>
      </c>
      <c r="E401" s="400"/>
      <c r="F401" s="275" t="e">
        <f>VLOOKUP(E401,Exported!$A$2:$B$43,2,FALSE)</f>
        <v>#N/A</v>
      </c>
      <c r="G401" s="281"/>
      <c r="H401" s="249"/>
      <c r="I401" s="249"/>
      <c r="J401" s="248">
        <f t="shared" ref="J401:J464" si="18">SUM(G401:I401)</f>
        <v>0</v>
      </c>
      <c r="K401" s="281"/>
      <c r="L401" s="281"/>
      <c r="M401" s="281"/>
      <c r="N401" s="281"/>
      <c r="O401" s="249"/>
      <c r="P401" s="249"/>
      <c r="Q401" s="249"/>
      <c r="R401" s="249"/>
      <c r="S401" s="249"/>
      <c r="T401" s="249"/>
      <c r="U401" s="374">
        <f t="shared" si="16"/>
        <v>0</v>
      </c>
      <c r="V401" s="374">
        <f>'SEFA Recon - Exp - LONG'!M404</f>
        <v>0</v>
      </c>
      <c r="W401" s="282">
        <f t="shared" si="17"/>
        <v>0</v>
      </c>
      <c r="X401" s="286"/>
    </row>
    <row r="402" spans="4:24" hidden="1">
      <c r="D402" s="274">
        <f>'SEFA Recon - Exp - LONG'!D405</f>
        <v>0</v>
      </c>
      <c r="E402" s="400"/>
      <c r="F402" s="275" t="e">
        <f>VLOOKUP(E402,Exported!$A$2:$B$43,2,FALSE)</f>
        <v>#N/A</v>
      </c>
      <c r="G402" s="281"/>
      <c r="H402" s="249"/>
      <c r="I402" s="249"/>
      <c r="J402" s="248">
        <f t="shared" si="18"/>
        <v>0</v>
      </c>
      <c r="K402" s="281"/>
      <c r="L402" s="281"/>
      <c r="M402" s="281"/>
      <c r="N402" s="281"/>
      <c r="O402" s="249"/>
      <c r="P402" s="249"/>
      <c r="Q402" s="249"/>
      <c r="R402" s="249"/>
      <c r="S402" s="249"/>
      <c r="T402" s="249"/>
      <c r="U402" s="374">
        <f t="shared" ref="U402:U465" si="19">SUM(J402:T402)</f>
        <v>0</v>
      </c>
      <c r="V402" s="374">
        <f>'SEFA Recon - Exp - LONG'!M405</f>
        <v>0</v>
      </c>
      <c r="W402" s="282">
        <f t="shared" ref="W402:W465" si="20">+U402+V402</f>
        <v>0</v>
      </c>
      <c r="X402" s="286"/>
    </row>
    <row r="403" spans="4:24" hidden="1">
      <c r="D403" s="274">
        <f>'SEFA Recon - Exp - LONG'!D406</f>
        <v>0</v>
      </c>
      <c r="E403" s="400"/>
      <c r="F403" s="275" t="e">
        <f>VLOOKUP(E403,Exported!$A$2:$B$43,2,FALSE)</f>
        <v>#N/A</v>
      </c>
      <c r="G403" s="281"/>
      <c r="H403" s="249"/>
      <c r="I403" s="249"/>
      <c r="J403" s="248">
        <f t="shared" si="18"/>
        <v>0</v>
      </c>
      <c r="K403" s="281"/>
      <c r="L403" s="281"/>
      <c r="M403" s="281"/>
      <c r="N403" s="281"/>
      <c r="O403" s="249"/>
      <c r="P403" s="249"/>
      <c r="Q403" s="249"/>
      <c r="R403" s="249"/>
      <c r="S403" s="249"/>
      <c r="T403" s="249"/>
      <c r="U403" s="374">
        <f t="shared" si="19"/>
        <v>0</v>
      </c>
      <c r="V403" s="374">
        <f>'SEFA Recon - Exp - LONG'!M406</f>
        <v>0</v>
      </c>
      <c r="W403" s="282">
        <f t="shared" si="20"/>
        <v>0</v>
      </c>
      <c r="X403" s="286"/>
    </row>
    <row r="404" spans="4:24" hidden="1">
      <c r="D404" s="274">
        <f>'SEFA Recon - Exp - LONG'!D407</f>
        <v>0</v>
      </c>
      <c r="E404" s="400"/>
      <c r="F404" s="275" t="e">
        <f>VLOOKUP(E404,Exported!$A$2:$B$43,2,FALSE)</f>
        <v>#N/A</v>
      </c>
      <c r="G404" s="281"/>
      <c r="H404" s="249"/>
      <c r="I404" s="249"/>
      <c r="J404" s="248">
        <f t="shared" si="18"/>
        <v>0</v>
      </c>
      <c r="K404" s="281"/>
      <c r="L404" s="281"/>
      <c r="M404" s="281"/>
      <c r="N404" s="281"/>
      <c r="O404" s="249"/>
      <c r="P404" s="249"/>
      <c r="Q404" s="249"/>
      <c r="R404" s="249"/>
      <c r="S404" s="249"/>
      <c r="T404" s="249"/>
      <c r="U404" s="374">
        <f t="shared" si="19"/>
        <v>0</v>
      </c>
      <c r="V404" s="374">
        <f>'SEFA Recon - Exp - LONG'!M407</f>
        <v>0</v>
      </c>
      <c r="W404" s="282">
        <f t="shared" si="20"/>
        <v>0</v>
      </c>
      <c r="X404" s="286"/>
    </row>
    <row r="405" spans="4:24" hidden="1">
      <c r="D405" s="274">
        <f>'SEFA Recon - Exp - LONG'!D408</f>
        <v>0</v>
      </c>
      <c r="E405" s="400"/>
      <c r="F405" s="275" t="e">
        <f>VLOOKUP(E405,Exported!$A$2:$B$43,2,FALSE)</f>
        <v>#N/A</v>
      </c>
      <c r="G405" s="281"/>
      <c r="H405" s="249"/>
      <c r="I405" s="249"/>
      <c r="J405" s="248">
        <f t="shared" si="18"/>
        <v>0</v>
      </c>
      <c r="K405" s="281"/>
      <c r="L405" s="281"/>
      <c r="M405" s="281"/>
      <c r="N405" s="281"/>
      <c r="O405" s="249"/>
      <c r="P405" s="249"/>
      <c r="Q405" s="249"/>
      <c r="R405" s="249"/>
      <c r="S405" s="249"/>
      <c r="T405" s="249"/>
      <c r="U405" s="374">
        <f t="shared" si="19"/>
        <v>0</v>
      </c>
      <c r="V405" s="374">
        <f>'SEFA Recon - Exp - LONG'!M408</f>
        <v>0</v>
      </c>
      <c r="W405" s="282">
        <f t="shared" si="20"/>
        <v>0</v>
      </c>
      <c r="X405" s="286"/>
    </row>
    <row r="406" spans="4:24" hidden="1">
      <c r="D406" s="274">
        <f>'SEFA Recon - Exp - LONG'!D409</f>
        <v>0</v>
      </c>
      <c r="E406" s="400"/>
      <c r="F406" s="275" t="e">
        <f>VLOOKUP(E406,Exported!$A$2:$B$43,2,FALSE)</f>
        <v>#N/A</v>
      </c>
      <c r="G406" s="281"/>
      <c r="H406" s="249"/>
      <c r="I406" s="249"/>
      <c r="J406" s="248">
        <f t="shared" si="18"/>
        <v>0</v>
      </c>
      <c r="K406" s="281"/>
      <c r="L406" s="281"/>
      <c r="M406" s="281"/>
      <c r="N406" s="281"/>
      <c r="O406" s="249"/>
      <c r="P406" s="249"/>
      <c r="Q406" s="249"/>
      <c r="R406" s="249"/>
      <c r="S406" s="249"/>
      <c r="T406" s="249"/>
      <c r="U406" s="374">
        <f t="shared" si="19"/>
        <v>0</v>
      </c>
      <c r="V406" s="374">
        <f>'SEFA Recon - Exp - LONG'!M409</f>
        <v>0</v>
      </c>
      <c r="W406" s="282">
        <f t="shared" si="20"/>
        <v>0</v>
      </c>
      <c r="X406" s="286"/>
    </row>
    <row r="407" spans="4:24" hidden="1">
      <c r="D407" s="274">
        <f>'SEFA Recon - Exp - LONG'!D410</f>
        <v>0</v>
      </c>
      <c r="E407" s="400"/>
      <c r="F407" s="275" t="e">
        <f>VLOOKUP(E407,Exported!$A$2:$B$43,2,FALSE)</f>
        <v>#N/A</v>
      </c>
      <c r="G407" s="281"/>
      <c r="H407" s="249"/>
      <c r="I407" s="249"/>
      <c r="J407" s="248">
        <f t="shared" si="18"/>
        <v>0</v>
      </c>
      <c r="K407" s="281"/>
      <c r="L407" s="281"/>
      <c r="M407" s="281"/>
      <c r="N407" s="281"/>
      <c r="O407" s="249"/>
      <c r="P407" s="249"/>
      <c r="Q407" s="249"/>
      <c r="R407" s="249"/>
      <c r="S407" s="249"/>
      <c r="T407" s="249"/>
      <c r="U407" s="374">
        <f t="shared" si="19"/>
        <v>0</v>
      </c>
      <c r="V407" s="374">
        <f>'SEFA Recon - Exp - LONG'!M410</f>
        <v>0</v>
      </c>
      <c r="W407" s="282">
        <f t="shared" si="20"/>
        <v>0</v>
      </c>
      <c r="X407" s="286"/>
    </row>
    <row r="408" spans="4:24" hidden="1">
      <c r="D408" s="274">
        <f>'SEFA Recon - Exp - LONG'!D411</f>
        <v>0</v>
      </c>
      <c r="E408" s="400"/>
      <c r="F408" s="275" t="e">
        <f>VLOOKUP(E408,Exported!$A$2:$B$43,2,FALSE)</f>
        <v>#N/A</v>
      </c>
      <c r="G408" s="281"/>
      <c r="H408" s="249"/>
      <c r="I408" s="249"/>
      <c r="J408" s="248">
        <f t="shared" si="18"/>
        <v>0</v>
      </c>
      <c r="K408" s="281"/>
      <c r="L408" s="281"/>
      <c r="M408" s="281"/>
      <c r="N408" s="281"/>
      <c r="O408" s="249"/>
      <c r="P408" s="249"/>
      <c r="Q408" s="249"/>
      <c r="R408" s="249"/>
      <c r="S408" s="249"/>
      <c r="T408" s="249"/>
      <c r="U408" s="374">
        <f t="shared" si="19"/>
        <v>0</v>
      </c>
      <c r="V408" s="374">
        <f>'SEFA Recon - Exp - LONG'!M411</f>
        <v>0</v>
      </c>
      <c r="W408" s="282">
        <f t="shared" si="20"/>
        <v>0</v>
      </c>
      <c r="X408" s="286"/>
    </row>
    <row r="409" spans="4:24" hidden="1">
      <c r="D409" s="274">
        <f>'SEFA Recon - Exp - LONG'!D412</f>
        <v>0</v>
      </c>
      <c r="E409" s="400"/>
      <c r="F409" s="275" t="e">
        <f>VLOOKUP(E409,Exported!$A$2:$B$43,2,FALSE)</f>
        <v>#N/A</v>
      </c>
      <c r="G409" s="281"/>
      <c r="H409" s="249"/>
      <c r="I409" s="249"/>
      <c r="J409" s="248">
        <f t="shared" si="18"/>
        <v>0</v>
      </c>
      <c r="K409" s="281"/>
      <c r="L409" s="281"/>
      <c r="M409" s="281"/>
      <c r="N409" s="281"/>
      <c r="O409" s="249"/>
      <c r="P409" s="249"/>
      <c r="Q409" s="249"/>
      <c r="R409" s="249"/>
      <c r="S409" s="249"/>
      <c r="T409" s="249"/>
      <c r="U409" s="374">
        <f t="shared" si="19"/>
        <v>0</v>
      </c>
      <c r="V409" s="374">
        <f>'SEFA Recon - Exp - LONG'!M412</f>
        <v>0</v>
      </c>
      <c r="W409" s="282">
        <f t="shared" si="20"/>
        <v>0</v>
      </c>
      <c r="X409" s="286"/>
    </row>
    <row r="410" spans="4:24" hidden="1">
      <c r="D410" s="274">
        <f>'SEFA Recon - Exp - LONG'!D413</f>
        <v>0</v>
      </c>
      <c r="E410" s="400"/>
      <c r="F410" s="275" t="e">
        <f>VLOOKUP(E410,Exported!$A$2:$B$43,2,FALSE)</f>
        <v>#N/A</v>
      </c>
      <c r="G410" s="281"/>
      <c r="H410" s="249"/>
      <c r="I410" s="249"/>
      <c r="J410" s="248">
        <f t="shared" si="18"/>
        <v>0</v>
      </c>
      <c r="K410" s="281"/>
      <c r="L410" s="281"/>
      <c r="M410" s="281"/>
      <c r="N410" s="281"/>
      <c r="O410" s="249"/>
      <c r="P410" s="249"/>
      <c r="Q410" s="249"/>
      <c r="R410" s="249"/>
      <c r="S410" s="249"/>
      <c r="T410" s="249"/>
      <c r="U410" s="374">
        <f t="shared" si="19"/>
        <v>0</v>
      </c>
      <c r="V410" s="374">
        <f>'SEFA Recon - Exp - LONG'!M413</f>
        <v>0</v>
      </c>
      <c r="W410" s="282">
        <f t="shared" si="20"/>
        <v>0</v>
      </c>
      <c r="X410" s="286"/>
    </row>
    <row r="411" spans="4:24" hidden="1">
      <c r="D411" s="274">
        <f>'SEFA Recon - Exp - LONG'!D414</f>
        <v>0</v>
      </c>
      <c r="E411" s="400"/>
      <c r="F411" s="275" t="e">
        <f>VLOOKUP(E411,Exported!$A$2:$B$43,2,FALSE)</f>
        <v>#N/A</v>
      </c>
      <c r="G411" s="281"/>
      <c r="H411" s="249"/>
      <c r="I411" s="249"/>
      <c r="J411" s="248">
        <f t="shared" si="18"/>
        <v>0</v>
      </c>
      <c r="K411" s="281"/>
      <c r="L411" s="281"/>
      <c r="M411" s="281"/>
      <c r="N411" s="281"/>
      <c r="O411" s="249"/>
      <c r="P411" s="249"/>
      <c r="Q411" s="249"/>
      <c r="R411" s="249"/>
      <c r="S411" s="249"/>
      <c r="T411" s="249"/>
      <c r="U411" s="374">
        <f t="shared" si="19"/>
        <v>0</v>
      </c>
      <c r="V411" s="374">
        <f>'SEFA Recon - Exp - LONG'!M414</f>
        <v>0</v>
      </c>
      <c r="W411" s="282">
        <f t="shared" si="20"/>
        <v>0</v>
      </c>
      <c r="X411" s="286"/>
    </row>
    <row r="412" spans="4:24" hidden="1">
      <c r="D412" s="274">
        <f>'SEFA Recon - Exp - LONG'!D415</f>
        <v>0</v>
      </c>
      <c r="E412" s="400"/>
      <c r="F412" s="275" t="e">
        <f>VLOOKUP(E412,Exported!$A$2:$B$43,2,FALSE)</f>
        <v>#N/A</v>
      </c>
      <c r="G412" s="281"/>
      <c r="H412" s="249"/>
      <c r="I412" s="249"/>
      <c r="J412" s="248">
        <f t="shared" si="18"/>
        <v>0</v>
      </c>
      <c r="K412" s="281"/>
      <c r="L412" s="281"/>
      <c r="M412" s="281"/>
      <c r="N412" s="281"/>
      <c r="O412" s="249"/>
      <c r="P412" s="249"/>
      <c r="Q412" s="249"/>
      <c r="R412" s="249"/>
      <c r="S412" s="249"/>
      <c r="T412" s="249"/>
      <c r="U412" s="374">
        <f t="shared" si="19"/>
        <v>0</v>
      </c>
      <c r="V412" s="374">
        <f>'SEFA Recon - Exp - LONG'!M415</f>
        <v>0</v>
      </c>
      <c r="W412" s="282">
        <f t="shared" si="20"/>
        <v>0</v>
      </c>
      <c r="X412" s="286"/>
    </row>
    <row r="413" spans="4:24" hidden="1">
      <c r="D413" s="274">
        <f>'SEFA Recon - Exp - LONG'!D416</f>
        <v>0</v>
      </c>
      <c r="E413" s="400"/>
      <c r="F413" s="275" t="e">
        <f>VLOOKUP(E413,Exported!$A$2:$B$43,2,FALSE)</f>
        <v>#N/A</v>
      </c>
      <c r="G413" s="281"/>
      <c r="H413" s="249"/>
      <c r="I413" s="249"/>
      <c r="J413" s="248">
        <f t="shared" si="18"/>
        <v>0</v>
      </c>
      <c r="K413" s="281"/>
      <c r="L413" s="281"/>
      <c r="M413" s="281"/>
      <c r="N413" s="281"/>
      <c r="O413" s="249"/>
      <c r="P413" s="249"/>
      <c r="Q413" s="249"/>
      <c r="R413" s="249"/>
      <c r="S413" s="249"/>
      <c r="T413" s="249"/>
      <c r="U413" s="374">
        <f t="shared" si="19"/>
        <v>0</v>
      </c>
      <c r="V413" s="374">
        <f>'SEFA Recon - Exp - LONG'!M416</f>
        <v>0</v>
      </c>
      <c r="W413" s="282">
        <f t="shared" si="20"/>
        <v>0</v>
      </c>
      <c r="X413" s="286"/>
    </row>
    <row r="414" spans="4:24" hidden="1">
      <c r="D414" s="274">
        <f>'SEFA Recon - Exp - LONG'!D417</f>
        <v>0</v>
      </c>
      <c r="E414" s="400"/>
      <c r="F414" s="275" t="e">
        <f>VLOOKUP(E414,Exported!$A$2:$B$43,2,FALSE)</f>
        <v>#N/A</v>
      </c>
      <c r="G414" s="281"/>
      <c r="H414" s="249"/>
      <c r="I414" s="249"/>
      <c r="J414" s="248">
        <f t="shared" si="18"/>
        <v>0</v>
      </c>
      <c r="K414" s="281"/>
      <c r="L414" s="281"/>
      <c r="M414" s="281"/>
      <c r="N414" s="281"/>
      <c r="O414" s="249"/>
      <c r="P414" s="249"/>
      <c r="Q414" s="249"/>
      <c r="R414" s="249"/>
      <c r="S414" s="249"/>
      <c r="T414" s="249"/>
      <c r="U414" s="374">
        <f t="shared" si="19"/>
        <v>0</v>
      </c>
      <c r="V414" s="374">
        <f>'SEFA Recon - Exp - LONG'!M417</f>
        <v>0</v>
      </c>
      <c r="W414" s="282">
        <f t="shared" si="20"/>
        <v>0</v>
      </c>
      <c r="X414" s="286"/>
    </row>
    <row r="415" spans="4:24" hidden="1">
      <c r="D415" s="274">
        <f>'SEFA Recon - Exp - LONG'!D418</f>
        <v>0</v>
      </c>
      <c r="E415" s="400"/>
      <c r="F415" s="275" t="e">
        <f>VLOOKUP(E415,Exported!$A$2:$B$43,2,FALSE)</f>
        <v>#N/A</v>
      </c>
      <c r="G415" s="281"/>
      <c r="H415" s="249"/>
      <c r="I415" s="249"/>
      <c r="J415" s="248">
        <f t="shared" si="18"/>
        <v>0</v>
      </c>
      <c r="K415" s="281"/>
      <c r="L415" s="281"/>
      <c r="M415" s="281"/>
      <c r="N415" s="281"/>
      <c r="O415" s="249"/>
      <c r="P415" s="249"/>
      <c r="Q415" s="249"/>
      <c r="R415" s="249"/>
      <c r="S415" s="249"/>
      <c r="T415" s="249"/>
      <c r="U415" s="374">
        <f t="shared" si="19"/>
        <v>0</v>
      </c>
      <c r="V415" s="374">
        <f>'SEFA Recon - Exp - LONG'!M418</f>
        <v>0</v>
      </c>
      <c r="W415" s="282">
        <f t="shared" si="20"/>
        <v>0</v>
      </c>
      <c r="X415" s="286"/>
    </row>
    <row r="416" spans="4:24" hidden="1">
      <c r="D416" s="274">
        <f>'SEFA Recon - Exp - LONG'!D419</f>
        <v>0</v>
      </c>
      <c r="E416" s="400"/>
      <c r="F416" s="275" t="e">
        <f>VLOOKUP(E416,Exported!$A$2:$B$43,2,FALSE)</f>
        <v>#N/A</v>
      </c>
      <c r="G416" s="281"/>
      <c r="H416" s="249"/>
      <c r="I416" s="249"/>
      <c r="J416" s="248">
        <f t="shared" si="18"/>
        <v>0</v>
      </c>
      <c r="K416" s="281"/>
      <c r="L416" s="281"/>
      <c r="M416" s="281"/>
      <c r="N416" s="281"/>
      <c r="O416" s="249"/>
      <c r="P416" s="249"/>
      <c r="Q416" s="249"/>
      <c r="R416" s="249"/>
      <c r="S416" s="249"/>
      <c r="T416" s="249"/>
      <c r="U416" s="374">
        <f t="shared" si="19"/>
        <v>0</v>
      </c>
      <c r="V416" s="374">
        <f>'SEFA Recon - Exp - LONG'!M419</f>
        <v>0</v>
      </c>
      <c r="W416" s="282">
        <f t="shared" si="20"/>
        <v>0</v>
      </c>
      <c r="X416" s="286"/>
    </row>
    <row r="417" spans="4:24" hidden="1">
      <c r="D417" s="274">
        <f>'SEFA Recon - Exp - LONG'!D420</f>
        <v>0</v>
      </c>
      <c r="E417" s="400"/>
      <c r="F417" s="275" t="e">
        <f>VLOOKUP(E417,Exported!$A$2:$B$43,2,FALSE)</f>
        <v>#N/A</v>
      </c>
      <c r="G417" s="281"/>
      <c r="H417" s="249"/>
      <c r="I417" s="249"/>
      <c r="J417" s="248">
        <f t="shared" si="18"/>
        <v>0</v>
      </c>
      <c r="K417" s="281"/>
      <c r="L417" s="281"/>
      <c r="M417" s="281"/>
      <c r="N417" s="281"/>
      <c r="O417" s="249"/>
      <c r="P417" s="249"/>
      <c r="Q417" s="249"/>
      <c r="R417" s="249"/>
      <c r="S417" s="249"/>
      <c r="T417" s="249"/>
      <c r="U417" s="374">
        <f t="shared" si="19"/>
        <v>0</v>
      </c>
      <c r="V417" s="374">
        <f>'SEFA Recon - Exp - LONG'!M420</f>
        <v>0</v>
      </c>
      <c r="W417" s="282">
        <f t="shared" si="20"/>
        <v>0</v>
      </c>
      <c r="X417" s="286"/>
    </row>
    <row r="418" spans="4:24" hidden="1">
      <c r="D418" s="274">
        <f>'SEFA Recon - Exp - LONG'!D421</f>
        <v>0</v>
      </c>
      <c r="E418" s="400"/>
      <c r="F418" s="275" t="e">
        <f>VLOOKUP(E418,Exported!$A$2:$B$43,2,FALSE)</f>
        <v>#N/A</v>
      </c>
      <c r="G418" s="281"/>
      <c r="H418" s="249"/>
      <c r="I418" s="249"/>
      <c r="J418" s="248">
        <f t="shared" si="18"/>
        <v>0</v>
      </c>
      <c r="K418" s="281"/>
      <c r="L418" s="281"/>
      <c r="M418" s="281"/>
      <c r="N418" s="281"/>
      <c r="O418" s="249"/>
      <c r="P418" s="249"/>
      <c r="Q418" s="249"/>
      <c r="R418" s="249"/>
      <c r="S418" s="249"/>
      <c r="T418" s="249"/>
      <c r="U418" s="374">
        <f t="shared" si="19"/>
        <v>0</v>
      </c>
      <c r="V418" s="374">
        <f>'SEFA Recon - Exp - LONG'!M421</f>
        <v>0</v>
      </c>
      <c r="W418" s="282">
        <f t="shared" si="20"/>
        <v>0</v>
      </c>
      <c r="X418" s="286"/>
    </row>
    <row r="419" spans="4:24" hidden="1">
      <c r="D419" s="274">
        <f>'SEFA Recon - Exp - LONG'!D422</f>
        <v>0</v>
      </c>
      <c r="E419" s="400"/>
      <c r="F419" s="275" t="e">
        <f>VLOOKUP(E419,Exported!$A$2:$B$43,2,FALSE)</f>
        <v>#N/A</v>
      </c>
      <c r="G419" s="281"/>
      <c r="H419" s="249"/>
      <c r="I419" s="249"/>
      <c r="J419" s="248">
        <f t="shared" si="18"/>
        <v>0</v>
      </c>
      <c r="K419" s="281"/>
      <c r="L419" s="281"/>
      <c r="M419" s="281"/>
      <c r="N419" s="281"/>
      <c r="O419" s="249"/>
      <c r="P419" s="249"/>
      <c r="Q419" s="249"/>
      <c r="R419" s="249"/>
      <c r="S419" s="249"/>
      <c r="T419" s="249"/>
      <c r="U419" s="374">
        <f t="shared" si="19"/>
        <v>0</v>
      </c>
      <c r="V419" s="374">
        <f>'SEFA Recon - Exp - LONG'!M422</f>
        <v>0</v>
      </c>
      <c r="W419" s="282">
        <f t="shared" si="20"/>
        <v>0</v>
      </c>
      <c r="X419" s="286"/>
    </row>
    <row r="420" spans="4:24" hidden="1">
      <c r="D420" s="274">
        <f>'SEFA Recon - Exp - LONG'!D423</f>
        <v>0</v>
      </c>
      <c r="E420" s="400"/>
      <c r="F420" s="275" t="e">
        <f>VLOOKUP(E420,Exported!$A$2:$B$43,2,FALSE)</f>
        <v>#N/A</v>
      </c>
      <c r="G420" s="281"/>
      <c r="H420" s="249"/>
      <c r="I420" s="249"/>
      <c r="J420" s="248">
        <f t="shared" si="18"/>
        <v>0</v>
      </c>
      <c r="K420" s="281"/>
      <c r="L420" s="281"/>
      <c r="M420" s="281"/>
      <c r="N420" s="281"/>
      <c r="O420" s="249"/>
      <c r="P420" s="249"/>
      <c r="Q420" s="249"/>
      <c r="R420" s="249"/>
      <c r="S420" s="249"/>
      <c r="T420" s="249"/>
      <c r="U420" s="374">
        <f t="shared" si="19"/>
        <v>0</v>
      </c>
      <c r="V420" s="374">
        <f>'SEFA Recon - Exp - LONG'!M423</f>
        <v>0</v>
      </c>
      <c r="W420" s="282">
        <f t="shared" si="20"/>
        <v>0</v>
      </c>
      <c r="X420" s="286"/>
    </row>
    <row r="421" spans="4:24" hidden="1">
      <c r="D421" s="274">
        <f>'SEFA Recon - Exp - LONG'!D424</f>
        <v>0</v>
      </c>
      <c r="E421" s="400"/>
      <c r="F421" s="275" t="e">
        <f>VLOOKUP(E421,Exported!$A$2:$B$43,2,FALSE)</f>
        <v>#N/A</v>
      </c>
      <c r="G421" s="281"/>
      <c r="H421" s="249"/>
      <c r="I421" s="249"/>
      <c r="J421" s="248">
        <f t="shared" si="18"/>
        <v>0</v>
      </c>
      <c r="K421" s="281"/>
      <c r="L421" s="281"/>
      <c r="M421" s="281"/>
      <c r="N421" s="281"/>
      <c r="O421" s="249"/>
      <c r="P421" s="249"/>
      <c r="Q421" s="249"/>
      <c r="R421" s="249"/>
      <c r="S421" s="249"/>
      <c r="T421" s="249"/>
      <c r="U421" s="374">
        <f t="shared" si="19"/>
        <v>0</v>
      </c>
      <c r="V421" s="374">
        <f>'SEFA Recon - Exp - LONG'!M424</f>
        <v>0</v>
      </c>
      <c r="W421" s="282">
        <f t="shared" si="20"/>
        <v>0</v>
      </c>
      <c r="X421" s="286"/>
    </row>
    <row r="422" spans="4:24" hidden="1">
      <c r="D422" s="274">
        <f>'SEFA Recon - Exp - LONG'!D425</f>
        <v>0</v>
      </c>
      <c r="E422" s="400"/>
      <c r="F422" s="275" t="e">
        <f>VLOOKUP(E422,Exported!$A$2:$B$43,2,FALSE)</f>
        <v>#N/A</v>
      </c>
      <c r="G422" s="281"/>
      <c r="H422" s="249"/>
      <c r="I422" s="249"/>
      <c r="J422" s="248">
        <f t="shared" si="18"/>
        <v>0</v>
      </c>
      <c r="K422" s="281"/>
      <c r="L422" s="281"/>
      <c r="M422" s="281"/>
      <c r="N422" s="281"/>
      <c r="O422" s="249"/>
      <c r="P422" s="249"/>
      <c r="Q422" s="249"/>
      <c r="R422" s="249"/>
      <c r="S422" s="249"/>
      <c r="T422" s="249"/>
      <c r="U422" s="374">
        <f t="shared" si="19"/>
        <v>0</v>
      </c>
      <c r="V422" s="374">
        <f>'SEFA Recon - Exp - LONG'!M425</f>
        <v>0</v>
      </c>
      <c r="W422" s="282">
        <f t="shared" si="20"/>
        <v>0</v>
      </c>
      <c r="X422" s="286"/>
    </row>
    <row r="423" spans="4:24" hidden="1">
      <c r="D423" s="274">
        <f>'SEFA Recon - Exp - LONG'!D426</f>
        <v>0</v>
      </c>
      <c r="E423" s="400"/>
      <c r="F423" s="275" t="e">
        <f>VLOOKUP(E423,Exported!$A$2:$B$43,2,FALSE)</f>
        <v>#N/A</v>
      </c>
      <c r="G423" s="281"/>
      <c r="H423" s="249"/>
      <c r="I423" s="249"/>
      <c r="J423" s="248">
        <f t="shared" si="18"/>
        <v>0</v>
      </c>
      <c r="K423" s="281"/>
      <c r="L423" s="281"/>
      <c r="M423" s="281"/>
      <c r="N423" s="281"/>
      <c r="O423" s="249"/>
      <c r="P423" s="249"/>
      <c r="Q423" s="249"/>
      <c r="R423" s="249"/>
      <c r="S423" s="249"/>
      <c r="T423" s="249"/>
      <c r="U423" s="374">
        <f t="shared" si="19"/>
        <v>0</v>
      </c>
      <c r="V423" s="374">
        <f>'SEFA Recon - Exp - LONG'!M426</f>
        <v>0</v>
      </c>
      <c r="W423" s="282">
        <f t="shared" si="20"/>
        <v>0</v>
      </c>
      <c r="X423" s="286"/>
    </row>
    <row r="424" spans="4:24" hidden="1">
      <c r="D424" s="274">
        <f>'SEFA Recon - Exp - LONG'!D427</f>
        <v>0</v>
      </c>
      <c r="E424" s="400"/>
      <c r="F424" s="275" t="e">
        <f>VLOOKUP(E424,Exported!$A$2:$B$43,2,FALSE)</f>
        <v>#N/A</v>
      </c>
      <c r="G424" s="281"/>
      <c r="H424" s="249"/>
      <c r="I424" s="249"/>
      <c r="J424" s="248">
        <f t="shared" si="18"/>
        <v>0</v>
      </c>
      <c r="K424" s="281"/>
      <c r="L424" s="281"/>
      <c r="M424" s="281"/>
      <c r="N424" s="281"/>
      <c r="O424" s="249"/>
      <c r="P424" s="249"/>
      <c r="Q424" s="249"/>
      <c r="R424" s="249"/>
      <c r="S424" s="249"/>
      <c r="T424" s="249"/>
      <c r="U424" s="374">
        <f t="shared" si="19"/>
        <v>0</v>
      </c>
      <c r="V424" s="374">
        <f>'SEFA Recon - Exp - LONG'!M427</f>
        <v>0</v>
      </c>
      <c r="W424" s="282">
        <f t="shared" si="20"/>
        <v>0</v>
      </c>
      <c r="X424" s="286"/>
    </row>
    <row r="425" spans="4:24" hidden="1">
      <c r="D425" s="274">
        <f>'SEFA Recon - Exp - LONG'!D428</f>
        <v>0</v>
      </c>
      <c r="E425" s="400"/>
      <c r="F425" s="275" t="e">
        <f>VLOOKUP(E425,Exported!$A$2:$B$43,2,FALSE)</f>
        <v>#N/A</v>
      </c>
      <c r="G425" s="281"/>
      <c r="H425" s="249"/>
      <c r="I425" s="249"/>
      <c r="J425" s="248">
        <f t="shared" si="18"/>
        <v>0</v>
      </c>
      <c r="K425" s="281"/>
      <c r="L425" s="281"/>
      <c r="M425" s="281"/>
      <c r="N425" s="281"/>
      <c r="O425" s="249"/>
      <c r="P425" s="249"/>
      <c r="Q425" s="249"/>
      <c r="R425" s="249"/>
      <c r="S425" s="249"/>
      <c r="T425" s="249"/>
      <c r="U425" s="374">
        <f t="shared" si="19"/>
        <v>0</v>
      </c>
      <c r="V425" s="374">
        <f>'SEFA Recon - Exp - LONG'!M428</f>
        <v>0</v>
      </c>
      <c r="W425" s="282">
        <f t="shared" si="20"/>
        <v>0</v>
      </c>
      <c r="X425" s="286"/>
    </row>
    <row r="426" spans="4:24" hidden="1">
      <c r="D426" s="274">
        <f>'SEFA Recon - Exp - LONG'!D429</f>
        <v>0</v>
      </c>
      <c r="E426" s="400"/>
      <c r="F426" s="275" t="e">
        <f>VLOOKUP(E426,Exported!$A$2:$B$43,2,FALSE)</f>
        <v>#N/A</v>
      </c>
      <c r="G426" s="281"/>
      <c r="H426" s="249"/>
      <c r="I426" s="249"/>
      <c r="J426" s="248">
        <f t="shared" si="18"/>
        <v>0</v>
      </c>
      <c r="K426" s="281"/>
      <c r="L426" s="281"/>
      <c r="M426" s="281"/>
      <c r="N426" s="281"/>
      <c r="O426" s="249"/>
      <c r="P426" s="249"/>
      <c r="Q426" s="249"/>
      <c r="R426" s="249"/>
      <c r="S426" s="249"/>
      <c r="T426" s="249"/>
      <c r="U426" s="374">
        <f t="shared" si="19"/>
        <v>0</v>
      </c>
      <c r="V426" s="374">
        <f>'SEFA Recon - Exp - LONG'!M429</f>
        <v>0</v>
      </c>
      <c r="W426" s="282">
        <f t="shared" si="20"/>
        <v>0</v>
      </c>
      <c r="X426" s="286"/>
    </row>
    <row r="427" spans="4:24" hidden="1">
      <c r="D427" s="274">
        <f>'SEFA Recon - Exp - LONG'!D430</f>
        <v>0</v>
      </c>
      <c r="E427" s="400"/>
      <c r="F427" s="275" t="e">
        <f>VLOOKUP(E427,Exported!$A$2:$B$43,2,FALSE)</f>
        <v>#N/A</v>
      </c>
      <c r="G427" s="281"/>
      <c r="H427" s="249"/>
      <c r="I427" s="249"/>
      <c r="J427" s="248">
        <f t="shared" si="18"/>
        <v>0</v>
      </c>
      <c r="K427" s="281"/>
      <c r="L427" s="281"/>
      <c r="M427" s="281"/>
      <c r="N427" s="281"/>
      <c r="O427" s="249"/>
      <c r="P427" s="249"/>
      <c r="Q427" s="249"/>
      <c r="R427" s="249"/>
      <c r="S427" s="249"/>
      <c r="T427" s="249"/>
      <c r="U427" s="374">
        <f t="shared" si="19"/>
        <v>0</v>
      </c>
      <c r="V427" s="374">
        <f>'SEFA Recon - Exp - LONG'!M430</f>
        <v>0</v>
      </c>
      <c r="W427" s="282">
        <f t="shared" si="20"/>
        <v>0</v>
      </c>
      <c r="X427" s="286"/>
    </row>
    <row r="428" spans="4:24" hidden="1">
      <c r="D428" s="274">
        <f>'SEFA Recon - Exp - LONG'!D431</f>
        <v>0</v>
      </c>
      <c r="E428" s="400"/>
      <c r="F428" s="275" t="e">
        <f>VLOOKUP(E428,Exported!$A$2:$B$43,2,FALSE)</f>
        <v>#N/A</v>
      </c>
      <c r="G428" s="281"/>
      <c r="H428" s="249"/>
      <c r="I428" s="249"/>
      <c r="J428" s="248">
        <f t="shared" si="18"/>
        <v>0</v>
      </c>
      <c r="K428" s="281"/>
      <c r="L428" s="281"/>
      <c r="M428" s="281"/>
      <c r="N428" s="281"/>
      <c r="O428" s="249"/>
      <c r="P428" s="249"/>
      <c r="Q428" s="249"/>
      <c r="R428" s="249"/>
      <c r="S428" s="249"/>
      <c r="T428" s="249"/>
      <c r="U428" s="374">
        <f t="shared" si="19"/>
        <v>0</v>
      </c>
      <c r="V428" s="374">
        <f>'SEFA Recon - Exp - LONG'!M431</f>
        <v>0</v>
      </c>
      <c r="W428" s="282">
        <f t="shared" si="20"/>
        <v>0</v>
      </c>
      <c r="X428" s="286"/>
    </row>
    <row r="429" spans="4:24" hidden="1">
      <c r="D429" s="274">
        <f>'SEFA Recon - Exp - LONG'!D432</f>
        <v>0</v>
      </c>
      <c r="E429" s="400"/>
      <c r="F429" s="275" t="e">
        <f>VLOOKUP(E429,Exported!$A$2:$B$43,2,FALSE)</f>
        <v>#N/A</v>
      </c>
      <c r="G429" s="281"/>
      <c r="H429" s="249"/>
      <c r="I429" s="249"/>
      <c r="J429" s="248">
        <f t="shared" si="18"/>
        <v>0</v>
      </c>
      <c r="K429" s="281"/>
      <c r="L429" s="281"/>
      <c r="M429" s="281"/>
      <c r="N429" s="281"/>
      <c r="O429" s="249"/>
      <c r="P429" s="249"/>
      <c r="Q429" s="249"/>
      <c r="R429" s="249"/>
      <c r="S429" s="249"/>
      <c r="T429" s="249"/>
      <c r="U429" s="374">
        <f t="shared" si="19"/>
        <v>0</v>
      </c>
      <c r="V429" s="374">
        <f>'SEFA Recon - Exp - LONG'!M432</f>
        <v>0</v>
      </c>
      <c r="W429" s="282">
        <f t="shared" si="20"/>
        <v>0</v>
      </c>
      <c r="X429" s="286"/>
    </row>
    <row r="430" spans="4:24" hidden="1">
      <c r="D430" s="274">
        <f>'SEFA Recon - Exp - LONG'!D433</f>
        <v>0</v>
      </c>
      <c r="E430" s="400"/>
      <c r="F430" s="275" t="e">
        <f>VLOOKUP(E430,Exported!$A$2:$B$43,2,FALSE)</f>
        <v>#N/A</v>
      </c>
      <c r="G430" s="281"/>
      <c r="H430" s="249"/>
      <c r="I430" s="249"/>
      <c r="J430" s="248">
        <f t="shared" si="18"/>
        <v>0</v>
      </c>
      <c r="K430" s="281"/>
      <c r="L430" s="281"/>
      <c r="M430" s="281"/>
      <c r="N430" s="281"/>
      <c r="O430" s="249"/>
      <c r="P430" s="249"/>
      <c r="Q430" s="249"/>
      <c r="R430" s="249"/>
      <c r="S430" s="249"/>
      <c r="T430" s="249"/>
      <c r="U430" s="374">
        <f t="shared" si="19"/>
        <v>0</v>
      </c>
      <c r="V430" s="374">
        <f>'SEFA Recon - Exp - LONG'!M433</f>
        <v>0</v>
      </c>
      <c r="W430" s="282">
        <f t="shared" si="20"/>
        <v>0</v>
      </c>
      <c r="X430" s="286"/>
    </row>
    <row r="431" spans="4:24" hidden="1">
      <c r="D431" s="274">
        <f>'SEFA Recon - Exp - LONG'!D434</f>
        <v>0</v>
      </c>
      <c r="E431" s="400"/>
      <c r="F431" s="275" t="e">
        <f>VLOOKUP(E431,Exported!$A$2:$B$43,2,FALSE)</f>
        <v>#N/A</v>
      </c>
      <c r="G431" s="281"/>
      <c r="H431" s="249"/>
      <c r="I431" s="249"/>
      <c r="J431" s="248">
        <f t="shared" si="18"/>
        <v>0</v>
      </c>
      <c r="K431" s="281"/>
      <c r="L431" s="281"/>
      <c r="M431" s="281"/>
      <c r="N431" s="281"/>
      <c r="O431" s="249"/>
      <c r="P431" s="249"/>
      <c r="Q431" s="249"/>
      <c r="R431" s="249"/>
      <c r="S431" s="249"/>
      <c r="T431" s="249"/>
      <c r="U431" s="374">
        <f t="shared" si="19"/>
        <v>0</v>
      </c>
      <c r="V431" s="374">
        <f>'SEFA Recon - Exp - LONG'!M434</f>
        <v>0</v>
      </c>
      <c r="W431" s="282">
        <f t="shared" si="20"/>
        <v>0</v>
      </c>
      <c r="X431" s="286"/>
    </row>
    <row r="432" spans="4:24" hidden="1">
      <c r="D432" s="274">
        <f>'SEFA Recon - Exp - LONG'!D435</f>
        <v>0</v>
      </c>
      <c r="E432" s="400"/>
      <c r="F432" s="275" t="e">
        <f>VLOOKUP(E432,Exported!$A$2:$B$43,2,FALSE)</f>
        <v>#N/A</v>
      </c>
      <c r="G432" s="281"/>
      <c r="H432" s="249"/>
      <c r="I432" s="249"/>
      <c r="J432" s="248">
        <f t="shared" si="18"/>
        <v>0</v>
      </c>
      <c r="K432" s="281"/>
      <c r="L432" s="281"/>
      <c r="M432" s="281"/>
      <c r="N432" s="281"/>
      <c r="O432" s="249"/>
      <c r="P432" s="249"/>
      <c r="Q432" s="249"/>
      <c r="R432" s="249"/>
      <c r="S432" s="249"/>
      <c r="T432" s="249"/>
      <c r="U432" s="374">
        <f t="shared" si="19"/>
        <v>0</v>
      </c>
      <c r="V432" s="374">
        <f>'SEFA Recon - Exp - LONG'!M435</f>
        <v>0</v>
      </c>
      <c r="W432" s="282">
        <f t="shared" si="20"/>
        <v>0</v>
      </c>
      <c r="X432" s="286"/>
    </row>
    <row r="433" spans="4:24" hidden="1">
      <c r="D433" s="274">
        <f>'SEFA Recon - Exp - LONG'!D436</f>
        <v>0</v>
      </c>
      <c r="E433" s="400"/>
      <c r="F433" s="275" t="e">
        <f>VLOOKUP(E433,Exported!$A$2:$B$43,2,FALSE)</f>
        <v>#N/A</v>
      </c>
      <c r="G433" s="281"/>
      <c r="H433" s="249"/>
      <c r="I433" s="249"/>
      <c r="J433" s="248">
        <f t="shared" si="18"/>
        <v>0</v>
      </c>
      <c r="K433" s="281"/>
      <c r="L433" s="281"/>
      <c r="M433" s="281"/>
      <c r="N433" s="281"/>
      <c r="O433" s="249"/>
      <c r="P433" s="249"/>
      <c r="Q433" s="249"/>
      <c r="R433" s="249"/>
      <c r="S433" s="249"/>
      <c r="T433" s="249"/>
      <c r="U433" s="374">
        <f t="shared" si="19"/>
        <v>0</v>
      </c>
      <c r="V433" s="374">
        <f>'SEFA Recon - Exp - LONG'!M436</f>
        <v>0</v>
      </c>
      <c r="W433" s="282">
        <f t="shared" si="20"/>
        <v>0</v>
      </c>
      <c r="X433" s="286"/>
    </row>
    <row r="434" spans="4:24" hidden="1">
      <c r="D434" s="274">
        <f>'SEFA Recon - Exp - LONG'!D437</f>
        <v>0</v>
      </c>
      <c r="E434" s="400"/>
      <c r="F434" s="275" t="e">
        <f>VLOOKUP(E434,Exported!$A$2:$B$43,2,FALSE)</f>
        <v>#N/A</v>
      </c>
      <c r="G434" s="281"/>
      <c r="H434" s="249"/>
      <c r="I434" s="249"/>
      <c r="J434" s="248">
        <f t="shared" si="18"/>
        <v>0</v>
      </c>
      <c r="K434" s="281"/>
      <c r="L434" s="281"/>
      <c r="M434" s="281"/>
      <c r="N434" s="281"/>
      <c r="O434" s="249"/>
      <c r="P434" s="249"/>
      <c r="Q434" s="249"/>
      <c r="R434" s="249"/>
      <c r="S434" s="249"/>
      <c r="T434" s="249"/>
      <c r="U434" s="374">
        <f t="shared" si="19"/>
        <v>0</v>
      </c>
      <c r="V434" s="374">
        <f>'SEFA Recon - Exp - LONG'!M437</f>
        <v>0</v>
      </c>
      <c r="W434" s="282">
        <f t="shared" si="20"/>
        <v>0</v>
      </c>
      <c r="X434" s="286"/>
    </row>
    <row r="435" spans="4:24" hidden="1">
      <c r="D435" s="274">
        <f>'SEFA Recon - Exp - LONG'!D438</f>
        <v>0</v>
      </c>
      <c r="E435" s="400"/>
      <c r="F435" s="275" t="e">
        <f>VLOOKUP(E435,Exported!$A$2:$B$43,2,FALSE)</f>
        <v>#N/A</v>
      </c>
      <c r="G435" s="281"/>
      <c r="H435" s="249"/>
      <c r="I435" s="249"/>
      <c r="J435" s="248">
        <f t="shared" si="18"/>
        <v>0</v>
      </c>
      <c r="K435" s="281"/>
      <c r="L435" s="281"/>
      <c r="M435" s="281"/>
      <c r="N435" s="281"/>
      <c r="O435" s="249"/>
      <c r="P435" s="249"/>
      <c r="Q435" s="249"/>
      <c r="R435" s="249"/>
      <c r="S435" s="249"/>
      <c r="T435" s="249"/>
      <c r="U435" s="374">
        <f t="shared" si="19"/>
        <v>0</v>
      </c>
      <c r="V435" s="374">
        <f>'SEFA Recon - Exp - LONG'!M438</f>
        <v>0</v>
      </c>
      <c r="W435" s="282">
        <f t="shared" si="20"/>
        <v>0</v>
      </c>
      <c r="X435" s="286"/>
    </row>
    <row r="436" spans="4:24" hidden="1">
      <c r="D436" s="274">
        <f>'SEFA Recon - Exp - LONG'!D439</f>
        <v>0</v>
      </c>
      <c r="E436" s="400"/>
      <c r="F436" s="275" t="e">
        <f>VLOOKUP(E436,Exported!$A$2:$B$43,2,FALSE)</f>
        <v>#N/A</v>
      </c>
      <c r="G436" s="281"/>
      <c r="H436" s="249"/>
      <c r="I436" s="249"/>
      <c r="J436" s="248">
        <f t="shared" si="18"/>
        <v>0</v>
      </c>
      <c r="K436" s="281"/>
      <c r="L436" s="281"/>
      <c r="M436" s="281"/>
      <c r="N436" s="281"/>
      <c r="O436" s="249"/>
      <c r="P436" s="249"/>
      <c r="Q436" s="249"/>
      <c r="R436" s="249"/>
      <c r="S436" s="249"/>
      <c r="T436" s="249"/>
      <c r="U436" s="374">
        <f t="shared" si="19"/>
        <v>0</v>
      </c>
      <c r="V436" s="374">
        <f>'SEFA Recon - Exp - LONG'!M439</f>
        <v>0</v>
      </c>
      <c r="W436" s="282">
        <f t="shared" si="20"/>
        <v>0</v>
      </c>
      <c r="X436" s="286"/>
    </row>
    <row r="437" spans="4:24" hidden="1">
      <c r="D437" s="274">
        <f>'SEFA Recon - Exp - LONG'!D440</f>
        <v>0</v>
      </c>
      <c r="E437" s="400"/>
      <c r="F437" s="275" t="e">
        <f>VLOOKUP(E437,Exported!$A$2:$B$43,2,FALSE)</f>
        <v>#N/A</v>
      </c>
      <c r="G437" s="281"/>
      <c r="H437" s="249"/>
      <c r="I437" s="249"/>
      <c r="J437" s="248">
        <f t="shared" si="18"/>
        <v>0</v>
      </c>
      <c r="K437" s="281"/>
      <c r="L437" s="281"/>
      <c r="M437" s="281"/>
      <c r="N437" s="281"/>
      <c r="O437" s="249"/>
      <c r="P437" s="249"/>
      <c r="Q437" s="249"/>
      <c r="R437" s="249"/>
      <c r="S437" s="249"/>
      <c r="T437" s="249"/>
      <c r="U437" s="374">
        <f t="shared" si="19"/>
        <v>0</v>
      </c>
      <c r="V437" s="374">
        <f>'SEFA Recon - Exp - LONG'!M440</f>
        <v>0</v>
      </c>
      <c r="W437" s="282">
        <f t="shared" si="20"/>
        <v>0</v>
      </c>
      <c r="X437" s="286"/>
    </row>
    <row r="438" spans="4:24" hidden="1">
      <c r="D438" s="274">
        <f>'SEFA Recon - Exp - LONG'!D441</f>
        <v>0</v>
      </c>
      <c r="E438" s="400"/>
      <c r="F438" s="275" t="e">
        <f>VLOOKUP(E438,Exported!$A$2:$B$43,2,FALSE)</f>
        <v>#N/A</v>
      </c>
      <c r="G438" s="281"/>
      <c r="H438" s="249"/>
      <c r="I438" s="249"/>
      <c r="J438" s="248">
        <f t="shared" si="18"/>
        <v>0</v>
      </c>
      <c r="K438" s="281"/>
      <c r="L438" s="281"/>
      <c r="M438" s="281"/>
      <c r="N438" s="281"/>
      <c r="O438" s="249"/>
      <c r="P438" s="249"/>
      <c r="Q438" s="249"/>
      <c r="R438" s="249"/>
      <c r="S438" s="249"/>
      <c r="T438" s="249"/>
      <c r="U438" s="374">
        <f t="shared" si="19"/>
        <v>0</v>
      </c>
      <c r="V438" s="374">
        <f>'SEFA Recon - Exp - LONG'!M441</f>
        <v>0</v>
      </c>
      <c r="W438" s="282">
        <f t="shared" si="20"/>
        <v>0</v>
      </c>
      <c r="X438" s="286"/>
    </row>
    <row r="439" spans="4:24" hidden="1">
      <c r="D439" s="274">
        <f>'SEFA Recon - Exp - LONG'!D442</f>
        <v>0</v>
      </c>
      <c r="E439" s="400"/>
      <c r="F439" s="275" t="e">
        <f>VLOOKUP(E439,Exported!$A$2:$B$43,2,FALSE)</f>
        <v>#N/A</v>
      </c>
      <c r="G439" s="281"/>
      <c r="H439" s="249"/>
      <c r="I439" s="249"/>
      <c r="J439" s="248">
        <f t="shared" si="18"/>
        <v>0</v>
      </c>
      <c r="K439" s="281"/>
      <c r="L439" s="281"/>
      <c r="M439" s="281"/>
      <c r="N439" s="281"/>
      <c r="O439" s="249"/>
      <c r="P439" s="249"/>
      <c r="Q439" s="249"/>
      <c r="R439" s="249"/>
      <c r="S439" s="249"/>
      <c r="T439" s="249"/>
      <c r="U439" s="374">
        <f t="shared" si="19"/>
        <v>0</v>
      </c>
      <c r="V439" s="374">
        <f>'SEFA Recon - Exp - LONG'!M442</f>
        <v>0</v>
      </c>
      <c r="W439" s="282">
        <f t="shared" si="20"/>
        <v>0</v>
      </c>
      <c r="X439" s="286"/>
    </row>
    <row r="440" spans="4:24" hidden="1">
      <c r="D440" s="274">
        <f>'SEFA Recon - Exp - LONG'!D443</f>
        <v>0</v>
      </c>
      <c r="E440" s="400"/>
      <c r="F440" s="275" t="e">
        <f>VLOOKUP(E440,Exported!$A$2:$B$43,2,FALSE)</f>
        <v>#N/A</v>
      </c>
      <c r="G440" s="281"/>
      <c r="H440" s="249"/>
      <c r="I440" s="249"/>
      <c r="J440" s="248">
        <f t="shared" si="18"/>
        <v>0</v>
      </c>
      <c r="K440" s="281"/>
      <c r="L440" s="281"/>
      <c r="M440" s="281"/>
      <c r="N440" s="281"/>
      <c r="O440" s="249"/>
      <c r="P440" s="249"/>
      <c r="Q440" s="249"/>
      <c r="R440" s="249"/>
      <c r="S440" s="249"/>
      <c r="T440" s="249"/>
      <c r="U440" s="374">
        <f t="shared" si="19"/>
        <v>0</v>
      </c>
      <c r="V440" s="374">
        <f>'SEFA Recon - Exp - LONG'!M443</f>
        <v>0</v>
      </c>
      <c r="W440" s="282">
        <f t="shared" si="20"/>
        <v>0</v>
      </c>
      <c r="X440" s="286"/>
    </row>
    <row r="441" spans="4:24" hidden="1">
      <c r="D441" s="274">
        <f>'SEFA Recon - Exp - LONG'!D444</f>
        <v>0</v>
      </c>
      <c r="E441" s="400"/>
      <c r="F441" s="275" t="e">
        <f>VLOOKUP(E441,Exported!$A$2:$B$43,2,FALSE)</f>
        <v>#N/A</v>
      </c>
      <c r="G441" s="281"/>
      <c r="H441" s="249"/>
      <c r="I441" s="249"/>
      <c r="J441" s="248">
        <f t="shared" si="18"/>
        <v>0</v>
      </c>
      <c r="K441" s="281"/>
      <c r="L441" s="281"/>
      <c r="M441" s="281"/>
      <c r="N441" s="281"/>
      <c r="O441" s="249"/>
      <c r="P441" s="249"/>
      <c r="Q441" s="249"/>
      <c r="R441" s="249"/>
      <c r="S441" s="249"/>
      <c r="T441" s="249"/>
      <c r="U441" s="374">
        <f t="shared" si="19"/>
        <v>0</v>
      </c>
      <c r="V441" s="374">
        <f>'SEFA Recon - Exp - LONG'!M444</f>
        <v>0</v>
      </c>
      <c r="W441" s="282">
        <f t="shared" si="20"/>
        <v>0</v>
      </c>
      <c r="X441" s="286"/>
    </row>
    <row r="442" spans="4:24" hidden="1">
      <c r="D442" s="274">
        <f>'SEFA Recon - Exp - LONG'!D445</f>
        <v>0</v>
      </c>
      <c r="E442" s="400"/>
      <c r="F442" s="275" t="e">
        <f>VLOOKUP(E442,Exported!$A$2:$B$43,2,FALSE)</f>
        <v>#N/A</v>
      </c>
      <c r="G442" s="281"/>
      <c r="H442" s="249"/>
      <c r="I442" s="249"/>
      <c r="J442" s="248">
        <f t="shared" si="18"/>
        <v>0</v>
      </c>
      <c r="K442" s="281"/>
      <c r="L442" s="281"/>
      <c r="M442" s="281"/>
      <c r="N442" s="281"/>
      <c r="O442" s="249"/>
      <c r="P442" s="249"/>
      <c r="Q442" s="249"/>
      <c r="R442" s="249"/>
      <c r="S442" s="249"/>
      <c r="T442" s="249"/>
      <c r="U442" s="374">
        <f t="shared" si="19"/>
        <v>0</v>
      </c>
      <c r="V442" s="374">
        <f>'SEFA Recon - Exp - LONG'!M445</f>
        <v>0</v>
      </c>
      <c r="W442" s="282">
        <f t="shared" si="20"/>
        <v>0</v>
      </c>
      <c r="X442" s="286"/>
    </row>
    <row r="443" spans="4:24" hidden="1">
      <c r="D443" s="274">
        <f>'SEFA Recon - Exp - LONG'!D446</f>
        <v>0</v>
      </c>
      <c r="E443" s="400"/>
      <c r="F443" s="275" t="e">
        <f>VLOOKUP(E443,Exported!$A$2:$B$43,2,FALSE)</f>
        <v>#N/A</v>
      </c>
      <c r="G443" s="281"/>
      <c r="H443" s="249"/>
      <c r="I443" s="249"/>
      <c r="J443" s="248">
        <f t="shared" si="18"/>
        <v>0</v>
      </c>
      <c r="K443" s="281"/>
      <c r="L443" s="281"/>
      <c r="M443" s="281"/>
      <c r="N443" s="281"/>
      <c r="O443" s="249"/>
      <c r="P443" s="249"/>
      <c r="Q443" s="249"/>
      <c r="R443" s="249"/>
      <c r="S443" s="249"/>
      <c r="T443" s="249"/>
      <c r="U443" s="374">
        <f t="shared" si="19"/>
        <v>0</v>
      </c>
      <c r="V443" s="374">
        <f>'SEFA Recon - Exp - LONG'!M446</f>
        <v>0</v>
      </c>
      <c r="W443" s="282">
        <f t="shared" si="20"/>
        <v>0</v>
      </c>
      <c r="X443" s="286"/>
    </row>
    <row r="444" spans="4:24" hidden="1">
      <c r="D444" s="274">
        <f>'SEFA Recon - Exp - LONG'!D447</f>
        <v>0</v>
      </c>
      <c r="E444" s="400"/>
      <c r="F444" s="275" t="e">
        <f>VLOOKUP(E444,Exported!$A$2:$B$43,2,FALSE)</f>
        <v>#N/A</v>
      </c>
      <c r="G444" s="281"/>
      <c r="H444" s="249"/>
      <c r="I444" s="249"/>
      <c r="J444" s="248">
        <f t="shared" si="18"/>
        <v>0</v>
      </c>
      <c r="K444" s="281"/>
      <c r="L444" s="281"/>
      <c r="M444" s="281"/>
      <c r="N444" s="281"/>
      <c r="O444" s="249"/>
      <c r="P444" s="249"/>
      <c r="Q444" s="249"/>
      <c r="R444" s="249"/>
      <c r="S444" s="249"/>
      <c r="T444" s="249"/>
      <c r="U444" s="374">
        <f t="shared" si="19"/>
        <v>0</v>
      </c>
      <c r="V444" s="374">
        <f>'SEFA Recon - Exp - LONG'!M447</f>
        <v>0</v>
      </c>
      <c r="W444" s="282">
        <f t="shared" si="20"/>
        <v>0</v>
      </c>
      <c r="X444" s="286"/>
    </row>
    <row r="445" spans="4:24" hidden="1">
      <c r="D445" s="274">
        <f>'SEFA Recon - Exp - LONG'!D448</f>
        <v>0</v>
      </c>
      <c r="E445" s="400"/>
      <c r="F445" s="275" t="e">
        <f>VLOOKUP(E445,Exported!$A$2:$B$43,2,FALSE)</f>
        <v>#N/A</v>
      </c>
      <c r="G445" s="281"/>
      <c r="H445" s="249"/>
      <c r="I445" s="249"/>
      <c r="J445" s="248">
        <f t="shared" si="18"/>
        <v>0</v>
      </c>
      <c r="K445" s="281"/>
      <c r="L445" s="281"/>
      <c r="M445" s="281"/>
      <c r="N445" s="281"/>
      <c r="O445" s="249"/>
      <c r="P445" s="249"/>
      <c r="Q445" s="249"/>
      <c r="R445" s="249"/>
      <c r="S445" s="249"/>
      <c r="T445" s="249"/>
      <c r="U445" s="374">
        <f t="shared" si="19"/>
        <v>0</v>
      </c>
      <c r="V445" s="374">
        <f>'SEFA Recon - Exp - LONG'!M448</f>
        <v>0</v>
      </c>
      <c r="W445" s="282">
        <f t="shared" si="20"/>
        <v>0</v>
      </c>
      <c r="X445" s="286"/>
    </row>
    <row r="446" spans="4:24" hidden="1">
      <c r="D446" s="274">
        <f>'SEFA Recon - Exp - LONG'!D449</f>
        <v>0</v>
      </c>
      <c r="E446" s="400"/>
      <c r="F446" s="275" t="e">
        <f>VLOOKUP(E446,Exported!$A$2:$B$43,2,FALSE)</f>
        <v>#N/A</v>
      </c>
      <c r="G446" s="281"/>
      <c r="H446" s="249"/>
      <c r="I446" s="249"/>
      <c r="J446" s="248">
        <f t="shared" si="18"/>
        <v>0</v>
      </c>
      <c r="K446" s="281"/>
      <c r="L446" s="281"/>
      <c r="M446" s="281"/>
      <c r="N446" s="281"/>
      <c r="O446" s="249"/>
      <c r="P446" s="249"/>
      <c r="Q446" s="249"/>
      <c r="R446" s="249"/>
      <c r="S446" s="249"/>
      <c r="T446" s="249"/>
      <c r="U446" s="374">
        <f t="shared" si="19"/>
        <v>0</v>
      </c>
      <c r="V446" s="374">
        <f>'SEFA Recon - Exp - LONG'!M449</f>
        <v>0</v>
      </c>
      <c r="W446" s="282">
        <f t="shared" si="20"/>
        <v>0</v>
      </c>
      <c r="X446" s="286"/>
    </row>
    <row r="447" spans="4:24" hidden="1">
      <c r="D447" s="274">
        <f>'SEFA Recon - Exp - LONG'!D450</f>
        <v>0</v>
      </c>
      <c r="E447" s="400"/>
      <c r="F447" s="275" t="e">
        <f>VLOOKUP(E447,Exported!$A$2:$B$43,2,FALSE)</f>
        <v>#N/A</v>
      </c>
      <c r="G447" s="281"/>
      <c r="H447" s="249"/>
      <c r="I447" s="249"/>
      <c r="J447" s="248">
        <f t="shared" si="18"/>
        <v>0</v>
      </c>
      <c r="K447" s="281"/>
      <c r="L447" s="281"/>
      <c r="M447" s="281"/>
      <c r="N447" s="281"/>
      <c r="O447" s="249"/>
      <c r="P447" s="249"/>
      <c r="Q447" s="249"/>
      <c r="R447" s="249"/>
      <c r="S447" s="249"/>
      <c r="T447" s="249"/>
      <c r="U447" s="374">
        <f t="shared" si="19"/>
        <v>0</v>
      </c>
      <c r="V447" s="374">
        <f>'SEFA Recon - Exp - LONG'!M450</f>
        <v>0</v>
      </c>
      <c r="W447" s="282">
        <f t="shared" si="20"/>
        <v>0</v>
      </c>
      <c r="X447" s="286"/>
    </row>
    <row r="448" spans="4:24" hidden="1">
      <c r="D448" s="274">
        <f>'SEFA Recon - Exp - LONG'!D451</f>
        <v>0</v>
      </c>
      <c r="E448" s="400"/>
      <c r="F448" s="275" t="e">
        <f>VLOOKUP(E448,Exported!$A$2:$B$43,2,FALSE)</f>
        <v>#N/A</v>
      </c>
      <c r="G448" s="281"/>
      <c r="H448" s="249"/>
      <c r="I448" s="249"/>
      <c r="J448" s="248">
        <f t="shared" si="18"/>
        <v>0</v>
      </c>
      <c r="K448" s="281"/>
      <c r="L448" s="281"/>
      <c r="M448" s="281"/>
      <c r="N448" s="281"/>
      <c r="O448" s="249"/>
      <c r="P448" s="249"/>
      <c r="Q448" s="249"/>
      <c r="R448" s="249"/>
      <c r="S448" s="249"/>
      <c r="T448" s="249"/>
      <c r="U448" s="374">
        <f t="shared" si="19"/>
        <v>0</v>
      </c>
      <c r="V448" s="374">
        <f>'SEFA Recon - Exp - LONG'!M451</f>
        <v>0</v>
      </c>
      <c r="W448" s="282">
        <f t="shared" si="20"/>
        <v>0</v>
      </c>
      <c r="X448" s="286"/>
    </row>
    <row r="449" spans="4:24" hidden="1">
      <c r="D449" s="274">
        <f>'SEFA Recon - Exp - LONG'!D452</f>
        <v>0</v>
      </c>
      <c r="E449" s="400"/>
      <c r="F449" s="275" t="e">
        <f>VLOOKUP(E449,Exported!$A$2:$B$43,2,FALSE)</f>
        <v>#N/A</v>
      </c>
      <c r="G449" s="281"/>
      <c r="H449" s="249"/>
      <c r="I449" s="249"/>
      <c r="J449" s="248">
        <f t="shared" si="18"/>
        <v>0</v>
      </c>
      <c r="K449" s="281"/>
      <c r="L449" s="281"/>
      <c r="M449" s="281"/>
      <c r="N449" s="281"/>
      <c r="O449" s="249"/>
      <c r="P449" s="249"/>
      <c r="Q449" s="249"/>
      <c r="R449" s="249"/>
      <c r="S449" s="249"/>
      <c r="T449" s="249"/>
      <c r="U449" s="374">
        <f t="shared" si="19"/>
        <v>0</v>
      </c>
      <c r="V449" s="374">
        <f>'SEFA Recon - Exp - LONG'!M452</f>
        <v>0</v>
      </c>
      <c r="W449" s="282">
        <f t="shared" si="20"/>
        <v>0</v>
      </c>
      <c r="X449" s="286"/>
    </row>
    <row r="450" spans="4:24" hidden="1">
      <c r="D450" s="274">
        <f>'SEFA Recon - Exp - LONG'!D453</f>
        <v>0</v>
      </c>
      <c r="E450" s="400"/>
      <c r="F450" s="275" t="e">
        <f>VLOOKUP(E450,Exported!$A$2:$B$43,2,FALSE)</f>
        <v>#N/A</v>
      </c>
      <c r="G450" s="281"/>
      <c r="H450" s="249"/>
      <c r="I450" s="249"/>
      <c r="J450" s="248">
        <f t="shared" si="18"/>
        <v>0</v>
      </c>
      <c r="K450" s="281"/>
      <c r="L450" s="281"/>
      <c r="M450" s="281"/>
      <c r="N450" s="281"/>
      <c r="O450" s="249"/>
      <c r="P450" s="249"/>
      <c r="Q450" s="249"/>
      <c r="R450" s="249"/>
      <c r="S450" s="249"/>
      <c r="T450" s="249"/>
      <c r="U450" s="374">
        <f t="shared" si="19"/>
        <v>0</v>
      </c>
      <c r="V450" s="374">
        <f>'SEFA Recon - Exp - LONG'!M453</f>
        <v>0</v>
      </c>
      <c r="W450" s="282">
        <f t="shared" si="20"/>
        <v>0</v>
      </c>
      <c r="X450" s="286"/>
    </row>
    <row r="451" spans="4:24" hidden="1">
      <c r="D451" s="274">
        <f>'SEFA Recon - Exp - LONG'!D454</f>
        <v>0</v>
      </c>
      <c r="E451" s="400"/>
      <c r="F451" s="275" t="e">
        <f>VLOOKUP(E451,Exported!$A$2:$B$43,2,FALSE)</f>
        <v>#N/A</v>
      </c>
      <c r="G451" s="281"/>
      <c r="H451" s="249"/>
      <c r="I451" s="249"/>
      <c r="J451" s="248">
        <f t="shared" si="18"/>
        <v>0</v>
      </c>
      <c r="K451" s="281"/>
      <c r="L451" s="281"/>
      <c r="M451" s="281"/>
      <c r="N451" s="281"/>
      <c r="O451" s="249"/>
      <c r="P451" s="249"/>
      <c r="Q451" s="249"/>
      <c r="R451" s="249"/>
      <c r="S451" s="249"/>
      <c r="T451" s="249"/>
      <c r="U451" s="374">
        <f t="shared" si="19"/>
        <v>0</v>
      </c>
      <c r="V451" s="374">
        <f>'SEFA Recon - Exp - LONG'!M454</f>
        <v>0</v>
      </c>
      <c r="W451" s="282">
        <f t="shared" si="20"/>
        <v>0</v>
      </c>
      <c r="X451" s="286"/>
    </row>
    <row r="452" spans="4:24" hidden="1">
      <c r="D452" s="274">
        <f>'SEFA Recon - Exp - LONG'!D455</f>
        <v>0</v>
      </c>
      <c r="E452" s="400"/>
      <c r="F452" s="275" t="e">
        <f>VLOOKUP(E452,Exported!$A$2:$B$43,2,FALSE)</f>
        <v>#N/A</v>
      </c>
      <c r="G452" s="281"/>
      <c r="H452" s="249"/>
      <c r="I452" s="249"/>
      <c r="J452" s="248">
        <f t="shared" si="18"/>
        <v>0</v>
      </c>
      <c r="K452" s="281"/>
      <c r="L452" s="281"/>
      <c r="M452" s="281"/>
      <c r="N452" s="281"/>
      <c r="O452" s="249"/>
      <c r="P452" s="249"/>
      <c r="Q452" s="249"/>
      <c r="R452" s="249"/>
      <c r="S452" s="249"/>
      <c r="T452" s="249"/>
      <c r="U452" s="374">
        <f t="shared" si="19"/>
        <v>0</v>
      </c>
      <c r="V452" s="374">
        <f>'SEFA Recon - Exp - LONG'!M455</f>
        <v>0</v>
      </c>
      <c r="W452" s="282">
        <f t="shared" si="20"/>
        <v>0</v>
      </c>
      <c r="X452" s="286"/>
    </row>
    <row r="453" spans="4:24" hidden="1">
      <c r="D453" s="274">
        <f>'SEFA Recon - Exp - LONG'!D456</f>
        <v>0</v>
      </c>
      <c r="E453" s="400"/>
      <c r="F453" s="275" t="e">
        <f>VLOOKUP(E453,Exported!$A$2:$B$43,2,FALSE)</f>
        <v>#N/A</v>
      </c>
      <c r="G453" s="281"/>
      <c r="H453" s="249"/>
      <c r="I453" s="249"/>
      <c r="J453" s="248">
        <f t="shared" si="18"/>
        <v>0</v>
      </c>
      <c r="K453" s="281"/>
      <c r="L453" s="281"/>
      <c r="M453" s="281"/>
      <c r="N453" s="281"/>
      <c r="O453" s="249"/>
      <c r="P453" s="249"/>
      <c r="Q453" s="249"/>
      <c r="R453" s="249"/>
      <c r="S453" s="249"/>
      <c r="T453" s="249"/>
      <c r="U453" s="374">
        <f t="shared" si="19"/>
        <v>0</v>
      </c>
      <c r="V453" s="374">
        <f>'SEFA Recon - Exp - LONG'!M456</f>
        <v>0</v>
      </c>
      <c r="W453" s="282">
        <f t="shared" si="20"/>
        <v>0</v>
      </c>
      <c r="X453" s="286"/>
    </row>
    <row r="454" spans="4:24" hidden="1">
      <c r="D454" s="274">
        <f>'SEFA Recon - Exp - LONG'!D457</f>
        <v>0</v>
      </c>
      <c r="E454" s="400"/>
      <c r="F454" s="275" t="e">
        <f>VLOOKUP(E454,Exported!$A$2:$B$43,2,FALSE)</f>
        <v>#N/A</v>
      </c>
      <c r="G454" s="281"/>
      <c r="H454" s="249"/>
      <c r="I454" s="249"/>
      <c r="J454" s="248">
        <f t="shared" si="18"/>
        <v>0</v>
      </c>
      <c r="K454" s="281"/>
      <c r="L454" s="281"/>
      <c r="M454" s="281"/>
      <c r="N454" s="281"/>
      <c r="O454" s="249"/>
      <c r="P454" s="249"/>
      <c r="Q454" s="249"/>
      <c r="R454" s="249"/>
      <c r="S454" s="249"/>
      <c r="T454" s="249"/>
      <c r="U454" s="374">
        <f t="shared" si="19"/>
        <v>0</v>
      </c>
      <c r="V454" s="374">
        <f>'SEFA Recon - Exp - LONG'!M457</f>
        <v>0</v>
      </c>
      <c r="W454" s="282">
        <f t="shared" si="20"/>
        <v>0</v>
      </c>
      <c r="X454" s="286"/>
    </row>
    <row r="455" spans="4:24" hidden="1">
      <c r="D455" s="274">
        <f>'SEFA Recon - Exp - LONG'!D458</f>
        <v>0</v>
      </c>
      <c r="E455" s="400"/>
      <c r="F455" s="275" t="e">
        <f>VLOOKUP(E455,Exported!$A$2:$B$43,2,FALSE)</f>
        <v>#N/A</v>
      </c>
      <c r="G455" s="281"/>
      <c r="H455" s="249"/>
      <c r="I455" s="249"/>
      <c r="J455" s="248">
        <f t="shared" si="18"/>
        <v>0</v>
      </c>
      <c r="K455" s="281"/>
      <c r="L455" s="281"/>
      <c r="M455" s="281"/>
      <c r="N455" s="281"/>
      <c r="O455" s="249"/>
      <c r="P455" s="249"/>
      <c r="Q455" s="249"/>
      <c r="R455" s="249"/>
      <c r="S455" s="249"/>
      <c r="T455" s="249"/>
      <c r="U455" s="374">
        <f t="shared" si="19"/>
        <v>0</v>
      </c>
      <c r="V455" s="374">
        <f>'SEFA Recon - Exp - LONG'!M458</f>
        <v>0</v>
      </c>
      <c r="W455" s="282">
        <f t="shared" si="20"/>
        <v>0</v>
      </c>
      <c r="X455" s="286"/>
    </row>
    <row r="456" spans="4:24" hidden="1">
      <c r="D456" s="274">
        <f>'SEFA Recon - Exp - LONG'!D459</f>
        <v>0</v>
      </c>
      <c r="E456" s="400"/>
      <c r="F456" s="275" t="e">
        <f>VLOOKUP(E456,Exported!$A$2:$B$43,2,FALSE)</f>
        <v>#N/A</v>
      </c>
      <c r="G456" s="281"/>
      <c r="H456" s="249"/>
      <c r="I456" s="249"/>
      <c r="J456" s="248">
        <f t="shared" si="18"/>
        <v>0</v>
      </c>
      <c r="K456" s="281"/>
      <c r="L456" s="281"/>
      <c r="M456" s="281"/>
      <c r="N456" s="281"/>
      <c r="O456" s="249"/>
      <c r="P456" s="249"/>
      <c r="Q456" s="249"/>
      <c r="R456" s="249"/>
      <c r="S456" s="249"/>
      <c r="T456" s="249"/>
      <c r="U456" s="374">
        <f t="shared" si="19"/>
        <v>0</v>
      </c>
      <c r="V456" s="374">
        <f>'SEFA Recon - Exp - LONG'!M459</f>
        <v>0</v>
      </c>
      <c r="W456" s="282">
        <f t="shared" si="20"/>
        <v>0</v>
      </c>
      <c r="X456" s="286"/>
    </row>
    <row r="457" spans="4:24" hidden="1">
      <c r="D457" s="274">
        <f>'SEFA Recon - Exp - LONG'!D460</f>
        <v>0</v>
      </c>
      <c r="E457" s="400"/>
      <c r="F457" s="275" t="e">
        <f>VLOOKUP(E457,Exported!$A$2:$B$43,2,FALSE)</f>
        <v>#N/A</v>
      </c>
      <c r="G457" s="281"/>
      <c r="H457" s="249"/>
      <c r="I457" s="249"/>
      <c r="J457" s="248">
        <f t="shared" si="18"/>
        <v>0</v>
      </c>
      <c r="K457" s="281"/>
      <c r="L457" s="281"/>
      <c r="M457" s="281"/>
      <c r="N457" s="281"/>
      <c r="O457" s="249"/>
      <c r="P457" s="249"/>
      <c r="Q457" s="249"/>
      <c r="R457" s="249"/>
      <c r="S457" s="249"/>
      <c r="T457" s="249"/>
      <c r="U457" s="374">
        <f t="shared" si="19"/>
        <v>0</v>
      </c>
      <c r="V457" s="374">
        <f>'SEFA Recon - Exp - LONG'!M460</f>
        <v>0</v>
      </c>
      <c r="W457" s="282">
        <f t="shared" si="20"/>
        <v>0</v>
      </c>
      <c r="X457" s="286"/>
    </row>
    <row r="458" spans="4:24" hidden="1">
      <c r="D458" s="274">
        <f>'SEFA Recon - Exp - LONG'!D461</f>
        <v>0</v>
      </c>
      <c r="E458" s="400"/>
      <c r="F458" s="275" t="e">
        <f>VLOOKUP(E458,Exported!$A$2:$B$43,2,FALSE)</f>
        <v>#N/A</v>
      </c>
      <c r="G458" s="281"/>
      <c r="H458" s="249"/>
      <c r="I458" s="249"/>
      <c r="J458" s="248">
        <f t="shared" si="18"/>
        <v>0</v>
      </c>
      <c r="K458" s="281"/>
      <c r="L458" s="281"/>
      <c r="M458" s="281"/>
      <c r="N458" s="281"/>
      <c r="O458" s="249"/>
      <c r="P458" s="249"/>
      <c r="Q458" s="249"/>
      <c r="R458" s="249"/>
      <c r="S458" s="249"/>
      <c r="T458" s="249"/>
      <c r="U458" s="374">
        <f t="shared" si="19"/>
        <v>0</v>
      </c>
      <c r="V458" s="374">
        <f>'SEFA Recon - Exp - LONG'!M461</f>
        <v>0</v>
      </c>
      <c r="W458" s="282">
        <f t="shared" si="20"/>
        <v>0</v>
      </c>
      <c r="X458" s="286"/>
    </row>
    <row r="459" spans="4:24" hidden="1">
      <c r="D459" s="274">
        <f>'SEFA Recon - Exp - LONG'!D462</f>
        <v>0</v>
      </c>
      <c r="E459" s="400"/>
      <c r="F459" s="275" t="e">
        <f>VLOOKUP(E459,Exported!$A$2:$B$43,2,FALSE)</f>
        <v>#N/A</v>
      </c>
      <c r="G459" s="281"/>
      <c r="H459" s="249"/>
      <c r="I459" s="249"/>
      <c r="J459" s="248">
        <f t="shared" si="18"/>
        <v>0</v>
      </c>
      <c r="K459" s="281"/>
      <c r="L459" s="281"/>
      <c r="M459" s="281"/>
      <c r="N459" s="281"/>
      <c r="O459" s="249"/>
      <c r="P459" s="249"/>
      <c r="Q459" s="249"/>
      <c r="R459" s="249"/>
      <c r="S459" s="249"/>
      <c r="T459" s="249"/>
      <c r="U459" s="374">
        <f t="shared" si="19"/>
        <v>0</v>
      </c>
      <c r="V459" s="374">
        <f>'SEFA Recon - Exp - LONG'!M462</f>
        <v>0</v>
      </c>
      <c r="W459" s="282">
        <f t="shared" si="20"/>
        <v>0</v>
      </c>
      <c r="X459" s="286"/>
    </row>
    <row r="460" spans="4:24" hidden="1">
      <c r="D460" s="274">
        <f>'SEFA Recon - Exp - LONG'!D463</f>
        <v>0</v>
      </c>
      <c r="E460" s="400"/>
      <c r="F460" s="275" t="e">
        <f>VLOOKUP(E460,Exported!$A$2:$B$43,2,FALSE)</f>
        <v>#N/A</v>
      </c>
      <c r="G460" s="281"/>
      <c r="H460" s="249"/>
      <c r="I460" s="249"/>
      <c r="J460" s="248">
        <f t="shared" si="18"/>
        <v>0</v>
      </c>
      <c r="K460" s="281"/>
      <c r="L460" s="281"/>
      <c r="M460" s="281"/>
      <c r="N460" s="281"/>
      <c r="O460" s="249"/>
      <c r="P460" s="249"/>
      <c r="Q460" s="249"/>
      <c r="R460" s="249"/>
      <c r="S460" s="249"/>
      <c r="T460" s="249"/>
      <c r="U460" s="374">
        <f t="shared" si="19"/>
        <v>0</v>
      </c>
      <c r="V460" s="374">
        <f>'SEFA Recon - Exp - LONG'!M463</f>
        <v>0</v>
      </c>
      <c r="W460" s="282">
        <f t="shared" si="20"/>
        <v>0</v>
      </c>
      <c r="X460" s="286"/>
    </row>
    <row r="461" spans="4:24" hidden="1">
      <c r="D461" s="274">
        <f>'SEFA Recon - Exp - LONG'!D464</f>
        <v>0</v>
      </c>
      <c r="E461" s="400"/>
      <c r="F461" s="275" t="e">
        <f>VLOOKUP(E461,Exported!$A$2:$B$43,2,FALSE)</f>
        <v>#N/A</v>
      </c>
      <c r="G461" s="281"/>
      <c r="H461" s="249"/>
      <c r="I461" s="249"/>
      <c r="J461" s="248">
        <f t="shared" si="18"/>
        <v>0</v>
      </c>
      <c r="K461" s="281"/>
      <c r="L461" s="281"/>
      <c r="M461" s="281"/>
      <c r="N461" s="281"/>
      <c r="O461" s="249"/>
      <c r="P461" s="249"/>
      <c r="Q461" s="249"/>
      <c r="R461" s="249"/>
      <c r="S461" s="249"/>
      <c r="T461" s="249"/>
      <c r="U461" s="374">
        <f t="shared" si="19"/>
        <v>0</v>
      </c>
      <c r="V461" s="374">
        <f>'SEFA Recon - Exp - LONG'!M464</f>
        <v>0</v>
      </c>
      <c r="W461" s="282">
        <f t="shared" si="20"/>
        <v>0</v>
      </c>
      <c r="X461" s="286"/>
    </row>
    <row r="462" spans="4:24" hidden="1">
      <c r="D462" s="274">
        <f>'SEFA Recon - Exp - LONG'!D465</f>
        <v>0</v>
      </c>
      <c r="E462" s="400"/>
      <c r="F462" s="275" t="e">
        <f>VLOOKUP(E462,Exported!$A$2:$B$43,2,FALSE)</f>
        <v>#N/A</v>
      </c>
      <c r="G462" s="281"/>
      <c r="H462" s="249"/>
      <c r="I462" s="249"/>
      <c r="J462" s="248">
        <f t="shared" si="18"/>
        <v>0</v>
      </c>
      <c r="K462" s="281"/>
      <c r="L462" s="281"/>
      <c r="M462" s="281"/>
      <c r="N462" s="281"/>
      <c r="O462" s="249"/>
      <c r="P462" s="249"/>
      <c r="Q462" s="249"/>
      <c r="R462" s="249"/>
      <c r="S462" s="249"/>
      <c r="T462" s="249"/>
      <c r="U462" s="374">
        <f t="shared" si="19"/>
        <v>0</v>
      </c>
      <c r="V462" s="374">
        <f>'SEFA Recon - Exp - LONG'!M465</f>
        <v>0</v>
      </c>
      <c r="W462" s="282">
        <f t="shared" si="20"/>
        <v>0</v>
      </c>
      <c r="X462" s="286"/>
    </row>
    <row r="463" spans="4:24" hidden="1">
      <c r="D463" s="274">
        <f>'SEFA Recon - Exp - LONG'!D466</f>
        <v>0</v>
      </c>
      <c r="E463" s="400"/>
      <c r="F463" s="275" t="e">
        <f>VLOOKUP(E463,Exported!$A$2:$B$43,2,FALSE)</f>
        <v>#N/A</v>
      </c>
      <c r="G463" s="281"/>
      <c r="H463" s="249"/>
      <c r="I463" s="249"/>
      <c r="J463" s="248">
        <f t="shared" si="18"/>
        <v>0</v>
      </c>
      <c r="K463" s="281"/>
      <c r="L463" s="281"/>
      <c r="M463" s="281"/>
      <c r="N463" s="281"/>
      <c r="O463" s="249"/>
      <c r="P463" s="249"/>
      <c r="Q463" s="249"/>
      <c r="R463" s="249"/>
      <c r="S463" s="249"/>
      <c r="T463" s="249"/>
      <c r="U463" s="374">
        <f t="shared" si="19"/>
        <v>0</v>
      </c>
      <c r="V463" s="374">
        <f>'SEFA Recon - Exp - LONG'!M466</f>
        <v>0</v>
      </c>
      <c r="W463" s="282">
        <f t="shared" si="20"/>
        <v>0</v>
      </c>
      <c r="X463" s="286"/>
    </row>
    <row r="464" spans="4:24" hidden="1">
      <c r="D464" s="274">
        <f>'SEFA Recon - Exp - LONG'!D467</f>
        <v>0</v>
      </c>
      <c r="E464" s="400"/>
      <c r="F464" s="275" t="e">
        <f>VLOOKUP(E464,Exported!$A$2:$B$43,2,FALSE)</f>
        <v>#N/A</v>
      </c>
      <c r="G464" s="281"/>
      <c r="H464" s="249"/>
      <c r="I464" s="249"/>
      <c r="J464" s="248">
        <f t="shared" si="18"/>
        <v>0</v>
      </c>
      <c r="K464" s="281"/>
      <c r="L464" s="281"/>
      <c r="M464" s="281"/>
      <c r="N464" s="281"/>
      <c r="O464" s="249"/>
      <c r="P464" s="249"/>
      <c r="Q464" s="249"/>
      <c r="R464" s="249"/>
      <c r="S464" s="249"/>
      <c r="T464" s="249"/>
      <c r="U464" s="374">
        <f t="shared" si="19"/>
        <v>0</v>
      </c>
      <c r="V464" s="374">
        <f>'SEFA Recon - Exp - LONG'!M467</f>
        <v>0</v>
      </c>
      <c r="W464" s="282">
        <f t="shared" si="20"/>
        <v>0</v>
      </c>
      <c r="X464" s="286"/>
    </row>
    <row r="465" spans="4:24" hidden="1">
      <c r="D465" s="274">
        <f>'SEFA Recon - Exp - LONG'!D468</f>
        <v>0</v>
      </c>
      <c r="E465" s="400"/>
      <c r="F465" s="275" t="e">
        <f>VLOOKUP(E465,Exported!$A$2:$B$43,2,FALSE)</f>
        <v>#N/A</v>
      </c>
      <c r="G465" s="281"/>
      <c r="H465" s="249"/>
      <c r="I465" s="249"/>
      <c r="J465" s="248">
        <f t="shared" ref="J465:J528" si="21">SUM(G465:I465)</f>
        <v>0</v>
      </c>
      <c r="K465" s="281"/>
      <c r="L465" s="281"/>
      <c r="M465" s="281"/>
      <c r="N465" s="281"/>
      <c r="O465" s="249"/>
      <c r="P465" s="249"/>
      <c r="Q465" s="249"/>
      <c r="R465" s="249"/>
      <c r="S465" s="249"/>
      <c r="T465" s="249"/>
      <c r="U465" s="374">
        <f t="shared" si="19"/>
        <v>0</v>
      </c>
      <c r="V465" s="374">
        <f>'SEFA Recon - Exp - LONG'!M468</f>
        <v>0</v>
      </c>
      <c r="W465" s="282">
        <f t="shared" si="20"/>
        <v>0</v>
      </c>
      <c r="X465" s="286"/>
    </row>
    <row r="466" spans="4:24" hidden="1">
      <c r="D466" s="274">
        <f>'SEFA Recon - Exp - LONG'!D469</f>
        <v>0</v>
      </c>
      <c r="E466" s="400"/>
      <c r="F466" s="275" t="e">
        <f>VLOOKUP(E466,Exported!$A$2:$B$43,2,FALSE)</f>
        <v>#N/A</v>
      </c>
      <c r="G466" s="281"/>
      <c r="H466" s="249"/>
      <c r="I466" s="249"/>
      <c r="J466" s="248">
        <f t="shared" si="21"/>
        <v>0</v>
      </c>
      <c r="K466" s="281"/>
      <c r="L466" s="281"/>
      <c r="M466" s="281"/>
      <c r="N466" s="281"/>
      <c r="O466" s="249"/>
      <c r="P466" s="249"/>
      <c r="Q466" s="249"/>
      <c r="R466" s="249"/>
      <c r="S466" s="249"/>
      <c r="T466" s="249"/>
      <c r="U466" s="374">
        <f t="shared" ref="U466:U529" si="22">SUM(J466:T466)</f>
        <v>0</v>
      </c>
      <c r="V466" s="374">
        <f>'SEFA Recon - Exp - LONG'!M469</f>
        <v>0</v>
      </c>
      <c r="W466" s="282">
        <f t="shared" ref="W466:W529" si="23">+U466+V466</f>
        <v>0</v>
      </c>
      <c r="X466" s="286"/>
    </row>
    <row r="467" spans="4:24" hidden="1">
      <c r="D467" s="274">
        <f>'SEFA Recon - Exp - LONG'!D470</f>
        <v>0</v>
      </c>
      <c r="E467" s="400"/>
      <c r="F467" s="275" t="e">
        <f>VLOOKUP(E467,Exported!$A$2:$B$43,2,FALSE)</f>
        <v>#N/A</v>
      </c>
      <c r="G467" s="281"/>
      <c r="H467" s="249"/>
      <c r="I467" s="249"/>
      <c r="J467" s="248">
        <f t="shared" si="21"/>
        <v>0</v>
      </c>
      <c r="K467" s="281"/>
      <c r="L467" s="281"/>
      <c r="M467" s="281"/>
      <c r="N467" s="281"/>
      <c r="O467" s="249"/>
      <c r="P467" s="249"/>
      <c r="Q467" s="249"/>
      <c r="R467" s="249"/>
      <c r="S467" s="249"/>
      <c r="T467" s="249"/>
      <c r="U467" s="374">
        <f t="shared" si="22"/>
        <v>0</v>
      </c>
      <c r="V467" s="374">
        <f>'SEFA Recon - Exp - LONG'!M470</f>
        <v>0</v>
      </c>
      <c r="W467" s="282">
        <f t="shared" si="23"/>
        <v>0</v>
      </c>
      <c r="X467" s="286"/>
    </row>
    <row r="468" spans="4:24" hidden="1">
      <c r="D468" s="274">
        <f>'SEFA Recon - Exp - LONG'!D471</f>
        <v>0</v>
      </c>
      <c r="E468" s="400"/>
      <c r="F468" s="275" t="e">
        <f>VLOOKUP(E468,Exported!$A$2:$B$43,2,FALSE)</f>
        <v>#N/A</v>
      </c>
      <c r="G468" s="281"/>
      <c r="H468" s="249"/>
      <c r="I468" s="249"/>
      <c r="J468" s="248">
        <f t="shared" si="21"/>
        <v>0</v>
      </c>
      <c r="K468" s="281"/>
      <c r="L468" s="281"/>
      <c r="M468" s="281"/>
      <c r="N468" s="281"/>
      <c r="O468" s="249"/>
      <c r="P468" s="249"/>
      <c r="Q468" s="249"/>
      <c r="R468" s="249"/>
      <c r="S468" s="249"/>
      <c r="T468" s="249"/>
      <c r="U468" s="374">
        <f t="shared" si="22"/>
        <v>0</v>
      </c>
      <c r="V468" s="374">
        <f>'SEFA Recon - Exp - LONG'!M471</f>
        <v>0</v>
      </c>
      <c r="W468" s="282">
        <f t="shared" si="23"/>
        <v>0</v>
      </c>
      <c r="X468" s="286"/>
    </row>
    <row r="469" spans="4:24" hidden="1">
      <c r="D469" s="274">
        <f>'SEFA Recon - Exp - LONG'!D472</f>
        <v>0</v>
      </c>
      <c r="E469" s="400"/>
      <c r="F469" s="275" t="e">
        <f>VLOOKUP(E469,Exported!$A$2:$B$43,2,FALSE)</f>
        <v>#N/A</v>
      </c>
      <c r="G469" s="281"/>
      <c r="H469" s="249"/>
      <c r="I469" s="249"/>
      <c r="J469" s="248">
        <f t="shared" si="21"/>
        <v>0</v>
      </c>
      <c r="K469" s="281"/>
      <c r="L469" s="281"/>
      <c r="M469" s="281"/>
      <c r="N469" s="281"/>
      <c r="O469" s="249"/>
      <c r="P469" s="249"/>
      <c r="Q469" s="249"/>
      <c r="R469" s="249"/>
      <c r="S469" s="249"/>
      <c r="T469" s="249"/>
      <c r="U469" s="374">
        <f t="shared" si="22"/>
        <v>0</v>
      </c>
      <c r="V469" s="374">
        <f>'SEFA Recon - Exp - LONG'!M472</f>
        <v>0</v>
      </c>
      <c r="W469" s="282">
        <f t="shared" si="23"/>
        <v>0</v>
      </c>
      <c r="X469" s="286"/>
    </row>
    <row r="470" spans="4:24" hidden="1">
      <c r="D470" s="274">
        <f>'SEFA Recon - Exp - LONG'!D473</f>
        <v>0</v>
      </c>
      <c r="E470" s="400"/>
      <c r="F470" s="275" t="e">
        <f>VLOOKUP(E470,Exported!$A$2:$B$43,2,FALSE)</f>
        <v>#N/A</v>
      </c>
      <c r="G470" s="281"/>
      <c r="H470" s="249"/>
      <c r="I470" s="249"/>
      <c r="J470" s="248">
        <f t="shared" si="21"/>
        <v>0</v>
      </c>
      <c r="K470" s="281"/>
      <c r="L470" s="281"/>
      <c r="M470" s="281"/>
      <c r="N470" s="281"/>
      <c r="O470" s="249"/>
      <c r="P470" s="249"/>
      <c r="Q470" s="249"/>
      <c r="R470" s="249"/>
      <c r="S470" s="249"/>
      <c r="T470" s="249"/>
      <c r="U470" s="374">
        <f t="shared" si="22"/>
        <v>0</v>
      </c>
      <c r="V470" s="374">
        <f>'SEFA Recon - Exp - LONG'!M473</f>
        <v>0</v>
      </c>
      <c r="W470" s="282">
        <f t="shared" si="23"/>
        <v>0</v>
      </c>
      <c r="X470" s="286"/>
    </row>
    <row r="471" spans="4:24" hidden="1">
      <c r="D471" s="274">
        <f>'SEFA Recon - Exp - LONG'!D474</f>
        <v>0</v>
      </c>
      <c r="E471" s="400"/>
      <c r="F471" s="275" t="e">
        <f>VLOOKUP(E471,Exported!$A$2:$B$43,2,FALSE)</f>
        <v>#N/A</v>
      </c>
      <c r="G471" s="281"/>
      <c r="H471" s="249"/>
      <c r="I471" s="249"/>
      <c r="J471" s="248">
        <f t="shared" si="21"/>
        <v>0</v>
      </c>
      <c r="K471" s="281"/>
      <c r="L471" s="281"/>
      <c r="M471" s="281"/>
      <c r="N471" s="281"/>
      <c r="O471" s="249"/>
      <c r="P471" s="249"/>
      <c r="Q471" s="249"/>
      <c r="R471" s="249"/>
      <c r="S471" s="249"/>
      <c r="T471" s="249"/>
      <c r="U471" s="374">
        <f t="shared" si="22"/>
        <v>0</v>
      </c>
      <c r="V471" s="374">
        <f>'SEFA Recon - Exp - LONG'!M474</f>
        <v>0</v>
      </c>
      <c r="W471" s="282">
        <f t="shared" si="23"/>
        <v>0</v>
      </c>
      <c r="X471" s="286"/>
    </row>
    <row r="472" spans="4:24" hidden="1">
      <c r="D472" s="274">
        <f>'SEFA Recon - Exp - LONG'!D475</f>
        <v>0</v>
      </c>
      <c r="E472" s="400"/>
      <c r="F472" s="275" t="e">
        <f>VLOOKUP(E472,Exported!$A$2:$B$43,2,FALSE)</f>
        <v>#N/A</v>
      </c>
      <c r="G472" s="281"/>
      <c r="H472" s="249"/>
      <c r="I472" s="249"/>
      <c r="J472" s="248">
        <f t="shared" si="21"/>
        <v>0</v>
      </c>
      <c r="K472" s="281"/>
      <c r="L472" s="281"/>
      <c r="M472" s="281"/>
      <c r="N472" s="281"/>
      <c r="O472" s="249"/>
      <c r="P472" s="249"/>
      <c r="Q472" s="249"/>
      <c r="R472" s="249"/>
      <c r="S472" s="249"/>
      <c r="T472" s="249"/>
      <c r="U472" s="374">
        <f t="shared" si="22"/>
        <v>0</v>
      </c>
      <c r="V472" s="374">
        <f>'SEFA Recon - Exp - LONG'!M475</f>
        <v>0</v>
      </c>
      <c r="W472" s="282">
        <f t="shared" si="23"/>
        <v>0</v>
      </c>
      <c r="X472" s="286"/>
    </row>
    <row r="473" spans="4:24" hidden="1">
      <c r="D473" s="274">
        <f>'SEFA Recon - Exp - LONG'!D476</f>
        <v>0</v>
      </c>
      <c r="E473" s="400"/>
      <c r="F473" s="275" t="e">
        <f>VLOOKUP(E473,Exported!$A$2:$B$43,2,FALSE)</f>
        <v>#N/A</v>
      </c>
      <c r="G473" s="281"/>
      <c r="H473" s="249"/>
      <c r="I473" s="249"/>
      <c r="J473" s="248">
        <f t="shared" si="21"/>
        <v>0</v>
      </c>
      <c r="K473" s="281"/>
      <c r="L473" s="281"/>
      <c r="M473" s="281"/>
      <c r="N473" s="281"/>
      <c r="O473" s="249"/>
      <c r="P473" s="249"/>
      <c r="Q473" s="249"/>
      <c r="R473" s="249"/>
      <c r="S473" s="249"/>
      <c r="T473" s="249"/>
      <c r="U473" s="374">
        <f t="shared" si="22"/>
        <v>0</v>
      </c>
      <c r="V473" s="374">
        <f>'SEFA Recon - Exp - LONG'!M476</f>
        <v>0</v>
      </c>
      <c r="W473" s="282">
        <f t="shared" si="23"/>
        <v>0</v>
      </c>
      <c r="X473" s="286"/>
    </row>
    <row r="474" spans="4:24" hidden="1">
      <c r="D474" s="274">
        <f>'SEFA Recon - Exp - LONG'!D477</f>
        <v>0</v>
      </c>
      <c r="E474" s="400"/>
      <c r="F474" s="275" t="e">
        <f>VLOOKUP(E474,Exported!$A$2:$B$43,2,FALSE)</f>
        <v>#N/A</v>
      </c>
      <c r="G474" s="281"/>
      <c r="H474" s="249"/>
      <c r="I474" s="249"/>
      <c r="J474" s="248">
        <f t="shared" si="21"/>
        <v>0</v>
      </c>
      <c r="K474" s="281"/>
      <c r="L474" s="281"/>
      <c r="M474" s="281"/>
      <c r="N474" s="281"/>
      <c r="O474" s="249"/>
      <c r="P474" s="249"/>
      <c r="Q474" s="249"/>
      <c r="R474" s="249"/>
      <c r="S474" s="249"/>
      <c r="T474" s="249"/>
      <c r="U474" s="374">
        <f t="shared" si="22"/>
        <v>0</v>
      </c>
      <c r="V474" s="374">
        <f>'SEFA Recon - Exp - LONG'!M477</f>
        <v>0</v>
      </c>
      <c r="W474" s="282">
        <f t="shared" si="23"/>
        <v>0</v>
      </c>
      <c r="X474" s="286"/>
    </row>
    <row r="475" spans="4:24" hidden="1">
      <c r="D475" s="274">
        <f>'SEFA Recon - Exp - LONG'!D478</f>
        <v>0</v>
      </c>
      <c r="E475" s="400"/>
      <c r="F475" s="275" t="e">
        <f>VLOOKUP(E475,Exported!$A$2:$B$43,2,FALSE)</f>
        <v>#N/A</v>
      </c>
      <c r="G475" s="281"/>
      <c r="H475" s="249"/>
      <c r="I475" s="249"/>
      <c r="J475" s="248">
        <f t="shared" si="21"/>
        <v>0</v>
      </c>
      <c r="K475" s="281"/>
      <c r="L475" s="281"/>
      <c r="M475" s="281"/>
      <c r="N475" s="281"/>
      <c r="O475" s="249"/>
      <c r="P475" s="249"/>
      <c r="Q475" s="249"/>
      <c r="R475" s="249"/>
      <c r="S475" s="249"/>
      <c r="T475" s="249"/>
      <c r="U475" s="374">
        <f t="shared" si="22"/>
        <v>0</v>
      </c>
      <c r="V475" s="374">
        <f>'SEFA Recon - Exp - LONG'!M478</f>
        <v>0</v>
      </c>
      <c r="W475" s="282">
        <f t="shared" si="23"/>
        <v>0</v>
      </c>
      <c r="X475" s="286"/>
    </row>
    <row r="476" spans="4:24" hidden="1">
      <c r="D476" s="274">
        <f>'SEFA Recon - Exp - LONG'!D479</f>
        <v>0</v>
      </c>
      <c r="E476" s="400"/>
      <c r="F476" s="275" t="e">
        <f>VLOOKUP(E476,Exported!$A$2:$B$43,2,FALSE)</f>
        <v>#N/A</v>
      </c>
      <c r="G476" s="281"/>
      <c r="H476" s="249"/>
      <c r="I476" s="249"/>
      <c r="J476" s="248">
        <f t="shared" si="21"/>
        <v>0</v>
      </c>
      <c r="K476" s="281"/>
      <c r="L476" s="281"/>
      <c r="M476" s="281"/>
      <c r="N476" s="281"/>
      <c r="O476" s="249"/>
      <c r="P476" s="249"/>
      <c r="Q476" s="249"/>
      <c r="R476" s="249"/>
      <c r="S476" s="249"/>
      <c r="T476" s="249"/>
      <c r="U476" s="374">
        <f t="shared" si="22"/>
        <v>0</v>
      </c>
      <c r="V476" s="374">
        <f>'SEFA Recon - Exp - LONG'!M479</f>
        <v>0</v>
      </c>
      <c r="W476" s="282">
        <f t="shared" si="23"/>
        <v>0</v>
      </c>
      <c r="X476" s="286"/>
    </row>
    <row r="477" spans="4:24" hidden="1">
      <c r="D477" s="274">
        <f>'SEFA Recon - Exp - LONG'!D480</f>
        <v>0</v>
      </c>
      <c r="E477" s="400"/>
      <c r="F477" s="275" t="e">
        <f>VLOOKUP(E477,Exported!$A$2:$B$43,2,FALSE)</f>
        <v>#N/A</v>
      </c>
      <c r="G477" s="281"/>
      <c r="H477" s="249"/>
      <c r="I477" s="249"/>
      <c r="J477" s="248">
        <f t="shared" si="21"/>
        <v>0</v>
      </c>
      <c r="K477" s="281"/>
      <c r="L477" s="281"/>
      <c r="M477" s="281"/>
      <c r="N477" s="281"/>
      <c r="O477" s="249"/>
      <c r="P477" s="249"/>
      <c r="Q477" s="249"/>
      <c r="R477" s="249"/>
      <c r="S477" s="249"/>
      <c r="T477" s="249"/>
      <c r="U477" s="374">
        <f t="shared" si="22"/>
        <v>0</v>
      </c>
      <c r="V477" s="374">
        <f>'SEFA Recon - Exp - LONG'!M480</f>
        <v>0</v>
      </c>
      <c r="W477" s="282">
        <f t="shared" si="23"/>
        <v>0</v>
      </c>
      <c r="X477" s="286"/>
    </row>
    <row r="478" spans="4:24" hidden="1">
      <c r="D478" s="274">
        <f>'SEFA Recon - Exp - LONG'!D481</f>
        <v>0</v>
      </c>
      <c r="E478" s="400"/>
      <c r="F478" s="275" t="e">
        <f>VLOOKUP(E478,Exported!$A$2:$B$43,2,FALSE)</f>
        <v>#N/A</v>
      </c>
      <c r="G478" s="281"/>
      <c r="H478" s="249"/>
      <c r="I478" s="249"/>
      <c r="J478" s="248">
        <f t="shared" si="21"/>
        <v>0</v>
      </c>
      <c r="K478" s="281"/>
      <c r="L478" s="281"/>
      <c r="M478" s="281"/>
      <c r="N478" s="281"/>
      <c r="O478" s="249"/>
      <c r="P478" s="249"/>
      <c r="Q478" s="249"/>
      <c r="R478" s="249"/>
      <c r="S478" s="249"/>
      <c r="T478" s="249"/>
      <c r="U478" s="374">
        <f t="shared" si="22"/>
        <v>0</v>
      </c>
      <c r="V478" s="374">
        <f>'SEFA Recon - Exp - LONG'!M481</f>
        <v>0</v>
      </c>
      <c r="W478" s="282">
        <f t="shared" si="23"/>
        <v>0</v>
      </c>
      <c r="X478" s="286"/>
    </row>
    <row r="479" spans="4:24" hidden="1">
      <c r="D479" s="274">
        <f>'SEFA Recon - Exp - LONG'!D482</f>
        <v>0</v>
      </c>
      <c r="E479" s="400"/>
      <c r="F479" s="275" t="e">
        <f>VLOOKUP(E479,Exported!$A$2:$B$43,2,FALSE)</f>
        <v>#N/A</v>
      </c>
      <c r="G479" s="281"/>
      <c r="H479" s="249"/>
      <c r="I479" s="249"/>
      <c r="J479" s="248">
        <f t="shared" si="21"/>
        <v>0</v>
      </c>
      <c r="K479" s="281"/>
      <c r="L479" s="281"/>
      <c r="M479" s="281"/>
      <c r="N479" s="281"/>
      <c r="O479" s="249"/>
      <c r="P479" s="249"/>
      <c r="Q479" s="249"/>
      <c r="R479" s="249"/>
      <c r="S479" s="249"/>
      <c r="T479" s="249"/>
      <c r="U479" s="374">
        <f t="shared" si="22"/>
        <v>0</v>
      </c>
      <c r="V479" s="374">
        <f>'SEFA Recon - Exp - LONG'!M482</f>
        <v>0</v>
      </c>
      <c r="W479" s="282">
        <f t="shared" si="23"/>
        <v>0</v>
      </c>
      <c r="X479" s="286"/>
    </row>
    <row r="480" spans="4:24" hidden="1">
      <c r="D480" s="274">
        <f>'SEFA Recon - Exp - LONG'!D483</f>
        <v>0</v>
      </c>
      <c r="E480" s="400"/>
      <c r="F480" s="275" t="e">
        <f>VLOOKUP(E480,Exported!$A$2:$B$43,2,FALSE)</f>
        <v>#N/A</v>
      </c>
      <c r="G480" s="281"/>
      <c r="H480" s="249"/>
      <c r="I480" s="249"/>
      <c r="J480" s="248">
        <f t="shared" si="21"/>
        <v>0</v>
      </c>
      <c r="K480" s="281"/>
      <c r="L480" s="281"/>
      <c r="M480" s="281"/>
      <c r="N480" s="281"/>
      <c r="O480" s="249"/>
      <c r="P480" s="249"/>
      <c r="Q480" s="249"/>
      <c r="R480" s="249"/>
      <c r="S480" s="249"/>
      <c r="T480" s="249"/>
      <c r="U480" s="374">
        <f t="shared" si="22"/>
        <v>0</v>
      </c>
      <c r="V480" s="374">
        <f>'SEFA Recon - Exp - LONG'!M483</f>
        <v>0</v>
      </c>
      <c r="W480" s="282">
        <f t="shared" si="23"/>
        <v>0</v>
      </c>
      <c r="X480" s="286"/>
    </row>
    <row r="481" spans="4:24" hidden="1">
      <c r="D481" s="274">
        <f>'SEFA Recon - Exp - LONG'!D484</f>
        <v>0</v>
      </c>
      <c r="E481" s="400"/>
      <c r="F481" s="275" t="e">
        <f>VLOOKUP(E481,Exported!$A$2:$B$43,2,FALSE)</f>
        <v>#N/A</v>
      </c>
      <c r="G481" s="281"/>
      <c r="H481" s="249"/>
      <c r="I481" s="249"/>
      <c r="J481" s="248">
        <f t="shared" si="21"/>
        <v>0</v>
      </c>
      <c r="K481" s="281"/>
      <c r="L481" s="281"/>
      <c r="M481" s="281"/>
      <c r="N481" s="281"/>
      <c r="O481" s="249"/>
      <c r="P481" s="249"/>
      <c r="Q481" s="249"/>
      <c r="R481" s="249"/>
      <c r="S481" s="249"/>
      <c r="T481" s="249"/>
      <c r="U481" s="374">
        <f t="shared" si="22"/>
        <v>0</v>
      </c>
      <c r="V481" s="374">
        <f>'SEFA Recon - Exp - LONG'!M484</f>
        <v>0</v>
      </c>
      <c r="W481" s="282">
        <f t="shared" si="23"/>
        <v>0</v>
      </c>
      <c r="X481" s="286"/>
    </row>
    <row r="482" spans="4:24" hidden="1">
      <c r="D482" s="274">
        <f>'SEFA Recon - Exp - LONG'!D485</f>
        <v>0</v>
      </c>
      <c r="E482" s="400"/>
      <c r="F482" s="275" t="e">
        <f>VLOOKUP(E482,Exported!$A$2:$B$43,2,FALSE)</f>
        <v>#N/A</v>
      </c>
      <c r="G482" s="281"/>
      <c r="H482" s="249"/>
      <c r="I482" s="249"/>
      <c r="J482" s="248">
        <f t="shared" si="21"/>
        <v>0</v>
      </c>
      <c r="K482" s="281"/>
      <c r="L482" s="281"/>
      <c r="M482" s="281"/>
      <c r="N482" s="281"/>
      <c r="O482" s="249"/>
      <c r="P482" s="249"/>
      <c r="Q482" s="249"/>
      <c r="R482" s="249"/>
      <c r="S482" s="249"/>
      <c r="T482" s="249"/>
      <c r="U482" s="374">
        <f t="shared" si="22"/>
        <v>0</v>
      </c>
      <c r="V482" s="374">
        <f>'SEFA Recon - Exp - LONG'!M485</f>
        <v>0</v>
      </c>
      <c r="W482" s="282">
        <f t="shared" si="23"/>
        <v>0</v>
      </c>
      <c r="X482" s="286"/>
    </row>
    <row r="483" spans="4:24" hidden="1">
      <c r="D483" s="274">
        <f>'SEFA Recon - Exp - LONG'!D486</f>
        <v>0</v>
      </c>
      <c r="E483" s="400"/>
      <c r="F483" s="275" t="e">
        <f>VLOOKUP(E483,Exported!$A$2:$B$43,2,FALSE)</f>
        <v>#N/A</v>
      </c>
      <c r="G483" s="281"/>
      <c r="H483" s="249"/>
      <c r="I483" s="249"/>
      <c r="J483" s="248">
        <f t="shared" si="21"/>
        <v>0</v>
      </c>
      <c r="K483" s="281"/>
      <c r="L483" s="281"/>
      <c r="M483" s="281"/>
      <c r="N483" s="281"/>
      <c r="O483" s="249"/>
      <c r="P483" s="249"/>
      <c r="Q483" s="249"/>
      <c r="R483" s="249"/>
      <c r="S483" s="249"/>
      <c r="T483" s="249"/>
      <c r="U483" s="374">
        <f t="shared" si="22"/>
        <v>0</v>
      </c>
      <c r="V483" s="374">
        <f>'SEFA Recon - Exp - LONG'!M486</f>
        <v>0</v>
      </c>
      <c r="W483" s="282">
        <f t="shared" si="23"/>
        <v>0</v>
      </c>
      <c r="X483" s="286"/>
    </row>
    <row r="484" spans="4:24" hidden="1">
      <c r="D484" s="274">
        <f>'SEFA Recon - Exp - LONG'!D487</f>
        <v>0</v>
      </c>
      <c r="E484" s="400"/>
      <c r="F484" s="275" t="e">
        <f>VLOOKUP(E484,Exported!$A$2:$B$43,2,FALSE)</f>
        <v>#N/A</v>
      </c>
      <c r="G484" s="281"/>
      <c r="H484" s="249"/>
      <c r="I484" s="249"/>
      <c r="J484" s="248">
        <f t="shared" si="21"/>
        <v>0</v>
      </c>
      <c r="K484" s="281"/>
      <c r="L484" s="281"/>
      <c r="M484" s="281"/>
      <c r="N484" s="281"/>
      <c r="O484" s="249"/>
      <c r="P484" s="249"/>
      <c r="Q484" s="249"/>
      <c r="R484" s="249"/>
      <c r="S484" s="249"/>
      <c r="T484" s="249"/>
      <c r="U484" s="374">
        <f t="shared" si="22"/>
        <v>0</v>
      </c>
      <c r="V484" s="374">
        <f>'SEFA Recon - Exp - LONG'!M487</f>
        <v>0</v>
      </c>
      <c r="W484" s="282">
        <f t="shared" si="23"/>
        <v>0</v>
      </c>
      <c r="X484" s="286"/>
    </row>
    <row r="485" spans="4:24" hidden="1">
      <c r="D485" s="274">
        <f>'SEFA Recon - Exp - LONG'!D488</f>
        <v>0</v>
      </c>
      <c r="E485" s="400"/>
      <c r="F485" s="275" t="e">
        <f>VLOOKUP(E485,Exported!$A$2:$B$43,2,FALSE)</f>
        <v>#N/A</v>
      </c>
      <c r="G485" s="281"/>
      <c r="H485" s="249"/>
      <c r="I485" s="249"/>
      <c r="J485" s="248">
        <f t="shared" si="21"/>
        <v>0</v>
      </c>
      <c r="K485" s="281"/>
      <c r="L485" s="281"/>
      <c r="M485" s="281"/>
      <c r="N485" s="281"/>
      <c r="O485" s="249"/>
      <c r="P485" s="249"/>
      <c r="Q485" s="249"/>
      <c r="R485" s="249"/>
      <c r="S485" s="249"/>
      <c r="T485" s="249"/>
      <c r="U485" s="374">
        <f t="shared" si="22"/>
        <v>0</v>
      </c>
      <c r="V485" s="374">
        <f>'SEFA Recon - Exp - LONG'!M488</f>
        <v>0</v>
      </c>
      <c r="W485" s="282">
        <f t="shared" si="23"/>
        <v>0</v>
      </c>
      <c r="X485" s="286"/>
    </row>
    <row r="486" spans="4:24" hidden="1">
      <c r="D486" s="274">
        <f>'SEFA Recon - Exp - LONG'!D489</f>
        <v>0</v>
      </c>
      <c r="E486" s="400"/>
      <c r="F486" s="275" t="e">
        <f>VLOOKUP(E486,Exported!$A$2:$B$43,2,FALSE)</f>
        <v>#N/A</v>
      </c>
      <c r="G486" s="281"/>
      <c r="H486" s="249"/>
      <c r="I486" s="249"/>
      <c r="J486" s="248">
        <f t="shared" si="21"/>
        <v>0</v>
      </c>
      <c r="K486" s="281"/>
      <c r="L486" s="281"/>
      <c r="M486" s="281"/>
      <c r="N486" s="281"/>
      <c r="O486" s="249"/>
      <c r="P486" s="249"/>
      <c r="Q486" s="249"/>
      <c r="R486" s="249"/>
      <c r="S486" s="249"/>
      <c r="T486" s="249"/>
      <c r="U486" s="374">
        <f t="shared" si="22"/>
        <v>0</v>
      </c>
      <c r="V486" s="374">
        <f>'SEFA Recon - Exp - LONG'!M489</f>
        <v>0</v>
      </c>
      <c r="W486" s="282">
        <f t="shared" si="23"/>
        <v>0</v>
      </c>
      <c r="X486" s="286"/>
    </row>
    <row r="487" spans="4:24" hidden="1">
      <c r="D487" s="274">
        <f>'SEFA Recon - Exp - LONG'!D490</f>
        <v>0</v>
      </c>
      <c r="E487" s="400"/>
      <c r="F487" s="275" t="e">
        <f>VLOOKUP(E487,Exported!$A$2:$B$43,2,FALSE)</f>
        <v>#N/A</v>
      </c>
      <c r="G487" s="281"/>
      <c r="H487" s="249"/>
      <c r="I487" s="249"/>
      <c r="J487" s="248">
        <f t="shared" si="21"/>
        <v>0</v>
      </c>
      <c r="K487" s="281"/>
      <c r="L487" s="281"/>
      <c r="M487" s="281"/>
      <c r="N487" s="281"/>
      <c r="O487" s="249"/>
      <c r="P487" s="249"/>
      <c r="Q487" s="249"/>
      <c r="R487" s="249"/>
      <c r="S487" s="249"/>
      <c r="T487" s="249"/>
      <c r="U487" s="374">
        <f t="shared" si="22"/>
        <v>0</v>
      </c>
      <c r="V487" s="374">
        <f>'SEFA Recon - Exp - LONG'!M490</f>
        <v>0</v>
      </c>
      <c r="W487" s="282">
        <f t="shared" si="23"/>
        <v>0</v>
      </c>
      <c r="X487" s="286"/>
    </row>
    <row r="488" spans="4:24" hidden="1">
      <c r="D488" s="274">
        <f>'SEFA Recon - Exp - LONG'!D491</f>
        <v>0</v>
      </c>
      <c r="E488" s="400"/>
      <c r="F488" s="275" t="e">
        <f>VLOOKUP(E488,Exported!$A$2:$B$43,2,FALSE)</f>
        <v>#N/A</v>
      </c>
      <c r="G488" s="281"/>
      <c r="H488" s="249"/>
      <c r="I488" s="249"/>
      <c r="J488" s="248">
        <f t="shared" si="21"/>
        <v>0</v>
      </c>
      <c r="K488" s="281"/>
      <c r="L488" s="281"/>
      <c r="M488" s="281"/>
      <c r="N488" s="281"/>
      <c r="O488" s="249"/>
      <c r="P488" s="249"/>
      <c r="Q488" s="249"/>
      <c r="R488" s="249"/>
      <c r="S488" s="249"/>
      <c r="T488" s="249"/>
      <c r="U488" s="374">
        <f t="shared" si="22"/>
        <v>0</v>
      </c>
      <c r="V488" s="374">
        <f>'SEFA Recon - Exp - LONG'!M491</f>
        <v>0</v>
      </c>
      <c r="W488" s="282">
        <f t="shared" si="23"/>
        <v>0</v>
      </c>
      <c r="X488" s="286"/>
    </row>
    <row r="489" spans="4:24" hidden="1">
      <c r="D489" s="274">
        <f>'SEFA Recon - Exp - LONG'!D492</f>
        <v>0</v>
      </c>
      <c r="E489" s="400"/>
      <c r="F489" s="275" t="e">
        <f>VLOOKUP(E489,Exported!$A$2:$B$43,2,FALSE)</f>
        <v>#N/A</v>
      </c>
      <c r="G489" s="281"/>
      <c r="H489" s="249"/>
      <c r="I489" s="249"/>
      <c r="J489" s="248">
        <f t="shared" si="21"/>
        <v>0</v>
      </c>
      <c r="K489" s="281"/>
      <c r="L489" s="281"/>
      <c r="M489" s="281"/>
      <c r="N489" s="281"/>
      <c r="O489" s="249"/>
      <c r="P489" s="249"/>
      <c r="Q489" s="249"/>
      <c r="R489" s="249"/>
      <c r="S489" s="249"/>
      <c r="T489" s="249"/>
      <c r="U489" s="374">
        <f t="shared" si="22"/>
        <v>0</v>
      </c>
      <c r="V489" s="374">
        <f>'SEFA Recon - Exp - LONG'!M492</f>
        <v>0</v>
      </c>
      <c r="W489" s="282">
        <f t="shared" si="23"/>
        <v>0</v>
      </c>
      <c r="X489" s="286"/>
    </row>
    <row r="490" spans="4:24" hidden="1">
      <c r="D490" s="274">
        <f>'SEFA Recon - Exp - LONG'!D493</f>
        <v>0</v>
      </c>
      <c r="E490" s="400"/>
      <c r="F490" s="275" t="e">
        <f>VLOOKUP(E490,Exported!$A$2:$B$43,2,FALSE)</f>
        <v>#N/A</v>
      </c>
      <c r="G490" s="281"/>
      <c r="H490" s="249"/>
      <c r="I490" s="249"/>
      <c r="J490" s="248">
        <f t="shared" si="21"/>
        <v>0</v>
      </c>
      <c r="K490" s="281"/>
      <c r="L490" s="281"/>
      <c r="M490" s="281"/>
      <c r="N490" s="281"/>
      <c r="O490" s="249"/>
      <c r="P490" s="249"/>
      <c r="Q490" s="249"/>
      <c r="R490" s="249"/>
      <c r="S490" s="249"/>
      <c r="T490" s="249"/>
      <c r="U490" s="374">
        <f t="shared" si="22"/>
        <v>0</v>
      </c>
      <c r="V490" s="374">
        <f>'SEFA Recon - Exp - LONG'!M493</f>
        <v>0</v>
      </c>
      <c r="W490" s="282">
        <f t="shared" si="23"/>
        <v>0</v>
      </c>
      <c r="X490" s="286"/>
    </row>
    <row r="491" spans="4:24" hidden="1">
      <c r="D491" s="274">
        <f>'SEFA Recon - Exp - LONG'!D494</f>
        <v>0</v>
      </c>
      <c r="E491" s="400"/>
      <c r="F491" s="275" t="e">
        <f>VLOOKUP(E491,Exported!$A$2:$B$43,2,FALSE)</f>
        <v>#N/A</v>
      </c>
      <c r="G491" s="281"/>
      <c r="H491" s="249"/>
      <c r="I491" s="249"/>
      <c r="J491" s="248">
        <f t="shared" si="21"/>
        <v>0</v>
      </c>
      <c r="K491" s="281"/>
      <c r="L491" s="281"/>
      <c r="M491" s="281"/>
      <c r="N491" s="281"/>
      <c r="O491" s="249"/>
      <c r="P491" s="249"/>
      <c r="Q491" s="249"/>
      <c r="R491" s="249"/>
      <c r="S491" s="249"/>
      <c r="T491" s="249"/>
      <c r="U491" s="374">
        <f t="shared" si="22"/>
        <v>0</v>
      </c>
      <c r="V491" s="374">
        <f>'SEFA Recon - Exp - LONG'!M494</f>
        <v>0</v>
      </c>
      <c r="W491" s="282">
        <f t="shared" si="23"/>
        <v>0</v>
      </c>
      <c r="X491" s="286"/>
    </row>
    <row r="492" spans="4:24" hidden="1">
      <c r="D492" s="274">
        <f>'SEFA Recon - Exp - LONG'!D495</f>
        <v>0</v>
      </c>
      <c r="E492" s="400"/>
      <c r="F492" s="275" t="e">
        <f>VLOOKUP(E492,Exported!$A$2:$B$43,2,FALSE)</f>
        <v>#N/A</v>
      </c>
      <c r="G492" s="281"/>
      <c r="H492" s="249"/>
      <c r="I492" s="249"/>
      <c r="J492" s="248">
        <f t="shared" si="21"/>
        <v>0</v>
      </c>
      <c r="K492" s="281"/>
      <c r="L492" s="281"/>
      <c r="M492" s="281"/>
      <c r="N492" s="281"/>
      <c r="O492" s="249"/>
      <c r="P492" s="249"/>
      <c r="Q492" s="249"/>
      <c r="R492" s="249"/>
      <c r="S492" s="249"/>
      <c r="T492" s="249"/>
      <c r="U492" s="374">
        <f t="shared" si="22"/>
        <v>0</v>
      </c>
      <c r="V492" s="374">
        <f>'SEFA Recon - Exp - LONG'!M495</f>
        <v>0</v>
      </c>
      <c r="W492" s="282">
        <f t="shared" si="23"/>
        <v>0</v>
      </c>
      <c r="X492" s="286"/>
    </row>
    <row r="493" spans="4:24" hidden="1">
      <c r="D493" s="274">
        <f>'SEFA Recon - Exp - LONG'!D496</f>
        <v>0</v>
      </c>
      <c r="E493" s="400"/>
      <c r="F493" s="275" t="e">
        <f>VLOOKUP(E493,Exported!$A$2:$B$43,2,FALSE)</f>
        <v>#N/A</v>
      </c>
      <c r="G493" s="281"/>
      <c r="H493" s="249"/>
      <c r="I493" s="249"/>
      <c r="J493" s="248">
        <f t="shared" si="21"/>
        <v>0</v>
      </c>
      <c r="K493" s="281"/>
      <c r="L493" s="281"/>
      <c r="M493" s="281"/>
      <c r="N493" s="281"/>
      <c r="O493" s="249"/>
      <c r="P493" s="249"/>
      <c r="Q493" s="249"/>
      <c r="R493" s="249"/>
      <c r="S493" s="249"/>
      <c r="T493" s="249"/>
      <c r="U493" s="374">
        <f t="shared" si="22"/>
        <v>0</v>
      </c>
      <c r="V493" s="374">
        <f>'SEFA Recon - Exp - LONG'!M496</f>
        <v>0</v>
      </c>
      <c r="W493" s="282">
        <f t="shared" si="23"/>
        <v>0</v>
      </c>
      <c r="X493" s="286"/>
    </row>
    <row r="494" spans="4:24" hidden="1">
      <c r="D494" s="274">
        <f>'SEFA Recon - Exp - LONG'!D497</f>
        <v>0</v>
      </c>
      <c r="E494" s="400"/>
      <c r="F494" s="275" t="e">
        <f>VLOOKUP(E494,Exported!$A$2:$B$43,2,FALSE)</f>
        <v>#N/A</v>
      </c>
      <c r="G494" s="281"/>
      <c r="H494" s="249"/>
      <c r="I494" s="249"/>
      <c r="J494" s="248">
        <f t="shared" si="21"/>
        <v>0</v>
      </c>
      <c r="K494" s="281"/>
      <c r="L494" s="281"/>
      <c r="M494" s="281"/>
      <c r="N494" s="281"/>
      <c r="O494" s="249"/>
      <c r="P494" s="249"/>
      <c r="Q494" s="249"/>
      <c r="R494" s="249"/>
      <c r="S494" s="249"/>
      <c r="T494" s="249"/>
      <c r="U494" s="374">
        <f t="shared" si="22"/>
        <v>0</v>
      </c>
      <c r="V494" s="374">
        <f>'SEFA Recon - Exp - LONG'!M497</f>
        <v>0</v>
      </c>
      <c r="W494" s="282">
        <f t="shared" si="23"/>
        <v>0</v>
      </c>
      <c r="X494" s="286"/>
    </row>
    <row r="495" spans="4:24" hidden="1">
      <c r="D495" s="274">
        <f>'SEFA Recon - Exp - LONG'!D498</f>
        <v>0</v>
      </c>
      <c r="E495" s="400"/>
      <c r="F495" s="275" t="e">
        <f>VLOOKUP(E495,Exported!$A$2:$B$43,2,FALSE)</f>
        <v>#N/A</v>
      </c>
      <c r="G495" s="281"/>
      <c r="H495" s="249"/>
      <c r="I495" s="249"/>
      <c r="J495" s="248">
        <f t="shared" si="21"/>
        <v>0</v>
      </c>
      <c r="K495" s="281"/>
      <c r="L495" s="281"/>
      <c r="M495" s="281"/>
      <c r="N495" s="281"/>
      <c r="O495" s="249"/>
      <c r="P495" s="249"/>
      <c r="Q495" s="249"/>
      <c r="R495" s="249"/>
      <c r="S495" s="249"/>
      <c r="T495" s="249"/>
      <c r="U495" s="374">
        <f t="shared" si="22"/>
        <v>0</v>
      </c>
      <c r="V495" s="374">
        <f>'SEFA Recon - Exp - LONG'!M498</f>
        <v>0</v>
      </c>
      <c r="W495" s="282">
        <f t="shared" si="23"/>
        <v>0</v>
      </c>
      <c r="X495" s="286"/>
    </row>
    <row r="496" spans="4:24" hidden="1">
      <c r="D496" s="274">
        <f>'SEFA Recon - Exp - LONG'!D499</f>
        <v>0</v>
      </c>
      <c r="E496" s="400"/>
      <c r="F496" s="275" t="e">
        <f>VLOOKUP(E496,Exported!$A$2:$B$43,2,FALSE)</f>
        <v>#N/A</v>
      </c>
      <c r="G496" s="281"/>
      <c r="H496" s="249"/>
      <c r="I496" s="249"/>
      <c r="J496" s="248">
        <f t="shared" si="21"/>
        <v>0</v>
      </c>
      <c r="K496" s="281"/>
      <c r="L496" s="281"/>
      <c r="M496" s="281"/>
      <c r="N496" s="281"/>
      <c r="O496" s="249"/>
      <c r="P496" s="249"/>
      <c r="Q496" s="249"/>
      <c r="R496" s="249"/>
      <c r="S496" s="249"/>
      <c r="T496" s="249"/>
      <c r="U496" s="374">
        <f t="shared" si="22"/>
        <v>0</v>
      </c>
      <c r="V496" s="374">
        <f>'SEFA Recon - Exp - LONG'!M499</f>
        <v>0</v>
      </c>
      <c r="W496" s="282">
        <f t="shared" si="23"/>
        <v>0</v>
      </c>
      <c r="X496" s="286"/>
    </row>
    <row r="497" spans="4:24" hidden="1">
      <c r="D497" s="274">
        <f>'SEFA Recon - Exp - LONG'!D500</f>
        <v>0</v>
      </c>
      <c r="E497" s="400"/>
      <c r="F497" s="275" t="e">
        <f>VLOOKUP(E497,Exported!$A$2:$B$43,2,FALSE)</f>
        <v>#N/A</v>
      </c>
      <c r="G497" s="281"/>
      <c r="H497" s="249"/>
      <c r="I497" s="249"/>
      <c r="J497" s="248">
        <f t="shared" si="21"/>
        <v>0</v>
      </c>
      <c r="K497" s="281"/>
      <c r="L497" s="281"/>
      <c r="M497" s="281"/>
      <c r="N497" s="281"/>
      <c r="O497" s="249"/>
      <c r="P497" s="249"/>
      <c r="Q497" s="249"/>
      <c r="R497" s="249"/>
      <c r="S497" s="249"/>
      <c r="T497" s="249"/>
      <c r="U497" s="374">
        <f t="shared" si="22"/>
        <v>0</v>
      </c>
      <c r="V497" s="374">
        <f>'SEFA Recon - Exp - LONG'!M500</f>
        <v>0</v>
      </c>
      <c r="W497" s="282">
        <f t="shared" si="23"/>
        <v>0</v>
      </c>
      <c r="X497" s="286"/>
    </row>
    <row r="498" spans="4:24" hidden="1">
      <c r="D498" s="274">
        <f>'SEFA Recon - Exp - LONG'!D501</f>
        <v>0</v>
      </c>
      <c r="E498" s="400"/>
      <c r="F498" s="275" t="e">
        <f>VLOOKUP(E498,Exported!$A$2:$B$43,2,FALSE)</f>
        <v>#N/A</v>
      </c>
      <c r="G498" s="281"/>
      <c r="H498" s="249"/>
      <c r="I498" s="249"/>
      <c r="J498" s="248">
        <f t="shared" si="21"/>
        <v>0</v>
      </c>
      <c r="K498" s="281"/>
      <c r="L498" s="281"/>
      <c r="M498" s="281"/>
      <c r="N498" s="281"/>
      <c r="O498" s="249"/>
      <c r="P498" s="249"/>
      <c r="Q498" s="249"/>
      <c r="R498" s="249"/>
      <c r="S498" s="249"/>
      <c r="T498" s="249"/>
      <c r="U498" s="374">
        <f t="shared" si="22"/>
        <v>0</v>
      </c>
      <c r="V498" s="374">
        <f>'SEFA Recon - Exp - LONG'!M501</f>
        <v>0</v>
      </c>
      <c r="W498" s="282">
        <f t="shared" si="23"/>
        <v>0</v>
      </c>
      <c r="X498" s="286"/>
    </row>
    <row r="499" spans="4:24" hidden="1">
      <c r="D499" s="274">
        <f>'SEFA Recon - Exp - LONG'!D502</f>
        <v>0</v>
      </c>
      <c r="E499" s="400"/>
      <c r="F499" s="275" t="e">
        <f>VLOOKUP(E499,Exported!$A$2:$B$43,2,FALSE)</f>
        <v>#N/A</v>
      </c>
      <c r="G499" s="281"/>
      <c r="H499" s="249"/>
      <c r="I499" s="249"/>
      <c r="J499" s="248">
        <f t="shared" si="21"/>
        <v>0</v>
      </c>
      <c r="K499" s="281"/>
      <c r="L499" s="281"/>
      <c r="M499" s="281"/>
      <c r="N499" s="281"/>
      <c r="O499" s="249"/>
      <c r="P499" s="249"/>
      <c r="Q499" s="249"/>
      <c r="R499" s="249"/>
      <c r="S499" s="249"/>
      <c r="T499" s="249"/>
      <c r="U499" s="374">
        <f t="shared" si="22"/>
        <v>0</v>
      </c>
      <c r="V499" s="374">
        <f>'SEFA Recon - Exp - LONG'!M502</f>
        <v>0</v>
      </c>
      <c r="W499" s="282">
        <f t="shared" si="23"/>
        <v>0</v>
      </c>
      <c r="X499" s="286"/>
    </row>
    <row r="500" spans="4:24" hidden="1">
      <c r="D500" s="274">
        <f>'SEFA Recon - Exp - LONG'!D503</f>
        <v>0</v>
      </c>
      <c r="E500" s="400"/>
      <c r="F500" s="275" t="e">
        <f>VLOOKUP(E500,Exported!$A$2:$B$43,2,FALSE)</f>
        <v>#N/A</v>
      </c>
      <c r="G500" s="281"/>
      <c r="H500" s="249"/>
      <c r="I500" s="249"/>
      <c r="J500" s="248">
        <f t="shared" si="21"/>
        <v>0</v>
      </c>
      <c r="K500" s="281"/>
      <c r="L500" s="281"/>
      <c r="M500" s="281"/>
      <c r="N500" s="281"/>
      <c r="O500" s="249"/>
      <c r="P500" s="249"/>
      <c r="Q500" s="249"/>
      <c r="R500" s="249"/>
      <c r="S500" s="249"/>
      <c r="T500" s="249"/>
      <c r="U500" s="374">
        <f t="shared" si="22"/>
        <v>0</v>
      </c>
      <c r="V500" s="374">
        <f>'SEFA Recon - Exp - LONG'!M503</f>
        <v>0</v>
      </c>
      <c r="W500" s="282">
        <f t="shared" si="23"/>
        <v>0</v>
      </c>
      <c r="X500" s="286"/>
    </row>
    <row r="501" spans="4:24" hidden="1">
      <c r="D501" s="274">
        <f>'SEFA Recon - Exp - LONG'!D504</f>
        <v>0</v>
      </c>
      <c r="E501" s="400"/>
      <c r="F501" s="275" t="e">
        <f>VLOOKUP(E501,Exported!$A$2:$B$43,2,FALSE)</f>
        <v>#N/A</v>
      </c>
      <c r="G501" s="281"/>
      <c r="H501" s="249"/>
      <c r="I501" s="249"/>
      <c r="J501" s="248">
        <f t="shared" si="21"/>
        <v>0</v>
      </c>
      <c r="K501" s="281"/>
      <c r="L501" s="281"/>
      <c r="M501" s="281"/>
      <c r="N501" s="281"/>
      <c r="O501" s="249"/>
      <c r="P501" s="249"/>
      <c r="Q501" s="249"/>
      <c r="R501" s="249"/>
      <c r="S501" s="249"/>
      <c r="T501" s="249"/>
      <c r="U501" s="374">
        <f t="shared" si="22"/>
        <v>0</v>
      </c>
      <c r="V501" s="374">
        <f>'SEFA Recon - Exp - LONG'!M504</f>
        <v>0</v>
      </c>
      <c r="W501" s="282">
        <f t="shared" si="23"/>
        <v>0</v>
      </c>
      <c r="X501" s="286"/>
    </row>
    <row r="502" spans="4:24" hidden="1">
      <c r="D502" s="274">
        <f>'SEFA Recon - Exp - LONG'!D505</f>
        <v>0</v>
      </c>
      <c r="E502" s="400"/>
      <c r="F502" s="275" t="e">
        <f>VLOOKUP(E502,Exported!$A$2:$B$43,2,FALSE)</f>
        <v>#N/A</v>
      </c>
      <c r="G502" s="281"/>
      <c r="H502" s="249"/>
      <c r="I502" s="249"/>
      <c r="J502" s="248">
        <f t="shared" si="21"/>
        <v>0</v>
      </c>
      <c r="K502" s="281"/>
      <c r="L502" s="281"/>
      <c r="M502" s="281"/>
      <c r="N502" s="281"/>
      <c r="O502" s="249"/>
      <c r="P502" s="249"/>
      <c r="Q502" s="249"/>
      <c r="R502" s="249"/>
      <c r="S502" s="249"/>
      <c r="T502" s="249"/>
      <c r="U502" s="374">
        <f t="shared" si="22"/>
        <v>0</v>
      </c>
      <c r="V502" s="374">
        <f>'SEFA Recon - Exp - LONG'!M505</f>
        <v>0</v>
      </c>
      <c r="W502" s="282">
        <f t="shared" si="23"/>
        <v>0</v>
      </c>
      <c r="X502" s="286"/>
    </row>
    <row r="503" spans="4:24" hidden="1">
      <c r="D503" s="274">
        <f>'SEFA Recon - Exp - LONG'!D506</f>
        <v>0</v>
      </c>
      <c r="E503" s="400"/>
      <c r="F503" s="275" t="e">
        <f>VLOOKUP(E503,Exported!$A$2:$B$43,2,FALSE)</f>
        <v>#N/A</v>
      </c>
      <c r="G503" s="281"/>
      <c r="H503" s="249"/>
      <c r="I503" s="249"/>
      <c r="J503" s="248">
        <f t="shared" si="21"/>
        <v>0</v>
      </c>
      <c r="K503" s="281"/>
      <c r="L503" s="281"/>
      <c r="M503" s="281"/>
      <c r="N503" s="281"/>
      <c r="O503" s="249"/>
      <c r="P503" s="249"/>
      <c r="Q503" s="249"/>
      <c r="R503" s="249"/>
      <c r="S503" s="249"/>
      <c r="T503" s="249"/>
      <c r="U503" s="374">
        <f t="shared" si="22"/>
        <v>0</v>
      </c>
      <c r="V503" s="374">
        <f>'SEFA Recon - Exp - LONG'!M506</f>
        <v>0</v>
      </c>
      <c r="W503" s="282">
        <f t="shared" si="23"/>
        <v>0</v>
      </c>
      <c r="X503" s="286"/>
    </row>
    <row r="504" spans="4:24" hidden="1">
      <c r="D504" s="274">
        <f>'SEFA Recon - Exp - LONG'!D507</f>
        <v>0</v>
      </c>
      <c r="E504" s="400"/>
      <c r="F504" s="275" t="e">
        <f>VLOOKUP(E504,Exported!$A$2:$B$43,2,FALSE)</f>
        <v>#N/A</v>
      </c>
      <c r="G504" s="281"/>
      <c r="H504" s="249"/>
      <c r="I504" s="249"/>
      <c r="J504" s="248">
        <f t="shared" si="21"/>
        <v>0</v>
      </c>
      <c r="K504" s="281"/>
      <c r="L504" s="281"/>
      <c r="M504" s="281"/>
      <c r="N504" s="281"/>
      <c r="O504" s="249"/>
      <c r="P504" s="249"/>
      <c r="Q504" s="249"/>
      <c r="R504" s="249"/>
      <c r="S504" s="249"/>
      <c r="T504" s="249"/>
      <c r="U504" s="374">
        <f t="shared" si="22"/>
        <v>0</v>
      </c>
      <c r="V504" s="374">
        <f>'SEFA Recon - Exp - LONG'!M507</f>
        <v>0</v>
      </c>
      <c r="W504" s="282">
        <f t="shared" si="23"/>
        <v>0</v>
      </c>
      <c r="X504" s="286"/>
    </row>
    <row r="505" spans="4:24" hidden="1">
      <c r="D505" s="274">
        <f>'SEFA Recon - Exp - LONG'!D508</f>
        <v>0</v>
      </c>
      <c r="E505" s="400"/>
      <c r="F505" s="275" t="e">
        <f>VLOOKUP(E505,Exported!$A$2:$B$43,2,FALSE)</f>
        <v>#N/A</v>
      </c>
      <c r="G505" s="281"/>
      <c r="H505" s="249"/>
      <c r="I505" s="249"/>
      <c r="J505" s="248">
        <f t="shared" si="21"/>
        <v>0</v>
      </c>
      <c r="K505" s="281"/>
      <c r="L505" s="281"/>
      <c r="M505" s="281"/>
      <c r="N505" s="281"/>
      <c r="O505" s="249"/>
      <c r="P505" s="249"/>
      <c r="Q505" s="249"/>
      <c r="R505" s="249"/>
      <c r="S505" s="249"/>
      <c r="T505" s="249"/>
      <c r="U505" s="374">
        <f t="shared" si="22"/>
        <v>0</v>
      </c>
      <c r="V505" s="374">
        <f>'SEFA Recon - Exp - LONG'!M508</f>
        <v>0</v>
      </c>
      <c r="W505" s="282">
        <f t="shared" si="23"/>
        <v>0</v>
      </c>
      <c r="X505" s="286"/>
    </row>
    <row r="506" spans="4:24" hidden="1">
      <c r="D506" s="274">
        <f>'SEFA Recon - Exp - LONG'!D509</f>
        <v>0</v>
      </c>
      <c r="E506" s="400"/>
      <c r="F506" s="275" t="e">
        <f>VLOOKUP(E506,Exported!$A$2:$B$43,2,FALSE)</f>
        <v>#N/A</v>
      </c>
      <c r="G506" s="281"/>
      <c r="H506" s="249"/>
      <c r="I506" s="249"/>
      <c r="J506" s="248">
        <f t="shared" si="21"/>
        <v>0</v>
      </c>
      <c r="K506" s="281"/>
      <c r="L506" s="281"/>
      <c r="M506" s="281"/>
      <c r="N506" s="281"/>
      <c r="O506" s="249"/>
      <c r="P506" s="249"/>
      <c r="Q506" s="249"/>
      <c r="R506" s="249"/>
      <c r="S506" s="249"/>
      <c r="T506" s="249"/>
      <c r="U506" s="374">
        <f t="shared" si="22"/>
        <v>0</v>
      </c>
      <c r="V506" s="374">
        <f>'SEFA Recon - Exp - LONG'!M509</f>
        <v>0</v>
      </c>
      <c r="W506" s="282">
        <f t="shared" si="23"/>
        <v>0</v>
      </c>
      <c r="X506" s="286"/>
    </row>
    <row r="507" spans="4:24" hidden="1">
      <c r="D507" s="274">
        <f>'SEFA Recon - Exp - LONG'!D510</f>
        <v>0</v>
      </c>
      <c r="E507" s="400"/>
      <c r="F507" s="275" t="e">
        <f>VLOOKUP(E507,Exported!$A$2:$B$43,2,FALSE)</f>
        <v>#N/A</v>
      </c>
      <c r="G507" s="281"/>
      <c r="H507" s="249"/>
      <c r="I507" s="249"/>
      <c r="J507" s="248">
        <f t="shared" si="21"/>
        <v>0</v>
      </c>
      <c r="K507" s="281"/>
      <c r="L507" s="281"/>
      <c r="M507" s="281"/>
      <c r="N507" s="281"/>
      <c r="O507" s="249"/>
      <c r="P507" s="249"/>
      <c r="Q507" s="249"/>
      <c r="R507" s="249"/>
      <c r="S507" s="249"/>
      <c r="T507" s="249"/>
      <c r="U507" s="374">
        <f t="shared" si="22"/>
        <v>0</v>
      </c>
      <c r="V507" s="374">
        <f>'SEFA Recon - Exp - LONG'!M510</f>
        <v>0</v>
      </c>
      <c r="W507" s="282">
        <f t="shared" si="23"/>
        <v>0</v>
      </c>
      <c r="X507" s="286"/>
    </row>
    <row r="508" spans="4:24" hidden="1">
      <c r="D508" s="274">
        <f>'SEFA Recon - Exp - LONG'!D511</f>
        <v>0</v>
      </c>
      <c r="E508" s="400"/>
      <c r="F508" s="275" t="e">
        <f>VLOOKUP(E508,Exported!$A$2:$B$43,2,FALSE)</f>
        <v>#N/A</v>
      </c>
      <c r="G508" s="281"/>
      <c r="H508" s="249"/>
      <c r="I508" s="249"/>
      <c r="J508" s="248">
        <f t="shared" si="21"/>
        <v>0</v>
      </c>
      <c r="K508" s="281"/>
      <c r="L508" s="281"/>
      <c r="M508" s="281"/>
      <c r="N508" s="281"/>
      <c r="O508" s="249"/>
      <c r="P508" s="249"/>
      <c r="Q508" s="249"/>
      <c r="R508" s="249"/>
      <c r="S508" s="249"/>
      <c r="T508" s="249"/>
      <c r="U508" s="374">
        <f t="shared" si="22"/>
        <v>0</v>
      </c>
      <c r="V508" s="374">
        <f>'SEFA Recon - Exp - LONG'!M511</f>
        <v>0</v>
      </c>
      <c r="W508" s="282">
        <f t="shared" si="23"/>
        <v>0</v>
      </c>
      <c r="X508" s="286"/>
    </row>
    <row r="509" spans="4:24" hidden="1">
      <c r="D509" s="274">
        <f>'SEFA Recon - Exp - LONG'!D512</f>
        <v>0</v>
      </c>
      <c r="E509" s="400"/>
      <c r="F509" s="275" t="e">
        <f>VLOOKUP(E509,Exported!$A$2:$B$43,2,FALSE)</f>
        <v>#N/A</v>
      </c>
      <c r="G509" s="281"/>
      <c r="H509" s="249"/>
      <c r="I509" s="249"/>
      <c r="J509" s="248">
        <f t="shared" si="21"/>
        <v>0</v>
      </c>
      <c r="K509" s="281"/>
      <c r="L509" s="281"/>
      <c r="M509" s="281"/>
      <c r="N509" s="281"/>
      <c r="O509" s="249"/>
      <c r="P509" s="249"/>
      <c r="Q509" s="249"/>
      <c r="R509" s="249"/>
      <c r="S509" s="249"/>
      <c r="T509" s="249"/>
      <c r="U509" s="374">
        <f t="shared" si="22"/>
        <v>0</v>
      </c>
      <c r="V509" s="374">
        <f>'SEFA Recon - Exp - LONG'!M512</f>
        <v>0</v>
      </c>
      <c r="W509" s="282">
        <f t="shared" si="23"/>
        <v>0</v>
      </c>
      <c r="X509" s="286"/>
    </row>
    <row r="510" spans="4:24" hidden="1">
      <c r="D510" s="274">
        <f>'SEFA Recon - Exp - LONG'!D513</f>
        <v>0</v>
      </c>
      <c r="E510" s="400"/>
      <c r="F510" s="275" t="e">
        <f>VLOOKUP(E510,Exported!$A$2:$B$43,2,FALSE)</f>
        <v>#N/A</v>
      </c>
      <c r="G510" s="281"/>
      <c r="H510" s="249"/>
      <c r="I510" s="249"/>
      <c r="J510" s="248">
        <f t="shared" si="21"/>
        <v>0</v>
      </c>
      <c r="K510" s="281"/>
      <c r="L510" s="281"/>
      <c r="M510" s="281"/>
      <c r="N510" s="281"/>
      <c r="O510" s="249"/>
      <c r="P510" s="249"/>
      <c r="Q510" s="249"/>
      <c r="R510" s="249"/>
      <c r="S510" s="249"/>
      <c r="T510" s="249"/>
      <c r="U510" s="374">
        <f t="shared" si="22"/>
        <v>0</v>
      </c>
      <c r="V510" s="374">
        <f>'SEFA Recon - Exp - LONG'!M513</f>
        <v>0</v>
      </c>
      <c r="W510" s="282">
        <f t="shared" si="23"/>
        <v>0</v>
      </c>
      <c r="X510" s="286"/>
    </row>
    <row r="511" spans="4:24" hidden="1">
      <c r="D511" s="274">
        <f>'SEFA Recon - Exp - LONG'!D514</f>
        <v>0</v>
      </c>
      <c r="E511" s="400"/>
      <c r="F511" s="275" t="e">
        <f>VLOOKUP(E511,Exported!$A$2:$B$43,2,FALSE)</f>
        <v>#N/A</v>
      </c>
      <c r="G511" s="281"/>
      <c r="H511" s="249"/>
      <c r="I511" s="249"/>
      <c r="J511" s="248">
        <f t="shared" si="21"/>
        <v>0</v>
      </c>
      <c r="K511" s="281"/>
      <c r="L511" s="281"/>
      <c r="M511" s="281"/>
      <c r="N511" s="281"/>
      <c r="O511" s="249"/>
      <c r="P511" s="249"/>
      <c r="Q511" s="249"/>
      <c r="R511" s="249"/>
      <c r="S511" s="249"/>
      <c r="T511" s="249"/>
      <c r="U511" s="374">
        <f t="shared" si="22"/>
        <v>0</v>
      </c>
      <c r="V511" s="374">
        <f>'SEFA Recon - Exp - LONG'!M514</f>
        <v>0</v>
      </c>
      <c r="W511" s="282">
        <f t="shared" si="23"/>
        <v>0</v>
      </c>
      <c r="X511" s="286"/>
    </row>
    <row r="512" spans="4:24" hidden="1">
      <c r="D512" s="274">
        <f>'SEFA Recon - Exp - LONG'!D515</f>
        <v>0</v>
      </c>
      <c r="E512" s="400"/>
      <c r="F512" s="275" t="e">
        <f>VLOOKUP(E512,Exported!$A$2:$B$43,2,FALSE)</f>
        <v>#N/A</v>
      </c>
      <c r="G512" s="281"/>
      <c r="H512" s="249"/>
      <c r="I512" s="249"/>
      <c r="J512" s="248">
        <f t="shared" si="21"/>
        <v>0</v>
      </c>
      <c r="K512" s="281"/>
      <c r="L512" s="281"/>
      <c r="M512" s="281"/>
      <c r="N512" s="281"/>
      <c r="O512" s="249"/>
      <c r="P512" s="249"/>
      <c r="Q512" s="249"/>
      <c r="R512" s="249"/>
      <c r="S512" s="249"/>
      <c r="T512" s="249"/>
      <c r="U512" s="374">
        <f t="shared" si="22"/>
        <v>0</v>
      </c>
      <c r="V512" s="374">
        <f>'SEFA Recon - Exp - LONG'!M515</f>
        <v>0</v>
      </c>
      <c r="W512" s="282">
        <f t="shared" si="23"/>
        <v>0</v>
      </c>
      <c r="X512" s="286"/>
    </row>
    <row r="513" spans="4:24" hidden="1">
      <c r="D513" s="274">
        <f>'SEFA Recon - Exp - LONG'!D516</f>
        <v>0</v>
      </c>
      <c r="E513" s="400"/>
      <c r="F513" s="275" t="e">
        <f>VLOOKUP(E513,Exported!$A$2:$B$43,2,FALSE)</f>
        <v>#N/A</v>
      </c>
      <c r="G513" s="281"/>
      <c r="H513" s="249"/>
      <c r="I513" s="249"/>
      <c r="J513" s="248">
        <f t="shared" si="21"/>
        <v>0</v>
      </c>
      <c r="K513" s="281"/>
      <c r="L513" s="281"/>
      <c r="M513" s="281"/>
      <c r="N513" s="281"/>
      <c r="O513" s="249"/>
      <c r="P513" s="249"/>
      <c r="Q513" s="249"/>
      <c r="R513" s="249"/>
      <c r="S513" s="249"/>
      <c r="T513" s="249"/>
      <c r="U513" s="374">
        <f t="shared" si="22"/>
        <v>0</v>
      </c>
      <c r="V513" s="374">
        <f>'SEFA Recon - Exp - LONG'!M516</f>
        <v>0</v>
      </c>
      <c r="W513" s="282">
        <f t="shared" si="23"/>
        <v>0</v>
      </c>
      <c r="X513" s="286"/>
    </row>
    <row r="514" spans="4:24" hidden="1">
      <c r="D514" s="274">
        <f>'SEFA Recon - Exp - LONG'!D517</f>
        <v>0</v>
      </c>
      <c r="E514" s="400"/>
      <c r="F514" s="275" t="e">
        <f>VLOOKUP(E514,Exported!$A$2:$B$43,2,FALSE)</f>
        <v>#N/A</v>
      </c>
      <c r="G514" s="281"/>
      <c r="H514" s="249"/>
      <c r="I514" s="249"/>
      <c r="J514" s="248">
        <f t="shared" si="21"/>
        <v>0</v>
      </c>
      <c r="K514" s="281"/>
      <c r="L514" s="281"/>
      <c r="M514" s="281"/>
      <c r="N514" s="281"/>
      <c r="O514" s="249"/>
      <c r="P514" s="249"/>
      <c r="Q514" s="249"/>
      <c r="R514" s="249"/>
      <c r="S514" s="249"/>
      <c r="T514" s="249"/>
      <c r="U514" s="374">
        <f t="shared" si="22"/>
        <v>0</v>
      </c>
      <c r="V514" s="374">
        <f>'SEFA Recon - Exp - LONG'!M517</f>
        <v>0</v>
      </c>
      <c r="W514" s="282">
        <f t="shared" si="23"/>
        <v>0</v>
      </c>
      <c r="X514" s="286"/>
    </row>
    <row r="515" spans="4:24" hidden="1">
      <c r="D515" s="274">
        <f>'SEFA Recon - Exp - LONG'!D518</f>
        <v>0</v>
      </c>
      <c r="E515" s="400"/>
      <c r="F515" s="275" t="e">
        <f>VLOOKUP(E515,Exported!$A$2:$B$43,2,FALSE)</f>
        <v>#N/A</v>
      </c>
      <c r="G515" s="281"/>
      <c r="H515" s="249"/>
      <c r="I515" s="249"/>
      <c r="J515" s="248">
        <f t="shared" si="21"/>
        <v>0</v>
      </c>
      <c r="K515" s="281"/>
      <c r="L515" s="281"/>
      <c r="M515" s="281"/>
      <c r="N515" s="281"/>
      <c r="O515" s="249"/>
      <c r="P515" s="249"/>
      <c r="Q515" s="249"/>
      <c r="R515" s="249"/>
      <c r="S515" s="249"/>
      <c r="T515" s="249"/>
      <c r="U515" s="374">
        <f t="shared" si="22"/>
        <v>0</v>
      </c>
      <c r="V515" s="374">
        <f>'SEFA Recon - Exp - LONG'!M518</f>
        <v>0</v>
      </c>
      <c r="W515" s="282">
        <f t="shared" si="23"/>
        <v>0</v>
      </c>
      <c r="X515" s="286"/>
    </row>
    <row r="516" spans="4:24" hidden="1">
      <c r="D516" s="274">
        <f>'SEFA Recon - Exp - LONG'!D519</f>
        <v>0</v>
      </c>
      <c r="E516" s="400"/>
      <c r="F516" s="275" t="e">
        <f>VLOOKUP(E516,Exported!$A$2:$B$43,2,FALSE)</f>
        <v>#N/A</v>
      </c>
      <c r="G516" s="281"/>
      <c r="H516" s="249"/>
      <c r="I516" s="249"/>
      <c r="J516" s="248">
        <f t="shared" si="21"/>
        <v>0</v>
      </c>
      <c r="K516" s="281"/>
      <c r="L516" s="281"/>
      <c r="M516" s="281"/>
      <c r="N516" s="281"/>
      <c r="O516" s="249"/>
      <c r="P516" s="249"/>
      <c r="Q516" s="249"/>
      <c r="R516" s="249"/>
      <c r="S516" s="249"/>
      <c r="T516" s="249"/>
      <c r="U516" s="374">
        <f t="shared" si="22"/>
        <v>0</v>
      </c>
      <c r="V516" s="374">
        <f>'SEFA Recon - Exp - LONG'!M519</f>
        <v>0</v>
      </c>
      <c r="W516" s="282">
        <f t="shared" si="23"/>
        <v>0</v>
      </c>
      <c r="X516" s="286"/>
    </row>
    <row r="517" spans="4:24" hidden="1">
      <c r="D517" s="274">
        <f>'SEFA Recon - Exp - LONG'!D520</f>
        <v>0</v>
      </c>
      <c r="E517" s="400"/>
      <c r="F517" s="275" t="e">
        <f>VLOOKUP(E517,Exported!$A$2:$B$43,2,FALSE)</f>
        <v>#N/A</v>
      </c>
      <c r="G517" s="281"/>
      <c r="H517" s="249"/>
      <c r="I517" s="249"/>
      <c r="J517" s="248">
        <f t="shared" si="21"/>
        <v>0</v>
      </c>
      <c r="K517" s="281"/>
      <c r="L517" s="281"/>
      <c r="M517" s="281"/>
      <c r="N517" s="281"/>
      <c r="O517" s="249"/>
      <c r="P517" s="249"/>
      <c r="Q517" s="249"/>
      <c r="R517" s="249"/>
      <c r="S517" s="249"/>
      <c r="T517" s="249"/>
      <c r="U517" s="374">
        <f t="shared" si="22"/>
        <v>0</v>
      </c>
      <c r="V517" s="374">
        <f>'SEFA Recon - Exp - LONG'!M520</f>
        <v>0</v>
      </c>
      <c r="W517" s="282">
        <f t="shared" si="23"/>
        <v>0</v>
      </c>
      <c r="X517" s="286"/>
    </row>
    <row r="518" spans="4:24" hidden="1">
      <c r="D518" s="274">
        <f>'SEFA Recon - Exp - LONG'!D521</f>
        <v>0</v>
      </c>
      <c r="E518" s="400"/>
      <c r="F518" s="275" t="e">
        <f>VLOOKUP(E518,Exported!$A$2:$B$43,2,FALSE)</f>
        <v>#N/A</v>
      </c>
      <c r="G518" s="281"/>
      <c r="H518" s="249"/>
      <c r="I518" s="249"/>
      <c r="J518" s="248">
        <f t="shared" si="21"/>
        <v>0</v>
      </c>
      <c r="K518" s="281"/>
      <c r="L518" s="281"/>
      <c r="M518" s="281"/>
      <c r="N518" s="281"/>
      <c r="O518" s="249"/>
      <c r="P518" s="249"/>
      <c r="Q518" s="249"/>
      <c r="R518" s="249"/>
      <c r="S518" s="249"/>
      <c r="T518" s="249"/>
      <c r="U518" s="374">
        <f t="shared" si="22"/>
        <v>0</v>
      </c>
      <c r="V518" s="374">
        <f>'SEFA Recon - Exp - LONG'!M521</f>
        <v>0</v>
      </c>
      <c r="W518" s="282">
        <f t="shared" si="23"/>
        <v>0</v>
      </c>
      <c r="X518" s="286"/>
    </row>
    <row r="519" spans="4:24" hidden="1">
      <c r="D519" s="274">
        <f>'SEFA Recon - Exp - LONG'!D522</f>
        <v>0</v>
      </c>
      <c r="E519" s="400"/>
      <c r="F519" s="275" t="e">
        <f>VLOOKUP(E519,Exported!$A$2:$B$43,2,FALSE)</f>
        <v>#N/A</v>
      </c>
      <c r="G519" s="281"/>
      <c r="H519" s="249"/>
      <c r="I519" s="249"/>
      <c r="J519" s="248">
        <f t="shared" si="21"/>
        <v>0</v>
      </c>
      <c r="K519" s="281"/>
      <c r="L519" s="281"/>
      <c r="M519" s="281"/>
      <c r="N519" s="281"/>
      <c r="O519" s="249"/>
      <c r="P519" s="249"/>
      <c r="Q519" s="249"/>
      <c r="R519" s="249"/>
      <c r="S519" s="249"/>
      <c r="T519" s="249"/>
      <c r="U519" s="374">
        <f t="shared" si="22"/>
        <v>0</v>
      </c>
      <c r="V519" s="374">
        <f>'SEFA Recon - Exp - LONG'!M522</f>
        <v>0</v>
      </c>
      <c r="W519" s="282">
        <f t="shared" si="23"/>
        <v>0</v>
      </c>
      <c r="X519" s="286"/>
    </row>
    <row r="520" spans="4:24" hidden="1">
      <c r="D520" s="274">
        <f>'SEFA Recon - Exp - LONG'!D523</f>
        <v>0</v>
      </c>
      <c r="E520" s="400"/>
      <c r="F520" s="275" t="e">
        <f>VLOOKUP(E520,Exported!$A$2:$B$43,2,FALSE)</f>
        <v>#N/A</v>
      </c>
      <c r="G520" s="281"/>
      <c r="H520" s="249"/>
      <c r="I520" s="249"/>
      <c r="J520" s="248">
        <f t="shared" si="21"/>
        <v>0</v>
      </c>
      <c r="K520" s="281"/>
      <c r="L520" s="281"/>
      <c r="M520" s="281"/>
      <c r="N520" s="281"/>
      <c r="O520" s="249"/>
      <c r="P520" s="249"/>
      <c r="Q520" s="249"/>
      <c r="R520" s="249"/>
      <c r="S520" s="249"/>
      <c r="T520" s="249"/>
      <c r="U520" s="374">
        <f t="shared" si="22"/>
        <v>0</v>
      </c>
      <c r="V520" s="374">
        <f>'SEFA Recon - Exp - LONG'!M523</f>
        <v>0</v>
      </c>
      <c r="W520" s="282">
        <f t="shared" si="23"/>
        <v>0</v>
      </c>
      <c r="X520" s="286"/>
    </row>
    <row r="521" spans="4:24" hidden="1">
      <c r="D521" s="274">
        <f>'SEFA Recon - Exp - LONG'!D524</f>
        <v>0</v>
      </c>
      <c r="E521" s="400"/>
      <c r="F521" s="275" t="e">
        <f>VLOOKUP(E521,Exported!$A$2:$B$43,2,FALSE)</f>
        <v>#N/A</v>
      </c>
      <c r="G521" s="281"/>
      <c r="H521" s="249"/>
      <c r="I521" s="249"/>
      <c r="J521" s="248">
        <f t="shared" si="21"/>
        <v>0</v>
      </c>
      <c r="K521" s="281"/>
      <c r="L521" s="281"/>
      <c r="M521" s="281"/>
      <c r="N521" s="281"/>
      <c r="O521" s="249"/>
      <c r="P521" s="249"/>
      <c r="Q521" s="249"/>
      <c r="R521" s="249"/>
      <c r="S521" s="249"/>
      <c r="T521" s="249"/>
      <c r="U521" s="374">
        <f t="shared" si="22"/>
        <v>0</v>
      </c>
      <c r="V521" s="374">
        <f>'SEFA Recon - Exp - LONG'!M524</f>
        <v>0</v>
      </c>
      <c r="W521" s="282">
        <f t="shared" si="23"/>
        <v>0</v>
      </c>
      <c r="X521" s="286"/>
    </row>
    <row r="522" spans="4:24" hidden="1">
      <c r="D522" s="274">
        <f>'SEFA Recon - Exp - LONG'!D525</f>
        <v>0</v>
      </c>
      <c r="E522" s="400"/>
      <c r="F522" s="275" t="e">
        <f>VLOOKUP(E522,Exported!$A$2:$B$43,2,FALSE)</f>
        <v>#N/A</v>
      </c>
      <c r="G522" s="281"/>
      <c r="H522" s="249"/>
      <c r="I522" s="249"/>
      <c r="J522" s="248">
        <f t="shared" si="21"/>
        <v>0</v>
      </c>
      <c r="K522" s="281"/>
      <c r="L522" s="281"/>
      <c r="M522" s="281"/>
      <c r="N522" s="281"/>
      <c r="O522" s="249"/>
      <c r="P522" s="249"/>
      <c r="Q522" s="249"/>
      <c r="R522" s="249"/>
      <c r="S522" s="249"/>
      <c r="T522" s="249"/>
      <c r="U522" s="374">
        <f t="shared" si="22"/>
        <v>0</v>
      </c>
      <c r="V522" s="374">
        <f>'SEFA Recon - Exp - LONG'!M525</f>
        <v>0</v>
      </c>
      <c r="W522" s="282">
        <f t="shared" si="23"/>
        <v>0</v>
      </c>
      <c r="X522" s="286"/>
    </row>
    <row r="523" spans="4:24" hidden="1">
      <c r="D523" s="274">
        <f>'SEFA Recon - Exp - LONG'!D526</f>
        <v>0</v>
      </c>
      <c r="E523" s="400"/>
      <c r="F523" s="275" t="e">
        <f>VLOOKUP(E523,Exported!$A$2:$B$43,2,FALSE)</f>
        <v>#N/A</v>
      </c>
      <c r="G523" s="281"/>
      <c r="H523" s="249"/>
      <c r="I523" s="249"/>
      <c r="J523" s="248">
        <f t="shared" si="21"/>
        <v>0</v>
      </c>
      <c r="K523" s="281"/>
      <c r="L523" s="281"/>
      <c r="M523" s="281"/>
      <c r="N523" s="281"/>
      <c r="O523" s="249"/>
      <c r="P523" s="249"/>
      <c r="Q523" s="249"/>
      <c r="R523" s="249"/>
      <c r="S523" s="249"/>
      <c r="T523" s="249"/>
      <c r="U523" s="374">
        <f t="shared" si="22"/>
        <v>0</v>
      </c>
      <c r="V523" s="374">
        <f>'SEFA Recon - Exp - LONG'!M526</f>
        <v>0</v>
      </c>
      <c r="W523" s="282">
        <f t="shared" si="23"/>
        <v>0</v>
      </c>
      <c r="X523" s="286"/>
    </row>
    <row r="524" spans="4:24" hidden="1">
      <c r="D524" s="274">
        <f>'SEFA Recon - Exp - LONG'!D527</f>
        <v>0</v>
      </c>
      <c r="E524" s="400"/>
      <c r="F524" s="275" t="e">
        <f>VLOOKUP(E524,Exported!$A$2:$B$43,2,FALSE)</f>
        <v>#N/A</v>
      </c>
      <c r="G524" s="281"/>
      <c r="H524" s="249"/>
      <c r="I524" s="249"/>
      <c r="J524" s="248">
        <f t="shared" si="21"/>
        <v>0</v>
      </c>
      <c r="K524" s="281"/>
      <c r="L524" s="281"/>
      <c r="M524" s="281"/>
      <c r="N524" s="281"/>
      <c r="O524" s="249"/>
      <c r="P524" s="249"/>
      <c r="Q524" s="249"/>
      <c r="R524" s="249"/>
      <c r="S524" s="249"/>
      <c r="T524" s="249"/>
      <c r="U524" s="374">
        <f t="shared" si="22"/>
        <v>0</v>
      </c>
      <c r="V524" s="374">
        <f>'SEFA Recon - Exp - LONG'!M527</f>
        <v>0</v>
      </c>
      <c r="W524" s="282">
        <f t="shared" si="23"/>
        <v>0</v>
      </c>
      <c r="X524" s="286"/>
    </row>
    <row r="525" spans="4:24" hidden="1">
      <c r="D525" s="274">
        <f>'SEFA Recon - Exp - LONG'!D528</f>
        <v>0</v>
      </c>
      <c r="E525" s="400"/>
      <c r="F525" s="275" t="e">
        <f>VLOOKUP(E525,Exported!$A$2:$B$43,2,FALSE)</f>
        <v>#N/A</v>
      </c>
      <c r="G525" s="281"/>
      <c r="H525" s="249"/>
      <c r="I525" s="249"/>
      <c r="J525" s="248">
        <f t="shared" si="21"/>
        <v>0</v>
      </c>
      <c r="K525" s="281"/>
      <c r="L525" s="281"/>
      <c r="M525" s="281"/>
      <c r="N525" s="281"/>
      <c r="O525" s="249"/>
      <c r="P525" s="249"/>
      <c r="Q525" s="249"/>
      <c r="R525" s="249"/>
      <c r="S525" s="249"/>
      <c r="T525" s="249"/>
      <c r="U525" s="374">
        <f t="shared" si="22"/>
        <v>0</v>
      </c>
      <c r="V525" s="374">
        <f>'SEFA Recon - Exp - LONG'!M528</f>
        <v>0</v>
      </c>
      <c r="W525" s="282">
        <f t="shared" si="23"/>
        <v>0</v>
      </c>
      <c r="X525" s="286"/>
    </row>
    <row r="526" spans="4:24" hidden="1">
      <c r="D526" s="274">
        <f>'SEFA Recon - Exp - LONG'!D529</f>
        <v>0</v>
      </c>
      <c r="E526" s="400"/>
      <c r="F526" s="275" t="e">
        <f>VLOOKUP(E526,Exported!$A$2:$B$43,2,FALSE)</f>
        <v>#N/A</v>
      </c>
      <c r="G526" s="281"/>
      <c r="H526" s="249"/>
      <c r="I526" s="249"/>
      <c r="J526" s="248">
        <f t="shared" si="21"/>
        <v>0</v>
      </c>
      <c r="K526" s="281"/>
      <c r="L526" s="281"/>
      <c r="M526" s="281"/>
      <c r="N526" s="281"/>
      <c r="O526" s="249"/>
      <c r="P526" s="249"/>
      <c r="Q526" s="249"/>
      <c r="R526" s="249"/>
      <c r="S526" s="249"/>
      <c r="T526" s="249"/>
      <c r="U526" s="374">
        <f t="shared" si="22"/>
        <v>0</v>
      </c>
      <c r="V526" s="374">
        <f>'SEFA Recon - Exp - LONG'!M529</f>
        <v>0</v>
      </c>
      <c r="W526" s="282">
        <f t="shared" si="23"/>
        <v>0</v>
      </c>
      <c r="X526" s="286"/>
    </row>
    <row r="527" spans="4:24" hidden="1">
      <c r="D527" s="274">
        <f>'SEFA Recon - Exp - LONG'!D530</f>
        <v>0</v>
      </c>
      <c r="E527" s="400"/>
      <c r="F527" s="275" t="e">
        <f>VLOOKUP(E527,Exported!$A$2:$B$43,2,FALSE)</f>
        <v>#N/A</v>
      </c>
      <c r="G527" s="281"/>
      <c r="H527" s="249"/>
      <c r="I527" s="249"/>
      <c r="J527" s="248">
        <f t="shared" si="21"/>
        <v>0</v>
      </c>
      <c r="K527" s="281"/>
      <c r="L527" s="281"/>
      <c r="M527" s="281"/>
      <c r="N527" s="281"/>
      <c r="O527" s="249"/>
      <c r="P527" s="249"/>
      <c r="Q527" s="249"/>
      <c r="R527" s="249"/>
      <c r="S527" s="249"/>
      <c r="T527" s="249"/>
      <c r="U527" s="374">
        <f t="shared" si="22"/>
        <v>0</v>
      </c>
      <c r="V527" s="374">
        <f>'SEFA Recon - Exp - LONG'!M530</f>
        <v>0</v>
      </c>
      <c r="W527" s="282">
        <f t="shared" si="23"/>
        <v>0</v>
      </c>
      <c r="X527" s="286"/>
    </row>
    <row r="528" spans="4:24" hidden="1">
      <c r="D528" s="274">
        <f>'SEFA Recon - Exp - LONG'!D531</f>
        <v>0</v>
      </c>
      <c r="E528" s="400"/>
      <c r="F528" s="275" t="e">
        <f>VLOOKUP(E528,Exported!$A$2:$B$43,2,FALSE)</f>
        <v>#N/A</v>
      </c>
      <c r="G528" s="281"/>
      <c r="H528" s="249"/>
      <c r="I528" s="249"/>
      <c r="J528" s="248">
        <f t="shared" si="21"/>
        <v>0</v>
      </c>
      <c r="K528" s="281"/>
      <c r="L528" s="281"/>
      <c r="M528" s="281"/>
      <c r="N528" s="281"/>
      <c r="O528" s="249"/>
      <c r="P528" s="249"/>
      <c r="Q528" s="249"/>
      <c r="R528" s="249"/>
      <c r="S528" s="249"/>
      <c r="T528" s="249"/>
      <c r="U528" s="374">
        <f t="shared" si="22"/>
        <v>0</v>
      </c>
      <c r="V528" s="374">
        <f>'SEFA Recon - Exp - LONG'!M531</f>
        <v>0</v>
      </c>
      <c r="W528" s="282">
        <f t="shared" si="23"/>
        <v>0</v>
      </c>
      <c r="X528" s="286"/>
    </row>
    <row r="529" spans="4:24" hidden="1">
      <c r="D529" s="274">
        <f>'SEFA Recon - Exp - LONG'!D532</f>
        <v>0</v>
      </c>
      <c r="E529" s="400"/>
      <c r="F529" s="275" t="e">
        <f>VLOOKUP(E529,Exported!$A$2:$B$43,2,FALSE)</f>
        <v>#N/A</v>
      </c>
      <c r="G529" s="281"/>
      <c r="H529" s="249"/>
      <c r="I529" s="249"/>
      <c r="J529" s="248">
        <f t="shared" ref="J529:J592" si="24">SUM(G529:I529)</f>
        <v>0</v>
      </c>
      <c r="K529" s="281"/>
      <c r="L529" s="281"/>
      <c r="M529" s="281"/>
      <c r="N529" s="281"/>
      <c r="O529" s="249"/>
      <c r="P529" s="249"/>
      <c r="Q529" s="249"/>
      <c r="R529" s="249"/>
      <c r="S529" s="249"/>
      <c r="T529" s="249"/>
      <c r="U529" s="374">
        <f t="shared" si="22"/>
        <v>0</v>
      </c>
      <c r="V529" s="374">
        <f>'SEFA Recon - Exp - LONG'!M532</f>
        <v>0</v>
      </c>
      <c r="W529" s="282">
        <f t="shared" si="23"/>
        <v>0</v>
      </c>
      <c r="X529" s="286"/>
    </row>
    <row r="530" spans="4:24" hidden="1">
      <c r="D530" s="274">
        <f>'SEFA Recon - Exp - LONG'!D533</f>
        <v>0</v>
      </c>
      <c r="E530" s="400"/>
      <c r="F530" s="275" t="e">
        <f>VLOOKUP(E530,Exported!$A$2:$B$43,2,FALSE)</f>
        <v>#N/A</v>
      </c>
      <c r="G530" s="281"/>
      <c r="H530" s="249"/>
      <c r="I530" s="249"/>
      <c r="J530" s="248">
        <f t="shared" si="24"/>
        <v>0</v>
      </c>
      <c r="K530" s="281"/>
      <c r="L530" s="281"/>
      <c r="M530" s="281"/>
      <c r="N530" s="281"/>
      <c r="O530" s="249"/>
      <c r="P530" s="249"/>
      <c r="Q530" s="249"/>
      <c r="R530" s="249"/>
      <c r="S530" s="249"/>
      <c r="T530" s="249"/>
      <c r="U530" s="374">
        <f t="shared" ref="U530:U593" si="25">SUM(J530:T530)</f>
        <v>0</v>
      </c>
      <c r="V530" s="374">
        <f>'SEFA Recon - Exp - LONG'!M533</f>
        <v>0</v>
      </c>
      <c r="W530" s="282">
        <f t="shared" ref="W530:W593" si="26">+U530+V530</f>
        <v>0</v>
      </c>
      <c r="X530" s="286"/>
    </row>
    <row r="531" spans="4:24" hidden="1">
      <c r="D531" s="274">
        <f>'SEFA Recon - Exp - LONG'!D534</f>
        <v>0</v>
      </c>
      <c r="E531" s="400"/>
      <c r="F531" s="275" t="e">
        <f>VLOOKUP(E531,Exported!$A$2:$B$43,2,FALSE)</f>
        <v>#N/A</v>
      </c>
      <c r="G531" s="281"/>
      <c r="H531" s="249"/>
      <c r="I531" s="249"/>
      <c r="J531" s="248">
        <f t="shared" si="24"/>
        <v>0</v>
      </c>
      <c r="K531" s="281"/>
      <c r="L531" s="281"/>
      <c r="M531" s="281"/>
      <c r="N531" s="281"/>
      <c r="O531" s="249"/>
      <c r="P531" s="249"/>
      <c r="Q531" s="249"/>
      <c r="R531" s="249"/>
      <c r="S531" s="249"/>
      <c r="T531" s="249"/>
      <c r="U531" s="374">
        <f t="shared" si="25"/>
        <v>0</v>
      </c>
      <c r="V531" s="374">
        <f>'SEFA Recon - Exp - LONG'!M534</f>
        <v>0</v>
      </c>
      <c r="W531" s="282">
        <f t="shared" si="26"/>
        <v>0</v>
      </c>
      <c r="X531" s="286"/>
    </row>
    <row r="532" spans="4:24" hidden="1">
      <c r="D532" s="274">
        <f>'SEFA Recon - Exp - LONG'!D535</f>
        <v>0</v>
      </c>
      <c r="E532" s="400"/>
      <c r="F532" s="275" t="e">
        <f>VLOOKUP(E532,Exported!$A$2:$B$43,2,FALSE)</f>
        <v>#N/A</v>
      </c>
      <c r="G532" s="281"/>
      <c r="H532" s="249"/>
      <c r="I532" s="249"/>
      <c r="J532" s="248">
        <f t="shared" si="24"/>
        <v>0</v>
      </c>
      <c r="K532" s="281"/>
      <c r="L532" s="281"/>
      <c r="M532" s="281"/>
      <c r="N532" s="281"/>
      <c r="O532" s="249"/>
      <c r="P532" s="249"/>
      <c r="Q532" s="249"/>
      <c r="R532" s="249"/>
      <c r="S532" s="249"/>
      <c r="T532" s="249"/>
      <c r="U532" s="374">
        <f t="shared" si="25"/>
        <v>0</v>
      </c>
      <c r="V532" s="374">
        <f>'SEFA Recon - Exp - LONG'!M535</f>
        <v>0</v>
      </c>
      <c r="W532" s="282">
        <f t="shared" si="26"/>
        <v>0</v>
      </c>
      <c r="X532" s="286"/>
    </row>
    <row r="533" spans="4:24" hidden="1">
      <c r="D533" s="274">
        <f>'SEFA Recon - Exp - LONG'!D536</f>
        <v>0</v>
      </c>
      <c r="E533" s="400"/>
      <c r="F533" s="275" t="e">
        <f>VLOOKUP(E533,Exported!$A$2:$B$43,2,FALSE)</f>
        <v>#N/A</v>
      </c>
      <c r="G533" s="281"/>
      <c r="H533" s="249"/>
      <c r="I533" s="249"/>
      <c r="J533" s="248">
        <f t="shared" si="24"/>
        <v>0</v>
      </c>
      <c r="K533" s="281"/>
      <c r="L533" s="281"/>
      <c r="M533" s="281"/>
      <c r="N533" s="281"/>
      <c r="O533" s="249"/>
      <c r="P533" s="249"/>
      <c r="Q533" s="249"/>
      <c r="R533" s="249"/>
      <c r="S533" s="249"/>
      <c r="T533" s="249"/>
      <c r="U533" s="374">
        <f t="shared" si="25"/>
        <v>0</v>
      </c>
      <c r="V533" s="374">
        <f>'SEFA Recon - Exp - LONG'!M536</f>
        <v>0</v>
      </c>
      <c r="W533" s="282">
        <f t="shared" si="26"/>
        <v>0</v>
      </c>
      <c r="X533" s="286"/>
    </row>
    <row r="534" spans="4:24" hidden="1">
      <c r="D534" s="274">
        <f>'SEFA Recon - Exp - LONG'!D537</f>
        <v>0</v>
      </c>
      <c r="E534" s="400"/>
      <c r="F534" s="275" t="e">
        <f>VLOOKUP(E534,Exported!$A$2:$B$43,2,FALSE)</f>
        <v>#N/A</v>
      </c>
      <c r="G534" s="281"/>
      <c r="H534" s="249"/>
      <c r="I534" s="249"/>
      <c r="J534" s="248">
        <f t="shared" si="24"/>
        <v>0</v>
      </c>
      <c r="K534" s="281"/>
      <c r="L534" s="281"/>
      <c r="M534" s="281"/>
      <c r="N534" s="281"/>
      <c r="O534" s="249"/>
      <c r="P534" s="249"/>
      <c r="Q534" s="249"/>
      <c r="R534" s="249"/>
      <c r="S534" s="249"/>
      <c r="T534" s="249"/>
      <c r="U534" s="374">
        <f t="shared" si="25"/>
        <v>0</v>
      </c>
      <c r="V534" s="374">
        <f>'SEFA Recon - Exp - LONG'!M537</f>
        <v>0</v>
      </c>
      <c r="W534" s="282">
        <f t="shared" si="26"/>
        <v>0</v>
      </c>
      <c r="X534" s="286"/>
    </row>
    <row r="535" spans="4:24" hidden="1">
      <c r="D535" s="274">
        <f>'SEFA Recon - Exp - LONG'!D538</f>
        <v>0</v>
      </c>
      <c r="E535" s="400"/>
      <c r="F535" s="275" t="e">
        <f>VLOOKUP(E535,Exported!$A$2:$B$43,2,FALSE)</f>
        <v>#N/A</v>
      </c>
      <c r="G535" s="281"/>
      <c r="H535" s="249"/>
      <c r="I535" s="249"/>
      <c r="J535" s="248">
        <f t="shared" si="24"/>
        <v>0</v>
      </c>
      <c r="K535" s="281"/>
      <c r="L535" s="281"/>
      <c r="M535" s="281"/>
      <c r="N535" s="281"/>
      <c r="O535" s="249"/>
      <c r="P535" s="249"/>
      <c r="Q535" s="249"/>
      <c r="R535" s="249"/>
      <c r="S535" s="249"/>
      <c r="T535" s="249"/>
      <c r="U535" s="374">
        <f t="shared" si="25"/>
        <v>0</v>
      </c>
      <c r="V535" s="374">
        <f>'SEFA Recon - Exp - LONG'!M538</f>
        <v>0</v>
      </c>
      <c r="W535" s="282">
        <f t="shared" si="26"/>
        <v>0</v>
      </c>
      <c r="X535" s="286"/>
    </row>
    <row r="536" spans="4:24" hidden="1">
      <c r="D536" s="274">
        <f>'SEFA Recon - Exp - LONG'!D539</f>
        <v>0</v>
      </c>
      <c r="E536" s="400"/>
      <c r="F536" s="275" t="e">
        <f>VLOOKUP(E536,Exported!$A$2:$B$43,2,FALSE)</f>
        <v>#N/A</v>
      </c>
      <c r="G536" s="281"/>
      <c r="H536" s="249"/>
      <c r="I536" s="249"/>
      <c r="J536" s="248">
        <f t="shared" si="24"/>
        <v>0</v>
      </c>
      <c r="K536" s="281"/>
      <c r="L536" s="281"/>
      <c r="M536" s="281"/>
      <c r="N536" s="281"/>
      <c r="O536" s="249"/>
      <c r="P536" s="249"/>
      <c r="Q536" s="249"/>
      <c r="R536" s="249"/>
      <c r="S536" s="249"/>
      <c r="T536" s="249"/>
      <c r="U536" s="374">
        <f t="shared" si="25"/>
        <v>0</v>
      </c>
      <c r="V536" s="374">
        <f>'SEFA Recon - Exp - LONG'!M539</f>
        <v>0</v>
      </c>
      <c r="W536" s="282">
        <f t="shared" si="26"/>
        <v>0</v>
      </c>
      <c r="X536" s="286"/>
    </row>
    <row r="537" spans="4:24" hidden="1">
      <c r="D537" s="274">
        <f>'SEFA Recon - Exp - LONG'!D540</f>
        <v>0</v>
      </c>
      <c r="E537" s="400"/>
      <c r="F537" s="275" t="e">
        <f>VLOOKUP(E537,Exported!$A$2:$B$43,2,FALSE)</f>
        <v>#N/A</v>
      </c>
      <c r="G537" s="281"/>
      <c r="H537" s="249"/>
      <c r="I537" s="249"/>
      <c r="J537" s="248">
        <f t="shared" si="24"/>
        <v>0</v>
      </c>
      <c r="K537" s="281"/>
      <c r="L537" s="281"/>
      <c r="M537" s="281"/>
      <c r="N537" s="281"/>
      <c r="O537" s="249"/>
      <c r="P537" s="249"/>
      <c r="Q537" s="249"/>
      <c r="R537" s="249"/>
      <c r="S537" s="249"/>
      <c r="T537" s="249"/>
      <c r="U537" s="374">
        <f t="shared" si="25"/>
        <v>0</v>
      </c>
      <c r="V537" s="374">
        <f>'SEFA Recon - Exp - LONG'!M540</f>
        <v>0</v>
      </c>
      <c r="W537" s="282">
        <f t="shared" si="26"/>
        <v>0</v>
      </c>
      <c r="X537" s="286"/>
    </row>
    <row r="538" spans="4:24" hidden="1">
      <c r="D538" s="274">
        <f>'SEFA Recon - Exp - LONG'!D541</f>
        <v>0</v>
      </c>
      <c r="E538" s="400"/>
      <c r="F538" s="275" t="e">
        <f>VLOOKUP(E538,Exported!$A$2:$B$43,2,FALSE)</f>
        <v>#N/A</v>
      </c>
      <c r="G538" s="281"/>
      <c r="H538" s="249"/>
      <c r="I538" s="249"/>
      <c r="J538" s="248">
        <f t="shared" si="24"/>
        <v>0</v>
      </c>
      <c r="K538" s="281"/>
      <c r="L538" s="281"/>
      <c r="M538" s="281"/>
      <c r="N538" s="281"/>
      <c r="O538" s="249"/>
      <c r="P538" s="249"/>
      <c r="Q538" s="249"/>
      <c r="R538" s="249"/>
      <c r="S538" s="249"/>
      <c r="T538" s="249"/>
      <c r="U538" s="374">
        <f t="shared" si="25"/>
        <v>0</v>
      </c>
      <c r="V538" s="374">
        <f>'SEFA Recon - Exp - LONG'!M541</f>
        <v>0</v>
      </c>
      <c r="W538" s="282">
        <f t="shared" si="26"/>
        <v>0</v>
      </c>
      <c r="X538" s="286"/>
    </row>
    <row r="539" spans="4:24" hidden="1">
      <c r="D539" s="274">
        <f>'SEFA Recon - Exp - LONG'!D542</f>
        <v>0</v>
      </c>
      <c r="E539" s="400"/>
      <c r="F539" s="275" t="e">
        <f>VLOOKUP(E539,Exported!$A$2:$B$43,2,FALSE)</f>
        <v>#N/A</v>
      </c>
      <c r="G539" s="281"/>
      <c r="H539" s="249"/>
      <c r="I539" s="249"/>
      <c r="J539" s="248">
        <f t="shared" si="24"/>
        <v>0</v>
      </c>
      <c r="K539" s="281"/>
      <c r="L539" s="281"/>
      <c r="M539" s="281"/>
      <c r="N539" s="281"/>
      <c r="O539" s="249"/>
      <c r="P539" s="249"/>
      <c r="Q539" s="249"/>
      <c r="R539" s="249"/>
      <c r="S539" s="249"/>
      <c r="T539" s="249"/>
      <c r="U539" s="374">
        <f t="shared" si="25"/>
        <v>0</v>
      </c>
      <c r="V539" s="374">
        <f>'SEFA Recon - Exp - LONG'!M542</f>
        <v>0</v>
      </c>
      <c r="W539" s="282">
        <f t="shared" si="26"/>
        <v>0</v>
      </c>
      <c r="X539" s="286"/>
    </row>
    <row r="540" spans="4:24" hidden="1">
      <c r="D540" s="274">
        <f>'SEFA Recon - Exp - LONG'!D543</f>
        <v>0</v>
      </c>
      <c r="E540" s="400"/>
      <c r="F540" s="275" t="e">
        <f>VLOOKUP(E540,Exported!$A$2:$B$43,2,FALSE)</f>
        <v>#N/A</v>
      </c>
      <c r="G540" s="281"/>
      <c r="H540" s="249"/>
      <c r="I540" s="249"/>
      <c r="J540" s="248">
        <f t="shared" si="24"/>
        <v>0</v>
      </c>
      <c r="K540" s="281"/>
      <c r="L540" s="281"/>
      <c r="M540" s="281"/>
      <c r="N540" s="281"/>
      <c r="O540" s="249"/>
      <c r="P540" s="249"/>
      <c r="Q540" s="249"/>
      <c r="R540" s="249"/>
      <c r="S540" s="249"/>
      <c r="T540" s="249"/>
      <c r="U540" s="374">
        <f t="shared" si="25"/>
        <v>0</v>
      </c>
      <c r="V540" s="374">
        <f>'SEFA Recon - Exp - LONG'!M543</f>
        <v>0</v>
      </c>
      <c r="W540" s="282">
        <f t="shared" si="26"/>
        <v>0</v>
      </c>
      <c r="X540" s="286"/>
    </row>
    <row r="541" spans="4:24" hidden="1">
      <c r="D541" s="274">
        <f>'SEFA Recon - Exp - LONG'!D544</f>
        <v>0</v>
      </c>
      <c r="E541" s="400"/>
      <c r="F541" s="275" t="e">
        <f>VLOOKUP(E541,Exported!$A$2:$B$43,2,FALSE)</f>
        <v>#N/A</v>
      </c>
      <c r="G541" s="281"/>
      <c r="H541" s="249"/>
      <c r="I541" s="249"/>
      <c r="J541" s="248">
        <f t="shared" si="24"/>
        <v>0</v>
      </c>
      <c r="K541" s="281"/>
      <c r="L541" s="281"/>
      <c r="M541" s="281"/>
      <c r="N541" s="281"/>
      <c r="O541" s="249"/>
      <c r="P541" s="249"/>
      <c r="Q541" s="249"/>
      <c r="R541" s="249"/>
      <c r="S541" s="249"/>
      <c r="T541" s="249"/>
      <c r="U541" s="374">
        <f t="shared" si="25"/>
        <v>0</v>
      </c>
      <c r="V541" s="374">
        <f>'SEFA Recon - Exp - LONG'!M544</f>
        <v>0</v>
      </c>
      <c r="W541" s="282">
        <f t="shared" si="26"/>
        <v>0</v>
      </c>
      <c r="X541" s="286"/>
    </row>
    <row r="542" spans="4:24" hidden="1">
      <c r="D542" s="274">
        <f>'SEFA Recon - Exp - LONG'!D545</f>
        <v>0</v>
      </c>
      <c r="E542" s="400"/>
      <c r="F542" s="275" t="e">
        <f>VLOOKUP(E542,Exported!$A$2:$B$43,2,FALSE)</f>
        <v>#N/A</v>
      </c>
      <c r="G542" s="281"/>
      <c r="H542" s="249"/>
      <c r="I542" s="249"/>
      <c r="J542" s="248">
        <f t="shared" si="24"/>
        <v>0</v>
      </c>
      <c r="K542" s="281"/>
      <c r="L542" s="281"/>
      <c r="M542" s="281"/>
      <c r="N542" s="281"/>
      <c r="O542" s="249"/>
      <c r="P542" s="249"/>
      <c r="Q542" s="249"/>
      <c r="R542" s="249"/>
      <c r="S542" s="249"/>
      <c r="T542" s="249"/>
      <c r="U542" s="374">
        <f t="shared" si="25"/>
        <v>0</v>
      </c>
      <c r="V542" s="374">
        <f>'SEFA Recon - Exp - LONG'!M545</f>
        <v>0</v>
      </c>
      <c r="W542" s="282">
        <f t="shared" si="26"/>
        <v>0</v>
      </c>
      <c r="X542" s="286"/>
    </row>
    <row r="543" spans="4:24" hidden="1">
      <c r="D543" s="274">
        <f>'SEFA Recon - Exp - LONG'!D546</f>
        <v>0</v>
      </c>
      <c r="E543" s="400"/>
      <c r="F543" s="275" t="e">
        <f>VLOOKUP(E543,Exported!$A$2:$B$43,2,FALSE)</f>
        <v>#N/A</v>
      </c>
      <c r="G543" s="281"/>
      <c r="H543" s="249"/>
      <c r="I543" s="249"/>
      <c r="J543" s="248">
        <f t="shared" si="24"/>
        <v>0</v>
      </c>
      <c r="K543" s="281"/>
      <c r="L543" s="281"/>
      <c r="M543" s="281"/>
      <c r="N543" s="281"/>
      <c r="O543" s="249"/>
      <c r="P543" s="249"/>
      <c r="Q543" s="249"/>
      <c r="R543" s="249"/>
      <c r="S543" s="249"/>
      <c r="T543" s="249"/>
      <c r="U543" s="374">
        <f t="shared" si="25"/>
        <v>0</v>
      </c>
      <c r="V543" s="374">
        <f>'SEFA Recon - Exp - LONG'!M546</f>
        <v>0</v>
      </c>
      <c r="W543" s="282">
        <f t="shared" si="26"/>
        <v>0</v>
      </c>
      <c r="X543" s="286"/>
    </row>
    <row r="544" spans="4:24" hidden="1">
      <c r="D544" s="274">
        <f>'SEFA Recon - Exp - LONG'!D547</f>
        <v>0</v>
      </c>
      <c r="E544" s="400"/>
      <c r="F544" s="275" t="e">
        <f>VLOOKUP(E544,Exported!$A$2:$B$43,2,FALSE)</f>
        <v>#N/A</v>
      </c>
      <c r="G544" s="281"/>
      <c r="H544" s="249"/>
      <c r="I544" s="249"/>
      <c r="J544" s="248">
        <f t="shared" si="24"/>
        <v>0</v>
      </c>
      <c r="K544" s="281"/>
      <c r="L544" s="281"/>
      <c r="M544" s="281"/>
      <c r="N544" s="281"/>
      <c r="O544" s="249"/>
      <c r="P544" s="249"/>
      <c r="Q544" s="249"/>
      <c r="R544" s="249"/>
      <c r="S544" s="249"/>
      <c r="T544" s="249"/>
      <c r="U544" s="374">
        <f t="shared" si="25"/>
        <v>0</v>
      </c>
      <c r="V544" s="374">
        <f>'SEFA Recon - Exp - LONG'!M547</f>
        <v>0</v>
      </c>
      <c r="W544" s="282">
        <f t="shared" si="26"/>
        <v>0</v>
      </c>
      <c r="X544" s="286"/>
    </row>
    <row r="545" spans="4:24" hidden="1">
      <c r="D545" s="274">
        <f>'SEFA Recon - Exp - LONG'!D548</f>
        <v>0</v>
      </c>
      <c r="E545" s="400"/>
      <c r="F545" s="275" t="e">
        <f>VLOOKUP(E545,Exported!$A$2:$B$43,2,FALSE)</f>
        <v>#N/A</v>
      </c>
      <c r="G545" s="281"/>
      <c r="H545" s="249"/>
      <c r="I545" s="249"/>
      <c r="J545" s="248">
        <f t="shared" si="24"/>
        <v>0</v>
      </c>
      <c r="K545" s="281"/>
      <c r="L545" s="281"/>
      <c r="M545" s="281"/>
      <c r="N545" s="281"/>
      <c r="O545" s="249"/>
      <c r="P545" s="249"/>
      <c r="Q545" s="249"/>
      <c r="R545" s="249"/>
      <c r="S545" s="249"/>
      <c r="T545" s="249"/>
      <c r="U545" s="374">
        <f t="shared" si="25"/>
        <v>0</v>
      </c>
      <c r="V545" s="374">
        <f>'SEFA Recon - Exp - LONG'!M548</f>
        <v>0</v>
      </c>
      <c r="W545" s="282">
        <f t="shared" si="26"/>
        <v>0</v>
      </c>
      <c r="X545" s="286"/>
    </row>
    <row r="546" spans="4:24" hidden="1">
      <c r="D546" s="274">
        <f>'SEFA Recon - Exp - LONG'!D549</f>
        <v>0</v>
      </c>
      <c r="E546" s="400"/>
      <c r="F546" s="275" t="e">
        <f>VLOOKUP(E546,Exported!$A$2:$B$43,2,FALSE)</f>
        <v>#N/A</v>
      </c>
      <c r="G546" s="281"/>
      <c r="H546" s="249"/>
      <c r="I546" s="249"/>
      <c r="J546" s="248">
        <f t="shared" si="24"/>
        <v>0</v>
      </c>
      <c r="K546" s="281"/>
      <c r="L546" s="281"/>
      <c r="M546" s="281"/>
      <c r="N546" s="281"/>
      <c r="O546" s="249"/>
      <c r="P546" s="249"/>
      <c r="Q546" s="249"/>
      <c r="R546" s="249"/>
      <c r="S546" s="249"/>
      <c r="T546" s="249"/>
      <c r="U546" s="374">
        <f t="shared" si="25"/>
        <v>0</v>
      </c>
      <c r="V546" s="374">
        <f>'SEFA Recon - Exp - LONG'!M549</f>
        <v>0</v>
      </c>
      <c r="W546" s="282">
        <f t="shared" si="26"/>
        <v>0</v>
      </c>
      <c r="X546" s="286"/>
    </row>
    <row r="547" spans="4:24" hidden="1">
      <c r="D547" s="274">
        <f>'SEFA Recon - Exp - LONG'!D550</f>
        <v>0</v>
      </c>
      <c r="E547" s="400"/>
      <c r="F547" s="275" t="e">
        <f>VLOOKUP(E547,Exported!$A$2:$B$43,2,FALSE)</f>
        <v>#N/A</v>
      </c>
      <c r="G547" s="281"/>
      <c r="H547" s="249"/>
      <c r="I547" s="249"/>
      <c r="J547" s="248">
        <f t="shared" si="24"/>
        <v>0</v>
      </c>
      <c r="K547" s="281"/>
      <c r="L547" s="281"/>
      <c r="M547" s="281"/>
      <c r="N547" s="281"/>
      <c r="O547" s="249"/>
      <c r="P547" s="249"/>
      <c r="Q547" s="249"/>
      <c r="R547" s="249"/>
      <c r="S547" s="249"/>
      <c r="T547" s="249"/>
      <c r="U547" s="374">
        <f t="shared" si="25"/>
        <v>0</v>
      </c>
      <c r="V547" s="374">
        <f>'SEFA Recon - Exp - LONG'!M550</f>
        <v>0</v>
      </c>
      <c r="W547" s="282">
        <f t="shared" si="26"/>
        <v>0</v>
      </c>
      <c r="X547" s="286"/>
    </row>
    <row r="548" spans="4:24" hidden="1">
      <c r="D548" s="274">
        <f>'SEFA Recon - Exp - LONG'!D551</f>
        <v>0</v>
      </c>
      <c r="E548" s="400"/>
      <c r="F548" s="275" t="e">
        <f>VLOOKUP(E548,Exported!$A$2:$B$43,2,FALSE)</f>
        <v>#N/A</v>
      </c>
      <c r="G548" s="281"/>
      <c r="H548" s="249"/>
      <c r="I548" s="249"/>
      <c r="J548" s="248">
        <f t="shared" si="24"/>
        <v>0</v>
      </c>
      <c r="K548" s="281"/>
      <c r="L548" s="281"/>
      <c r="M548" s="281"/>
      <c r="N548" s="281"/>
      <c r="O548" s="249"/>
      <c r="P548" s="249"/>
      <c r="Q548" s="249"/>
      <c r="R548" s="249"/>
      <c r="S548" s="249"/>
      <c r="T548" s="249"/>
      <c r="U548" s="374">
        <f t="shared" si="25"/>
        <v>0</v>
      </c>
      <c r="V548" s="374">
        <f>'SEFA Recon - Exp - LONG'!M551</f>
        <v>0</v>
      </c>
      <c r="W548" s="282">
        <f t="shared" si="26"/>
        <v>0</v>
      </c>
      <c r="X548" s="286"/>
    </row>
    <row r="549" spans="4:24" hidden="1">
      <c r="D549" s="274">
        <f>'SEFA Recon - Exp - LONG'!D552</f>
        <v>0</v>
      </c>
      <c r="E549" s="400"/>
      <c r="F549" s="275" t="e">
        <f>VLOOKUP(E549,Exported!$A$2:$B$43,2,FALSE)</f>
        <v>#N/A</v>
      </c>
      <c r="G549" s="281"/>
      <c r="H549" s="249"/>
      <c r="I549" s="249"/>
      <c r="J549" s="248">
        <f t="shared" si="24"/>
        <v>0</v>
      </c>
      <c r="K549" s="281"/>
      <c r="L549" s="281"/>
      <c r="M549" s="281"/>
      <c r="N549" s="281"/>
      <c r="O549" s="249"/>
      <c r="P549" s="249"/>
      <c r="Q549" s="249"/>
      <c r="R549" s="249"/>
      <c r="S549" s="249"/>
      <c r="T549" s="249"/>
      <c r="U549" s="374">
        <f t="shared" si="25"/>
        <v>0</v>
      </c>
      <c r="V549" s="374">
        <f>'SEFA Recon - Exp - LONG'!M552</f>
        <v>0</v>
      </c>
      <c r="W549" s="282">
        <f t="shared" si="26"/>
        <v>0</v>
      </c>
      <c r="X549" s="286"/>
    </row>
    <row r="550" spans="4:24" hidden="1">
      <c r="D550" s="274">
        <f>'SEFA Recon - Exp - LONG'!D553</f>
        <v>0</v>
      </c>
      <c r="E550" s="400"/>
      <c r="F550" s="275" t="e">
        <f>VLOOKUP(E550,Exported!$A$2:$B$43,2,FALSE)</f>
        <v>#N/A</v>
      </c>
      <c r="G550" s="281"/>
      <c r="H550" s="249"/>
      <c r="I550" s="249"/>
      <c r="J550" s="248">
        <f t="shared" si="24"/>
        <v>0</v>
      </c>
      <c r="K550" s="281"/>
      <c r="L550" s="281"/>
      <c r="M550" s="281"/>
      <c r="N550" s="281"/>
      <c r="O550" s="249"/>
      <c r="P550" s="249"/>
      <c r="Q550" s="249"/>
      <c r="R550" s="249"/>
      <c r="S550" s="249"/>
      <c r="T550" s="249"/>
      <c r="U550" s="374">
        <f t="shared" si="25"/>
        <v>0</v>
      </c>
      <c r="V550" s="374">
        <f>'SEFA Recon - Exp - LONG'!M553</f>
        <v>0</v>
      </c>
      <c r="W550" s="282">
        <f t="shared" si="26"/>
        <v>0</v>
      </c>
      <c r="X550" s="286"/>
    </row>
    <row r="551" spans="4:24" hidden="1">
      <c r="D551" s="274">
        <f>'SEFA Recon - Exp - LONG'!D554</f>
        <v>0</v>
      </c>
      <c r="E551" s="400"/>
      <c r="F551" s="275" t="e">
        <f>VLOOKUP(E551,Exported!$A$2:$B$43,2,FALSE)</f>
        <v>#N/A</v>
      </c>
      <c r="G551" s="281"/>
      <c r="H551" s="249"/>
      <c r="I551" s="249"/>
      <c r="J551" s="248">
        <f t="shared" si="24"/>
        <v>0</v>
      </c>
      <c r="K551" s="281"/>
      <c r="L551" s="281"/>
      <c r="M551" s="281"/>
      <c r="N551" s="281"/>
      <c r="O551" s="249"/>
      <c r="P551" s="249"/>
      <c r="Q551" s="249"/>
      <c r="R551" s="249"/>
      <c r="S551" s="249"/>
      <c r="T551" s="249"/>
      <c r="U551" s="374">
        <f t="shared" si="25"/>
        <v>0</v>
      </c>
      <c r="V551" s="374">
        <f>'SEFA Recon - Exp - LONG'!M554</f>
        <v>0</v>
      </c>
      <c r="W551" s="282">
        <f t="shared" si="26"/>
        <v>0</v>
      </c>
      <c r="X551" s="286"/>
    </row>
    <row r="552" spans="4:24" hidden="1">
      <c r="D552" s="274">
        <f>'SEFA Recon - Exp - LONG'!D555</f>
        <v>0</v>
      </c>
      <c r="E552" s="400"/>
      <c r="F552" s="275" t="e">
        <f>VLOOKUP(E552,Exported!$A$2:$B$43,2,FALSE)</f>
        <v>#N/A</v>
      </c>
      <c r="G552" s="281"/>
      <c r="H552" s="249"/>
      <c r="I552" s="249"/>
      <c r="J552" s="248">
        <f t="shared" si="24"/>
        <v>0</v>
      </c>
      <c r="K552" s="281"/>
      <c r="L552" s="281"/>
      <c r="M552" s="281"/>
      <c r="N552" s="281"/>
      <c r="O552" s="249"/>
      <c r="P552" s="249"/>
      <c r="Q552" s="249"/>
      <c r="R552" s="249"/>
      <c r="S552" s="249"/>
      <c r="T552" s="249"/>
      <c r="U552" s="374">
        <f t="shared" si="25"/>
        <v>0</v>
      </c>
      <c r="V552" s="374">
        <f>'SEFA Recon - Exp - LONG'!M555</f>
        <v>0</v>
      </c>
      <c r="W552" s="282">
        <f t="shared" si="26"/>
        <v>0</v>
      </c>
      <c r="X552" s="286"/>
    </row>
    <row r="553" spans="4:24" hidden="1">
      <c r="D553" s="274">
        <f>'SEFA Recon - Exp - LONG'!D556</f>
        <v>0</v>
      </c>
      <c r="E553" s="400"/>
      <c r="F553" s="275" t="e">
        <f>VLOOKUP(E553,Exported!$A$2:$B$43,2,FALSE)</f>
        <v>#N/A</v>
      </c>
      <c r="G553" s="281"/>
      <c r="H553" s="249"/>
      <c r="I553" s="249"/>
      <c r="J553" s="248">
        <f t="shared" si="24"/>
        <v>0</v>
      </c>
      <c r="K553" s="281"/>
      <c r="L553" s="281"/>
      <c r="M553" s="281"/>
      <c r="N553" s="281"/>
      <c r="O553" s="249"/>
      <c r="P553" s="249"/>
      <c r="Q553" s="249"/>
      <c r="R553" s="249"/>
      <c r="S553" s="249"/>
      <c r="T553" s="249"/>
      <c r="U553" s="374">
        <f t="shared" si="25"/>
        <v>0</v>
      </c>
      <c r="V553" s="374">
        <f>'SEFA Recon - Exp - LONG'!M556</f>
        <v>0</v>
      </c>
      <c r="W553" s="282">
        <f t="shared" si="26"/>
        <v>0</v>
      </c>
      <c r="X553" s="286"/>
    </row>
    <row r="554" spans="4:24" hidden="1">
      <c r="D554" s="274">
        <f>'SEFA Recon - Exp - LONG'!D557</f>
        <v>0</v>
      </c>
      <c r="E554" s="400"/>
      <c r="F554" s="275" t="e">
        <f>VLOOKUP(E554,Exported!$A$2:$B$43,2,FALSE)</f>
        <v>#N/A</v>
      </c>
      <c r="G554" s="281"/>
      <c r="H554" s="249"/>
      <c r="I554" s="249"/>
      <c r="J554" s="248">
        <f t="shared" si="24"/>
        <v>0</v>
      </c>
      <c r="K554" s="281"/>
      <c r="L554" s="281"/>
      <c r="M554" s="281"/>
      <c r="N554" s="281"/>
      <c r="O554" s="249"/>
      <c r="P554" s="249"/>
      <c r="Q554" s="249"/>
      <c r="R554" s="249"/>
      <c r="S554" s="249"/>
      <c r="T554" s="249"/>
      <c r="U554" s="374">
        <f t="shared" si="25"/>
        <v>0</v>
      </c>
      <c r="V554" s="374">
        <f>'SEFA Recon - Exp - LONG'!M557</f>
        <v>0</v>
      </c>
      <c r="W554" s="282">
        <f t="shared" si="26"/>
        <v>0</v>
      </c>
      <c r="X554" s="286"/>
    </row>
    <row r="555" spans="4:24" hidden="1">
      <c r="D555" s="274">
        <f>'SEFA Recon - Exp - LONG'!D558</f>
        <v>0</v>
      </c>
      <c r="E555" s="400"/>
      <c r="F555" s="275" t="e">
        <f>VLOOKUP(E555,Exported!$A$2:$B$43,2,FALSE)</f>
        <v>#N/A</v>
      </c>
      <c r="G555" s="281"/>
      <c r="H555" s="249"/>
      <c r="I555" s="249"/>
      <c r="J555" s="248">
        <f t="shared" si="24"/>
        <v>0</v>
      </c>
      <c r="K555" s="281"/>
      <c r="L555" s="281"/>
      <c r="M555" s="281"/>
      <c r="N555" s="281"/>
      <c r="O555" s="249"/>
      <c r="P555" s="249"/>
      <c r="Q555" s="249"/>
      <c r="R555" s="249"/>
      <c r="S555" s="249"/>
      <c r="T555" s="249"/>
      <c r="U555" s="374">
        <f t="shared" si="25"/>
        <v>0</v>
      </c>
      <c r="V555" s="374">
        <f>'SEFA Recon - Exp - LONG'!M558</f>
        <v>0</v>
      </c>
      <c r="W555" s="282">
        <f t="shared" si="26"/>
        <v>0</v>
      </c>
      <c r="X555" s="286"/>
    </row>
    <row r="556" spans="4:24" hidden="1">
      <c r="D556" s="274">
        <f>'SEFA Recon - Exp - LONG'!D559</f>
        <v>0</v>
      </c>
      <c r="E556" s="400"/>
      <c r="F556" s="275" t="e">
        <f>VLOOKUP(E556,Exported!$A$2:$B$43,2,FALSE)</f>
        <v>#N/A</v>
      </c>
      <c r="G556" s="281"/>
      <c r="H556" s="249"/>
      <c r="I556" s="249"/>
      <c r="J556" s="248">
        <f t="shared" si="24"/>
        <v>0</v>
      </c>
      <c r="K556" s="281"/>
      <c r="L556" s="281"/>
      <c r="M556" s="281"/>
      <c r="N556" s="281"/>
      <c r="O556" s="249"/>
      <c r="P556" s="249"/>
      <c r="Q556" s="249"/>
      <c r="R556" s="249"/>
      <c r="S556" s="249"/>
      <c r="T556" s="249"/>
      <c r="U556" s="374">
        <f t="shared" si="25"/>
        <v>0</v>
      </c>
      <c r="V556" s="374">
        <f>'SEFA Recon - Exp - LONG'!M559</f>
        <v>0</v>
      </c>
      <c r="W556" s="282">
        <f t="shared" si="26"/>
        <v>0</v>
      </c>
      <c r="X556" s="286"/>
    </row>
    <row r="557" spans="4:24" hidden="1">
      <c r="D557" s="274">
        <f>'SEFA Recon - Exp - LONG'!D560</f>
        <v>0</v>
      </c>
      <c r="E557" s="400"/>
      <c r="F557" s="275" t="e">
        <f>VLOOKUP(E557,Exported!$A$2:$B$43,2,FALSE)</f>
        <v>#N/A</v>
      </c>
      <c r="G557" s="281"/>
      <c r="H557" s="249"/>
      <c r="I557" s="249"/>
      <c r="J557" s="248">
        <f t="shared" si="24"/>
        <v>0</v>
      </c>
      <c r="K557" s="281"/>
      <c r="L557" s="281"/>
      <c r="M557" s="281"/>
      <c r="N557" s="281"/>
      <c r="O557" s="249"/>
      <c r="P557" s="249"/>
      <c r="Q557" s="249"/>
      <c r="R557" s="249"/>
      <c r="S557" s="249"/>
      <c r="T557" s="249"/>
      <c r="U557" s="374">
        <f t="shared" si="25"/>
        <v>0</v>
      </c>
      <c r="V557" s="374">
        <f>'SEFA Recon - Exp - LONG'!M560</f>
        <v>0</v>
      </c>
      <c r="W557" s="282">
        <f t="shared" si="26"/>
        <v>0</v>
      </c>
      <c r="X557" s="286"/>
    </row>
    <row r="558" spans="4:24" hidden="1">
      <c r="D558" s="274">
        <f>'SEFA Recon - Exp - LONG'!D561</f>
        <v>0</v>
      </c>
      <c r="E558" s="400"/>
      <c r="F558" s="275" t="e">
        <f>VLOOKUP(E558,Exported!$A$2:$B$43,2,FALSE)</f>
        <v>#N/A</v>
      </c>
      <c r="G558" s="281"/>
      <c r="H558" s="249"/>
      <c r="I558" s="249"/>
      <c r="J558" s="248">
        <f t="shared" si="24"/>
        <v>0</v>
      </c>
      <c r="K558" s="281"/>
      <c r="L558" s="281"/>
      <c r="M558" s="281"/>
      <c r="N558" s="281"/>
      <c r="O558" s="249"/>
      <c r="P558" s="249"/>
      <c r="Q558" s="249"/>
      <c r="R558" s="249"/>
      <c r="S558" s="249"/>
      <c r="T558" s="249"/>
      <c r="U558" s="374">
        <f t="shared" si="25"/>
        <v>0</v>
      </c>
      <c r="V558" s="374">
        <f>'SEFA Recon - Exp - LONG'!M561</f>
        <v>0</v>
      </c>
      <c r="W558" s="282">
        <f t="shared" si="26"/>
        <v>0</v>
      </c>
      <c r="X558" s="286"/>
    </row>
    <row r="559" spans="4:24" hidden="1">
      <c r="D559" s="274">
        <f>'SEFA Recon - Exp - LONG'!D562</f>
        <v>0</v>
      </c>
      <c r="E559" s="400"/>
      <c r="F559" s="275" t="e">
        <f>VLOOKUP(E559,Exported!$A$2:$B$43,2,FALSE)</f>
        <v>#N/A</v>
      </c>
      <c r="G559" s="281"/>
      <c r="H559" s="249"/>
      <c r="I559" s="249"/>
      <c r="J559" s="248">
        <f t="shared" si="24"/>
        <v>0</v>
      </c>
      <c r="K559" s="281"/>
      <c r="L559" s="281"/>
      <c r="M559" s="281"/>
      <c r="N559" s="281"/>
      <c r="O559" s="249"/>
      <c r="P559" s="249"/>
      <c r="Q559" s="249"/>
      <c r="R559" s="249"/>
      <c r="S559" s="249"/>
      <c r="T559" s="249"/>
      <c r="U559" s="374">
        <f t="shared" si="25"/>
        <v>0</v>
      </c>
      <c r="V559" s="374">
        <f>'SEFA Recon - Exp - LONG'!M562</f>
        <v>0</v>
      </c>
      <c r="W559" s="282">
        <f t="shared" si="26"/>
        <v>0</v>
      </c>
      <c r="X559" s="286"/>
    </row>
    <row r="560" spans="4:24" hidden="1">
      <c r="D560" s="274">
        <f>'SEFA Recon - Exp - LONG'!D563</f>
        <v>0</v>
      </c>
      <c r="E560" s="400"/>
      <c r="F560" s="275" t="e">
        <f>VLOOKUP(E560,Exported!$A$2:$B$43,2,FALSE)</f>
        <v>#N/A</v>
      </c>
      <c r="G560" s="281"/>
      <c r="H560" s="249"/>
      <c r="I560" s="249"/>
      <c r="J560" s="248">
        <f t="shared" si="24"/>
        <v>0</v>
      </c>
      <c r="K560" s="281"/>
      <c r="L560" s="281"/>
      <c r="M560" s="281"/>
      <c r="N560" s="281"/>
      <c r="O560" s="249"/>
      <c r="P560" s="249"/>
      <c r="Q560" s="249"/>
      <c r="R560" s="249"/>
      <c r="S560" s="249"/>
      <c r="T560" s="249"/>
      <c r="U560" s="374">
        <f t="shared" si="25"/>
        <v>0</v>
      </c>
      <c r="V560" s="374">
        <f>'SEFA Recon - Exp - LONG'!M563</f>
        <v>0</v>
      </c>
      <c r="W560" s="282">
        <f t="shared" si="26"/>
        <v>0</v>
      </c>
      <c r="X560" s="286"/>
    </row>
    <row r="561" spans="4:24" hidden="1">
      <c r="D561" s="274">
        <f>'SEFA Recon - Exp - LONG'!D564</f>
        <v>0</v>
      </c>
      <c r="E561" s="400"/>
      <c r="F561" s="275" t="e">
        <f>VLOOKUP(E561,Exported!$A$2:$B$43,2,FALSE)</f>
        <v>#N/A</v>
      </c>
      <c r="G561" s="281"/>
      <c r="H561" s="249"/>
      <c r="I561" s="249"/>
      <c r="J561" s="248">
        <f t="shared" si="24"/>
        <v>0</v>
      </c>
      <c r="K561" s="281"/>
      <c r="L561" s="281"/>
      <c r="M561" s="281"/>
      <c r="N561" s="281"/>
      <c r="O561" s="249"/>
      <c r="P561" s="249"/>
      <c r="Q561" s="249"/>
      <c r="R561" s="249"/>
      <c r="S561" s="249"/>
      <c r="T561" s="249"/>
      <c r="U561" s="374">
        <f t="shared" si="25"/>
        <v>0</v>
      </c>
      <c r="V561" s="374">
        <f>'SEFA Recon - Exp - LONG'!M564</f>
        <v>0</v>
      </c>
      <c r="W561" s="282">
        <f t="shared" si="26"/>
        <v>0</v>
      </c>
      <c r="X561" s="286"/>
    </row>
    <row r="562" spans="4:24" hidden="1">
      <c r="D562" s="274">
        <f>'SEFA Recon - Exp - LONG'!D565</f>
        <v>0</v>
      </c>
      <c r="E562" s="400"/>
      <c r="F562" s="275" t="e">
        <f>VLOOKUP(E562,Exported!$A$2:$B$43,2,FALSE)</f>
        <v>#N/A</v>
      </c>
      <c r="G562" s="281"/>
      <c r="H562" s="249"/>
      <c r="I562" s="249"/>
      <c r="J562" s="248">
        <f t="shared" si="24"/>
        <v>0</v>
      </c>
      <c r="K562" s="281"/>
      <c r="L562" s="281"/>
      <c r="M562" s="281"/>
      <c r="N562" s="281"/>
      <c r="O562" s="249"/>
      <c r="P562" s="249"/>
      <c r="Q562" s="249"/>
      <c r="R562" s="249"/>
      <c r="S562" s="249"/>
      <c r="T562" s="249"/>
      <c r="U562" s="374">
        <f t="shared" si="25"/>
        <v>0</v>
      </c>
      <c r="V562" s="374">
        <f>'SEFA Recon - Exp - LONG'!M565</f>
        <v>0</v>
      </c>
      <c r="W562" s="282">
        <f t="shared" si="26"/>
        <v>0</v>
      </c>
      <c r="X562" s="286"/>
    </row>
    <row r="563" spans="4:24" hidden="1">
      <c r="D563" s="274">
        <f>'SEFA Recon - Exp - LONG'!D566</f>
        <v>0</v>
      </c>
      <c r="E563" s="400"/>
      <c r="F563" s="275" t="e">
        <f>VLOOKUP(E563,Exported!$A$2:$B$43,2,FALSE)</f>
        <v>#N/A</v>
      </c>
      <c r="G563" s="281"/>
      <c r="H563" s="249"/>
      <c r="I563" s="249"/>
      <c r="J563" s="248">
        <f t="shared" si="24"/>
        <v>0</v>
      </c>
      <c r="K563" s="281"/>
      <c r="L563" s="281"/>
      <c r="M563" s="281"/>
      <c r="N563" s="281"/>
      <c r="O563" s="249"/>
      <c r="P563" s="249"/>
      <c r="Q563" s="249"/>
      <c r="R563" s="249"/>
      <c r="S563" s="249"/>
      <c r="T563" s="249"/>
      <c r="U563" s="374">
        <f t="shared" si="25"/>
        <v>0</v>
      </c>
      <c r="V563" s="374">
        <f>'SEFA Recon - Exp - LONG'!M566</f>
        <v>0</v>
      </c>
      <c r="W563" s="282">
        <f t="shared" si="26"/>
        <v>0</v>
      </c>
      <c r="X563" s="286"/>
    </row>
    <row r="564" spans="4:24" hidden="1">
      <c r="D564" s="274">
        <f>'SEFA Recon - Exp - LONG'!D567</f>
        <v>0</v>
      </c>
      <c r="E564" s="400"/>
      <c r="F564" s="275" t="e">
        <f>VLOOKUP(E564,Exported!$A$2:$B$43,2,FALSE)</f>
        <v>#N/A</v>
      </c>
      <c r="G564" s="281"/>
      <c r="H564" s="249"/>
      <c r="I564" s="249"/>
      <c r="J564" s="248">
        <f t="shared" si="24"/>
        <v>0</v>
      </c>
      <c r="K564" s="281"/>
      <c r="L564" s="281"/>
      <c r="M564" s="281"/>
      <c r="N564" s="281"/>
      <c r="O564" s="249"/>
      <c r="P564" s="249"/>
      <c r="Q564" s="249"/>
      <c r="R564" s="249"/>
      <c r="S564" s="249"/>
      <c r="T564" s="249"/>
      <c r="U564" s="374">
        <f t="shared" si="25"/>
        <v>0</v>
      </c>
      <c r="V564" s="374">
        <f>'SEFA Recon - Exp - LONG'!M567</f>
        <v>0</v>
      </c>
      <c r="W564" s="282">
        <f t="shared" si="26"/>
        <v>0</v>
      </c>
      <c r="X564" s="286"/>
    </row>
    <row r="565" spans="4:24" hidden="1">
      <c r="D565" s="274">
        <f>'SEFA Recon - Exp - LONG'!D568</f>
        <v>0</v>
      </c>
      <c r="E565" s="400"/>
      <c r="F565" s="275" t="e">
        <f>VLOOKUP(E565,Exported!$A$2:$B$43,2,FALSE)</f>
        <v>#N/A</v>
      </c>
      <c r="G565" s="281"/>
      <c r="H565" s="249"/>
      <c r="I565" s="249"/>
      <c r="J565" s="248">
        <f t="shared" si="24"/>
        <v>0</v>
      </c>
      <c r="K565" s="281"/>
      <c r="L565" s="281"/>
      <c r="M565" s="281"/>
      <c r="N565" s="281"/>
      <c r="O565" s="249"/>
      <c r="P565" s="249"/>
      <c r="Q565" s="249"/>
      <c r="R565" s="249"/>
      <c r="S565" s="249"/>
      <c r="T565" s="249"/>
      <c r="U565" s="374">
        <f t="shared" si="25"/>
        <v>0</v>
      </c>
      <c r="V565" s="374">
        <f>'SEFA Recon - Exp - LONG'!M568</f>
        <v>0</v>
      </c>
      <c r="W565" s="282">
        <f t="shared" si="26"/>
        <v>0</v>
      </c>
      <c r="X565" s="286"/>
    </row>
    <row r="566" spans="4:24" hidden="1">
      <c r="D566" s="274">
        <f>'SEFA Recon - Exp - LONG'!D569</f>
        <v>0</v>
      </c>
      <c r="E566" s="400"/>
      <c r="F566" s="275" t="e">
        <f>VLOOKUP(E566,Exported!$A$2:$B$43,2,FALSE)</f>
        <v>#N/A</v>
      </c>
      <c r="G566" s="281"/>
      <c r="H566" s="249"/>
      <c r="I566" s="249"/>
      <c r="J566" s="248">
        <f t="shared" si="24"/>
        <v>0</v>
      </c>
      <c r="K566" s="281"/>
      <c r="L566" s="281"/>
      <c r="M566" s="281"/>
      <c r="N566" s="281"/>
      <c r="O566" s="249"/>
      <c r="P566" s="249"/>
      <c r="Q566" s="249"/>
      <c r="R566" s="249"/>
      <c r="S566" s="249"/>
      <c r="T566" s="249"/>
      <c r="U566" s="374">
        <f t="shared" si="25"/>
        <v>0</v>
      </c>
      <c r="V566" s="374">
        <f>'SEFA Recon - Exp - LONG'!M569</f>
        <v>0</v>
      </c>
      <c r="W566" s="282">
        <f t="shared" si="26"/>
        <v>0</v>
      </c>
      <c r="X566" s="286"/>
    </row>
    <row r="567" spans="4:24" hidden="1">
      <c r="D567" s="274">
        <f>'SEFA Recon - Exp - LONG'!D570</f>
        <v>0</v>
      </c>
      <c r="E567" s="400"/>
      <c r="F567" s="275" t="e">
        <f>VLOOKUP(E567,Exported!$A$2:$B$43,2,FALSE)</f>
        <v>#N/A</v>
      </c>
      <c r="G567" s="281"/>
      <c r="H567" s="249"/>
      <c r="I567" s="249"/>
      <c r="J567" s="248">
        <f t="shared" si="24"/>
        <v>0</v>
      </c>
      <c r="K567" s="281"/>
      <c r="L567" s="281"/>
      <c r="M567" s="281"/>
      <c r="N567" s="281"/>
      <c r="O567" s="249"/>
      <c r="P567" s="249"/>
      <c r="Q567" s="249"/>
      <c r="R567" s="249"/>
      <c r="S567" s="249"/>
      <c r="T567" s="249"/>
      <c r="U567" s="374">
        <f t="shared" si="25"/>
        <v>0</v>
      </c>
      <c r="V567" s="374">
        <f>'SEFA Recon - Exp - LONG'!M570</f>
        <v>0</v>
      </c>
      <c r="W567" s="282">
        <f t="shared" si="26"/>
        <v>0</v>
      </c>
      <c r="X567" s="286"/>
    </row>
    <row r="568" spans="4:24" hidden="1">
      <c r="D568" s="274">
        <f>'SEFA Recon - Exp - LONG'!D571</f>
        <v>0</v>
      </c>
      <c r="E568" s="400"/>
      <c r="F568" s="275" t="e">
        <f>VLOOKUP(E568,Exported!$A$2:$B$43,2,FALSE)</f>
        <v>#N/A</v>
      </c>
      <c r="G568" s="281"/>
      <c r="H568" s="249"/>
      <c r="I568" s="249"/>
      <c r="J568" s="248">
        <f t="shared" si="24"/>
        <v>0</v>
      </c>
      <c r="K568" s="281"/>
      <c r="L568" s="281"/>
      <c r="M568" s="281"/>
      <c r="N568" s="281"/>
      <c r="O568" s="249"/>
      <c r="P568" s="249"/>
      <c r="Q568" s="249"/>
      <c r="R568" s="249"/>
      <c r="S568" s="249"/>
      <c r="T568" s="249"/>
      <c r="U568" s="374">
        <f t="shared" si="25"/>
        <v>0</v>
      </c>
      <c r="V568" s="374">
        <f>'SEFA Recon - Exp - LONG'!M571</f>
        <v>0</v>
      </c>
      <c r="W568" s="282">
        <f t="shared" si="26"/>
        <v>0</v>
      </c>
      <c r="X568" s="286"/>
    </row>
    <row r="569" spans="4:24" hidden="1">
      <c r="D569" s="274">
        <f>'SEFA Recon - Exp - LONG'!D572</f>
        <v>0</v>
      </c>
      <c r="E569" s="400"/>
      <c r="F569" s="275" t="e">
        <f>VLOOKUP(E569,Exported!$A$2:$B$43,2,FALSE)</f>
        <v>#N/A</v>
      </c>
      <c r="G569" s="281"/>
      <c r="H569" s="249"/>
      <c r="I569" s="249"/>
      <c r="J569" s="248">
        <f t="shared" si="24"/>
        <v>0</v>
      </c>
      <c r="K569" s="281"/>
      <c r="L569" s="281"/>
      <c r="M569" s="281"/>
      <c r="N569" s="281"/>
      <c r="O569" s="249"/>
      <c r="P569" s="249"/>
      <c r="Q569" s="249"/>
      <c r="R569" s="249"/>
      <c r="S569" s="249"/>
      <c r="T569" s="249"/>
      <c r="U569" s="374">
        <f t="shared" si="25"/>
        <v>0</v>
      </c>
      <c r="V569" s="374">
        <f>'SEFA Recon - Exp - LONG'!M572</f>
        <v>0</v>
      </c>
      <c r="W569" s="282">
        <f t="shared" si="26"/>
        <v>0</v>
      </c>
      <c r="X569" s="286"/>
    </row>
    <row r="570" spans="4:24" hidden="1">
      <c r="D570" s="274">
        <f>'SEFA Recon - Exp - LONG'!D573</f>
        <v>0</v>
      </c>
      <c r="E570" s="400"/>
      <c r="F570" s="275" t="e">
        <f>VLOOKUP(E570,Exported!$A$2:$B$43,2,FALSE)</f>
        <v>#N/A</v>
      </c>
      <c r="G570" s="281"/>
      <c r="H570" s="249"/>
      <c r="I570" s="249"/>
      <c r="J570" s="248">
        <f t="shared" si="24"/>
        <v>0</v>
      </c>
      <c r="K570" s="281"/>
      <c r="L570" s="281"/>
      <c r="M570" s="281"/>
      <c r="N570" s="281"/>
      <c r="O570" s="249"/>
      <c r="P570" s="249"/>
      <c r="Q570" s="249"/>
      <c r="R570" s="249"/>
      <c r="S570" s="249"/>
      <c r="T570" s="249"/>
      <c r="U570" s="374">
        <f t="shared" si="25"/>
        <v>0</v>
      </c>
      <c r="V570" s="374">
        <f>'SEFA Recon - Exp - LONG'!M573</f>
        <v>0</v>
      </c>
      <c r="W570" s="282">
        <f t="shared" si="26"/>
        <v>0</v>
      </c>
      <c r="X570" s="286"/>
    </row>
    <row r="571" spans="4:24" hidden="1">
      <c r="D571" s="274">
        <f>'SEFA Recon - Exp - LONG'!D574</f>
        <v>0</v>
      </c>
      <c r="E571" s="400"/>
      <c r="F571" s="275" t="e">
        <f>VLOOKUP(E571,Exported!$A$2:$B$43,2,FALSE)</f>
        <v>#N/A</v>
      </c>
      <c r="G571" s="281"/>
      <c r="H571" s="249"/>
      <c r="I571" s="249"/>
      <c r="J571" s="248">
        <f t="shared" si="24"/>
        <v>0</v>
      </c>
      <c r="K571" s="281"/>
      <c r="L571" s="281"/>
      <c r="M571" s="281"/>
      <c r="N571" s="281"/>
      <c r="O571" s="249"/>
      <c r="P571" s="249"/>
      <c r="Q571" s="249"/>
      <c r="R571" s="249"/>
      <c r="S571" s="249"/>
      <c r="T571" s="249"/>
      <c r="U571" s="374">
        <f t="shared" si="25"/>
        <v>0</v>
      </c>
      <c r="V571" s="374">
        <f>'SEFA Recon - Exp - LONG'!M574</f>
        <v>0</v>
      </c>
      <c r="W571" s="282">
        <f t="shared" si="26"/>
        <v>0</v>
      </c>
      <c r="X571" s="286"/>
    </row>
    <row r="572" spans="4:24" hidden="1">
      <c r="D572" s="274">
        <f>'SEFA Recon - Exp - LONG'!D575</f>
        <v>0</v>
      </c>
      <c r="E572" s="400"/>
      <c r="F572" s="275" t="e">
        <f>VLOOKUP(E572,Exported!$A$2:$B$43,2,FALSE)</f>
        <v>#N/A</v>
      </c>
      <c r="G572" s="281"/>
      <c r="H572" s="249"/>
      <c r="I572" s="249"/>
      <c r="J572" s="248">
        <f t="shared" si="24"/>
        <v>0</v>
      </c>
      <c r="K572" s="281"/>
      <c r="L572" s="281"/>
      <c r="M572" s="281"/>
      <c r="N572" s="281"/>
      <c r="O572" s="249"/>
      <c r="P572" s="249"/>
      <c r="Q572" s="249"/>
      <c r="R572" s="249"/>
      <c r="S572" s="249"/>
      <c r="T572" s="249"/>
      <c r="U572" s="374">
        <f t="shared" si="25"/>
        <v>0</v>
      </c>
      <c r="V572" s="374">
        <f>'SEFA Recon - Exp - LONG'!M575</f>
        <v>0</v>
      </c>
      <c r="W572" s="282">
        <f t="shared" si="26"/>
        <v>0</v>
      </c>
      <c r="X572" s="286"/>
    </row>
    <row r="573" spans="4:24" hidden="1">
      <c r="D573" s="274">
        <f>'SEFA Recon - Exp - LONG'!D576</f>
        <v>0</v>
      </c>
      <c r="E573" s="400"/>
      <c r="F573" s="275" t="e">
        <f>VLOOKUP(E573,Exported!$A$2:$B$43,2,FALSE)</f>
        <v>#N/A</v>
      </c>
      <c r="G573" s="281"/>
      <c r="H573" s="249"/>
      <c r="I573" s="249"/>
      <c r="J573" s="248">
        <f t="shared" si="24"/>
        <v>0</v>
      </c>
      <c r="K573" s="281"/>
      <c r="L573" s="281"/>
      <c r="M573" s="281"/>
      <c r="N573" s="281"/>
      <c r="O573" s="249"/>
      <c r="P573" s="249"/>
      <c r="Q573" s="249"/>
      <c r="R573" s="249"/>
      <c r="S573" s="249"/>
      <c r="T573" s="249"/>
      <c r="U573" s="374">
        <f t="shared" si="25"/>
        <v>0</v>
      </c>
      <c r="V573" s="374">
        <f>'SEFA Recon - Exp - LONG'!M576</f>
        <v>0</v>
      </c>
      <c r="W573" s="282">
        <f t="shared" si="26"/>
        <v>0</v>
      </c>
      <c r="X573" s="286"/>
    </row>
    <row r="574" spans="4:24" hidden="1">
      <c r="D574" s="274">
        <f>'SEFA Recon - Exp - LONG'!D577</f>
        <v>0</v>
      </c>
      <c r="E574" s="400"/>
      <c r="F574" s="275" t="e">
        <f>VLOOKUP(E574,Exported!$A$2:$B$43,2,FALSE)</f>
        <v>#N/A</v>
      </c>
      <c r="G574" s="281"/>
      <c r="H574" s="249"/>
      <c r="I574" s="249"/>
      <c r="J574" s="248">
        <f t="shared" si="24"/>
        <v>0</v>
      </c>
      <c r="K574" s="281"/>
      <c r="L574" s="281"/>
      <c r="M574" s="281"/>
      <c r="N574" s="281"/>
      <c r="O574" s="249"/>
      <c r="P574" s="249"/>
      <c r="Q574" s="249"/>
      <c r="R574" s="249"/>
      <c r="S574" s="249"/>
      <c r="T574" s="249"/>
      <c r="U574" s="374">
        <f t="shared" si="25"/>
        <v>0</v>
      </c>
      <c r="V574" s="374">
        <f>'SEFA Recon - Exp - LONG'!M577</f>
        <v>0</v>
      </c>
      <c r="W574" s="282">
        <f t="shared" si="26"/>
        <v>0</v>
      </c>
      <c r="X574" s="286"/>
    </row>
    <row r="575" spans="4:24" hidden="1">
      <c r="D575" s="274">
        <f>'SEFA Recon - Exp - LONG'!D578</f>
        <v>0</v>
      </c>
      <c r="E575" s="400"/>
      <c r="F575" s="275" t="e">
        <f>VLOOKUP(E575,Exported!$A$2:$B$43,2,FALSE)</f>
        <v>#N/A</v>
      </c>
      <c r="G575" s="281"/>
      <c r="H575" s="249"/>
      <c r="I575" s="249"/>
      <c r="J575" s="248">
        <f t="shared" si="24"/>
        <v>0</v>
      </c>
      <c r="K575" s="281"/>
      <c r="L575" s="281"/>
      <c r="M575" s="281"/>
      <c r="N575" s="281"/>
      <c r="O575" s="249"/>
      <c r="P575" s="249"/>
      <c r="Q575" s="249"/>
      <c r="R575" s="249"/>
      <c r="S575" s="249"/>
      <c r="T575" s="249"/>
      <c r="U575" s="374">
        <f t="shared" si="25"/>
        <v>0</v>
      </c>
      <c r="V575" s="374">
        <f>'SEFA Recon - Exp - LONG'!M578</f>
        <v>0</v>
      </c>
      <c r="W575" s="282">
        <f t="shared" si="26"/>
        <v>0</v>
      </c>
      <c r="X575" s="286"/>
    </row>
    <row r="576" spans="4:24" hidden="1">
      <c r="D576" s="274">
        <f>'SEFA Recon - Exp - LONG'!D579</f>
        <v>0</v>
      </c>
      <c r="E576" s="400"/>
      <c r="F576" s="275" t="e">
        <f>VLOOKUP(E576,Exported!$A$2:$B$43,2,FALSE)</f>
        <v>#N/A</v>
      </c>
      <c r="G576" s="281"/>
      <c r="H576" s="249"/>
      <c r="I576" s="249"/>
      <c r="J576" s="248">
        <f t="shared" si="24"/>
        <v>0</v>
      </c>
      <c r="K576" s="281"/>
      <c r="L576" s="281"/>
      <c r="M576" s="281"/>
      <c r="N576" s="281"/>
      <c r="O576" s="249"/>
      <c r="P576" s="249"/>
      <c r="Q576" s="249"/>
      <c r="R576" s="249"/>
      <c r="S576" s="249"/>
      <c r="T576" s="249"/>
      <c r="U576" s="374">
        <f t="shared" si="25"/>
        <v>0</v>
      </c>
      <c r="V576" s="374">
        <f>'SEFA Recon - Exp - LONG'!M579</f>
        <v>0</v>
      </c>
      <c r="W576" s="282">
        <f t="shared" si="26"/>
        <v>0</v>
      </c>
      <c r="X576" s="286"/>
    </row>
    <row r="577" spans="4:24" hidden="1">
      <c r="D577" s="274">
        <f>'SEFA Recon - Exp - LONG'!D580</f>
        <v>0</v>
      </c>
      <c r="E577" s="400"/>
      <c r="F577" s="275" t="e">
        <f>VLOOKUP(E577,Exported!$A$2:$B$43,2,FALSE)</f>
        <v>#N/A</v>
      </c>
      <c r="G577" s="281"/>
      <c r="H577" s="249"/>
      <c r="I577" s="249"/>
      <c r="J577" s="248">
        <f t="shared" si="24"/>
        <v>0</v>
      </c>
      <c r="K577" s="281"/>
      <c r="L577" s="281"/>
      <c r="M577" s="281"/>
      <c r="N577" s="281"/>
      <c r="O577" s="249"/>
      <c r="P577" s="249"/>
      <c r="Q577" s="249"/>
      <c r="R577" s="249"/>
      <c r="S577" s="249"/>
      <c r="T577" s="249"/>
      <c r="U577" s="374">
        <f t="shared" si="25"/>
        <v>0</v>
      </c>
      <c r="V577" s="374">
        <f>'SEFA Recon - Exp - LONG'!M580</f>
        <v>0</v>
      </c>
      <c r="W577" s="282">
        <f t="shared" si="26"/>
        <v>0</v>
      </c>
      <c r="X577" s="286"/>
    </row>
    <row r="578" spans="4:24" hidden="1">
      <c r="D578" s="274">
        <f>'SEFA Recon - Exp - LONG'!D581</f>
        <v>0</v>
      </c>
      <c r="E578" s="400"/>
      <c r="F578" s="275" t="e">
        <f>VLOOKUP(E578,Exported!$A$2:$B$43,2,FALSE)</f>
        <v>#N/A</v>
      </c>
      <c r="G578" s="281"/>
      <c r="H578" s="249"/>
      <c r="I578" s="249"/>
      <c r="J578" s="248">
        <f t="shared" si="24"/>
        <v>0</v>
      </c>
      <c r="K578" s="281"/>
      <c r="L578" s="281"/>
      <c r="M578" s="281"/>
      <c r="N578" s="281"/>
      <c r="O578" s="249"/>
      <c r="P578" s="249"/>
      <c r="Q578" s="249"/>
      <c r="R578" s="249"/>
      <c r="S578" s="249"/>
      <c r="T578" s="249"/>
      <c r="U578" s="374">
        <f t="shared" si="25"/>
        <v>0</v>
      </c>
      <c r="V578" s="374">
        <f>'SEFA Recon - Exp - LONG'!M581</f>
        <v>0</v>
      </c>
      <c r="W578" s="282">
        <f t="shared" si="26"/>
        <v>0</v>
      </c>
      <c r="X578" s="286"/>
    </row>
    <row r="579" spans="4:24" hidden="1">
      <c r="D579" s="274">
        <f>'SEFA Recon - Exp - LONG'!D582</f>
        <v>0</v>
      </c>
      <c r="E579" s="400"/>
      <c r="F579" s="275" t="e">
        <f>VLOOKUP(E579,Exported!$A$2:$B$43,2,FALSE)</f>
        <v>#N/A</v>
      </c>
      <c r="G579" s="281"/>
      <c r="H579" s="249"/>
      <c r="I579" s="249"/>
      <c r="J579" s="248">
        <f t="shared" si="24"/>
        <v>0</v>
      </c>
      <c r="K579" s="281"/>
      <c r="L579" s="281"/>
      <c r="M579" s="281"/>
      <c r="N579" s="281"/>
      <c r="O579" s="249"/>
      <c r="P579" s="249"/>
      <c r="Q579" s="249"/>
      <c r="R579" s="249"/>
      <c r="S579" s="249"/>
      <c r="T579" s="249"/>
      <c r="U579" s="374">
        <f t="shared" si="25"/>
        <v>0</v>
      </c>
      <c r="V579" s="374">
        <f>'SEFA Recon - Exp - LONG'!M582</f>
        <v>0</v>
      </c>
      <c r="W579" s="282">
        <f t="shared" si="26"/>
        <v>0</v>
      </c>
      <c r="X579" s="286"/>
    </row>
    <row r="580" spans="4:24" hidden="1">
      <c r="D580" s="274">
        <f>'SEFA Recon - Exp - LONG'!D583</f>
        <v>0</v>
      </c>
      <c r="E580" s="400"/>
      <c r="F580" s="275" t="e">
        <f>VLOOKUP(E580,Exported!$A$2:$B$43,2,FALSE)</f>
        <v>#N/A</v>
      </c>
      <c r="G580" s="281"/>
      <c r="H580" s="249"/>
      <c r="I580" s="249"/>
      <c r="J580" s="248">
        <f t="shared" si="24"/>
        <v>0</v>
      </c>
      <c r="K580" s="281"/>
      <c r="L580" s="281"/>
      <c r="M580" s="281"/>
      <c r="N580" s="281"/>
      <c r="O580" s="249"/>
      <c r="P580" s="249"/>
      <c r="Q580" s="249"/>
      <c r="R580" s="249"/>
      <c r="S580" s="249"/>
      <c r="T580" s="249"/>
      <c r="U580" s="374">
        <f t="shared" si="25"/>
        <v>0</v>
      </c>
      <c r="V580" s="374">
        <f>'SEFA Recon - Exp - LONG'!M583</f>
        <v>0</v>
      </c>
      <c r="W580" s="282">
        <f t="shared" si="26"/>
        <v>0</v>
      </c>
      <c r="X580" s="286"/>
    </row>
    <row r="581" spans="4:24" hidden="1">
      <c r="D581" s="274">
        <f>'SEFA Recon - Exp - LONG'!D584</f>
        <v>0</v>
      </c>
      <c r="E581" s="400"/>
      <c r="F581" s="275" t="e">
        <f>VLOOKUP(E581,Exported!$A$2:$B$43,2,FALSE)</f>
        <v>#N/A</v>
      </c>
      <c r="G581" s="281"/>
      <c r="H581" s="249"/>
      <c r="I581" s="249"/>
      <c r="J581" s="248">
        <f t="shared" si="24"/>
        <v>0</v>
      </c>
      <c r="K581" s="281"/>
      <c r="L581" s="281"/>
      <c r="M581" s="281"/>
      <c r="N581" s="281"/>
      <c r="O581" s="249"/>
      <c r="P581" s="249"/>
      <c r="Q581" s="249"/>
      <c r="R581" s="249"/>
      <c r="S581" s="249"/>
      <c r="T581" s="249"/>
      <c r="U581" s="374">
        <f t="shared" si="25"/>
        <v>0</v>
      </c>
      <c r="V581" s="374">
        <f>'SEFA Recon - Exp - LONG'!M584</f>
        <v>0</v>
      </c>
      <c r="W581" s="282">
        <f t="shared" si="26"/>
        <v>0</v>
      </c>
      <c r="X581" s="286"/>
    </row>
    <row r="582" spans="4:24" hidden="1">
      <c r="D582" s="274">
        <f>'SEFA Recon - Exp - LONG'!D585</f>
        <v>0</v>
      </c>
      <c r="E582" s="400"/>
      <c r="F582" s="275" t="e">
        <f>VLOOKUP(E582,Exported!$A$2:$B$43,2,FALSE)</f>
        <v>#N/A</v>
      </c>
      <c r="G582" s="281"/>
      <c r="H582" s="249"/>
      <c r="I582" s="249"/>
      <c r="J582" s="248">
        <f t="shared" si="24"/>
        <v>0</v>
      </c>
      <c r="K582" s="281"/>
      <c r="L582" s="281"/>
      <c r="M582" s="281"/>
      <c r="N582" s="281"/>
      <c r="O582" s="249"/>
      <c r="P582" s="249"/>
      <c r="Q582" s="249"/>
      <c r="R582" s="249"/>
      <c r="S582" s="249"/>
      <c r="T582" s="249"/>
      <c r="U582" s="374">
        <f t="shared" si="25"/>
        <v>0</v>
      </c>
      <c r="V582" s="374">
        <f>'SEFA Recon - Exp - LONG'!M585</f>
        <v>0</v>
      </c>
      <c r="W582" s="282">
        <f t="shared" si="26"/>
        <v>0</v>
      </c>
      <c r="X582" s="286"/>
    </row>
    <row r="583" spans="4:24" hidden="1">
      <c r="D583" s="274">
        <f>'SEFA Recon - Exp - LONG'!D586</f>
        <v>0</v>
      </c>
      <c r="E583" s="400"/>
      <c r="F583" s="275" t="e">
        <f>VLOOKUP(E583,Exported!$A$2:$B$43,2,FALSE)</f>
        <v>#N/A</v>
      </c>
      <c r="G583" s="281"/>
      <c r="H583" s="249"/>
      <c r="I583" s="249"/>
      <c r="J583" s="248">
        <f t="shared" si="24"/>
        <v>0</v>
      </c>
      <c r="K583" s="281"/>
      <c r="L583" s="281"/>
      <c r="M583" s="281"/>
      <c r="N583" s="281"/>
      <c r="O583" s="249"/>
      <c r="P583" s="249"/>
      <c r="Q583" s="249"/>
      <c r="R583" s="249"/>
      <c r="S583" s="249"/>
      <c r="T583" s="249"/>
      <c r="U583" s="374">
        <f t="shared" si="25"/>
        <v>0</v>
      </c>
      <c r="V583" s="374">
        <f>'SEFA Recon - Exp - LONG'!M586</f>
        <v>0</v>
      </c>
      <c r="W583" s="282">
        <f t="shared" si="26"/>
        <v>0</v>
      </c>
      <c r="X583" s="286"/>
    </row>
    <row r="584" spans="4:24" hidden="1">
      <c r="D584" s="274">
        <f>'SEFA Recon - Exp - LONG'!D587</f>
        <v>0</v>
      </c>
      <c r="E584" s="400"/>
      <c r="F584" s="275" t="e">
        <f>VLOOKUP(E584,Exported!$A$2:$B$43,2,FALSE)</f>
        <v>#N/A</v>
      </c>
      <c r="G584" s="281"/>
      <c r="H584" s="249"/>
      <c r="I584" s="249"/>
      <c r="J584" s="248">
        <f t="shared" si="24"/>
        <v>0</v>
      </c>
      <c r="K584" s="281"/>
      <c r="L584" s="281"/>
      <c r="M584" s="281"/>
      <c r="N584" s="281"/>
      <c r="O584" s="249"/>
      <c r="P584" s="249"/>
      <c r="Q584" s="249"/>
      <c r="R584" s="249"/>
      <c r="S584" s="249"/>
      <c r="T584" s="249"/>
      <c r="U584" s="374">
        <f t="shared" si="25"/>
        <v>0</v>
      </c>
      <c r="V584" s="374">
        <f>'SEFA Recon - Exp - LONG'!M587</f>
        <v>0</v>
      </c>
      <c r="W584" s="282">
        <f t="shared" si="26"/>
        <v>0</v>
      </c>
      <c r="X584" s="286"/>
    </row>
    <row r="585" spans="4:24" hidden="1">
      <c r="D585" s="274">
        <f>'SEFA Recon - Exp - LONG'!D588</f>
        <v>0</v>
      </c>
      <c r="E585" s="400"/>
      <c r="F585" s="275" t="e">
        <f>VLOOKUP(E585,Exported!$A$2:$B$43,2,FALSE)</f>
        <v>#N/A</v>
      </c>
      <c r="G585" s="281"/>
      <c r="H585" s="249"/>
      <c r="I585" s="249"/>
      <c r="J585" s="248">
        <f t="shared" si="24"/>
        <v>0</v>
      </c>
      <c r="K585" s="281"/>
      <c r="L585" s="281"/>
      <c r="M585" s="281"/>
      <c r="N585" s="281"/>
      <c r="O585" s="249"/>
      <c r="P585" s="249"/>
      <c r="Q585" s="249"/>
      <c r="R585" s="249"/>
      <c r="S585" s="249"/>
      <c r="T585" s="249"/>
      <c r="U585" s="374">
        <f t="shared" si="25"/>
        <v>0</v>
      </c>
      <c r="V585" s="374">
        <f>'SEFA Recon - Exp - LONG'!M588</f>
        <v>0</v>
      </c>
      <c r="W585" s="282">
        <f t="shared" si="26"/>
        <v>0</v>
      </c>
      <c r="X585" s="286"/>
    </row>
    <row r="586" spans="4:24" hidden="1">
      <c r="D586" s="274">
        <f>'SEFA Recon - Exp - LONG'!D589</f>
        <v>0</v>
      </c>
      <c r="E586" s="400"/>
      <c r="F586" s="275" t="e">
        <f>VLOOKUP(E586,Exported!$A$2:$B$43,2,FALSE)</f>
        <v>#N/A</v>
      </c>
      <c r="G586" s="281"/>
      <c r="H586" s="249"/>
      <c r="I586" s="249"/>
      <c r="J586" s="248">
        <f t="shared" si="24"/>
        <v>0</v>
      </c>
      <c r="K586" s="281"/>
      <c r="L586" s="281"/>
      <c r="M586" s="281"/>
      <c r="N586" s="281"/>
      <c r="O586" s="249"/>
      <c r="P586" s="249"/>
      <c r="Q586" s="249"/>
      <c r="R586" s="249"/>
      <c r="S586" s="249"/>
      <c r="T586" s="249"/>
      <c r="U586" s="374">
        <f t="shared" si="25"/>
        <v>0</v>
      </c>
      <c r="V586" s="374">
        <f>'SEFA Recon - Exp - LONG'!M589</f>
        <v>0</v>
      </c>
      <c r="W586" s="282">
        <f t="shared" si="26"/>
        <v>0</v>
      </c>
      <c r="X586" s="286"/>
    </row>
    <row r="587" spans="4:24" hidden="1">
      <c r="D587" s="274">
        <f>'SEFA Recon - Exp - LONG'!D590</f>
        <v>0</v>
      </c>
      <c r="E587" s="400"/>
      <c r="F587" s="275" t="e">
        <f>VLOOKUP(E587,Exported!$A$2:$B$43,2,FALSE)</f>
        <v>#N/A</v>
      </c>
      <c r="G587" s="281"/>
      <c r="H587" s="249"/>
      <c r="I587" s="249"/>
      <c r="J587" s="248">
        <f t="shared" si="24"/>
        <v>0</v>
      </c>
      <c r="K587" s="281"/>
      <c r="L587" s="281"/>
      <c r="M587" s="281"/>
      <c r="N587" s="281"/>
      <c r="O587" s="249"/>
      <c r="P587" s="249"/>
      <c r="Q587" s="249"/>
      <c r="R587" s="249"/>
      <c r="S587" s="249"/>
      <c r="T587" s="249"/>
      <c r="U587" s="374">
        <f t="shared" si="25"/>
        <v>0</v>
      </c>
      <c r="V587" s="374">
        <f>'SEFA Recon - Exp - LONG'!M590</f>
        <v>0</v>
      </c>
      <c r="W587" s="282">
        <f t="shared" si="26"/>
        <v>0</v>
      </c>
      <c r="X587" s="286"/>
    </row>
    <row r="588" spans="4:24" hidden="1">
      <c r="D588" s="274">
        <f>'SEFA Recon - Exp - LONG'!D591</f>
        <v>0</v>
      </c>
      <c r="E588" s="400"/>
      <c r="F588" s="275" t="e">
        <f>VLOOKUP(E588,Exported!$A$2:$B$43,2,FALSE)</f>
        <v>#N/A</v>
      </c>
      <c r="G588" s="281"/>
      <c r="H588" s="249"/>
      <c r="I588" s="249"/>
      <c r="J588" s="248">
        <f t="shared" si="24"/>
        <v>0</v>
      </c>
      <c r="K588" s="281"/>
      <c r="L588" s="281"/>
      <c r="M588" s="281"/>
      <c r="N588" s="281"/>
      <c r="O588" s="249"/>
      <c r="P588" s="249"/>
      <c r="Q588" s="249"/>
      <c r="R588" s="249"/>
      <c r="S588" s="249"/>
      <c r="T588" s="249"/>
      <c r="U588" s="374">
        <f t="shared" si="25"/>
        <v>0</v>
      </c>
      <c r="V588" s="374">
        <f>'SEFA Recon - Exp - LONG'!M591</f>
        <v>0</v>
      </c>
      <c r="W588" s="282">
        <f t="shared" si="26"/>
        <v>0</v>
      </c>
      <c r="X588" s="286"/>
    </row>
    <row r="589" spans="4:24" hidden="1">
      <c r="D589" s="274">
        <f>'SEFA Recon - Exp - LONG'!D592</f>
        <v>0</v>
      </c>
      <c r="E589" s="400"/>
      <c r="F589" s="275" t="e">
        <f>VLOOKUP(E589,Exported!$A$2:$B$43,2,FALSE)</f>
        <v>#N/A</v>
      </c>
      <c r="G589" s="281"/>
      <c r="H589" s="249"/>
      <c r="I589" s="249"/>
      <c r="J589" s="248">
        <f t="shared" si="24"/>
        <v>0</v>
      </c>
      <c r="K589" s="281"/>
      <c r="L589" s="281"/>
      <c r="M589" s="281"/>
      <c r="N589" s="281"/>
      <c r="O589" s="249"/>
      <c r="P589" s="249"/>
      <c r="Q589" s="249"/>
      <c r="R589" s="249"/>
      <c r="S589" s="249"/>
      <c r="T589" s="249"/>
      <c r="U589" s="374">
        <f t="shared" si="25"/>
        <v>0</v>
      </c>
      <c r="V589" s="374">
        <f>'SEFA Recon - Exp - LONG'!M592</f>
        <v>0</v>
      </c>
      <c r="W589" s="282">
        <f t="shared" si="26"/>
        <v>0</v>
      </c>
      <c r="X589" s="286"/>
    </row>
    <row r="590" spans="4:24" hidden="1">
      <c r="D590" s="274">
        <f>'SEFA Recon - Exp - LONG'!D593</f>
        <v>0</v>
      </c>
      <c r="E590" s="400"/>
      <c r="F590" s="275" t="e">
        <f>VLOOKUP(E590,Exported!$A$2:$B$43,2,FALSE)</f>
        <v>#N/A</v>
      </c>
      <c r="G590" s="281"/>
      <c r="H590" s="249"/>
      <c r="I590" s="249"/>
      <c r="J590" s="248">
        <f t="shared" si="24"/>
        <v>0</v>
      </c>
      <c r="K590" s="281"/>
      <c r="L590" s="281"/>
      <c r="M590" s="281"/>
      <c r="N590" s="281"/>
      <c r="O590" s="249"/>
      <c r="P590" s="249"/>
      <c r="Q590" s="249"/>
      <c r="R590" s="249"/>
      <c r="S590" s="249"/>
      <c r="T590" s="249"/>
      <c r="U590" s="374">
        <f t="shared" si="25"/>
        <v>0</v>
      </c>
      <c r="V590" s="374">
        <f>'SEFA Recon - Exp - LONG'!M593</f>
        <v>0</v>
      </c>
      <c r="W590" s="282">
        <f t="shared" si="26"/>
        <v>0</v>
      </c>
      <c r="X590" s="286"/>
    </row>
    <row r="591" spans="4:24" hidden="1">
      <c r="D591" s="274">
        <f>'SEFA Recon - Exp - LONG'!D594</f>
        <v>0</v>
      </c>
      <c r="E591" s="400"/>
      <c r="F591" s="275" t="e">
        <f>VLOOKUP(E591,Exported!$A$2:$B$43,2,FALSE)</f>
        <v>#N/A</v>
      </c>
      <c r="G591" s="281"/>
      <c r="H591" s="249"/>
      <c r="I591" s="249"/>
      <c r="J591" s="248">
        <f t="shared" si="24"/>
        <v>0</v>
      </c>
      <c r="K591" s="281"/>
      <c r="L591" s="281"/>
      <c r="M591" s="281"/>
      <c r="N591" s="281"/>
      <c r="O591" s="249"/>
      <c r="P591" s="249"/>
      <c r="Q591" s="249"/>
      <c r="R591" s="249"/>
      <c r="S591" s="249"/>
      <c r="T591" s="249"/>
      <c r="U591" s="374">
        <f t="shared" si="25"/>
        <v>0</v>
      </c>
      <c r="V591" s="374">
        <f>'SEFA Recon - Exp - LONG'!M594</f>
        <v>0</v>
      </c>
      <c r="W591" s="282">
        <f t="shared" si="26"/>
        <v>0</v>
      </c>
      <c r="X591" s="286"/>
    </row>
    <row r="592" spans="4:24" hidden="1">
      <c r="D592" s="274">
        <f>'SEFA Recon - Exp - LONG'!D595</f>
        <v>0</v>
      </c>
      <c r="E592" s="400"/>
      <c r="F592" s="275" t="e">
        <f>VLOOKUP(E592,Exported!$A$2:$B$43,2,FALSE)</f>
        <v>#N/A</v>
      </c>
      <c r="G592" s="281"/>
      <c r="H592" s="249"/>
      <c r="I592" s="249"/>
      <c r="J592" s="248">
        <f t="shared" si="24"/>
        <v>0</v>
      </c>
      <c r="K592" s="281"/>
      <c r="L592" s="281"/>
      <c r="M592" s="281"/>
      <c r="N592" s="281"/>
      <c r="O592" s="249"/>
      <c r="P592" s="249"/>
      <c r="Q592" s="249"/>
      <c r="R592" s="249"/>
      <c r="S592" s="249"/>
      <c r="T592" s="249"/>
      <c r="U592" s="374">
        <f t="shared" si="25"/>
        <v>0</v>
      </c>
      <c r="V592" s="374">
        <f>'SEFA Recon - Exp - LONG'!M595</f>
        <v>0</v>
      </c>
      <c r="W592" s="282">
        <f t="shared" si="26"/>
        <v>0</v>
      </c>
      <c r="X592" s="286"/>
    </row>
    <row r="593" spans="4:24" hidden="1">
      <c r="D593" s="274">
        <f>'SEFA Recon - Exp - LONG'!D596</f>
        <v>0</v>
      </c>
      <c r="E593" s="400"/>
      <c r="F593" s="275" t="e">
        <f>VLOOKUP(E593,Exported!$A$2:$B$43,2,FALSE)</f>
        <v>#N/A</v>
      </c>
      <c r="G593" s="281"/>
      <c r="H593" s="249"/>
      <c r="I593" s="249"/>
      <c r="J593" s="248">
        <f t="shared" ref="J593:J656" si="27">SUM(G593:I593)</f>
        <v>0</v>
      </c>
      <c r="K593" s="281"/>
      <c r="L593" s="281"/>
      <c r="M593" s="281"/>
      <c r="N593" s="281"/>
      <c r="O593" s="249"/>
      <c r="P593" s="249"/>
      <c r="Q593" s="249"/>
      <c r="R593" s="249"/>
      <c r="S593" s="249"/>
      <c r="T593" s="249"/>
      <c r="U593" s="374">
        <f t="shared" si="25"/>
        <v>0</v>
      </c>
      <c r="V593" s="374">
        <f>'SEFA Recon - Exp - LONG'!M596</f>
        <v>0</v>
      </c>
      <c r="W593" s="282">
        <f t="shared" si="26"/>
        <v>0</v>
      </c>
      <c r="X593" s="286"/>
    </row>
    <row r="594" spans="4:24" hidden="1">
      <c r="D594" s="274">
        <f>'SEFA Recon - Exp - LONG'!D597</f>
        <v>0</v>
      </c>
      <c r="E594" s="400"/>
      <c r="F594" s="275" t="e">
        <f>VLOOKUP(E594,Exported!$A$2:$B$43,2,FALSE)</f>
        <v>#N/A</v>
      </c>
      <c r="G594" s="281"/>
      <c r="H594" s="249"/>
      <c r="I594" s="249"/>
      <c r="J594" s="248">
        <f t="shared" si="27"/>
        <v>0</v>
      </c>
      <c r="K594" s="281"/>
      <c r="L594" s="281"/>
      <c r="M594" s="281"/>
      <c r="N594" s="281"/>
      <c r="O594" s="249"/>
      <c r="P594" s="249"/>
      <c r="Q594" s="249"/>
      <c r="R594" s="249"/>
      <c r="S594" s="249"/>
      <c r="T594" s="249"/>
      <c r="U594" s="374">
        <f t="shared" ref="U594:U657" si="28">SUM(J594:T594)</f>
        <v>0</v>
      </c>
      <c r="V594" s="374">
        <f>'SEFA Recon - Exp - LONG'!M597</f>
        <v>0</v>
      </c>
      <c r="W594" s="282">
        <f t="shared" ref="W594:W657" si="29">+U594+V594</f>
        <v>0</v>
      </c>
      <c r="X594" s="286"/>
    </row>
    <row r="595" spans="4:24" hidden="1">
      <c r="D595" s="274">
        <f>'SEFA Recon - Exp - LONG'!D598</f>
        <v>0</v>
      </c>
      <c r="E595" s="400"/>
      <c r="F595" s="275" t="e">
        <f>VLOOKUP(E595,Exported!$A$2:$B$43,2,FALSE)</f>
        <v>#N/A</v>
      </c>
      <c r="G595" s="281"/>
      <c r="H595" s="249"/>
      <c r="I595" s="249"/>
      <c r="J595" s="248">
        <f t="shared" si="27"/>
        <v>0</v>
      </c>
      <c r="K595" s="281"/>
      <c r="L595" s="281"/>
      <c r="M595" s="281"/>
      <c r="N595" s="281"/>
      <c r="O595" s="249"/>
      <c r="P595" s="249"/>
      <c r="Q595" s="249"/>
      <c r="R595" s="249"/>
      <c r="S595" s="249"/>
      <c r="T595" s="249"/>
      <c r="U595" s="374">
        <f t="shared" si="28"/>
        <v>0</v>
      </c>
      <c r="V595" s="374">
        <f>'SEFA Recon - Exp - LONG'!M598</f>
        <v>0</v>
      </c>
      <c r="W595" s="282">
        <f t="shared" si="29"/>
        <v>0</v>
      </c>
      <c r="X595" s="286"/>
    </row>
    <row r="596" spans="4:24" hidden="1">
      <c r="D596" s="274">
        <f>'SEFA Recon - Exp - LONG'!D599</f>
        <v>0</v>
      </c>
      <c r="E596" s="400"/>
      <c r="F596" s="275" t="e">
        <f>VLOOKUP(E596,Exported!$A$2:$B$43,2,FALSE)</f>
        <v>#N/A</v>
      </c>
      <c r="G596" s="281"/>
      <c r="H596" s="249"/>
      <c r="I596" s="249"/>
      <c r="J596" s="248">
        <f t="shared" si="27"/>
        <v>0</v>
      </c>
      <c r="K596" s="281"/>
      <c r="L596" s="281"/>
      <c r="M596" s="281"/>
      <c r="N596" s="281"/>
      <c r="O596" s="249"/>
      <c r="P596" s="249"/>
      <c r="Q596" s="249"/>
      <c r="R596" s="249"/>
      <c r="S596" s="249"/>
      <c r="T596" s="249"/>
      <c r="U596" s="374">
        <f t="shared" si="28"/>
        <v>0</v>
      </c>
      <c r="V596" s="374">
        <f>'SEFA Recon - Exp - LONG'!M599</f>
        <v>0</v>
      </c>
      <c r="W596" s="282">
        <f t="shared" si="29"/>
        <v>0</v>
      </c>
      <c r="X596" s="286"/>
    </row>
    <row r="597" spans="4:24" hidden="1">
      <c r="D597" s="274">
        <f>'SEFA Recon - Exp - LONG'!D600</f>
        <v>0</v>
      </c>
      <c r="E597" s="400"/>
      <c r="F597" s="275" t="e">
        <f>VLOOKUP(E597,Exported!$A$2:$B$43,2,FALSE)</f>
        <v>#N/A</v>
      </c>
      <c r="G597" s="281"/>
      <c r="H597" s="249"/>
      <c r="I597" s="249"/>
      <c r="J597" s="248">
        <f t="shared" si="27"/>
        <v>0</v>
      </c>
      <c r="K597" s="281"/>
      <c r="L597" s="281"/>
      <c r="M597" s="281"/>
      <c r="N597" s="281"/>
      <c r="O597" s="249"/>
      <c r="P597" s="249"/>
      <c r="Q597" s="249"/>
      <c r="R597" s="249"/>
      <c r="S597" s="249"/>
      <c r="T597" s="249"/>
      <c r="U597" s="374">
        <f t="shared" si="28"/>
        <v>0</v>
      </c>
      <c r="V597" s="374">
        <f>'SEFA Recon - Exp - LONG'!M600</f>
        <v>0</v>
      </c>
      <c r="W597" s="282">
        <f t="shared" si="29"/>
        <v>0</v>
      </c>
      <c r="X597" s="286"/>
    </row>
    <row r="598" spans="4:24" hidden="1">
      <c r="D598" s="274">
        <f>'SEFA Recon - Exp - LONG'!D601</f>
        <v>0</v>
      </c>
      <c r="E598" s="400"/>
      <c r="F598" s="275" t="e">
        <f>VLOOKUP(E598,Exported!$A$2:$B$43,2,FALSE)</f>
        <v>#N/A</v>
      </c>
      <c r="G598" s="281"/>
      <c r="H598" s="249"/>
      <c r="I598" s="249"/>
      <c r="J598" s="248">
        <f t="shared" si="27"/>
        <v>0</v>
      </c>
      <c r="K598" s="281"/>
      <c r="L598" s="281"/>
      <c r="M598" s="281"/>
      <c r="N598" s="281"/>
      <c r="O598" s="249"/>
      <c r="P598" s="249"/>
      <c r="Q598" s="249"/>
      <c r="R598" s="249"/>
      <c r="S598" s="249"/>
      <c r="T598" s="249"/>
      <c r="U598" s="374">
        <f t="shared" si="28"/>
        <v>0</v>
      </c>
      <c r="V598" s="374">
        <f>'SEFA Recon - Exp - LONG'!M601</f>
        <v>0</v>
      </c>
      <c r="W598" s="282">
        <f t="shared" si="29"/>
        <v>0</v>
      </c>
      <c r="X598" s="286"/>
    </row>
    <row r="599" spans="4:24" hidden="1">
      <c r="D599" s="274">
        <f>'SEFA Recon - Exp - LONG'!D602</f>
        <v>0</v>
      </c>
      <c r="E599" s="400"/>
      <c r="F599" s="275" t="e">
        <f>VLOOKUP(E599,Exported!$A$2:$B$43,2,FALSE)</f>
        <v>#N/A</v>
      </c>
      <c r="G599" s="281"/>
      <c r="H599" s="249"/>
      <c r="I599" s="249"/>
      <c r="J599" s="248">
        <f t="shared" si="27"/>
        <v>0</v>
      </c>
      <c r="K599" s="281"/>
      <c r="L599" s="281"/>
      <c r="M599" s="281"/>
      <c r="N599" s="281"/>
      <c r="O599" s="249"/>
      <c r="P599" s="249"/>
      <c r="Q599" s="249"/>
      <c r="R599" s="249"/>
      <c r="S599" s="249"/>
      <c r="T599" s="249"/>
      <c r="U599" s="374">
        <f t="shared" si="28"/>
        <v>0</v>
      </c>
      <c r="V599" s="374">
        <f>'SEFA Recon - Exp - LONG'!M602</f>
        <v>0</v>
      </c>
      <c r="W599" s="282">
        <f t="shared" si="29"/>
        <v>0</v>
      </c>
      <c r="X599" s="286"/>
    </row>
    <row r="600" spans="4:24" hidden="1">
      <c r="D600" s="274">
        <f>'SEFA Recon - Exp - LONG'!D603</f>
        <v>0</v>
      </c>
      <c r="E600" s="400"/>
      <c r="F600" s="275" t="e">
        <f>VLOOKUP(E600,Exported!$A$2:$B$43,2,FALSE)</f>
        <v>#N/A</v>
      </c>
      <c r="G600" s="281"/>
      <c r="H600" s="249"/>
      <c r="I600" s="249"/>
      <c r="J600" s="248">
        <f t="shared" si="27"/>
        <v>0</v>
      </c>
      <c r="K600" s="281"/>
      <c r="L600" s="281"/>
      <c r="M600" s="281"/>
      <c r="N600" s="281"/>
      <c r="O600" s="249"/>
      <c r="P600" s="249"/>
      <c r="Q600" s="249"/>
      <c r="R600" s="249"/>
      <c r="S600" s="249"/>
      <c r="T600" s="249"/>
      <c r="U600" s="374">
        <f t="shared" si="28"/>
        <v>0</v>
      </c>
      <c r="V600" s="374">
        <f>'SEFA Recon - Exp - LONG'!M603</f>
        <v>0</v>
      </c>
      <c r="W600" s="282">
        <f t="shared" si="29"/>
        <v>0</v>
      </c>
      <c r="X600" s="286"/>
    </row>
    <row r="601" spans="4:24" hidden="1">
      <c r="D601" s="274">
        <f>'SEFA Recon - Exp - LONG'!D604</f>
        <v>0</v>
      </c>
      <c r="E601" s="400"/>
      <c r="F601" s="275" t="e">
        <f>VLOOKUP(E601,Exported!$A$2:$B$43,2,FALSE)</f>
        <v>#N/A</v>
      </c>
      <c r="G601" s="281"/>
      <c r="H601" s="249"/>
      <c r="I601" s="249"/>
      <c r="J601" s="248">
        <f t="shared" si="27"/>
        <v>0</v>
      </c>
      <c r="K601" s="281"/>
      <c r="L601" s="281"/>
      <c r="M601" s="281"/>
      <c r="N601" s="281"/>
      <c r="O601" s="249"/>
      <c r="P601" s="249"/>
      <c r="Q601" s="249"/>
      <c r="R601" s="249"/>
      <c r="S601" s="249"/>
      <c r="T601" s="249"/>
      <c r="U601" s="374">
        <f t="shared" si="28"/>
        <v>0</v>
      </c>
      <c r="V601" s="374">
        <f>'SEFA Recon - Exp - LONG'!M604</f>
        <v>0</v>
      </c>
      <c r="W601" s="282">
        <f t="shared" si="29"/>
        <v>0</v>
      </c>
      <c r="X601" s="286"/>
    </row>
    <row r="602" spans="4:24" hidden="1">
      <c r="D602" s="274">
        <f>'SEFA Recon - Exp - LONG'!D605</f>
        <v>0</v>
      </c>
      <c r="E602" s="400"/>
      <c r="F602" s="275" t="e">
        <f>VLOOKUP(E602,Exported!$A$2:$B$43,2,FALSE)</f>
        <v>#N/A</v>
      </c>
      <c r="G602" s="281"/>
      <c r="H602" s="249"/>
      <c r="I602" s="249"/>
      <c r="J602" s="248">
        <f t="shared" si="27"/>
        <v>0</v>
      </c>
      <c r="K602" s="281"/>
      <c r="L602" s="281"/>
      <c r="M602" s="281"/>
      <c r="N602" s="281"/>
      <c r="O602" s="249"/>
      <c r="P602" s="249"/>
      <c r="Q602" s="249"/>
      <c r="R602" s="249"/>
      <c r="S602" s="249"/>
      <c r="T602" s="249"/>
      <c r="U602" s="374">
        <f t="shared" si="28"/>
        <v>0</v>
      </c>
      <c r="V602" s="374">
        <f>'SEFA Recon - Exp - LONG'!M605</f>
        <v>0</v>
      </c>
      <c r="W602" s="282">
        <f t="shared" si="29"/>
        <v>0</v>
      </c>
      <c r="X602" s="286"/>
    </row>
    <row r="603" spans="4:24" hidden="1">
      <c r="D603" s="274">
        <f>'SEFA Recon - Exp - LONG'!D606</f>
        <v>0</v>
      </c>
      <c r="E603" s="400"/>
      <c r="F603" s="275" t="e">
        <f>VLOOKUP(E603,Exported!$A$2:$B$43,2,FALSE)</f>
        <v>#N/A</v>
      </c>
      <c r="G603" s="281"/>
      <c r="H603" s="249"/>
      <c r="I603" s="249"/>
      <c r="J603" s="248">
        <f t="shared" si="27"/>
        <v>0</v>
      </c>
      <c r="K603" s="281"/>
      <c r="L603" s="281"/>
      <c r="M603" s="281"/>
      <c r="N603" s="281"/>
      <c r="O603" s="249"/>
      <c r="P603" s="249"/>
      <c r="Q603" s="249"/>
      <c r="R603" s="249"/>
      <c r="S603" s="249"/>
      <c r="T603" s="249"/>
      <c r="U603" s="374">
        <f t="shared" si="28"/>
        <v>0</v>
      </c>
      <c r="V603" s="374">
        <f>'SEFA Recon - Exp - LONG'!M606</f>
        <v>0</v>
      </c>
      <c r="W603" s="282">
        <f t="shared" si="29"/>
        <v>0</v>
      </c>
      <c r="X603" s="286"/>
    </row>
    <row r="604" spans="4:24" hidden="1">
      <c r="D604" s="274">
        <f>'SEFA Recon - Exp - LONG'!D607</f>
        <v>0</v>
      </c>
      <c r="E604" s="400"/>
      <c r="F604" s="275" t="e">
        <f>VLOOKUP(E604,Exported!$A$2:$B$43,2,FALSE)</f>
        <v>#N/A</v>
      </c>
      <c r="G604" s="281"/>
      <c r="H604" s="249"/>
      <c r="I604" s="249"/>
      <c r="J604" s="248">
        <f t="shared" si="27"/>
        <v>0</v>
      </c>
      <c r="K604" s="281"/>
      <c r="L604" s="281"/>
      <c r="M604" s="281"/>
      <c r="N604" s="281"/>
      <c r="O604" s="249"/>
      <c r="P604" s="249"/>
      <c r="Q604" s="249"/>
      <c r="R604" s="249"/>
      <c r="S604" s="249"/>
      <c r="T604" s="249"/>
      <c r="U604" s="374">
        <f t="shared" si="28"/>
        <v>0</v>
      </c>
      <c r="V604" s="374">
        <f>'SEFA Recon - Exp - LONG'!M607</f>
        <v>0</v>
      </c>
      <c r="W604" s="282">
        <f t="shared" si="29"/>
        <v>0</v>
      </c>
      <c r="X604" s="286"/>
    </row>
    <row r="605" spans="4:24" hidden="1">
      <c r="D605" s="274">
        <f>'SEFA Recon - Exp - LONG'!D608</f>
        <v>0</v>
      </c>
      <c r="E605" s="400"/>
      <c r="F605" s="275" t="e">
        <f>VLOOKUP(E605,Exported!$A$2:$B$43,2,FALSE)</f>
        <v>#N/A</v>
      </c>
      <c r="G605" s="281"/>
      <c r="H605" s="249"/>
      <c r="I605" s="249"/>
      <c r="J605" s="248">
        <f t="shared" si="27"/>
        <v>0</v>
      </c>
      <c r="K605" s="281"/>
      <c r="L605" s="281"/>
      <c r="M605" s="281"/>
      <c r="N605" s="281"/>
      <c r="O605" s="249"/>
      <c r="P605" s="249"/>
      <c r="Q605" s="249"/>
      <c r="R605" s="249"/>
      <c r="S605" s="249"/>
      <c r="T605" s="249"/>
      <c r="U605" s="374">
        <f t="shared" si="28"/>
        <v>0</v>
      </c>
      <c r="V605" s="374">
        <f>'SEFA Recon - Exp - LONG'!M608</f>
        <v>0</v>
      </c>
      <c r="W605" s="282">
        <f t="shared" si="29"/>
        <v>0</v>
      </c>
      <c r="X605" s="286"/>
    </row>
    <row r="606" spans="4:24" hidden="1">
      <c r="D606" s="274">
        <f>'SEFA Recon - Exp - LONG'!D609</f>
        <v>0</v>
      </c>
      <c r="E606" s="400"/>
      <c r="F606" s="275" t="e">
        <f>VLOOKUP(E606,Exported!$A$2:$B$43,2,FALSE)</f>
        <v>#N/A</v>
      </c>
      <c r="G606" s="281"/>
      <c r="H606" s="249"/>
      <c r="I606" s="249"/>
      <c r="J606" s="248">
        <f t="shared" si="27"/>
        <v>0</v>
      </c>
      <c r="K606" s="281"/>
      <c r="L606" s="281"/>
      <c r="M606" s="281"/>
      <c r="N606" s="281"/>
      <c r="O606" s="249"/>
      <c r="P606" s="249"/>
      <c r="Q606" s="249"/>
      <c r="R606" s="249"/>
      <c r="S606" s="249"/>
      <c r="T606" s="249"/>
      <c r="U606" s="374">
        <f t="shared" si="28"/>
        <v>0</v>
      </c>
      <c r="V606" s="374">
        <f>'SEFA Recon - Exp - LONG'!M609</f>
        <v>0</v>
      </c>
      <c r="W606" s="282">
        <f t="shared" si="29"/>
        <v>0</v>
      </c>
      <c r="X606" s="286"/>
    </row>
    <row r="607" spans="4:24" hidden="1">
      <c r="D607" s="274">
        <f>'SEFA Recon - Exp - LONG'!D610</f>
        <v>0</v>
      </c>
      <c r="E607" s="400"/>
      <c r="F607" s="275" t="e">
        <f>VLOOKUP(E607,Exported!$A$2:$B$43,2,FALSE)</f>
        <v>#N/A</v>
      </c>
      <c r="G607" s="281"/>
      <c r="H607" s="249"/>
      <c r="I607" s="249"/>
      <c r="J607" s="248">
        <f t="shared" si="27"/>
        <v>0</v>
      </c>
      <c r="K607" s="281"/>
      <c r="L607" s="281"/>
      <c r="M607" s="281"/>
      <c r="N607" s="281"/>
      <c r="O607" s="249"/>
      <c r="P607" s="249"/>
      <c r="Q607" s="249"/>
      <c r="R607" s="249"/>
      <c r="S607" s="249"/>
      <c r="T607" s="249"/>
      <c r="U607" s="374">
        <f t="shared" si="28"/>
        <v>0</v>
      </c>
      <c r="V607" s="374">
        <f>'SEFA Recon - Exp - LONG'!M610</f>
        <v>0</v>
      </c>
      <c r="W607" s="282">
        <f t="shared" si="29"/>
        <v>0</v>
      </c>
      <c r="X607" s="286"/>
    </row>
    <row r="608" spans="4:24" hidden="1">
      <c r="D608" s="274">
        <f>'SEFA Recon - Exp - LONG'!D611</f>
        <v>0</v>
      </c>
      <c r="E608" s="400"/>
      <c r="F608" s="275" t="e">
        <f>VLOOKUP(E608,Exported!$A$2:$B$43,2,FALSE)</f>
        <v>#N/A</v>
      </c>
      <c r="G608" s="281"/>
      <c r="H608" s="249"/>
      <c r="I608" s="249"/>
      <c r="J608" s="248">
        <f t="shared" si="27"/>
        <v>0</v>
      </c>
      <c r="K608" s="281"/>
      <c r="L608" s="281"/>
      <c r="M608" s="281"/>
      <c r="N608" s="281"/>
      <c r="O608" s="249"/>
      <c r="P608" s="249"/>
      <c r="Q608" s="249"/>
      <c r="R608" s="249"/>
      <c r="S608" s="249"/>
      <c r="T608" s="249"/>
      <c r="U608" s="374">
        <f t="shared" si="28"/>
        <v>0</v>
      </c>
      <c r="V608" s="374">
        <f>'SEFA Recon - Exp - LONG'!M611</f>
        <v>0</v>
      </c>
      <c r="W608" s="282">
        <f t="shared" si="29"/>
        <v>0</v>
      </c>
      <c r="X608" s="286"/>
    </row>
    <row r="609" spans="4:24" hidden="1">
      <c r="D609" s="274">
        <f>'SEFA Recon - Exp - LONG'!D612</f>
        <v>0</v>
      </c>
      <c r="E609" s="400"/>
      <c r="F609" s="275" t="e">
        <f>VLOOKUP(E609,Exported!$A$2:$B$43,2,FALSE)</f>
        <v>#N/A</v>
      </c>
      <c r="G609" s="281"/>
      <c r="H609" s="249"/>
      <c r="I609" s="249"/>
      <c r="J609" s="248">
        <f t="shared" si="27"/>
        <v>0</v>
      </c>
      <c r="K609" s="281"/>
      <c r="L609" s="281"/>
      <c r="M609" s="281"/>
      <c r="N609" s="281"/>
      <c r="O609" s="249"/>
      <c r="P609" s="249"/>
      <c r="Q609" s="249"/>
      <c r="R609" s="249"/>
      <c r="S609" s="249"/>
      <c r="T609" s="249"/>
      <c r="U609" s="374">
        <f t="shared" si="28"/>
        <v>0</v>
      </c>
      <c r="V609" s="374">
        <f>'SEFA Recon - Exp - LONG'!M612</f>
        <v>0</v>
      </c>
      <c r="W609" s="282">
        <f t="shared" si="29"/>
        <v>0</v>
      </c>
      <c r="X609" s="286"/>
    </row>
    <row r="610" spans="4:24" hidden="1">
      <c r="D610" s="274">
        <f>'SEFA Recon - Exp - LONG'!D613</f>
        <v>0</v>
      </c>
      <c r="E610" s="400"/>
      <c r="F610" s="275" t="e">
        <f>VLOOKUP(E610,Exported!$A$2:$B$43,2,FALSE)</f>
        <v>#N/A</v>
      </c>
      <c r="G610" s="281"/>
      <c r="H610" s="249"/>
      <c r="I610" s="249"/>
      <c r="J610" s="248">
        <f t="shared" si="27"/>
        <v>0</v>
      </c>
      <c r="K610" s="281"/>
      <c r="L610" s="281"/>
      <c r="M610" s="281"/>
      <c r="N610" s="281"/>
      <c r="O610" s="249"/>
      <c r="P610" s="249"/>
      <c r="Q610" s="249"/>
      <c r="R610" s="249"/>
      <c r="S610" s="249"/>
      <c r="T610" s="249"/>
      <c r="U610" s="374">
        <f t="shared" si="28"/>
        <v>0</v>
      </c>
      <c r="V610" s="374">
        <f>'SEFA Recon - Exp - LONG'!M613</f>
        <v>0</v>
      </c>
      <c r="W610" s="282">
        <f t="shared" si="29"/>
        <v>0</v>
      </c>
      <c r="X610" s="286"/>
    </row>
    <row r="611" spans="4:24" hidden="1">
      <c r="D611" s="274">
        <f>'SEFA Recon - Exp - LONG'!D614</f>
        <v>0</v>
      </c>
      <c r="E611" s="400"/>
      <c r="F611" s="275" t="e">
        <f>VLOOKUP(E611,Exported!$A$2:$B$43,2,FALSE)</f>
        <v>#N/A</v>
      </c>
      <c r="G611" s="281"/>
      <c r="H611" s="249"/>
      <c r="I611" s="249"/>
      <c r="J611" s="248">
        <f t="shared" si="27"/>
        <v>0</v>
      </c>
      <c r="K611" s="281"/>
      <c r="L611" s="281"/>
      <c r="M611" s="281"/>
      <c r="N611" s="281"/>
      <c r="O611" s="249"/>
      <c r="P611" s="249"/>
      <c r="Q611" s="249"/>
      <c r="R611" s="249"/>
      <c r="S611" s="249"/>
      <c r="T611" s="249"/>
      <c r="U611" s="374">
        <f t="shared" si="28"/>
        <v>0</v>
      </c>
      <c r="V611" s="374">
        <f>'SEFA Recon - Exp - LONG'!M614</f>
        <v>0</v>
      </c>
      <c r="W611" s="282">
        <f t="shared" si="29"/>
        <v>0</v>
      </c>
      <c r="X611" s="286"/>
    </row>
    <row r="612" spans="4:24" hidden="1">
      <c r="D612" s="274">
        <f>'SEFA Recon - Exp - LONG'!D615</f>
        <v>0</v>
      </c>
      <c r="E612" s="400"/>
      <c r="F612" s="275" t="e">
        <f>VLOOKUP(E612,Exported!$A$2:$B$43,2,FALSE)</f>
        <v>#N/A</v>
      </c>
      <c r="G612" s="281"/>
      <c r="H612" s="249"/>
      <c r="I612" s="249"/>
      <c r="J612" s="248">
        <f t="shared" si="27"/>
        <v>0</v>
      </c>
      <c r="K612" s="281"/>
      <c r="L612" s="281"/>
      <c r="M612" s="281"/>
      <c r="N612" s="281"/>
      <c r="O612" s="249"/>
      <c r="P612" s="249"/>
      <c r="Q612" s="249"/>
      <c r="R612" s="249"/>
      <c r="S612" s="249"/>
      <c r="T612" s="249"/>
      <c r="U612" s="374">
        <f t="shared" si="28"/>
        <v>0</v>
      </c>
      <c r="V612" s="374">
        <f>'SEFA Recon - Exp - LONG'!M615</f>
        <v>0</v>
      </c>
      <c r="W612" s="282">
        <f t="shared" si="29"/>
        <v>0</v>
      </c>
      <c r="X612" s="286"/>
    </row>
    <row r="613" spans="4:24" hidden="1">
      <c r="D613" s="274">
        <f>'SEFA Recon - Exp - LONG'!D616</f>
        <v>0</v>
      </c>
      <c r="E613" s="400"/>
      <c r="F613" s="275" t="e">
        <f>VLOOKUP(E613,Exported!$A$2:$B$43,2,FALSE)</f>
        <v>#N/A</v>
      </c>
      <c r="G613" s="281"/>
      <c r="H613" s="249"/>
      <c r="I613" s="249"/>
      <c r="J613" s="248">
        <f t="shared" si="27"/>
        <v>0</v>
      </c>
      <c r="K613" s="281"/>
      <c r="L613" s="281"/>
      <c r="M613" s="281"/>
      <c r="N613" s="281"/>
      <c r="O613" s="249"/>
      <c r="P613" s="249"/>
      <c r="Q613" s="249"/>
      <c r="R613" s="249"/>
      <c r="S613" s="249"/>
      <c r="T613" s="249"/>
      <c r="U613" s="374">
        <f t="shared" si="28"/>
        <v>0</v>
      </c>
      <c r="V613" s="374">
        <f>'SEFA Recon - Exp - LONG'!M616</f>
        <v>0</v>
      </c>
      <c r="W613" s="282">
        <f t="shared" si="29"/>
        <v>0</v>
      </c>
      <c r="X613" s="286"/>
    </row>
    <row r="614" spans="4:24" hidden="1">
      <c r="D614" s="274">
        <f>'SEFA Recon - Exp - LONG'!D617</f>
        <v>0</v>
      </c>
      <c r="E614" s="400"/>
      <c r="F614" s="275" t="e">
        <f>VLOOKUP(E614,Exported!$A$2:$B$43,2,FALSE)</f>
        <v>#N/A</v>
      </c>
      <c r="G614" s="281"/>
      <c r="H614" s="249"/>
      <c r="I614" s="249"/>
      <c r="J614" s="248">
        <f t="shared" si="27"/>
        <v>0</v>
      </c>
      <c r="K614" s="281"/>
      <c r="L614" s="281"/>
      <c r="M614" s="281"/>
      <c r="N614" s="281"/>
      <c r="O614" s="249"/>
      <c r="P614" s="249"/>
      <c r="Q614" s="249"/>
      <c r="R614" s="249"/>
      <c r="S614" s="249"/>
      <c r="T614" s="249"/>
      <c r="U614" s="374">
        <f t="shared" si="28"/>
        <v>0</v>
      </c>
      <c r="V614" s="374">
        <f>'SEFA Recon - Exp - LONG'!M617</f>
        <v>0</v>
      </c>
      <c r="W614" s="282">
        <f t="shared" si="29"/>
        <v>0</v>
      </c>
      <c r="X614" s="286"/>
    </row>
    <row r="615" spans="4:24" hidden="1">
      <c r="D615" s="274">
        <f>'SEFA Recon - Exp - LONG'!D618</f>
        <v>0</v>
      </c>
      <c r="E615" s="400"/>
      <c r="F615" s="275" t="e">
        <f>VLOOKUP(E615,Exported!$A$2:$B$43,2,FALSE)</f>
        <v>#N/A</v>
      </c>
      <c r="G615" s="281"/>
      <c r="H615" s="249"/>
      <c r="I615" s="249"/>
      <c r="J615" s="248">
        <f t="shared" si="27"/>
        <v>0</v>
      </c>
      <c r="K615" s="281"/>
      <c r="L615" s="281"/>
      <c r="M615" s="281"/>
      <c r="N615" s="281"/>
      <c r="O615" s="249"/>
      <c r="P615" s="249"/>
      <c r="Q615" s="249"/>
      <c r="R615" s="249"/>
      <c r="S615" s="249"/>
      <c r="T615" s="249"/>
      <c r="U615" s="374">
        <f t="shared" si="28"/>
        <v>0</v>
      </c>
      <c r="V615" s="374">
        <f>'SEFA Recon - Exp - LONG'!M618</f>
        <v>0</v>
      </c>
      <c r="W615" s="282">
        <f t="shared" si="29"/>
        <v>0</v>
      </c>
      <c r="X615" s="286"/>
    </row>
    <row r="616" spans="4:24" hidden="1">
      <c r="D616" s="274">
        <f>'SEFA Recon - Exp - LONG'!D619</f>
        <v>0</v>
      </c>
      <c r="E616" s="400"/>
      <c r="F616" s="275" t="e">
        <f>VLOOKUP(E616,Exported!$A$2:$B$43,2,FALSE)</f>
        <v>#N/A</v>
      </c>
      <c r="G616" s="281"/>
      <c r="H616" s="249"/>
      <c r="I616" s="249"/>
      <c r="J616" s="248">
        <f t="shared" si="27"/>
        <v>0</v>
      </c>
      <c r="K616" s="281"/>
      <c r="L616" s="281"/>
      <c r="M616" s="281"/>
      <c r="N616" s="281"/>
      <c r="O616" s="249"/>
      <c r="P616" s="249"/>
      <c r="Q616" s="249"/>
      <c r="R616" s="249"/>
      <c r="S616" s="249"/>
      <c r="T616" s="249"/>
      <c r="U616" s="374">
        <f t="shared" si="28"/>
        <v>0</v>
      </c>
      <c r="V616" s="374">
        <f>'SEFA Recon - Exp - LONG'!M619</f>
        <v>0</v>
      </c>
      <c r="W616" s="282">
        <f t="shared" si="29"/>
        <v>0</v>
      </c>
      <c r="X616" s="286"/>
    </row>
    <row r="617" spans="4:24" hidden="1">
      <c r="D617" s="274">
        <f>'SEFA Recon - Exp - LONG'!D620</f>
        <v>0</v>
      </c>
      <c r="E617" s="400"/>
      <c r="F617" s="275" t="e">
        <f>VLOOKUP(E617,Exported!$A$2:$B$43,2,FALSE)</f>
        <v>#N/A</v>
      </c>
      <c r="G617" s="281"/>
      <c r="H617" s="249"/>
      <c r="I617" s="249"/>
      <c r="J617" s="248">
        <f t="shared" si="27"/>
        <v>0</v>
      </c>
      <c r="K617" s="281"/>
      <c r="L617" s="281"/>
      <c r="M617" s="281"/>
      <c r="N617" s="281"/>
      <c r="O617" s="249"/>
      <c r="P617" s="249"/>
      <c r="Q617" s="249"/>
      <c r="R617" s="249"/>
      <c r="S617" s="249"/>
      <c r="T617" s="249"/>
      <c r="U617" s="374">
        <f t="shared" si="28"/>
        <v>0</v>
      </c>
      <c r="V617" s="374">
        <f>'SEFA Recon - Exp - LONG'!M620</f>
        <v>0</v>
      </c>
      <c r="W617" s="282">
        <f t="shared" si="29"/>
        <v>0</v>
      </c>
      <c r="X617" s="286"/>
    </row>
    <row r="618" spans="4:24" hidden="1">
      <c r="D618" s="274">
        <f>'SEFA Recon - Exp - LONG'!D621</f>
        <v>0</v>
      </c>
      <c r="E618" s="400"/>
      <c r="F618" s="275" t="e">
        <f>VLOOKUP(E618,Exported!$A$2:$B$43,2,FALSE)</f>
        <v>#N/A</v>
      </c>
      <c r="G618" s="281"/>
      <c r="H618" s="249"/>
      <c r="I618" s="249"/>
      <c r="J618" s="248">
        <f t="shared" si="27"/>
        <v>0</v>
      </c>
      <c r="K618" s="281"/>
      <c r="L618" s="281"/>
      <c r="M618" s="281"/>
      <c r="N618" s="281"/>
      <c r="O618" s="249"/>
      <c r="P618" s="249"/>
      <c r="Q618" s="249"/>
      <c r="R618" s="249"/>
      <c r="S618" s="249"/>
      <c r="T618" s="249"/>
      <c r="U618" s="374">
        <f t="shared" si="28"/>
        <v>0</v>
      </c>
      <c r="V618" s="374">
        <f>'SEFA Recon - Exp - LONG'!M621</f>
        <v>0</v>
      </c>
      <c r="W618" s="282">
        <f t="shared" si="29"/>
        <v>0</v>
      </c>
      <c r="X618" s="286"/>
    </row>
    <row r="619" spans="4:24" hidden="1">
      <c r="D619" s="274">
        <f>'SEFA Recon - Exp - LONG'!D622</f>
        <v>0</v>
      </c>
      <c r="E619" s="400"/>
      <c r="F619" s="275" t="e">
        <f>VLOOKUP(E619,Exported!$A$2:$B$43,2,FALSE)</f>
        <v>#N/A</v>
      </c>
      <c r="G619" s="281"/>
      <c r="H619" s="249"/>
      <c r="I619" s="249"/>
      <c r="J619" s="248">
        <f t="shared" si="27"/>
        <v>0</v>
      </c>
      <c r="K619" s="281"/>
      <c r="L619" s="281"/>
      <c r="M619" s="281"/>
      <c r="N619" s="281"/>
      <c r="O619" s="249"/>
      <c r="P619" s="249"/>
      <c r="Q619" s="249"/>
      <c r="R619" s="249"/>
      <c r="S619" s="249"/>
      <c r="T619" s="249"/>
      <c r="U619" s="374">
        <f t="shared" si="28"/>
        <v>0</v>
      </c>
      <c r="V619" s="374">
        <f>'SEFA Recon - Exp - LONG'!M622</f>
        <v>0</v>
      </c>
      <c r="W619" s="282">
        <f t="shared" si="29"/>
        <v>0</v>
      </c>
      <c r="X619" s="286"/>
    </row>
    <row r="620" spans="4:24" hidden="1">
      <c r="D620" s="274">
        <f>'SEFA Recon - Exp - LONG'!D623</f>
        <v>0</v>
      </c>
      <c r="E620" s="400"/>
      <c r="F620" s="275" t="e">
        <f>VLOOKUP(E620,Exported!$A$2:$B$43,2,FALSE)</f>
        <v>#N/A</v>
      </c>
      <c r="G620" s="281"/>
      <c r="H620" s="249"/>
      <c r="I620" s="249"/>
      <c r="J620" s="248">
        <f t="shared" si="27"/>
        <v>0</v>
      </c>
      <c r="K620" s="281"/>
      <c r="L620" s="281"/>
      <c r="M620" s="281"/>
      <c r="N620" s="281"/>
      <c r="O620" s="249"/>
      <c r="P620" s="249"/>
      <c r="Q620" s="249"/>
      <c r="R620" s="249"/>
      <c r="S620" s="249"/>
      <c r="T620" s="249"/>
      <c r="U620" s="374">
        <f t="shared" si="28"/>
        <v>0</v>
      </c>
      <c r="V620" s="374">
        <f>'SEFA Recon - Exp - LONG'!M623</f>
        <v>0</v>
      </c>
      <c r="W620" s="282">
        <f t="shared" si="29"/>
        <v>0</v>
      </c>
      <c r="X620" s="286"/>
    </row>
    <row r="621" spans="4:24" hidden="1">
      <c r="D621" s="274">
        <f>'SEFA Recon - Exp - LONG'!D624</f>
        <v>0</v>
      </c>
      <c r="E621" s="400"/>
      <c r="F621" s="275" t="e">
        <f>VLOOKUP(E621,Exported!$A$2:$B$43,2,FALSE)</f>
        <v>#N/A</v>
      </c>
      <c r="G621" s="281"/>
      <c r="H621" s="249"/>
      <c r="I621" s="249"/>
      <c r="J621" s="248">
        <f t="shared" si="27"/>
        <v>0</v>
      </c>
      <c r="K621" s="281"/>
      <c r="L621" s="281"/>
      <c r="M621" s="281"/>
      <c r="N621" s="281"/>
      <c r="O621" s="249"/>
      <c r="P621" s="249"/>
      <c r="Q621" s="249"/>
      <c r="R621" s="249"/>
      <c r="S621" s="249"/>
      <c r="T621" s="249"/>
      <c r="U621" s="374">
        <f t="shared" si="28"/>
        <v>0</v>
      </c>
      <c r="V621" s="374">
        <f>'SEFA Recon - Exp - LONG'!M624</f>
        <v>0</v>
      </c>
      <c r="W621" s="282">
        <f t="shared" si="29"/>
        <v>0</v>
      </c>
      <c r="X621" s="286"/>
    </row>
    <row r="622" spans="4:24" hidden="1">
      <c r="D622" s="274">
        <f>'SEFA Recon - Exp - LONG'!D625</f>
        <v>0</v>
      </c>
      <c r="E622" s="400"/>
      <c r="F622" s="275" t="e">
        <f>VLOOKUP(E622,Exported!$A$2:$B$43,2,FALSE)</f>
        <v>#N/A</v>
      </c>
      <c r="G622" s="281"/>
      <c r="H622" s="249"/>
      <c r="I622" s="249"/>
      <c r="J622" s="248">
        <f t="shared" si="27"/>
        <v>0</v>
      </c>
      <c r="K622" s="281"/>
      <c r="L622" s="281"/>
      <c r="M622" s="281"/>
      <c r="N622" s="281"/>
      <c r="O622" s="249"/>
      <c r="P622" s="249"/>
      <c r="Q622" s="249"/>
      <c r="R622" s="249"/>
      <c r="S622" s="249"/>
      <c r="T622" s="249"/>
      <c r="U622" s="374">
        <f t="shared" si="28"/>
        <v>0</v>
      </c>
      <c r="V622" s="374">
        <f>'SEFA Recon - Exp - LONG'!M625</f>
        <v>0</v>
      </c>
      <c r="W622" s="282">
        <f t="shared" si="29"/>
        <v>0</v>
      </c>
      <c r="X622" s="286"/>
    </row>
    <row r="623" spans="4:24" hidden="1">
      <c r="D623" s="274">
        <f>'SEFA Recon - Exp - LONG'!D626</f>
        <v>0</v>
      </c>
      <c r="E623" s="400"/>
      <c r="F623" s="275" t="e">
        <f>VLOOKUP(E623,Exported!$A$2:$B$43,2,FALSE)</f>
        <v>#N/A</v>
      </c>
      <c r="G623" s="281"/>
      <c r="H623" s="249"/>
      <c r="I623" s="249"/>
      <c r="J623" s="248">
        <f t="shared" si="27"/>
        <v>0</v>
      </c>
      <c r="K623" s="281"/>
      <c r="L623" s="281"/>
      <c r="M623" s="281"/>
      <c r="N623" s="281"/>
      <c r="O623" s="249"/>
      <c r="P623" s="249"/>
      <c r="Q623" s="249"/>
      <c r="R623" s="249"/>
      <c r="S623" s="249"/>
      <c r="T623" s="249"/>
      <c r="U623" s="374">
        <f t="shared" si="28"/>
        <v>0</v>
      </c>
      <c r="V623" s="374">
        <f>'SEFA Recon - Exp - LONG'!M626</f>
        <v>0</v>
      </c>
      <c r="W623" s="282">
        <f t="shared" si="29"/>
        <v>0</v>
      </c>
      <c r="X623" s="286"/>
    </row>
    <row r="624" spans="4:24" hidden="1">
      <c r="D624" s="274">
        <f>'SEFA Recon - Exp - LONG'!D627</f>
        <v>0</v>
      </c>
      <c r="E624" s="400"/>
      <c r="F624" s="275" t="e">
        <f>VLOOKUP(E624,Exported!$A$2:$B$43,2,FALSE)</f>
        <v>#N/A</v>
      </c>
      <c r="G624" s="281"/>
      <c r="H624" s="249"/>
      <c r="I624" s="249"/>
      <c r="J624" s="248">
        <f t="shared" si="27"/>
        <v>0</v>
      </c>
      <c r="K624" s="281"/>
      <c r="L624" s="281"/>
      <c r="M624" s="281"/>
      <c r="N624" s="281"/>
      <c r="O624" s="249"/>
      <c r="P624" s="249"/>
      <c r="Q624" s="249"/>
      <c r="R624" s="249"/>
      <c r="S624" s="249"/>
      <c r="T624" s="249"/>
      <c r="U624" s="374">
        <f t="shared" si="28"/>
        <v>0</v>
      </c>
      <c r="V624" s="374">
        <f>'SEFA Recon - Exp - LONG'!M627</f>
        <v>0</v>
      </c>
      <c r="W624" s="282">
        <f t="shared" si="29"/>
        <v>0</v>
      </c>
      <c r="X624" s="286"/>
    </row>
    <row r="625" spans="4:24" hidden="1">
      <c r="D625" s="274">
        <f>'SEFA Recon - Exp - LONG'!D628</f>
        <v>0</v>
      </c>
      <c r="E625" s="400"/>
      <c r="F625" s="275" t="e">
        <f>VLOOKUP(E625,Exported!$A$2:$B$43,2,FALSE)</f>
        <v>#N/A</v>
      </c>
      <c r="G625" s="281"/>
      <c r="H625" s="249"/>
      <c r="I625" s="249"/>
      <c r="J625" s="248">
        <f t="shared" si="27"/>
        <v>0</v>
      </c>
      <c r="K625" s="281"/>
      <c r="L625" s="281"/>
      <c r="M625" s="281"/>
      <c r="N625" s="281"/>
      <c r="O625" s="249"/>
      <c r="P625" s="249"/>
      <c r="Q625" s="249"/>
      <c r="R625" s="249"/>
      <c r="S625" s="249"/>
      <c r="T625" s="249"/>
      <c r="U625" s="374">
        <f t="shared" si="28"/>
        <v>0</v>
      </c>
      <c r="V625" s="374">
        <f>'SEFA Recon - Exp - LONG'!M628</f>
        <v>0</v>
      </c>
      <c r="W625" s="282">
        <f t="shared" si="29"/>
        <v>0</v>
      </c>
      <c r="X625" s="286"/>
    </row>
    <row r="626" spans="4:24" hidden="1">
      <c r="D626" s="274">
        <f>'SEFA Recon - Exp - LONG'!D629</f>
        <v>0</v>
      </c>
      <c r="E626" s="400"/>
      <c r="F626" s="275" t="e">
        <f>VLOOKUP(E626,Exported!$A$2:$B$43,2,FALSE)</f>
        <v>#N/A</v>
      </c>
      <c r="G626" s="281"/>
      <c r="H626" s="249"/>
      <c r="I626" s="249"/>
      <c r="J626" s="248">
        <f t="shared" si="27"/>
        <v>0</v>
      </c>
      <c r="K626" s="281"/>
      <c r="L626" s="281"/>
      <c r="M626" s="281"/>
      <c r="N626" s="281"/>
      <c r="O626" s="249"/>
      <c r="P626" s="249"/>
      <c r="Q626" s="249"/>
      <c r="R626" s="249"/>
      <c r="S626" s="249"/>
      <c r="T626" s="249"/>
      <c r="U626" s="374">
        <f t="shared" si="28"/>
        <v>0</v>
      </c>
      <c r="V626" s="374">
        <f>'SEFA Recon - Exp - LONG'!M629</f>
        <v>0</v>
      </c>
      <c r="W626" s="282">
        <f t="shared" si="29"/>
        <v>0</v>
      </c>
      <c r="X626" s="286"/>
    </row>
    <row r="627" spans="4:24" hidden="1">
      <c r="D627" s="274">
        <f>'SEFA Recon - Exp - LONG'!D630</f>
        <v>0</v>
      </c>
      <c r="E627" s="400"/>
      <c r="F627" s="275" t="e">
        <f>VLOOKUP(E627,Exported!$A$2:$B$43,2,FALSE)</f>
        <v>#N/A</v>
      </c>
      <c r="G627" s="281"/>
      <c r="H627" s="249"/>
      <c r="I627" s="249"/>
      <c r="J627" s="248">
        <f t="shared" si="27"/>
        <v>0</v>
      </c>
      <c r="K627" s="281"/>
      <c r="L627" s="281"/>
      <c r="M627" s="281"/>
      <c r="N627" s="281"/>
      <c r="O627" s="249"/>
      <c r="P627" s="249"/>
      <c r="Q627" s="249"/>
      <c r="R627" s="249"/>
      <c r="S627" s="249"/>
      <c r="T627" s="249"/>
      <c r="U627" s="374">
        <f t="shared" si="28"/>
        <v>0</v>
      </c>
      <c r="V627" s="374">
        <f>'SEFA Recon - Exp - LONG'!M630</f>
        <v>0</v>
      </c>
      <c r="W627" s="282">
        <f t="shared" si="29"/>
        <v>0</v>
      </c>
      <c r="X627" s="286"/>
    </row>
    <row r="628" spans="4:24" hidden="1">
      <c r="D628" s="274">
        <f>'SEFA Recon - Exp - LONG'!D631</f>
        <v>0</v>
      </c>
      <c r="E628" s="400"/>
      <c r="F628" s="275" t="e">
        <f>VLOOKUP(E628,Exported!$A$2:$B$43,2,FALSE)</f>
        <v>#N/A</v>
      </c>
      <c r="G628" s="281"/>
      <c r="H628" s="249"/>
      <c r="I628" s="249"/>
      <c r="J628" s="248">
        <f t="shared" si="27"/>
        <v>0</v>
      </c>
      <c r="K628" s="281"/>
      <c r="L628" s="281"/>
      <c r="M628" s="281"/>
      <c r="N628" s="281"/>
      <c r="O628" s="249"/>
      <c r="P628" s="249"/>
      <c r="Q628" s="249"/>
      <c r="R628" s="249"/>
      <c r="S628" s="249"/>
      <c r="T628" s="249"/>
      <c r="U628" s="374">
        <f t="shared" si="28"/>
        <v>0</v>
      </c>
      <c r="V628" s="374">
        <f>'SEFA Recon - Exp - LONG'!M631</f>
        <v>0</v>
      </c>
      <c r="W628" s="282">
        <f t="shared" si="29"/>
        <v>0</v>
      </c>
      <c r="X628" s="286"/>
    </row>
    <row r="629" spans="4:24" hidden="1">
      <c r="D629" s="274">
        <f>'SEFA Recon - Exp - LONG'!D632</f>
        <v>0</v>
      </c>
      <c r="E629" s="400"/>
      <c r="F629" s="275" t="e">
        <f>VLOOKUP(E629,Exported!$A$2:$B$43,2,FALSE)</f>
        <v>#N/A</v>
      </c>
      <c r="G629" s="281"/>
      <c r="H629" s="249"/>
      <c r="I629" s="249"/>
      <c r="J629" s="248">
        <f t="shared" si="27"/>
        <v>0</v>
      </c>
      <c r="K629" s="281"/>
      <c r="L629" s="281"/>
      <c r="M629" s="281"/>
      <c r="N629" s="281"/>
      <c r="O629" s="249"/>
      <c r="P629" s="249"/>
      <c r="Q629" s="249"/>
      <c r="R629" s="249"/>
      <c r="S629" s="249"/>
      <c r="T629" s="249"/>
      <c r="U629" s="374">
        <f t="shared" si="28"/>
        <v>0</v>
      </c>
      <c r="V629" s="374">
        <f>'SEFA Recon - Exp - LONG'!M632</f>
        <v>0</v>
      </c>
      <c r="W629" s="282">
        <f t="shared" si="29"/>
        <v>0</v>
      </c>
      <c r="X629" s="286"/>
    </row>
    <row r="630" spans="4:24" hidden="1">
      <c r="D630" s="274">
        <f>'SEFA Recon - Exp - LONG'!D633</f>
        <v>0</v>
      </c>
      <c r="E630" s="400"/>
      <c r="F630" s="275" t="e">
        <f>VLOOKUP(E630,Exported!$A$2:$B$43,2,FALSE)</f>
        <v>#N/A</v>
      </c>
      <c r="G630" s="281"/>
      <c r="H630" s="249"/>
      <c r="I630" s="249"/>
      <c r="J630" s="248">
        <f t="shared" si="27"/>
        <v>0</v>
      </c>
      <c r="K630" s="281"/>
      <c r="L630" s="281"/>
      <c r="M630" s="281"/>
      <c r="N630" s="281"/>
      <c r="O630" s="249"/>
      <c r="P630" s="249"/>
      <c r="Q630" s="249"/>
      <c r="R630" s="249"/>
      <c r="S630" s="249"/>
      <c r="T630" s="249"/>
      <c r="U630" s="374">
        <f t="shared" si="28"/>
        <v>0</v>
      </c>
      <c r="V630" s="374">
        <f>'SEFA Recon - Exp - LONG'!M633</f>
        <v>0</v>
      </c>
      <c r="W630" s="282">
        <f t="shared" si="29"/>
        <v>0</v>
      </c>
      <c r="X630" s="286"/>
    </row>
    <row r="631" spans="4:24" hidden="1">
      <c r="D631" s="274">
        <f>'SEFA Recon - Exp - LONG'!D634</f>
        <v>0</v>
      </c>
      <c r="E631" s="400"/>
      <c r="F631" s="275" t="e">
        <f>VLOOKUP(E631,Exported!$A$2:$B$43,2,FALSE)</f>
        <v>#N/A</v>
      </c>
      <c r="G631" s="281"/>
      <c r="H631" s="249"/>
      <c r="I631" s="249"/>
      <c r="J631" s="248">
        <f t="shared" si="27"/>
        <v>0</v>
      </c>
      <c r="K631" s="281"/>
      <c r="L631" s="281"/>
      <c r="M631" s="281"/>
      <c r="N631" s="281"/>
      <c r="O631" s="249"/>
      <c r="P631" s="249"/>
      <c r="Q631" s="249"/>
      <c r="R631" s="249"/>
      <c r="S631" s="249"/>
      <c r="T631" s="249"/>
      <c r="U631" s="374">
        <f t="shared" si="28"/>
        <v>0</v>
      </c>
      <c r="V631" s="374">
        <f>'SEFA Recon - Exp - LONG'!M634</f>
        <v>0</v>
      </c>
      <c r="W631" s="282">
        <f t="shared" si="29"/>
        <v>0</v>
      </c>
      <c r="X631" s="286"/>
    </row>
    <row r="632" spans="4:24" hidden="1">
      <c r="D632" s="274">
        <f>'SEFA Recon - Exp - LONG'!D635</f>
        <v>0</v>
      </c>
      <c r="E632" s="400"/>
      <c r="F632" s="275" t="e">
        <f>VLOOKUP(E632,Exported!$A$2:$B$43,2,FALSE)</f>
        <v>#N/A</v>
      </c>
      <c r="G632" s="281"/>
      <c r="H632" s="249"/>
      <c r="I632" s="249"/>
      <c r="J632" s="248">
        <f t="shared" si="27"/>
        <v>0</v>
      </c>
      <c r="K632" s="281"/>
      <c r="L632" s="281"/>
      <c r="M632" s="281"/>
      <c r="N632" s="281"/>
      <c r="O632" s="249"/>
      <c r="P632" s="249"/>
      <c r="Q632" s="249"/>
      <c r="R632" s="249"/>
      <c r="S632" s="249"/>
      <c r="T632" s="249"/>
      <c r="U632" s="374">
        <f t="shared" si="28"/>
        <v>0</v>
      </c>
      <c r="V632" s="374">
        <f>'SEFA Recon - Exp - LONG'!M635</f>
        <v>0</v>
      </c>
      <c r="W632" s="282">
        <f t="shared" si="29"/>
        <v>0</v>
      </c>
      <c r="X632" s="286"/>
    </row>
    <row r="633" spans="4:24" hidden="1">
      <c r="D633" s="274">
        <f>'SEFA Recon - Exp - LONG'!D636</f>
        <v>0</v>
      </c>
      <c r="E633" s="400"/>
      <c r="F633" s="275" t="e">
        <f>VLOOKUP(E633,Exported!$A$2:$B$43,2,FALSE)</f>
        <v>#N/A</v>
      </c>
      <c r="G633" s="281"/>
      <c r="H633" s="249"/>
      <c r="I633" s="249"/>
      <c r="J633" s="248">
        <f t="shared" si="27"/>
        <v>0</v>
      </c>
      <c r="K633" s="281"/>
      <c r="L633" s="281"/>
      <c r="M633" s="281"/>
      <c r="N633" s="281"/>
      <c r="O633" s="249"/>
      <c r="P633" s="249"/>
      <c r="Q633" s="249"/>
      <c r="R633" s="249"/>
      <c r="S633" s="249"/>
      <c r="T633" s="249"/>
      <c r="U633" s="374">
        <f t="shared" si="28"/>
        <v>0</v>
      </c>
      <c r="V633" s="374">
        <f>'SEFA Recon - Exp - LONG'!M636</f>
        <v>0</v>
      </c>
      <c r="W633" s="282">
        <f t="shared" si="29"/>
        <v>0</v>
      </c>
      <c r="X633" s="286"/>
    </row>
    <row r="634" spans="4:24" hidden="1">
      <c r="D634" s="274">
        <f>'SEFA Recon - Exp - LONG'!D637</f>
        <v>0</v>
      </c>
      <c r="E634" s="400"/>
      <c r="F634" s="275" t="e">
        <f>VLOOKUP(E634,Exported!$A$2:$B$43,2,FALSE)</f>
        <v>#N/A</v>
      </c>
      <c r="G634" s="281"/>
      <c r="H634" s="249"/>
      <c r="I634" s="249"/>
      <c r="J634" s="248">
        <f t="shared" si="27"/>
        <v>0</v>
      </c>
      <c r="K634" s="281"/>
      <c r="L634" s="281"/>
      <c r="M634" s="281"/>
      <c r="N634" s="281"/>
      <c r="O634" s="249"/>
      <c r="P634" s="249"/>
      <c r="Q634" s="249"/>
      <c r="R634" s="249"/>
      <c r="S634" s="249"/>
      <c r="T634" s="249"/>
      <c r="U634" s="374">
        <f t="shared" si="28"/>
        <v>0</v>
      </c>
      <c r="V634" s="374">
        <f>'SEFA Recon - Exp - LONG'!M637</f>
        <v>0</v>
      </c>
      <c r="W634" s="282">
        <f t="shared" si="29"/>
        <v>0</v>
      </c>
      <c r="X634" s="286"/>
    </row>
    <row r="635" spans="4:24" hidden="1">
      <c r="D635" s="274">
        <f>'SEFA Recon - Exp - LONG'!D638</f>
        <v>0</v>
      </c>
      <c r="E635" s="400"/>
      <c r="F635" s="275" t="e">
        <f>VLOOKUP(E635,Exported!$A$2:$B$43,2,FALSE)</f>
        <v>#N/A</v>
      </c>
      <c r="G635" s="281"/>
      <c r="H635" s="249"/>
      <c r="I635" s="249"/>
      <c r="J635" s="248">
        <f t="shared" si="27"/>
        <v>0</v>
      </c>
      <c r="K635" s="281"/>
      <c r="L635" s="281"/>
      <c r="M635" s="281"/>
      <c r="N635" s="281"/>
      <c r="O635" s="249"/>
      <c r="P635" s="249"/>
      <c r="Q635" s="249"/>
      <c r="R635" s="249"/>
      <c r="S635" s="249"/>
      <c r="T635" s="249"/>
      <c r="U635" s="374">
        <f t="shared" si="28"/>
        <v>0</v>
      </c>
      <c r="V635" s="374">
        <f>'SEFA Recon - Exp - LONG'!M638</f>
        <v>0</v>
      </c>
      <c r="W635" s="282">
        <f t="shared" si="29"/>
        <v>0</v>
      </c>
      <c r="X635" s="286"/>
    </row>
    <row r="636" spans="4:24" hidden="1">
      <c r="D636" s="274">
        <f>'SEFA Recon - Exp - LONG'!D639</f>
        <v>0</v>
      </c>
      <c r="E636" s="400"/>
      <c r="F636" s="275" t="e">
        <f>VLOOKUP(E636,Exported!$A$2:$B$43,2,FALSE)</f>
        <v>#N/A</v>
      </c>
      <c r="G636" s="281"/>
      <c r="H636" s="249"/>
      <c r="I636" s="249"/>
      <c r="J636" s="248">
        <f t="shared" si="27"/>
        <v>0</v>
      </c>
      <c r="K636" s="281"/>
      <c r="L636" s="281"/>
      <c r="M636" s="281"/>
      <c r="N636" s="281"/>
      <c r="O636" s="249"/>
      <c r="P636" s="249"/>
      <c r="Q636" s="249"/>
      <c r="R636" s="249"/>
      <c r="S636" s="249"/>
      <c r="T636" s="249"/>
      <c r="U636" s="374">
        <f t="shared" si="28"/>
        <v>0</v>
      </c>
      <c r="V636" s="374">
        <f>'SEFA Recon - Exp - LONG'!M639</f>
        <v>0</v>
      </c>
      <c r="W636" s="282">
        <f t="shared" si="29"/>
        <v>0</v>
      </c>
      <c r="X636" s="286"/>
    </row>
    <row r="637" spans="4:24" hidden="1">
      <c r="D637" s="274">
        <f>'SEFA Recon - Exp - LONG'!D640</f>
        <v>0</v>
      </c>
      <c r="E637" s="400"/>
      <c r="F637" s="275" t="e">
        <f>VLOOKUP(E637,Exported!$A$2:$B$43,2,FALSE)</f>
        <v>#N/A</v>
      </c>
      <c r="G637" s="281"/>
      <c r="H637" s="249"/>
      <c r="I637" s="249"/>
      <c r="J637" s="248">
        <f t="shared" si="27"/>
        <v>0</v>
      </c>
      <c r="K637" s="281"/>
      <c r="L637" s="281"/>
      <c r="M637" s="281"/>
      <c r="N637" s="281"/>
      <c r="O637" s="249"/>
      <c r="P637" s="249"/>
      <c r="Q637" s="249"/>
      <c r="R637" s="249"/>
      <c r="S637" s="249"/>
      <c r="T637" s="249"/>
      <c r="U637" s="374">
        <f t="shared" si="28"/>
        <v>0</v>
      </c>
      <c r="V637" s="374">
        <f>'SEFA Recon - Exp - LONG'!M640</f>
        <v>0</v>
      </c>
      <c r="W637" s="282">
        <f t="shared" si="29"/>
        <v>0</v>
      </c>
      <c r="X637" s="286"/>
    </row>
    <row r="638" spans="4:24" hidden="1">
      <c r="D638" s="274">
        <f>'SEFA Recon - Exp - LONG'!D641</f>
        <v>0</v>
      </c>
      <c r="E638" s="400"/>
      <c r="F638" s="275" t="e">
        <f>VLOOKUP(E638,Exported!$A$2:$B$43,2,FALSE)</f>
        <v>#N/A</v>
      </c>
      <c r="G638" s="281"/>
      <c r="H638" s="249"/>
      <c r="I638" s="249"/>
      <c r="J638" s="248">
        <f t="shared" si="27"/>
        <v>0</v>
      </c>
      <c r="K638" s="281"/>
      <c r="L638" s="281"/>
      <c r="M638" s="281"/>
      <c r="N638" s="281"/>
      <c r="O638" s="249"/>
      <c r="P638" s="249"/>
      <c r="Q638" s="249"/>
      <c r="R638" s="249"/>
      <c r="S638" s="249"/>
      <c r="T638" s="249"/>
      <c r="U638" s="374">
        <f t="shared" si="28"/>
        <v>0</v>
      </c>
      <c r="V638" s="374">
        <f>'SEFA Recon - Exp - LONG'!M641</f>
        <v>0</v>
      </c>
      <c r="W638" s="282">
        <f t="shared" si="29"/>
        <v>0</v>
      </c>
      <c r="X638" s="286"/>
    </row>
    <row r="639" spans="4:24" hidden="1">
      <c r="D639" s="274">
        <f>'SEFA Recon - Exp - LONG'!D642</f>
        <v>0</v>
      </c>
      <c r="E639" s="400"/>
      <c r="F639" s="275" t="e">
        <f>VLOOKUP(E639,Exported!$A$2:$B$43,2,FALSE)</f>
        <v>#N/A</v>
      </c>
      <c r="G639" s="281"/>
      <c r="H639" s="249"/>
      <c r="I639" s="249"/>
      <c r="J639" s="248">
        <f t="shared" si="27"/>
        <v>0</v>
      </c>
      <c r="K639" s="281"/>
      <c r="L639" s="281"/>
      <c r="M639" s="281"/>
      <c r="N639" s="281"/>
      <c r="O639" s="249"/>
      <c r="P639" s="249"/>
      <c r="Q639" s="249"/>
      <c r="R639" s="249"/>
      <c r="S639" s="249"/>
      <c r="T639" s="249"/>
      <c r="U639" s="374">
        <f t="shared" si="28"/>
        <v>0</v>
      </c>
      <c r="V639" s="374">
        <f>'SEFA Recon - Exp - LONG'!M642</f>
        <v>0</v>
      </c>
      <c r="W639" s="282">
        <f t="shared" si="29"/>
        <v>0</v>
      </c>
      <c r="X639" s="286"/>
    </row>
    <row r="640" spans="4:24" hidden="1">
      <c r="D640" s="274">
        <f>'SEFA Recon - Exp - LONG'!D643</f>
        <v>0</v>
      </c>
      <c r="E640" s="400"/>
      <c r="F640" s="275" t="e">
        <f>VLOOKUP(E640,Exported!$A$2:$B$43,2,FALSE)</f>
        <v>#N/A</v>
      </c>
      <c r="G640" s="281"/>
      <c r="H640" s="249"/>
      <c r="I640" s="249"/>
      <c r="J640" s="248">
        <f t="shared" si="27"/>
        <v>0</v>
      </c>
      <c r="K640" s="281"/>
      <c r="L640" s="281"/>
      <c r="M640" s="281"/>
      <c r="N640" s="281"/>
      <c r="O640" s="249"/>
      <c r="P640" s="249"/>
      <c r="Q640" s="249"/>
      <c r="R640" s="249"/>
      <c r="S640" s="249"/>
      <c r="T640" s="249"/>
      <c r="U640" s="374">
        <f t="shared" si="28"/>
        <v>0</v>
      </c>
      <c r="V640" s="374">
        <f>'SEFA Recon - Exp - LONG'!M643</f>
        <v>0</v>
      </c>
      <c r="W640" s="282">
        <f t="shared" si="29"/>
        <v>0</v>
      </c>
      <c r="X640" s="286"/>
    </row>
    <row r="641" spans="4:24" hidden="1">
      <c r="D641" s="274">
        <f>'SEFA Recon - Exp - LONG'!D644</f>
        <v>0</v>
      </c>
      <c r="E641" s="400"/>
      <c r="F641" s="275" t="e">
        <f>VLOOKUP(E641,Exported!$A$2:$B$43,2,FALSE)</f>
        <v>#N/A</v>
      </c>
      <c r="G641" s="281"/>
      <c r="H641" s="249"/>
      <c r="I641" s="249"/>
      <c r="J641" s="248">
        <f t="shared" si="27"/>
        <v>0</v>
      </c>
      <c r="K641" s="281"/>
      <c r="L641" s="281"/>
      <c r="M641" s="281"/>
      <c r="N641" s="281"/>
      <c r="O641" s="249"/>
      <c r="P641" s="249"/>
      <c r="Q641" s="249"/>
      <c r="R641" s="249"/>
      <c r="S641" s="249"/>
      <c r="T641" s="249"/>
      <c r="U641" s="374">
        <f t="shared" si="28"/>
        <v>0</v>
      </c>
      <c r="V641" s="374">
        <f>'SEFA Recon - Exp - LONG'!M644</f>
        <v>0</v>
      </c>
      <c r="W641" s="282">
        <f t="shared" si="29"/>
        <v>0</v>
      </c>
      <c r="X641" s="286"/>
    </row>
    <row r="642" spans="4:24" hidden="1">
      <c r="D642" s="274">
        <f>'SEFA Recon - Exp - LONG'!D645</f>
        <v>0</v>
      </c>
      <c r="E642" s="400"/>
      <c r="F642" s="275" t="e">
        <f>VLOOKUP(E642,Exported!$A$2:$B$43,2,FALSE)</f>
        <v>#N/A</v>
      </c>
      <c r="G642" s="281"/>
      <c r="H642" s="249"/>
      <c r="I642" s="249"/>
      <c r="J642" s="248">
        <f t="shared" si="27"/>
        <v>0</v>
      </c>
      <c r="K642" s="281"/>
      <c r="L642" s="281"/>
      <c r="M642" s="281"/>
      <c r="N642" s="281"/>
      <c r="O642" s="249"/>
      <c r="P642" s="249"/>
      <c r="Q642" s="249"/>
      <c r="R642" s="249"/>
      <c r="S642" s="249"/>
      <c r="T642" s="249"/>
      <c r="U642" s="374">
        <f t="shared" si="28"/>
        <v>0</v>
      </c>
      <c r="V642" s="374">
        <f>'SEFA Recon - Exp - LONG'!M645</f>
        <v>0</v>
      </c>
      <c r="W642" s="282">
        <f t="shared" si="29"/>
        <v>0</v>
      </c>
      <c r="X642" s="286"/>
    </row>
    <row r="643" spans="4:24" hidden="1">
      <c r="D643" s="274">
        <f>'SEFA Recon - Exp - LONG'!D646</f>
        <v>0</v>
      </c>
      <c r="E643" s="400"/>
      <c r="F643" s="275" t="e">
        <f>VLOOKUP(E643,Exported!$A$2:$B$43,2,FALSE)</f>
        <v>#N/A</v>
      </c>
      <c r="G643" s="281"/>
      <c r="H643" s="249"/>
      <c r="I643" s="249"/>
      <c r="J643" s="248">
        <f t="shared" si="27"/>
        <v>0</v>
      </c>
      <c r="K643" s="281"/>
      <c r="L643" s="281"/>
      <c r="M643" s="281"/>
      <c r="N643" s="281"/>
      <c r="O643" s="249"/>
      <c r="P643" s="249"/>
      <c r="Q643" s="249"/>
      <c r="R643" s="249"/>
      <c r="S643" s="249"/>
      <c r="T643" s="249"/>
      <c r="U643" s="374">
        <f t="shared" si="28"/>
        <v>0</v>
      </c>
      <c r="V643" s="374">
        <f>'SEFA Recon - Exp - LONG'!M646</f>
        <v>0</v>
      </c>
      <c r="W643" s="282">
        <f t="shared" si="29"/>
        <v>0</v>
      </c>
      <c r="X643" s="286"/>
    </row>
    <row r="644" spans="4:24" hidden="1">
      <c r="D644" s="274">
        <f>'SEFA Recon - Exp - LONG'!D647</f>
        <v>0</v>
      </c>
      <c r="E644" s="400"/>
      <c r="F644" s="275" t="e">
        <f>VLOOKUP(E644,Exported!$A$2:$B$43,2,FALSE)</f>
        <v>#N/A</v>
      </c>
      <c r="G644" s="281"/>
      <c r="H644" s="249"/>
      <c r="I644" s="249"/>
      <c r="J644" s="248">
        <f t="shared" si="27"/>
        <v>0</v>
      </c>
      <c r="K644" s="281"/>
      <c r="L644" s="281"/>
      <c r="M644" s="281"/>
      <c r="N644" s="281"/>
      <c r="O644" s="249"/>
      <c r="P644" s="249"/>
      <c r="Q644" s="249"/>
      <c r="R644" s="249"/>
      <c r="S644" s="249"/>
      <c r="T644" s="249"/>
      <c r="U644" s="374">
        <f t="shared" si="28"/>
        <v>0</v>
      </c>
      <c r="V644" s="374">
        <f>'SEFA Recon - Exp - LONG'!M647</f>
        <v>0</v>
      </c>
      <c r="W644" s="282">
        <f t="shared" si="29"/>
        <v>0</v>
      </c>
      <c r="X644" s="286"/>
    </row>
    <row r="645" spans="4:24" hidden="1">
      <c r="D645" s="274">
        <f>'SEFA Recon - Exp - LONG'!D648</f>
        <v>0</v>
      </c>
      <c r="E645" s="400"/>
      <c r="F645" s="275" t="e">
        <f>VLOOKUP(E645,Exported!$A$2:$B$43,2,FALSE)</f>
        <v>#N/A</v>
      </c>
      <c r="G645" s="281"/>
      <c r="H645" s="249"/>
      <c r="I645" s="249"/>
      <c r="J645" s="248">
        <f t="shared" si="27"/>
        <v>0</v>
      </c>
      <c r="K645" s="281"/>
      <c r="L645" s="281"/>
      <c r="M645" s="281"/>
      <c r="N645" s="281"/>
      <c r="O645" s="249"/>
      <c r="P645" s="249"/>
      <c r="Q645" s="249"/>
      <c r="R645" s="249"/>
      <c r="S645" s="249"/>
      <c r="T645" s="249"/>
      <c r="U645" s="374">
        <f t="shared" si="28"/>
        <v>0</v>
      </c>
      <c r="V645" s="374">
        <f>'SEFA Recon - Exp - LONG'!M648</f>
        <v>0</v>
      </c>
      <c r="W645" s="282">
        <f t="shared" si="29"/>
        <v>0</v>
      </c>
      <c r="X645" s="286"/>
    </row>
    <row r="646" spans="4:24" hidden="1">
      <c r="D646" s="274">
        <f>'SEFA Recon - Exp - LONG'!D649</f>
        <v>0</v>
      </c>
      <c r="E646" s="400"/>
      <c r="F646" s="275" t="e">
        <f>VLOOKUP(E646,Exported!$A$2:$B$43,2,FALSE)</f>
        <v>#N/A</v>
      </c>
      <c r="G646" s="281"/>
      <c r="H646" s="249"/>
      <c r="I646" s="249"/>
      <c r="J646" s="248">
        <f t="shared" si="27"/>
        <v>0</v>
      </c>
      <c r="K646" s="281"/>
      <c r="L646" s="281"/>
      <c r="M646" s="281"/>
      <c r="N646" s="281"/>
      <c r="O646" s="249"/>
      <c r="P646" s="249"/>
      <c r="Q646" s="249"/>
      <c r="R646" s="249"/>
      <c r="S646" s="249"/>
      <c r="T646" s="249"/>
      <c r="U646" s="374">
        <f t="shared" si="28"/>
        <v>0</v>
      </c>
      <c r="V646" s="374">
        <f>'SEFA Recon - Exp - LONG'!M649</f>
        <v>0</v>
      </c>
      <c r="W646" s="282">
        <f t="shared" si="29"/>
        <v>0</v>
      </c>
      <c r="X646" s="286"/>
    </row>
    <row r="647" spans="4:24" hidden="1">
      <c r="D647" s="274">
        <f>'SEFA Recon - Exp - LONG'!D650</f>
        <v>0</v>
      </c>
      <c r="E647" s="400"/>
      <c r="F647" s="275" t="e">
        <f>VLOOKUP(E647,Exported!$A$2:$B$43,2,FALSE)</f>
        <v>#N/A</v>
      </c>
      <c r="G647" s="281"/>
      <c r="H647" s="249"/>
      <c r="I647" s="249"/>
      <c r="J647" s="248">
        <f t="shared" si="27"/>
        <v>0</v>
      </c>
      <c r="K647" s="281"/>
      <c r="L647" s="281"/>
      <c r="M647" s="281"/>
      <c r="N647" s="281"/>
      <c r="O647" s="249"/>
      <c r="P647" s="249"/>
      <c r="Q647" s="249"/>
      <c r="R647" s="249"/>
      <c r="S647" s="249"/>
      <c r="T647" s="249"/>
      <c r="U647" s="374">
        <f t="shared" si="28"/>
        <v>0</v>
      </c>
      <c r="V647" s="374">
        <f>'SEFA Recon - Exp - LONG'!M650</f>
        <v>0</v>
      </c>
      <c r="W647" s="282">
        <f t="shared" si="29"/>
        <v>0</v>
      </c>
      <c r="X647" s="286"/>
    </row>
    <row r="648" spans="4:24" hidden="1">
      <c r="D648" s="274">
        <f>'SEFA Recon - Exp - LONG'!D651</f>
        <v>0</v>
      </c>
      <c r="E648" s="400"/>
      <c r="F648" s="275" t="e">
        <f>VLOOKUP(E648,Exported!$A$2:$B$43,2,FALSE)</f>
        <v>#N/A</v>
      </c>
      <c r="G648" s="281"/>
      <c r="H648" s="249"/>
      <c r="I648" s="249"/>
      <c r="J648" s="248">
        <f t="shared" si="27"/>
        <v>0</v>
      </c>
      <c r="K648" s="281"/>
      <c r="L648" s="281"/>
      <c r="M648" s="281"/>
      <c r="N648" s="281"/>
      <c r="O648" s="249"/>
      <c r="P648" s="249"/>
      <c r="Q648" s="249"/>
      <c r="R648" s="249"/>
      <c r="S648" s="249"/>
      <c r="T648" s="249"/>
      <c r="U648" s="374">
        <f t="shared" si="28"/>
        <v>0</v>
      </c>
      <c r="V648" s="374">
        <f>'SEFA Recon - Exp - LONG'!M651</f>
        <v>0</v>
      </c>
      <c r="W648" s="282">
        <f t="shared" si="29"/>
        <v>0</v>
      </c>
      <c r="X648" s="286"/>
    </row>
    <row r="649" spans="4:24" hidden="1">
      <c r="D649" s="274">
        <f>'SEFA Recon - Exp - LONG'!D652</f>
        <v>0</v>
      </c>
      <c r="E649" s="400"/>
      <c r="F649" s="275" t="e">
        <f>VLOOKUP(E649,Exported!$A$2:$B$43,2,FALSE)</f>
        <v>#N/A</v>
      </c>
      <c r="G649" s="281"/>
      <c r="H649" s="249"/>
      <c r="I649" s="249"/>
      <c r="J649" s="248">
        <f t="shared" si="27"/>
        <v>0</v>
      </c>
      <c r="K649" s="281"/>
      <c r="L649" s="281"/>
      <c r="M649" s="281"/>
      <c r="N649" s="281"/>
      <c r="O649" s="249"/>
      <c r="P649" s="249"/>
      <c r="Q649" s="249"/>
      <c r="R649" s="249"/>
      <c r="S649" s="249"/>
      <c r="T649" s="249"/>
      <c r="U649" s="374">
        <f t="shared" si="28"/>
        <v>0</v>
      </c>
      <c r="V649" s="374">
        <f>'SEFA Recon - Exp - LONG'!M652</f>
        <v>0</v>
      </c>
      <c r="W649" s="282">
        <f t="shared" si="29"/>
        <v>0</v>
      </c>
      <c r="X649" s="286"/>
    </row>
    <row r="650" spans="4:24" hidden="1">
      <c r="D650" s="274">
        <f>'SEFA Recon - Exp - LONG'!D653</f>
        <v>0</v>
      </c>
      <c r="E650" s="400"/>
      <c r="F650" s="275" t="e">
        <f>VLOOKUP(E650,Exported!$A$2:$B$43,2,FALSE)</f>
        <v>#N/A</v>
      </c>
      <c r="G650" s="281"/>
      <c r="H650" s="249"/>
      <c r="I650" s="249"/>
      <c r="J650" s="248">
        <f t="shared" si="27"/>
        <v>0</v>
      </c>
      <c r="K650" s="281"/>
      <c r="L650" s="281"/>
      <c r="M650" s="281"/>
      <c r="N650" s="281"/>
      <c r="O650" s="249"/>
      <c r="P650" s="249"/>
      <c r="Q650" s="249"/>
      <c r="R650" s="249"/>
      <c r="S650" s="249"/>
      <c r="T650" s="249"/>
      <c r="U650" s="374">
        <f t="shared" si="28"/>
        <v>0</v>
      </c>
      <c r="V650" s="374">
        <f>'SEFA Recon - Exp - LONG'!M653</f>
        <v>0</v>
      </c>
      <c r="W650" s="282">
        <f t="shared" si="29"/>
        <v>0</v>
      </c>
      <c r="X650" s="286"/>
    </row>
    <row r="651" spans="4:24" hidden="1">
      <c r="D651" s="274">
        <f>'SEFA Recon - Exp - LONG'!D654</f>
        <v>0</v>
      </c>
      <c r="E651" s="400"/>
      <c r="F651" s="275" t="e">
        <f>VLOOKUP(E651,Exported!$A$2:$B$43,2,FALSE)</f>
        <v>#N/A</v>
      </c>
      <c r="G651" s="281"/>
      <c r="H651" s="249"/>
      <c r="I651" s="249"/>
      <c r="J651" s="248">
        <f t="shared" si="27"/>
        <v>0</v>
      </c>
      <c r="K651" s="281"/>
      <c r="L651" s="281"/>
      <c r="M651" s="281"/>
      <c r="N651" s="281"/>
      <c r="O651" s="249"/>
      <c r="P651" s="249"/>
      <c r="Q651" s="249"/>
      <c r="R651" s="249"/>
      <c r="S651" s="249"/>
      <c r="T651" s="249"/>
      <c r="U651" s="374">
        <f t="shared" si="28"/>
        <v>0</v>
      </c>
      <c r="V651" s="374">
        <f>'SEFA Recon - Exp - LONG'!M654</f>
        <v>0</v>
      </c>
      <c r="W651" s="282">
        <f t="shared" si="29"/>
        <v>0</v>
      </c>
      <c r="X651" s="286"/>
    </row>
    <row r="652" spans="4:24" hidden="1">
      <c r="D652" s="274">
        <f>'SEFA Recon - Exp - LONG'!D655</f>
        <v>0</v>
      </c>
      <c r="E652" s="400"/>
      <c r="F652" s="275" t="e">
        <f>VLOOKUP(E652,Exported!$A$2:$B$43,2,FALSE)</f>
        <v>#N/A</v>
      </c>
      <c r="G652" s="281"/>
      <c r="H652" s="249"/>
      <c r="I652" s="249"/>
      <c r="J652" s="248">
        <f t="shared" si="27"/>
        <v>0</v>
      </c>
      <c r="K652" s="281"/>
      <c r="L652" s="281"/>
      <c r="M652" s="281"/>
      <c r="N652" s="281"/>
      <c r="O652" s="249"/>
      <c r="P652" s="249"/>
      <c r="Q652" s="249"/>
      <c r="R652" s="249"/>
      <c r="S652" s="249"/>
      <c r="T652" s="249"/>
      <c r="U652" s="374">
        <f t="shared" si="28"/>
        <v>0</v>
      </c>
      <c r="V652" s="374">
        <f>'SEFA Recon - Exp - LONG'!M655</f>
        <v>0</v>
      </c>
      <c r="W652" s="282">
        <f t="shared" si="29"/>
        <v>0</v>
      </c>
      <c r="X652" s="286"/>
    </row>
    <row r="653" spans="4:24" hidden="1">
      <c r="D653" s="274">
        <f>'SEFA Recon - Exp - LONG'!D656</f>
        <v>0</v>
      </c>
      <c r="E653" s="400"/>
      <c r="F653" s="275" t="e">
        <f>VLOOKUP(E653,Exported!$A$2:$B$43,2,FALSE)</f>
        <v>#N/A</v>
      </c>
      <c r="G653" s="281"/>
      <c r="H653" s="249"/>
      <c r="I653" s="249"/>
      <c r="J653" s="248">
        <f t="shared" si="27"/>
        <v>0</v>
      </c>
      <c r="K653" s="281"/>
      <c r="L653" s="281"/>
      <c r="M653" s="281"/>
      <c r="N653" s="281"/>
      <c r="O653" s="249"/>
      <c r="P653" s="249"/>
      <c r="Q653" s="249"/>
      <c r="R653" s="249"/>
      <c r="S653" s="249"/>
      <c r="T653" s="249"/>
      <c r="U653" s="374">
        <f t="shared" si="28"/>
        <v>0</v>
      </c>
      <c r="V653" s="374">
        <f>'SEFA Recon - Exp - LONG'!M656</f>
        <v>0</v>
      </c>
      <c r="W653" s="282">
        <f t="shared" si="29"/>
        <v>0</v>
      </c>
      <c r="X653" s="286"/>
    </row>
    <row r="654" spans="4:24" hidden="1">
      <c r="D654" s="274">
        <f>'SEFA Recon - Exp - LONG'!D657</f>
        <v>0</v>
      </c>
      <c r="E654" s="400"/>
      <c r="F654" s="275" t="e">
        <f>VLOOKUP(E654,Exported!$A$2:$B$43,2,FALSE)</f>
        <v>#N/A</v>
      </c>
      <c r="G654" s="281"/>
      <c r="H654" s="249"/>
      <c r="I654" s="249"/>
      <c r="J654" s="248">
        <f t="shared" si="27"/>
        <v>0</v>
      </c>
      <c r="K654" s="281"/>
      <c r="L654" s="281"/>
      <c r="M654" s="281"/>
      <c r="N654" s="281"/>
      <c r="O654" s="249"/>
      <c r="P654" s="249"/>
      <c r="Q654" s="249"/>
      <c r="R654" s="249"/>
      <c r="S654" s="249"/>
      <c r="T654" s="249"/>
      <c r="U654" s="374">
        <f t="shared" si="28"/>
        <v>0</v>
      </c>
      <c r="V654" s="374">
        <f>'SEFA Recon - Exp - LONG'!M657</f>
        <v>0</v>
      </c>
      <c r="W654" s="282">
        <f t="shared" si="29"/>
        <v>0</v>
      </c>
      <c r="X654" s="286"/>
    </row>
    <row r="655" spans="4:24" hidden="1">
      <c r="D655" s="274">
        <f>'SEFA Recon - Exp - LONG'!D658</f>
        <v>0</v>
      </c>
      <c r="E655" s="400"/>
      <c r="F655" s="275" t="e">
        <f>VLOOKUP(E655,Exported!$A$2:$B$43,2,FALSE)</f>
        <v>#N/A</v>
      </c>
      <c r="G655" s="281"/>
      <c r="H655" s="249"/>
      <c r="I655" s="249"/>
      <c r="J655" s="248">
        <f t="shared" si="27"/>
        <v>0</v>
      </c>
      <c r="K655" s="281"/>
      <c r="L655" s="281"/>
      <c r="M655" s="281"/>
      <c r="N655" s="281"/>
      <c r="O655" s="249"/>
      <c r="P655" s="249"/>
      <c r="Q655" s="249"/>
      <c r="R655" s="249"/>
      <c r="S655" s="249"/>
      <c r="T655" s="249"/>
      <c r="U655" s="374">
        <f t="shared" si="28"/>
        <v>0</v>
      </c>
      <c r="V655" s="374">
        <f>'SEFA Recon - Exp - LONG'!M658</f>
        <v>0</v>
      </c>
      <c r="W655" s="282">
        <f t="shared" si="29"/>
        <v>0</v>
      </c>
      <c r="X655" s="286"/>
    </row>
    <row r="656" spans="4:24" hidden="1">
      <c r="D656" s="274">
        <f>'SEFA Recon - Exp - LONG'!D659</f>
        <v>0</v>
      </c>
      <c r="E656" s="400"/>
      <c r="F656" s="275" t="e">
        <f>VLOOKUP(E656,Exported!$A$2:$B$43,2,FALSE)</f>
        <v>#N/A</v>
      </c>
      <c r="G656" s="281"/>
      <c r="H656" s="249"/>
      <c r="I656" s="249"/>
      <c r="J656" s="248">
        <f t="shared" si="27"/>
        <v>0</v>
      </c>
      <c r="K656" s="281"/>
      <c r="L656" s="281"/>
      <c r="M656" s="281"/>
      <c r="N656" s="281"/>
      <c r="O656" s="249"/>
      <c r="P656" s="249"/>
      <c r="Q656" s="249"/>
      <c r="R656" s="249"/>
      <c r="S656" s="249"/>
      <c r="T656" s="249"/>
      <c r="U656" s="374">
        <f t="shared" si="28"/>
        <v>0</v>
      </c>
      <c r="V656" s="374">
        <f>'SEFA Recon - Exp - LONG'!M659</f>
        <v>0</v>
      </c>
      <c r="W656" s="282">
        <f t="shared" si="29"/>
        <v>0</v>
      </c>
      <c r="X656" s="286"/>
    </row>
    <row r="657" spans="4:24" hidden="1">
      <c r="D657" s="274">
        <f>'SEFA Recon - Exp - LONG'!D660</f>
        <v>0</v>
      </c>
      <c r="E657" s="400"/>
      <c r="F657" s="275" t="e">
        <f>VLOOKUP(E657,Exported!$A$2:$B$43,2,FALSE)</f>
        <v>#N/A</v>
      </c>
      <c r="G657" s="281"/>
      <c r="H657" s="249"/>
      <c r="I657" s="249"/>
      <c r="J657" s="248">
        <f t="shared" ref="J657:J702" si="30">SUM(G657:I657)</f>
        <v>0</v>
      </c>
      <c r="K657" s="281"/>
      <c r="L657" s="281"/>
      <c r="M657" s="281"/>
      <c r="N657" s="281"/>
      <c r="O657" s="249"/>
      <c r="P657" s="249"/>
      <c r="Q657" s="249"/>
      <c r="R657" s="249"/>
      <c r="S657" s="249"/>
      <c r="T657" s="249"/>
      <c r="U657" s="374">
        <f t="shared" si="28"/>
        <v>0</v>
      </c>
      <c r="V657" s="374">
        <f>'SEFA Recon - Exp - LONG'!M660</f>
        <v>0</v>
      </c>
      <c r="W657" s="282">
        <f t="shared" si="29"/>
        <v>0</v>
      </c>
      <c r="X657" s="286"/>
    </row>
    <row r="658" spans="4:24" hidden="1">
      <c r="D658" s="274">
        <f>'SEFA Recon - Exp - LONG'!D661</f>
        <v>0</v>
      </c>
      <c r="E658" s="400"/>
      <c r="F658" s="275" t="e">
        <f>VLOOKUP(E658,Exported!$A$2:$B$43,2,FALSE)</f>
        <v>#N/A</v>
      </c>
      <c r="G658" s="281"/>
      <c r="H658" s="249"/>
      <c r="I658" s="249"/>
      <c r="J658" s="248">
        <f t="shared" si="30"/>
        <v>0</v>
      </c>
      <c r="K658" s="281"/>
      <c r="L658" s="281"/>
      <c r="M658" s="281"/>
      <c r="N658" s="281"/>
      <c r="O658" s="249"/>
      <c r="P658" s="249"/>
      <c r="Q658" s="249"/>
      <c r="R658" s="249"/>
      <c r="S658" s="249"/>
      <c r="T658" s="249"/>
      <c r="U658" s="374">
        <f t="shared" ref="U658:U702" si="31">SUM(J658:T658)</f>
        <v>0</v>
      </c>
      <c r="V658" s="374">
        <f>'SEFA Recon - Exp - LONG'!M661</f>
        <v>0</v>
      </c>
      <c r="W658" s="282">
        <f t="shared" ref="W658:W702" si="32">+U658+V658</f>
        <v>0</v>
      </c>
      <c r="X658" s="286"/>
    </row>
    <row r="659" spans="4:24" hidden="1">
      <c r="D659" s="274">
        <f>'SEFA Recon - Exp - LONG'!D662</f>
        <v>0</v>
      </c>
      <c r="E659" s="400"/>
      <c r="F659" s="275" t="e">
        <f>VLOOKUP(E659,Exported!$A$2:$B$43,2,FALSE)</f>
        <v>#N/A</v>
      </c>
      <c r="G659" s="281"/>
      <c r="H659" s="249"/>
      <c r="I659" s="249"/>
      <c r="J659" s="248">
        <f t="shared" si="30"/>
        <v>0</v>
      </c>
      <c r="K659" s="281"/>
      <c r="L659" s="281"/>
      <c r="M659" s="281"/>
      <c r="N659" s="281"/>
      <c r="O659" s="249"/>
      <c r="P659" s="249"/>
      <c r="Q659" s="249"/>
      <c r="R659" s="249"/>
      <c r="S659" s="249"/>
      <c r="T659" s="249"/>
      <c r="U659" s="374">
        <f t="shared" si="31"/>
        <v>0</v>
      </c>
      <c r="V659" s="374">
        <f>'SEFA Recon - Exp - LONG'!M662</f>
        <v>0</v>
      </c>
      <c r="W659" s="282">
        <f t="shared" si="32"/>
        <v>0</v>
      </c>
      <c r="X659" s="286"/>
    </row>
    <row r="660" spans="4:24" hidden="1">
      <c r="D660" s="274">
        <f>'SEFA Recon - Exp - LONG'!D663</f>
        <v>0</v>
      </c>
      <c r="E660" s="400"/>
      <c r="F660" s="275" t="e">
        <f>VLOOKUP(E660,Exported!$A$2:$B$43,2,FALSE)</f>
        <v>#N/A</v>
      </c>
      <c r="G660" s="281"/>
      <c r="H660" s="249"/>
      <c r="I660" s="249"/>
      <c r="J660" s="248">
        <f t="shared" si="30"/>
        <v>0</v>
      </c>
      <c r="K660" s="281"/>
      <c r="L660" s="281"/>
      <c r="M660" s="281"/>
      <c r="N660" s="281"/>
      <c r="O660" s="249"/>
      <c r="P660" s="249"/>
      <c r="Q660" s="249"/>
      <c r="R660" s="249"/>
      <c r="S660" s="249"/>
      <c r="T660" s="249"/>
      <c r="U660" s="374">
        <f t="shared" si="31"/>
        <v>0</v>
      </c>
      <c r="V660" s="374">
        <f>'SEFA Recon - Exp - LONG'!M663</f>
        <v>0</v>
      </c>
      <c r="W660" s="282">
        <f t="shared" si="32"/>
        <v>0</v>
      </c>
      <c r="X660" s="286"/>
    </row>
    <row r="661" spans="4:24" hidden="1">
      <c r="D661" s="274">
        <f>'SEFA Recon - Exp - LONG'!D664</f>
        <v>0</v>
      </c>
      <c r="E661" s="400"/>
      <c r="F661" s="275" t="e">
        <f>VLOOKUP(E661,Exported!$A$2:$B$43,2,FALSE)</f>
        <v>#N/A</v>
      </c>
      <c r="G661" s="281"/>
      <c r="H661" s="249"/>
      <c r="I661" s="249"/>
      <c r="J661" s="248">
        <f t="shared" si="30"/>
        <v>0</v>
      </c>
      <c r="K661" s="281"/>
      <c r="L661" s="281"/>
      <c r="M661" s="281"/>
      <c r="N661" s="281"/>
      <c r="O661" s="249"/>
      <c r="P661" s="249"/>
      <c r="Q661" s="249"/>
      <c r="R661" s="249"/>
      <c r="S661" s="249"/>
      <c r="T661" s="249"/>
      <c r="U661" s="374">
        <f t="shared" si="31"/>
        <v>0</v>
      </c>
      <c r="V661" s="374">
        <f>'SEFA Recon - Exp - LONG'!M664</f>
        <v>0</v>
      </c>
      <c r="W661" s="282">
        <f t="shared" si="32"/>
        <v>0</v>
      </c>
      <c r="X661" s="286"/>
    </row>
    <row r="662" spans="4:24" hidden="1">
      <c r="D662" s="274">
        <f>'SEFA Recon - Exp - LONG'!D665</f>
        <v>0</v>
      </c>
      <c r="E662" s="400"/>
      <c r="F662" s="275" t="e">
        <f>VLOOKUP(E662,Exported!$A$2:$B$43,2,FALSE)</f>
        <v>#N/A</v>
      </c>
      <c r="G662" s="281"/>
      <c r="H662" s="249"/>
      <c r="I662" s="249"/>
      <c r="J662" s="248">
        <f t="shared" si="30"/>
        <v>0</v>
      </c>
      <c r="K662" s="281"/>
      <c r="L662" s="281"/>
      <c r="M662" s="281"/>
      <c r="N662" s="281"/>
      <c r="O662" s="249"/>
      <c r="P662" s="249"/>
      <c r="Q662" s="249"/>
      <c r="R662" s="249"/>
      <c r="S662" s="249"/>
      <c r="T662" s="249"/>
      <c r="U662" s="374">
        <f t="shared" si="31"/>
        <v>0</v>
      </c>
      <c r="V662" s="374">
        <f>'SEFA Recon - Exp - LONG'!M665</f>
        <v>0</v>
      </c>
      <c r="W662" s="282">
        <f t="shared" si="32"/>
        <v>0</v>
      </c>
      <c r="X662" s="286"/>
    </row>
    <row r="663" spans="4:24" hidden="1">
      <c r="D663" s="274">
        <f>'SEFA Recon - Exp - LONG'!D666</f>
        <v>0</v>
      </c>
      <c r="E663" s="400"/>
      <c r="F663" s="275" t="e">
        <f>VLOOKUP(E663,Exported!$A$2:$B$43,2,FALSE)</f>
        <v>#N/A</v>
      </c>
      <c r="G663" s="281"/>
      <c r="H663" s="249"/>
      <c r="I663" s="249"/>
      <c r="J663" s="248">
        <f t="shared" si="30"/>
        <v>0</v>
      </c>
      <c r="K663" s="281"/>
      <c r="L663" s="281"/>
      <c r="M663" s="281"/>
      <c r="N663" s="281"/>
      <c r="O663" s="249"/>
      <c r="P663" s="249"/>
      <c r="Q663" s="249"/>
      <c r="R663" s="249"/>
      <c r="S663" s="249"/>
      <c r="T663" s="249"/>
      <c r="U663" s="374">
        <f t="shared" si="31"/>
        <v>0</v>
      </c>
      <c r="V663" s="374">
        <f>'SEFA Recon - Exp - LONG'!M666</f>
        <v>0</v>
      </c>
      <c r="W663" s="282">
        <f t="shared" si="32"/>
        <v>0</v>
      </c>
      <c r="X663" s="286"/>
    </row>
    <row r="664" spans="4:24" hidden="1">
      <c r="D664" s="274">
        <f>'SEFA Recon - Exp - LONG'!D667</f>
        <v>0</v>
      </c>
      <c r="E664" s="400"/>
      <c r="F664" s="275" t="e">
        <f>VLOOKUP(E664,Exported!$A$2:$B$43,2,FALSE)</f>
        <v>#N/A</v>
      </c>
      <c r="G664" s="281"/>
      <c r="H664" s="249"/>
      <c r="I664" s="249"/>
      <c r="J664" s="248">
        <f t="shared" si="30"/>
        <v>0</v>
      </c>
      <c r="K664" s="281"/>
      <c r="L664" s="281"/>
      <c r="M664" s="281"/>
      <c r="N664" s="281"/>
      <c r="O664" s="249"/>
      <c r="P664" s="249"/>
      <c r="Q664" s="249"/>
      <c r="R664" s="249"/>
      <c r="S664" s="249"/>
      <c r="T664" s="249"/>
      <c r="U664" s="374">
        <f t="shared" si="31"/>
        <v>0</v>
      </c>
      <c r="V664" s="374">
        <f>'SEFA Recon - Exp - LONG'!M667</f>
        <v>0</v>
      </c>
      <c r="W664" s="282">
        <f t="shared" si="32"/>
        <v>0</v>
      </c>
      <c r="X664" s="286"/>
    </row>
    <row r="665" spans="4:24" hidden="1">
      <c r="D665" s="274">
        <f>'SEFA Recon - Exp - LONG'!D668</f>
        <v>0</v>
      </c>
      <c r="E665" s="400"/>
      <c r="F665" s="275" t="e">
        <f>VLOOKUP(E665,Exported!$A$2:$B$43,2,FALSE)</f>
        <v>#N/A</v>
      </c>
      <c r="G665" s="281"/>
      <c r="H665" s="249"/>
      <c r="I665" s="249"/>
      <c r="J665" s="248">
        <f t="shared" si="30"/>
        <v>0</v>
      </c>
      <c r="K665" s="281"/>
      <c r="L665" s="281"/>
      <c r="M665" s="281"/>
      <c r="N665" s="281"/>
      <c r="O665" s="249"/>
      <c r="P665" s="249"/>
      <c r="Q665" s="249"/>
      <c r="R665" s="249"/>
      <c r="S665" s="249"/>
      <c r="T665" s="249"/>
      <c r="U665" s="374">
        <f t="shared" si="31"/>
        <v>0</v>
      </c>
      <c r="V665" s="374">
        <f>'SEFA Recon - Exp - LONG'!M668</f>
        <v>0</v>
      </c>
      <c r="W665" s="282">
        <f t="shared" si="32"/>
        <v>0</v>
      </c>
      <c r="X665" s="286"/>
    </row>
    <row r="666" spans="4:24" hidden="1">
      <c r="D666" s="274">
        <f>'SEFA Recon - Exp - LONG'!D669</f>
        <v>0</v>
      </c>
      <c r="E666" s="400"/>
      <c r="F666" s="275" t="e">
        <f>VLOOKUP(E666,Exported!$A$2:$B$43,2,FALSE)</f>
        <v>#N/A</v>
      </c>
      <c r="G666" s="281"/>
      <c r="H666" s="249"/>
      <c r="I666" s="249"/>
      <c r="J666" s="248">
        <f t="shared" si="30"/>
        <v>0</v>
      </c>
      <c r="K666" s="281"/>
      <c r="L666" s="281"/>
      <c r="M666" s="281"/>
      <c r="N666" s="281"/>
      <c r="O666" s="249"/>
      <c r="P666" s="249"/>
      <c r="Q666" s="249"/>
      <c r="R666" s="249"/>
      <c r="S666" s="249"/>
      <c r="T666" s="249"/>
      <c r="U666" s="374">
        <f t="shared" si="31"/>
        <v>0</v>
      </c>
      <c r="V666" s="374">
        <f>'SEFA Recon - Exp - LONG'!M669</f>
        <v>0</v>
      </c>
      <c r="W666" s="282">
        <f t="shared" si="32"/>
        <v>0</v>
      </c>
      <c r="X666" s="286"/>
    </row>
    <row r="667" spans="4:24" hidden="1">
      <c r="D667" s="274">
        <f>'SEFA Recon - Exp - LONG'!D670</f>
        <v>0</v>
      </c>
      <c r="E667" s="400"/>
      <c r="F667" s="275" t="e">
        <f>VLOOKUP(E667,Exported!$A$2:$B$43,2,FALSE)</f>
        <v>#N/A</v>
      </c>
      <c r="G667" s="281"/>
      <c r="H667" s="249"/>
      <c r="I667" s="249"/>
      <c r="J667" s="248">
        <f t="shared" si="30"/>
        <v>0</v>
      </c>
      <c r="K667" s="281"/>
      <c r="L667" s="281"/>
      <c r="M667" s="281"/>
      <c r="N667" s="281"/>
      <c r="O667" s="249"/>
      <c r="P667" s="249"/>
      <c r="Q667" s="249"/>
      <c r="R667" s="249"/>
      <c r="S667" s="249"/>
      <c r="T667" s="249"/>
      <c r="U667" s="374">
        <f t="shared" si="31"/>
        <v>0</v>
      </c>
      <c r="V667" s="374">
        <f>'SEFA Recon - Exp - LONG'!M670</f>
        <v>0</v>
      </c>
      <c r="W667" s="282">
        <f t="shared" si="32"/>
        <v>0</v>
      </c>
      <c r="X667" s="286"/>
    </row>
    <row r="668" spans="4:24" hidden="1">
      <c r="D668" s="274">
        <f>'SEFA Recon - Exp - LONG'!D671</f>
        <v>0</v>
      </c>
      <c r="E668" s="400"/>
      <c r="F668" s="275" t="e">
        <f>VLOOKUP(E668,Exported!$A$2:$B$43,2,FALSE)</f>
        <v>#N/A</v>
      </c>
      <c r="G668" s="281"/>
      <c r="H668" s="249"/>
      <c r="I668" s="249"/>
      <c r="J668" s="248">
        <f t="shared" si="30"/>
        <v>0</v>
      </c>
      <c r="K668" s="281"/>
      <c r="L668" s="281"/>
      <c r="M668" s="281"/>
      <c r="N668" s="281"/>
      <c r="O668" s="249"/>
      <c r="P668" s="249"/>
      <c r="Q668" s="249"/>
      <c r="R668" s="249"/>
      <c r="S668" s="249"/>
      <c r="T668" s="249"/>
      <c r="U668" s="374">
        <f t="shared" si="31"/>
        <v>0</v>
      </c>
      <c r="V668" s="374">
        <f>'SEFA Recon - Exp - LONG'!M671</f>
        <v>0</v>
      </c>
      <c r="W668" s="282">
        <f t="shared" si="32"/>
        <v>0</v>
      </c>
      <c r="X668" s="286"/>
    </row>
    <row r="669" spans="4:24" hidden="1">
      <c r="D669" s="274">
        <f>'SEFA Recon - Exp - LONG'!D672</f>
        <v>0</v>
      </c>
      <c r="E669" s="400"/>
      <c r="F669" s="275" t="e">
        <f>VLOOKUP(E669,Exported!$A$2:$B$43,2,FALSE)</f>
        <v>#N/A</v>
      </c>
      <c r="G669" s="281"/>
      <c r="H669" s="249"/>
      <c r="I669" s="249"/>
      <c r="J669" s="248">
        <f t="shared" si="30"/>
        <v>0</v>
      </c>
      <c r="K669" s="281"/>
      <c r="L669" s="281"/>
      <c r="M669" s="281"/>
      <c r="N669" s="281"/>
      <c r="O669" s="249"/>
      <c r="P669" s="249"/>
      <c r="Q669" s="249"/>
      <c r="R669" s="249"/>
      <c r="S669" s="249"/>
      <c r="T669" s="249"/>
      <c r="U669" s="374">
        <f t="shared" si="31"/>
        <v>0</v>
      </c>
      <c r="V669" s="374">
        <f>'SEFA Recon - Exp - LONG'!M672</f>
        <v>0</v>
      </c>
      <c r="W669" s="282">
        <f t="shared" si="32"/>
        <v>0</v>
      </c>
      <c r="X669" s="286"/>
    </row>
    <row r="670" spans="4:24" hidden="1">
      <c r="D670" s="274">
        <f>'SEFA Recon - Exp - LONG'!D673</f>
        <v>0</v>
      </c>
      <c r="E670" s="400"/>
      <c r="F670" s="275" t="e">
        <f>VLOOKUP(E670,Exported!$A$2:$B$43,2,FALSE)</f>
        <v>#N/A</v>
      </c>
      <c r="G670" s="281"/>
      <c r="H670" s="249"/>
      <c r="I670" s="249"/>
      <c r="J670" s="248">
        <f t="shared" si="30"/>
        <v>0</v>
      </c>
      <c r="K670" s="281"/>
      <c r="L670" s="281"/>
      <c r="M670" s="281"/>
      <c r="N670" s="281"/>
      <c r="O670" s="249"/>
      <c r="P670" s="249"/>
      <c r="Q670" s="249"/>
      <c r="R670" s="249"/>
      <c r="S670" s="249"/>
      <c r="T670" s="249"/>
      <c r="U670" s="374">
        <f t="shared" si="31"/>
        <v>0</v>
      </c>
      <c r="V670" s="374">
        <f>'SEFA Recon - Exp - LONG'!M673</f>
        <v>0</v>
      </c>
      <c r="W670" s="282">
        <f t="shared" si="32"/>
        <v>0</v>
      </c>
      <c r="X670" s="286"/>
    </row>
    <row r="671" spans="4:24" hidden="1">
      <c r="D671" s="274">
        <f>'SEFA Recon - Exp - LONG'!D674</f>
        <v>0</v>
      </c>
      <c r="E671" s="400"/>
      <c r="F671" s="275" t="e">
        <f>VLOOKUP(E671,Exported!$A$2:$B$43,2,FALSE)</f>
        <v>#N/A</v>
      </c>
      <c r="G671" s="281"/>
      <c r="H671" s="249"/>
      <c r="I671" s="249"/>
      <c r="J671" s="248">
        <f t="shared" si="30"/>
        <v>0</v>
      </c>
      <c r="K671" s="281"/>
      <c r="L671" s="281"/>
      <c r="M671" s="281"/>
      <c r="N671" s="281"/>
      <c r="O671" s="249"/>
      <c r="P671" s="249"/>
      <c r="Q671" s="249"/>
      <c r="R671" s="249"/>
      <c r="S671" s="249"/>
      <c r="T671" s="249"/>
      <c r="U671" s="374">
        <f t="shared" si="31"/>
        <v>0</v>
      </c>
      <c r="V671" s="374">
        <f>'SEFA Recon - Exp - LONG'!M674</f>
        <v>0</v>
      </c>
      <c r="W671" s="282">
        <f t="shared" si="32"/>
        <v>0</v>
      </c>
      <c r="X671" s="286"/>
    </row>
    <row r="672" spans="4:24" hidden="1">
      <c r="D672" s="274">
        <f>'SEFA Recon - Exp - LONG'!D675</f>
        <v>0</v>
      </c>
      <c r="E672" s="400"/>
      <c r="F672" s="275" t="e">
        <f>VLOOKUP(E672,Exported!$A$2:$B$43,2,FALSE)</f>
        <v>#N/A</v>
      </c>
      <c r="G672" s="281"/>
      <c r="H672" s="249"/>
      <c r="I672" s="249"/>
      <c r="J672" s="248">
        <f t="shared" si="30"/>
        <v>0</v>
      </c>
      <c r="K672" s="281"/>
      <c r="L672" s="281"/>
      <c r="M672" s="281"/>
      <c r="N672" s="281"/>
      <c r="O672" s="249"/>
      <c r="P672" s="249"/>
      <c r="Q672" s="249"/>
      <c r="R672" s="249"/>
      <c r="S672" s="249"/>
      <c r="T672" s="249"/>
      <c r="U672" s="374">
        <f t="shared" si="31"/>
        <v>0</v>
      </c>
      <c r="V672" s="374">
        <f>'SEFA Recon - Exp - LONG'!M675</f>
        <v>0</v>
      </c>
      <c r="W672" s="282">
        <f t="shared" si="32"/>
        <v>0</v>
      </c>
      <c r="X672" s="286"/>
    </row>
    <row r="673" spans="4:24" hidden="1">
      <c r="D673" s="274">
        <f>'SEFA Recon - Exp - LONG'!D676</f>
        <v>0</v>
      </c>
      <c r="E673" s="400"/>
      <c r="F673" s="275" t="e">
        <f>VLOOKUP(E673,Exported!$A$2:$B$43,2,FALSE)</f>
        <v>#N/A</v>
      </c>
      <c r="G673" s="281"/>
      <c r="H673" s="249"/>
      <c r="I673" s="249"/>
      <c r="J673" s="248">
        <f t="shared" si="30"/>
        <v>0</v>
      </c>
      <c r="K673" s="281"/>
      <c r="L673" s="281"/>
      <c r="M673" s="281"/>
      <c r="N673" s="281"/>
      <c r="O673" s="249"/>
      <c r="P673" s="249"/>
      <c r="Q673" s="249"/>
      <c r="R673" s="249"/>
      <c r="S673" s="249"/>
      <c r="T673" s="249"/>
      <c r="U673" s="374">
        <f t="shared" si="31"/>
        <v>0</v>
      </c>
      <c r="V673" s="374">
        <f>'SEFA Recon - Exp - LONG'!M676</f>
        <v>0</v>
      </c>
      <c r="W673" s="282">
        <f t="shared" si="32"/>
        <v>0</v>
      </c>
      <c r="X673" s="286"/>
    </row>
    <row r="674" spans="4:24" hidden="1">
      <c r="D674" s="274">
        <f>'SEFA Recon - Exp - LONG'!D677</f>
        <v>0</v>
      </c>
      <c r="E674" s="400"/>
      <c r="F674" s="275" t="e">
        <f>VLOOKUP(E674,Exported!$A$2:$B$43,2,FALSE)</f>
        <v>#N/A</v>
      </c>
      <c r="G674" s="281"/>
      <c r="H674" s="249"/>
      <c r="I674" s="249"/>
      <c r="J674" s="248">
        <f t="shared" si="30"/>
        <v>0</v>
      </c>
      <c r="K674" s="281"/>
      <c r="L674" s="281"/>
      <c r="M674" s="281"/>
      <c r="N674" s="281"/>
      <c r="O674" s="249"/>
      <c r="P674" s="249"/>
      <c r="Q674" s="249"/>
      <c r="R674" s="249"/>
      <c r="S674" s="249"/>
      <c r="T674" s="249"/>
      <c r="U674" s="374">
        <f t="shared" si="31"/>
        <v>0</v>
      </c>
      <c r="V674" s="374">
        <f>'SEFA Recon - Exp - LONG'!M677</f>
        <v>0</v>
      </c>
      <c r="W674" s="282">
        <f t="shared" si="32"/>
        <v>0</v>
      </c>
      <c r="X674" s="286"/>
    </row>
    <row r="675" spans="4:24" hidden="1">
      <c r="D675" s="274">
        <f>'SEFA Recon - Exp - LONG'!D678</f>
        <v>0</v>
      </c>
      <c r="E675" s="400"/>
      <c r="F675" s="275" t="e">
        <f>VLOOKUP(E675,Exported!$A$2:$B$43,2,FALSE)</f>
        <v>#N/A</v>
      </c>
      <c r="G675" s="281"/>
      <c r="H675" s="249"/>
      <c r="I675" s="249"/>
      <c r="J675" s="248">
        <f t="shared" si="30"/>
        <v>0</v>
      </c>
      <c r="K675" s="281"/>
      <c r="L675" s="281"/>
      <c r="M675" s="281"/>
      <c r="N675" s="281"/>
      <c r="O675" s="249"/>
      <c r="P675" s="249"/>
      <c r="Q675" s="249"/>
      <c r="R675" s="249"/>
      <c r="S675" s="249"/>
      <c r="T675" s="249"/>
      <c r="U675" s="374">
        <f t="shared" si="31"/>
        <v>0</v>
      </c>
      <c r="V675" s="374">
        <f>'SEFA Recon - Exp - LONG'!M678</f>
        <v>0</v>
      </c>
      <c r="W675" s="282">
        <f t="shared" si="32"/>
        <v>0</v>
      </c>
      <c r="X675" s="286"/>
    </row>
    <row r="676" spans="4:24" hidden="1">
      <c r="D676" s="274">
        <f>'SEFA Recon - Exp - LONG'!D679</f>
        <v>0</v>
      </c>
      <c r="E676" s="400"/>
      <c r="F676" s="275" t="e">
        <f>VLOOKUP(E676,Exported!$A$2:$B$43,2,FALSE)</f>
        <v>#N/A</v>
      </c>
      <c r="G676" s="281"/>
      <c r="H676" s="249"/>
      <c r="I676" s="249"/>
      <c r="J676" s="248">
        <f t="shared" si="30"/>
        <v>0</v>
      </c>
      <c r="K676" s="281"/>
      <c r="L676" s="281"/>
      <c r="M676" s="281"/>
      <c r="N676" s="281"/>
      <c r="O676" s="249"/>
      <c r="P676" s="249"/>
      <c r="Q676" s="249"/>
      <c r="R676" s="249"/>
      <c r="S676" s="249"/>
      <c r="T676" s="249"/>
      <c r="U676" s="374">
        <f t="shared" si="31"/>
        <v>0</v>
      </c>
      <c r="V676" s="374">
        <f>'SEFA Recon - Exp - LONG'!M679</f>
        <v>0</v>
      </c>
      <c r="W676" s="282">
        <f t="shared" si="32"/>
        <v>0</v>
      </c>
      <c r="X676" s="286"/>
    </row>
    <row r="677" spans="4:24" hidden="1">
      <c r="D677" s="274">
        <f>'SEFA Recon - Exp - LONG'!D680</f>
        <v>0</v>
      </c>
      <c r="E677" s="400"/>
      <c r="F677" s="275" t="e">
        <f>VLOOKUP(E677,Exported!$A$2:$B$43,2,FALSE)</f>
        <v>#N/A</v>
      </c>
      <c r="G677" s="281"/>
      <c r="H677" s="249"/>
      <c r="I677" s="249"/>
      <c r="J677" s="248">
        <f t="shared" si="30"/>
        <v>0</v>
      </c>
      <c r="K677" s="281"/>
      <c r="L677" s="281"/>
      <c r="M677" s="281"/>
      <c r="N677" s="281"/>
      <c r="O677" s="249"/>
      <c r="P677" s="249"/>
      <c r="Q677" s="249"/>
      <c r="R677" s="249"/>
      <c r="S677" s="249"/>
      <c r="T677" s="249"/>
      <c r="U677" s="374">
        <f t="shared" si="31"/>
        <v>0</v>
      </c>
      <c r="V677" s="374">
        <f>'SEFA Recon - Exp - LONG'!M680</f>
        <v>0</v>
      </c>
      <c r="W677" s="282">
        <f t="shared" si="32"/>
        <v>0</v>
      </c>
      <c r="X677" s="286"/>
    </row>
    <row r="678" spans="4:24" hidden="1">
      <c r="D678" s="274">
        <f>'SEFA Recon - Exp - LONG'!D681</f>
        <v>0</v>
      </c>
      <c r="E678" s="400"/>
      <c r="F678" s="275" t="e">
        <f>VLOOKUP(E678,Exported!$A$2:$B$43,2,FALSE)</f>
        <v>#N/A</v>
      </c>
      <c r="G678" s="281"/>
      <c r="H678" s="249"/>
      <c r="I678" s="249"/>
      <c r="J678" s="248">
        <f t="shared" si="30"/>
        <v>0</v>
      </c>
      <c r="K678" s="281"/>
      <c r="L678" s="281"/>
      <c r="M678" s="281"/>
      <c r="N678" s="281"/>
      <c r="O678" s="249"/>
      <c r="P678" s="249"/>
      <c r="Q678" s="249"/>
      <c r="R678" s="249"/>
      <c r="S678" s="249"/>
      <c r="T678" s="249"/>
      <c r="U678" s="374">
        <f t="shared" si="31"/>
        <v>0</v>
      </c>
      <c r="V678" s="374">
        <f>'SEFA Recon - Exp - LONG'!M681</f>
        <v>0</v>
      </c>
      <c r="W678" s="282">
        <f t="shared" si="32"/>
        <v>0</v>
      </c>
      <c r="X678" s="286"/>
    </row>
    <row r="679" spans="4:24" hidden="1">
      <c r="D679" s="274">
        <f>'SEFA Recon - Exp - LONG'!D682</f>
        <v>0</v>
      </c>
      <c r="E679" s="400"/>
      <c r="F679" s="275" t="e">
        <f>VLOOKUP(E679,Exported!$A$2:$B$43,2,FALSE)</f>
        <v>#N/A</v>
      </c>
      <c r="G679" s="281"/>
      <c r="H679" s="249"/>
      <c r="I679" s="249"/>
      <c r="J679" s="248">
        <f t="shared" si="30"/>
        <v>0</v>
      </c>
      <c r="K679" s="281"/>
      <c r="L679" s="281"/>
      <c r="M679" s="281"/>
      <c r="N679" s="281"/>
      <c r="O679" s="249"/>
      <c r="P679" s="249"/>
      <c r="Q679" s="249"/>
      <c r="R679" s="249"/>
      <c r="S679" s="249"/>
      <c r="T679" s="249"/>
      <c r="U679" s="374">
        <f t="shared" si="31"/>
        <v>0</v>
      </c>
      <c r="V679" s="374">
        <f>'SEFA Recon - Exp - LONG'!M682</f>
        <v>0</v>
      </c>
      <c r="W679" s="282">
        <f t="shared" si="32"/>
        <v>0</v>
      </c>
      <c r="X679" s="286"/>
    </row>
    <row r="680" spans="4:24" hidden="1">
      <c r="D680" s="274">
        <f>'SEFA Recon - Exp - LONG'!D683</f>
        <v>0</v>
      </c>
      <c r="E680" s="400"/>
      <c r="F680" s="275" t="e">
        <f>VLOOKUP(E680,Exported!$A$2:$B$43,2,FALSE)</f>
        <v>#N/A</v>
      </c>
      <c r="G680" s="281"/>
      <c r="H680" s="249"/>
      <c r="I680" s="249"/>
      <c r="J680" s="248">
        <f t="shared" si="30"/>
        <v>0</v>
      </c>
      <c r="K680" s="281"/>
      <c r="L680" s="281"/>
      <c r="M680" s="281"/>
      <c r="N680" s="281"/>
      <c r="O680" s="249"/>
      <c r="P680" s="249"/>
      <c r="Q680" s="249"/>
      <c r="R680" s="249"/>
      <c r="S680" s="249"/>
      <c r="T680" s="249"/>
      <c r="U680" s="374">
        <f t="shared" si="31"/>
        <v>0</v>
      </c>
      <c r="V680" s="374">
        <f>'SEFA Recon - Exp - LONG'!M683</f>
        <v>0</v>
      </c>
      <c r="W680" s="282">
        <f t="shared" si="32"/>
        <v>0</v>
      </c>
      <c r="X680" s="286"/>
    </row>
    <row r="681" spans="4:24" hidden="1">
      <c r="D681" s="274">
        <f>'SEFA Recon - Exp - LONG'!D684</f>
        <v>0</v>
      </c>
      <c r="E681" s="400"/>
      <c r="F681" s="275" t="e">
        <f>VLOOKUP(E681,Exported!$A$2:$B$43,2,FALSE)</f>
        <v>#N/A</v>
      </c>
      <c r="G681" s="281"/>
      <c r="H681" s="249"/>
      <c r="I681" s="249"/>
      <c r="J681" s="248">
        <f t="shared" si="30"/>
        <v>0</v>
      </c>
      <c r="K681" s="281"/>
      <c r="L681" s="281"/>
      <c r="M681" s="281"/>
      <c r="N681" s="281"/>
      <c r="O681" s="249"/>
      <c r="P681" s="249"/>
      <c r="Q681" s="249"/>
      <c r="R681" s="249"/>
      <c r="S681" s="249"/>
      <c r="T681" s="249"/>
      <c r="U681" s="374">
        <f t="shared" si="31"/>
        <v>0</v>
      </c>
      <c r="V681" s="374">
        <f>'SEFA Recon - Exp - LONG'!M684</f>
        <v>0</v>
      </c>
      <c r="W681" s="282">
        <f t="shared" si="32"/>
        <v>0</v>
      </c>
      <c r="X681" s="286"/>
    </row>
    <row r="682" spans="4:24" hidden="1">
      <c r="D682" s="274">
        <f>'SEFA Recon - Exp - LONG'!D685</f>
        <v>0</v>
      </c>
      <c r="E682" s="400"/>
      <c r="F682" s="275" t="e">
        <f>VLOOKUP(E682,Exported!$A$2:$B$43,2,FALSE)</f>
        <v>#N/A</v>
      </c>
      <c r="G682" s="281"/>
      <c r="H682" s="249"/>
      <c r="I682" s="249"/>
      <c r="J682" s="248">
        <f t="shared" si="30"/>
        <v>0</v>
      </c>
      <c r="K682" s="281"/>
      <c r="L682" s="281"/>
      <c r="M682" s="281"/>
      <c r="N682" s="281"/>
      <c r="O682" s="249"/>
      <c r="P682" s="249"/>
      <c r="Q682" s="249"/>
      <c r="R682" s="249"/>
      <c r="S682" s="249"/>
      <c r="T682" s="249"/>
      <c r="U682" s="374">
        <f t="shared" si="31"/>
        <v>0</v>
      </c>
      <c r="V682" s="374">
        <f>'SEFA Recon - Exp - LONG'!M685</f>
        <v>0</v>
      </c>
      <c r="W682" s="282">
        <f t="shared" si="32"/>
        <v>0</v>
      </c>
      <c r="X682" s="286"/>
    </row>
    <row r="683" spans="4:24" hidden="1">
      <c r="D683" s="274">
        <f>'SEFA Recon - Exp - LONG'!D686</f>
        <v>0</v>
      </c>
      <c r="E683" s="400"/>
      <c r="F683" s="275" t="e">
        <f>VLOOKUP(E683,Exported!$A$2:$B$43,2,FALSE)</f>
        <v>#N/A</v>
      </c>
      <c r="G683" s="281"/>
      <c r="H683" s="249"/>
      <c r="I683" s="249"/>
      <c r="J683" s="248">
        <f t="shared" si="30"/>
        <v>0</v>
      </c>
      <c r="K683" s="281"/>
      <c r="L683" s="281"/>
      <c r="M683" s="281"/>
      <c r="N683" s="281"/>
      <c r="O683" s="249"/>
      <c r="P683" s="249"/>
      <c r="Q683" s="249"/>
      <c r="R683" s="249"/>
      <c r="S683" s="249"/>
      <c r="T683" s="249"/>
      <c r="U683" s="374">
        <f t="shared" si="31"/>
        <v>0</v>
      </c>
      <c r="V683" s="374">
        <f>'SEFA Recon - Exp - LONG'!M686</f>
        <v>0</v>
      </c>
      <c r="W683" s="282">
        <f t="shared" si="32"/>
        <v>0</v>
      </c>
      <c r="X683" s="286"/>
    </row>
    <row r="684" spans="4:24" hidden="1">
      <c r="D684" s="274">
        <f>'SEFA Recon - Exp - LONG'!D687</f>
        <v>0</v>
      </c>
      <c r="E684" s="400"/>
      <c r="F684" s="275" t="e">
        <f>VLOOKUP(E684,Exported!$A$2:$B$43,2,FALSE)</f>
        <v>#N/A</v>
      </c>
      <c r="G684" s="281"/>
      <c r="H684" s="249"/>
      <c r="I684" s="249"/>
      <c r="J684" s="248">
        <f t="shared" si="30"/>
        <v>0</v>
      </c>
      <c r="K684" s="281"/>
      <c r="L684" s="281"/>
      <c r="M684" s="281"/>
      <c r="N684" s="281"/>
      <c r="O684" s="249"/>
      <c r="P684" s="249"/>
      <c r="Q684" s="249"/>
      <c r="R684" s="249"/>
      <c r="S684" s="249"/>
      <c r="T684" s="249"/>
      <c r="U684" s="374">
        <f t="shared" si="31"/>
        <v>0</v>
      </c>
      <c r="V684" s="374">
        <f>'SEFA Recon - Exp - LONG'!M687</f>
        <v>0</v>
      </c>
      <c r="W684" s="282">
        <f t="shared" si="32"/>
        <v>0</v>
      </c>
      <c r="X684" s="286"/>
    </row>
    <row r="685" spans="4:24" hidden="1">
      <c r="D685" s="274">
        <f>'SEFA Recon - Exp - LONG'!D688</f>
        <v>0</v>
      </c>
      <c r="E685" s="400"/>
      <c r="F685" s="275" t="e">
        <f>VLOOKUP(E685,Exported!$A$2:$B$43,2,FALSE)</f>
        <v>#N/A</v>
      </c>
      <c r="G685" s="281"/>
      <c r="H685" s="249"/>
      <c r="I685" s="249"/>
      <c r="J685" s="248">
        <f t="shared" si="30"/>
        <v>0</v>
      </c>
      <c r="K685" s="281"/>
      <c r="L685" s="281"/>
      <c r="M685" s="281"/>
      <c r="N685" s="281"/>
      <c r="O685" s="249"/>
      <c r="P685" s="249"/>
      <c r="Q685" s="249"/>
      <c r="R685" s="249"/>
      <c r="S685" s="249"/>
      <c r="T685" s="249"/>
      <c r="U685" s="374">
        <f t="shared" si="31"/>
        <v>0</v>
      </c>
      <c r="V685" s="374">
        <f>'SEFA Recon - Exp - LONG'!M688</f>
        <v>0</v>
      </c>
      <c r="W685" s="282">
        <f t="shared" si="32"/>
        <v>0</v>
      </c>
      <c r="X685" s="286"/>
    </row>
    <row r="686" spans="4:24" hidden="1">
      <c r="D686" s="274">
        <f>'SEFA Recon - Exp - LONG'!D689</f>
        <v>0</v>
      </c>
      <c r="E686" s="400"/>
      <c r="F686" s="275" t="e">
        <f>VLOOKUP(E686,Exported!$A$2:$B$43,2,FALSE)</f>
        <v>#N/A</v>
      </c>
      <c r="G686" s="281"/>
      <c r="H686" s="249"/>
      <c r="I686" s="249"/>
      <c r="J686" s="248">
        <f t="shared" si="30"/>
        <v>0</v>
      </c>
      <c r="K686" s="281"/>
      <c r="L686" s="281"/>
      <c r="M686" s="281"/>
      <c r="N686" s="281"/>
      <c r="O686" s="249"/>
      <c r="P686" s="249"/>
      <c r="Q686" s="249"/>
      <c r="R686" s="249"/>
      <c r="S686" s="249"/>
      <c r="T686" s="249"/>
      <c r="U686" s="374">
        <f t="shared" si="31"/>
        <v>0</v>
      </c>
      <c r="V686" s="374">
        <f>'SEFA Recon - Exp - LONG'!M689</f>
        <v>0</v>
      </c>
      <c r="W686" s="282">
        <f t="shared" si="32"/>
        <v>0</v>
      </c>
      <c r="X686" s="286"/>
    </row>
    <row r="687" spans="4:24" hidden="1">
      <c r="D687" s="274">
        <f>'SEFA Recon - Exp - LONG'!D690</f>
        <v>0</v>
      </c>
      <c r="E687" s="400"/>
      <c r="F687" s="275" t="e">
        <f>VLOOKUP(E687,Exported!$A$2:$B$43,2,FALSE)</f>
        <v>#N/A</v>
      </c>
      <c r="G687" s="281"/>
      <c r="H687" s="249"/>
      <c r="I687" s="249"/>
      <c r="J687" s="248">
        <f t="shared" si="30"/>
        <v>0</v>
      </c>
      <c r="K687" s="281"/>
      <c r="L687" s="281"/>
      <c r="M687" s="281"/>
      <c r="N687" s="281"/>
      <c r="O687" s="249"/>
      <c r="P687" s="249"/>
      <c r="Q687" s="249"/>
      <c r="R687" s="249"/>
      <c r="S687" s="249"/>
      <c r="T687" s="249"/>
      <c r="U687" s="374">
        <f t="shared" si="31"/>
        <v>0</v>
      </c>
      <c r="V687" s="374">
        <f>'SEFA Recon - Exp - LONG'!M690</f>
        <v>0</v>
      </c>
      <c r="W687" s="282">
        <f t="shared" si="32"/>
        <v>0</v>
      </c>
      <c r="X687" s="286"/>
    </row>
    <row r="688" spans="4:24" hidden="1">
      <c r="D688" s="274">
        <f>'SEFA Recon - Exp - LONG'!D691</f>
        <v>0</v>
      </c>
      <c r="E688" s="400"/>
      <c r="F688" s="275" t="e">
        <f>VLOOKUP(E688,Exported!$A$2:$B$43,2,FALSE)</f>
        <v>#N/A</v>
      </c>
      <c r="G688" s="281"/>
      <c r="H688" s="249"/>
      <c r="I688" s="249"/>
      <c r="J688" s="248">
        <f t="shared" si="30"/>
        <v>0</v>
      </c>
      <c r="K688" s="281"/>
      <c r="L688" s="281"/>
      <c r="M688" s="281"/>
      <c r="N688" s="281"/>
      <c r="O688" s="249"/>
      <c r="P688" s="249"/>
      <c r="Q688" s="249"/>
      <c r="R688" s="249"/>
      <c r="S688" s="249"/>
      <c r="T688" s="249"/>
      <c r="U688" s="374">
        <f t="shared" si="31"/>
        <v>0</v>
      </c>
      <c r="V688" s="374">
        <f>'SEFA Recon - Exp - LONG'!M691</f>
        <v>0</v>
      </c>
      <c r="W688" s="282">
        <f t="shared" si="32"/>
        <v>0</v>
      </c>
      <c r="X688" s="286"/>
    </row>
    <row r="689" spans="4:24" hidden="1">
      <c r="D689" s="274">
        <f>'SEFA Recon - Exp - LONG'!D692</f>
        <v>0</v>
      </c>
      <c r="E689" s="400"/>
      <c r="F689" s="275" t="e">
        <f>VLOOKUP(E689,Exported!$A$2:$B$43,2,FALSE)</f>
        <v>#N/A</v>
      </c>
      <c r="G689" s="281"/>
      <c r="H689" s="249"/>
      <c r="I689" s="249"/>
      <c r="J689" s="248">
        <f t="shared" si="30"/>
        <v>0</v>
      </c>
      <c r="K689" s="281"/>
      <c r="L689" s="281"/>
      <c r="M689" s="281"/>
      <c r="N689" s="281"/>
      <c r="O689" s="249"/>
      <c r="P689" s="249"/>
      <c r="Q689" s="249"/>
      <c r="R689" s="249"/>
      <c r="S689" s="249"/>
      <c r="T689" s="249"/>
      <c r="U689" s="374">
        <f t="shared" si="31"/>
        <v>0</v>
      </c>
      <c r="V689" s="374">
        <f>'SEFA Recon - Exp - LONG'!M692</f>
        <v>0</v>
      </c>
      <c r="W689" s="282">
        <f t="shared" si="32"/>
        <v>0</v>
      </c>
      <c r="X689" s="286"/>
    </row>
    <row r="690" spans="4:24" hidden="1">
      <c r="D690" s="274">
        <f>'SEFA Recon - Exp - LONG'!D693</f>
        <v>0</v>
      </c>
      <c r="E690" s="400"/>
      <c r="F690" s="275" t="e">
        <f>VLOOKUP(E690,Exported!$A$2:$B$43,2,FALSE)</f>
        <v>#N/A</v>
      </c>
      <c r="G690" s="281"/>
      <c r="H690" s="249"/>
      <c r="I690" s="249"/>
      <c r="J690" s="248">
        <f t="shared" si="30"/>
        <v>0</v>
      </c>
      <c r="K690" s="281"/>
      <c r="L690" s="281"/>
      <c r="M690" s="281"/>
      <c r="N690" s="281"/>
      <c r="O690" s="249"/>
      <c r="P690" s="249"/>
      <c r="Q690" s="249"/>
      <c r="R690" s="249"/>
      <c r="S690" s="249"/>
      <c r="T690" s="249"/>
      <c r="U690" s="374">
        <f t="shared" si="31"/>
        <v>0</v>
      </c>
      <c r="V690" s="374">
        <f>'SEFA Recon - Exp - LONG'!M693</f>
        <v>0</v>
      </c>
      <c r="W690" s="282">
        <f t="shared" si="32"/>
        <v>0</v>
      </c>
      <c r="X690" s="286"/>
    </row>
    <row r="691" spans="4:24" hidden="1">
      <c r="D691" s="274">
        <f>'SEFA Recon - Exp - LONG'!D694</f>
        <v>0</v>
      </c>
      <c r="E691" s="400"/>
      <c r="F691" s="275" t="e">
        <f>VLOOKUP(E691,Exported!$A$2:$B$43,2,FALSE)</f>
        <v>#N/A</v>
      </c>
      <c r="G691" s="281"/>
      <c r="H691" s="249"/>
      <c r="I691" s="249"/>
      <c r="J691" s="248">
        <f t="shared" si="30"/>
        <v>0</v>
      </c>
      <c r="K691" s="281"/>
      <c r="L691" s="281"/>
      <c r="M691" s="281"/>
      <c r="N691" s="281"/>
      <c r="O691" s="249"/>
      <c r="P691" s="249"/>
      <c r="Q691" s="249"/>
      <c r="R691" s="249"/>
      <c r="S691" s="249"/>
      <c r="T691" s="249"/>
      <c r="U691" s="374">
        <f t="shared" si="31"/>
        <v>0</v>
      </c>
      <c r="V691" s="374">
        <f>'SEFA Recon - Exp - LONG'!M694</f>
        <v>0</v>
      </c>
      <c r="W691" s="282">
        <f t="shared" si="32"/>
        <v>0</v>
      </c>
      <c r="X691" s="286"/>
    </row>
    <row r="692" spans="4:24" hidden="1">
      <c r="D692" s="274">
        <f>'SEFA Recon - Exp - LONG'!D695</f>
        <v>0</v>
      </c>
      <c r="E692" s="400"/>
      <c r="F692" s="275" t="e">
        <f>VLOOKUP(E692,Exported!$A$2:$B$43,2,FALSE)</f>
        <v>#N/A</v>
      </c>
      <c r="G692" s="281"/>
      <c r="H692" s="249"/>
      <c r="I692" s="249"/>
      <c r="J692" s="248">
        <f t="shared" si="30"/>
        <v>0</v>
      </c>
      <c r="K692" s="281"/>
      <c r="L692" s="281"/>
      <c r="M692" s="281"/>
      <c r="N692" s="281"/>
      <c r="O692" s="249"/>
      <c r="P692" s="249"/>
      <c r="Q692" s="249"/>
      <c r="R692" s="249"/>
      <c r="S692" s="249"/>
      <c r="T692" s="249"/>
      <c r="U692" s="374">
        <f t="shared" si="31"/>
        <v>0</v>
      </c>
      <c r="V692" s="374">
        <f>'SEFA Recon - Exp - LONG'!M695</f>
        <v>0</v>
      </c>
      <c r="W692" s="282">
        <f t="shared" si="32"/>
        <v>0</v>
      </c>
      <c r="X692" s="286"/>
    </row>
    <row r="693" spans="4:24" hidden="1">
      <c r="D693" s="274">
        <f>'SEFA Recon - Exp - LONG'!D696</f>
        <v>0</v>
      </c>
      <c r="E693" s="400"/>
      <c r="F693" s="275" t="e">
        <f>VLOOKUP(E693,Exported!$A$2:$B$43,2,FALSE)</f>
        <v>#N/A</v>
      </c>
      <c r="G693" s="281"/>
      <c r="H693" s="249"/>
      <c r="I693" s="249"/>
      <c r="J693" s="248">
        <f t="shared" si="30"/>
        <v>0</v>
      </c>
      <c r="K693" s="281"/>
      <c r="L693" s="281"/>
      <c r="M693" s="281"/>
      <c r="N693" s="281"/>
      <c r="O693" s="249"/>
      <c r="P693" s="249"/>
      <c r="Q693" s="249"/>
      <c r="R693" s="249"/>
      <c r="S693" s="249"/>
      <c r="T693" s="249"/>
      <c r="U693" s="374">
        <f t="shared" si="31"/>
        <v>0</v>
      </c>
      <c r="V693" s="374">
        <f>'SEFA Recon - Exp - LONG'!M696</f>
        <v>0</v>
      </c>
      <c r="W693" s="282">
        <f t="shared" si="32"/>
        <v>0</v>
      </c>
      <c r="X693" s="286"/>
    </row>
    <row r="694" spans="4:24" hidden="1">
      <c r="D694" s="274">
        <f>'SEFA Recon - Exp - LONG'!D697</f>
        <v>0</v>
      </c>
      <c r="E694" s="400"/>
      <c r="F694" s="275" t="e">
        <f>VLOOKUP(E694,Exported!$A$2:$B$43,2,FALSE)</f>
        <v>#N/A</v>
      </c>
      <c r="G694" s="281"/>
      <c r="H694" s="249"/>
      <c r="I694" s="249"/>
      <c r="J694" s="248">
        <f t="shared" si="30"/>
        <v>0</v>
      </c>
      <c r="K694" s="281"/>
      <c r="L694" s="281"/>
      <c r="M694" s="281"/>
      <c r="N694" s="281"/>
      <c r="O694" s="249"/>
      <c r="P694" s="249"/>
      <c r="Q694" s="249"/>
      <c r="R694" s="249"/>
      <c r="S694" s="249"/>
      <c r="T694" s="249"/>
      <c r="U694" s="374">
        <f t="shared" si="31"/>
        <v>0</v>
      </c>
      <c r="V694" s="374">
        <f>'SEFA Recon - Exp - LONG'!M697</f>
        <v>0</v>
      </c>
      <c r="W694" s="282">
        <f t="shared" si="32"/>
        <v>0</v>
      </c>
      <c r="X694" s="286"/>
    </row>
    <row r="695" spans="4:24" hidden="1">
      <c r="D695" s="274">
        <f>'SEFA Recon - Exp - LONG'!D698</f>
        <v>0</v>
      </c>
      <c r="E695" s="400"/>
      <c r="F695" s="275" t="e">
        <f>VLOOKUP(E695,Exported!$A$2:$B$43,2,FALSE)</f>
        <v>#N/A</v>
      </c>
      <c r="G695" s="281"/>
      <c r="H695" s="249"/>
      <c r="I695" s="249"/>
      <c r="J695" s="248">
        <f t="shared" si="30"/>
        <v>0</v>
      </c>
      <c r="K695" s="281"/>
      <c r="L695" s="281"/>
      <c r="M695" s="281"/>
      <c r="N695" s="281"/>
      <c r="O695" s="249"/>
      <c r="P695" s="249"/>
      <c r="Q695" s="249"/>
      <c r="R695" s="249"/>
      <c r="S695" s="249"/>
      <c r="T695" s="249"/>
      <c r="U695" s="374">
        <f t="shared" si="31"/>
        <v>0</v>
      </c>
      <c r="V695" s="374">
        <f>'SEFA Recon - Exp - LONG'!M698</f>
        <v>0</v>
      </c>
      <c r="W695" s="282">
        <f t="shared" si="32"/>
        <v>0</v>
      </c>
      <c r="X695" s="286"/>
    </row>
    <row r="696" spans="4:24" hidden="1">
      <c r="D696" s="274">
        <f>'SEFA Recon - Exp - LONG'!D699</f>
        <v>0</v>
      </c>
      <c r="E696" s="400"/>
      <c r="F696" s="275" t="e">
        <f>VLOOKUP(E696,Exported!$A$2:$B$43,2,FALSE)</f>
        <v>#N/A</v>
      </c>
      <c r="G696" s="281"/>
      <c r="H696" s="249"/>
      <c r="I696" s="249"/>
      <c r="J696" s="248">
        <f t="shared" si="30"/>
        <v>0</v>
      </c>
      <c r="K696" s="281"/>
      <c r="L696" s="281"/>
      <c r="M696" s="281"/>
      <c r="N696" s="281"/>
      <c r="O696" s="249"/>
      <c r="P696" s="249"/>
      <c r="Q696" s="249"/>
      <c r="R696" s="249"/>
      <c r="S696" s="249"/>
      <c r="T696" s="249"/>
      <c r="U696" s="374">
        <f t="shared" si="31"/>
        <v>0</v>
      </c>
      <c r="V696" s="374">
        <f>'SEFA Recon - Exp - LONG'!M699</f>
        <v>0</v>
      </c>
      <c r="W696" s="282">
        <f t="shared" si="32"/>
        <v>0</v>
      </c>
      <c r="X696" s="286"/>
    </row>
    <row r="697" spans="4:24" hidden="1">
      <c r="D697" s="274">
        <f>'SEFA Recon - Exp - LONG'!D700</f>
        <v>0</v>
      </c>
      <c r="E697" s="400"/>
      <c r="F697" s="275" t="e">
        <f>VLOOKUP(E697,Exported!$A$2:$B$43,2,FALSE)</f>
        <v>#N/A</v>
      </c>
      <c r="G697" s="281"/>
      <c r="H697" s="249"/>
      <c r="I697" s="249"/>
      <c r="J697" s="248">
        <f t="shared" si="30"/>
        <v>0</v>
      </c>
      <c r="K697" s="281"/>
      <c r="L697" s="281"/>
      <c r="M697" s="281"/>
      <c r="N697" s="281"/>
      <c r="O697" s="249"/>
      <c r="P697" s="249"/>
      <c r="Q697" s="249"/>
      <c r="R697" s="249"/>
      <c r="S697" s="249"/>
      <c r="T697" s="249"/>
      <c r="U697" s="374">
        <f t="shared" si="31"/>
        <v>0</v>
      </c>
      <c r="V697" s="374">
        <f>'SEFA Recon - Exp - LONG'!M700</f>
        <v>0</v>
      </c>
      <c r="W697" s="282">
        <f t="shared" si="32"/>
        <v>0</v>
      </c>
      <c r="X697" s="286"/>
    </row>
    <row r="698" spans="4:24" hidden="1">
      <c r="D698" s="274">
        <f>'SEFA Recon - Exp - LONG'!D701</f>
        <v>0</v>
      </c>
      <c r="E698" s="400"/>
      <c r="F698" s="275" t="e">
        <f>VLOOKUP(E698,Exported!$A$2:$B$43,2,FALSE)</f>
        <v>#N/A</v>
      </c>
      <c r="G698" s="281"/>
      <c r="H698" s="249"/>
      <c r="I698" s="249"/>
      <c r="J698" s="248">
        <f t="shared" si="30"/>
        <v>0</v>
      </c>
      <c r="K698" s="281"/>
      <c r="L698" s="281"/>
      <c r="M698" s="281"/>
      <c r="N698" s="281"/>
      <c r="O698" s="249"/>
      <c r="P698" s="249"/>
      <c r="Q698" s="249"/>
      <c r="R698" s="249"/>
      <c r="S698" s="249"/>
      <c r="T698" s="249"/>
      <c r="U698" s="374">
        <f t="shared" si="31"/>
        <v>0</v>
      </c>
      <c r="V698" s="374">
        <f>'SEFA Recon - Exp - LONG'!M701</f>
        <v>0</v>
      </c>
      <c r="W698" s="282">
        <f t="shared" si="32"/>
        <v>0</v>
      </c>
      <c r="X698" s="286"/>
    </row>
    <row r="699" spans="4:24" hidden="1">
      <c r="D699" s="274">
        <f>'SEFA Recon - Exp - LONG'!D702</f>
        <v>0</v>
      </c>
      <c r="E699" s="400"/>
      <c r="F699" s="275" t="e">
        <f>VLOOKUP(E699,Exported!$A$2:$B$43,2,FALSE)</f>
        <v>#N/A</v>
      </c>
      <c r="G699" s="281"/>
      <c r="H699" s="249"/>
      <c r="I699" s="249"/>
      <c r="J699" s="248">
        <f t="shared" si="30"/>
        <v>0</v>
      </c>
      <c r="K699" s="281"/>
      <c r="L699" s="281"/>
      <c r="M699" s="281"/>
      <c r="N699" s="281"/>
      <c r="O699" s="249"/>
      <c r="P699" s="249"/>
      <c r="Q699" s="249"/>
      <c r="R699" s="249"/>
      <c r="S699" s="249"/>
      <c r="T699" s="249"/>
      <c r="U699" s="374">
        <f t="shared" si="31"/>
        <v>0</v>
      </c>
      <c r="V699" s="374">
        <f>'SEFA Recon - Exp - LONG'!M702</f>
        <v>0</v>
      </c>
      <c r="W699" s="282">
        <f t="shared" si="32"/>
        <v>0</v>
      </c>
      <c r="X699" s="286"/>
    </row>
    <row r="700" spans="4:24" hidden="1">
      <c r="D700" s="274">
        <f>'SEFA Recon - Exp - LONG'!D703</f>
        <v>0</v>
      </c>
      <c r="E700" s="400"/>
      <c r="F700" s="275" t="e">
        <f>VLOOKUP(E700,Exported!$A$2:$B$43,2,FALSE)</f>
        <v>#N/A</v>
      </c>
      <c r="G700" s="281"/>
      <c r="H700" s="249"/>
      <c r="I700" s="249"/>
      <c r="J700" s="248">
        <f t="shared" si="30"/>
        <v>0</v>
      </c>
      <c r="K700" s="281"/>
      <c r="L700" s="281"/>
      <c r="M700" s="281"/>
      <c r="N700" s="281"/>
      <c r="O700" s="249"/>
      <c r="P700" s="249"/>
      <c r="Q700" s="249"/>
      <c r="R700" s="249"/>
      <c r="S700" s="249"/>
      <c r="T700" s="249"/>
      <c r="U700" s="374">
        <f t="shared" si="31"/>
        <v>0</v>
      </c>
      <c r="V700" s="374">
        <f>'SEFA Recon - Exp - LONG'!M703</f>
        <v>0</v>
      </c>
      <c r="W700" s="282">
        <f t="shared" si="32"/>
        <v>0</v>
      </c>
      <c r="X700" s="286"/>
    </row>
    <row r="701" spans="4:24" hidden="1">
      <c r="D701" s="274">
        <f>'SEFA Recon - Exp - LONG'!D704</f>
        <v>0</v>
      </c>
      <c r="E701" s="400"/>
      <c r="F701" s="275" t="e">
        <f>VLOOKUP(E701,Exported!$A$2:$B$43,2,FALSE)</f>
        <v>#N/A</v>
      </c>
      <c r="G701" s="281"/>
      <c r="H701" s="249"/>
      <c r="I701" s="249"/>
      <c r="J701" s="248">
        <f t="shared" si="30"/>
        <v>0</v>
      </c>
      <c r="K701" s="281"/>
      <c r="L701" s="281"/>
      <c r="M701" s="281"/>
      <c r="N701" s="281"/>
      <c r="O701" s="249"/>
      <c r="P701" s="249"/>
      <c r="Q701" s="249"/>
      <c r="R701" s="249"/>
      <c r="S701" s="249"/>
      <c r="T701" s="249"/>
      <c r="U701" s="374">
        <f t="shared" si="31"/>
        <v>0</v>
      </c>
      <c r="V701" s="374">
        <f>'SEFA Recon - Exp - LONG'!M704</f>
        <v>0</v>
      </c>
      <c r="W701" s="282">
        <f t="shared" si="32"/>
        <v>0</v>
      </c>
      <c r="X701" s="286"/>
    </row>
    <row r="702" spans="4:24">
      <c r="D702" s="274">
        <f>'SEFA Recon - Exp - LONG'!D705</f>
        <v>0</v>
      </c>
      <c r="E702" s="400"/>
      <c r="F702" s="275" t="e">
        <f>VLOOKUP(E702,Exported!$A$2:$B$43,2,FALSE)</f>
        <v>#N/A</v>
      </c>
      <c r="G702" s="281"/>
      <c r="H702" s="249"/>
      <c r="I702" s="249"/>
      <c r="J702" s="248">
        <f t="shared" si="30"/>
        <v>0</v>
      </c>
      <c r="K702" s="281"/>
      <c r="L702" s="281"/>
      <c r="M702" s="281"/>
      <c r="N702" s="281"/>
      <c r="O702" s="249"/>
      <c r="P702" s="249"/>
      <c r="Q702" s="249"/>
      <c r="R702" s="249"/>
      <c r="S702" s="249"/>
      <c r="T702" s="249"/>
      <c r="U702" s="374">
        <f t="shared" si="31"/>
        <v>0</v>
      </c>
      <c r="V702" s="374">
        <f>'SEFA Recon - Exp - LONG'!M705</f>
        <v>0</v>
      </c>
      <c r="W702" s="282">
        <f t="shared" si="32"/>
        <v>0</v>
      </c>
      <c r="X702" s="286"/>
    </row>
    <row r="703" spans="4:24">
      <c r="D703" s="250" t="s">
        <v>317</v>
      </c>
      <c r="E703" s="250"/>
      <c r="F703" s="250"/>
      <c r="G703" s="287">
        <f>SUM(G17:G702)</f>
        <v>0</v>
      </c>
      <c r="H703" s="287">
        <f>SUM(H17:H702)</f>
        <v>0</v>
      </c>
      <c r="I703" s="287">
        <f>SUM(I17:I702)</f>
        <v>0</v>
      </c>
      <c r="J703" s="288">
        <f>SUM(J12:J702)</f>
        <v>0</v>
      </c>
      <c r="K703" s="287">
        <f>SUM(K13:K702)</f>
        <v>0</v>
      </c>
      <c r="L703" s="287">
        <f>SUM(L13:L702)</f>
        <v>0</v>
      </c>
      <c r="M703" s="287">
        <f>SUM(M13:M702)</f>
        <v>0</v>
      </c>
      <c r="N703" s="287">
        <f>SUM(N13:N702)</f>
        <v>0</v>
      </c>
      <c r="O703" s="289">
        <f>SUM(O15:O702)</f>
        <v>0</v>
      </c>
      <c r="P703" s="289"/>
      <c r="Q703" s="289">
        <f>SUM(Q15:Q702)</f>
        <v>0</v>
      </c>
      <c r="R703" s="289">
        <f>SUM(R15:R702)</f>
        <v>0</v>
      </c>
      <c r="S703" s="289">
        <f t="shared" ref="S703:T703" si="33">SUM(S15:S702)</f>
        <v>0</v>
      </c>
      <c r="T703" s="289">
        <f t="shared" si="33"/>
        <v>0</v>
      </c>
      <c r="U703" s="289">
        <f>ROUND(SUM(U15:U702),2)</f>
        <v>0</v>
      </c>
      <c r="V703" s="289">
        <f>SUM(V15:V702)</f>
        <v>0</v>
      </c>
      <c r="W703" s="289">
        <f>+U703+V703</f>
        <v>0</v>
      </c>
      <c r="X703" s="289">
        <f>SUM(X15:X702)</f>
        <v>0</v>
      </c>
    </row>
    <row r="704" spans="4:24" ht="13.8" thickBot="1"/>
    <row r="705" spans="4:24" ht="81" customHeight="1" thickBot="1">
      <c r="J705" s="285" t="s">
        <v>318</v>
      </c>
      <c r="K705" s="290"/>
      <c r="L705" s="291"/>
      <c r="T705" s="292" t="s">
        <v>319</v>
      </c>
      <c r="U705" s="301">
        <f>'SEFA Recon - Exp - LONG'!R706</f>
        <v>0</v>
      </c>
      <c r="W705" s="293" t="str">
        <f>IF(U706=0," ","Requires adjustment to match expenditures")</f>
        <v xml:space="preserve"> </v>
      </c>
    </row>
    <row r="706" spans="4:24" ht="13.8" thickBot="1">
      <c r="D706" s="39" t="s">
        <v>320</v>
      </c>
      <c r="E706" s="39"/>
      <c r="F706" s="39"/>
      <c r="G706" s="39"/>
      <c r="H706" s="39"/>
      <c r="I706" s="39"/>
      <c r="T706" s="256" t="s">
        <v>51</v>
      </c>
      <c r="U706" s="294">
        <f>U703+U705</f>
        <v>0</v>
      </c>
    </row>
    <row r="707" spans="4:24" ht="27" thickBot="1">
      <c r="J707" s="285" t="s">
        <v>321</v>
      </c>
      <c r="K707" s="295">
        <f>+K703-K705</f>
        <v>0</v>
      </c>
      <c r="L707" s="296">
        <f>+L703-L705</f>
        <v>0</v>
      </c>
      <c r="T707" s="375" t="s">
        <v>535</v>
      </c>
    </row>
    <row r="708" spans="4:24" s="120" customFormat="1">
      <c r="D708" s="359" t="s">
        <v>322</v>
      </c>
      <c r="E708" s="371" t="s">
        <v>323</v>
      </c>
      <c r="F708" s="359"/>
      <c r="L708" s="369"/>
      <c r="M708" s="369"/>
      <c r="N708" s="369"/>
      <c r="O708" s="369"/>
      <c r="P708" s="369"/>
      <c r="Q708" s="369"/>
      <c r="R708" s="369"/>
      <c r="S708" s="369"/>
      <c r="T708" s="369"/>
      <c r="U708" s="369"/>
      <c r="V708" s="369"/>
      <c r="X708" s="369"/>
    </row>
    <row r="709" spans="4:24" s="120" customFormat="1">
      <c r="E709" s="370"/>
      <c r="L709" s="369"/>
      <c r="M709" s="369"/>
      <c r="N709" s="369"/>
      <c r="O709" s="369"/>
      <c r="P709" s="369"/>
      <c r="Q709" s="369"/>
      <c r="R709" s="369"/>
      <c r="S709" s="369"/>
      <c r="T709" s="369"/>
      <c r="U709" s="369"/>
      <c r="V709" s="369"/>
      <c r="X709" s="369"/>
    </row>
    <row r="710" spans="4:24" s="120" customFormat="1">
      <c r="D710" s="359" t="s">
        <v>324</v>
      </c>
      <c r="E710" s="297"/>
      <c r="F710" s="297"/>
      <c r="H710" s="297"/>
      <c r="I710" s="297"/>
      <c r="L710" s="369"/>
      <c r="M710" s="369"/>
      <c r="N710" s="369"/>
      <c r="O710" s="369"/>
      <c r="P710" s="369"/>
      <c r="Q710" s="369"/>
      <c r="R710" s="369"/>
      <c r="S710" s="369"/>
      <c r="T710" s="369"/>
      <c r="U710" s="369"/>
      <c r="V710" s="369"/>
      <c r="X710" s="369"/>
    </row>
    <row r="711" spans="4:24" s="120" customFormat="1">
      <c r="L711" s="369"/>
      <c r="M711" s="369"/>
      <c r="N711" s="369"/>
      <c r="O711" s="369"/>
      <c r="P711" s="369"/>
      <c r="Q711" s="369"/>
      <c r="R711" s="369"/>
      <c r="S711" s="369"/>
      <c r="T711" s="369"/>
      <c r="U711" s="369"/>
      <c r="V711" s="369"/>
      <c r="X711" s="369"/>
    </row>
    <row r="712" spans="4:24" s="120" customFormat="1">
      <c r="D712" s="359" t="s">
        <v>325</v>
      </c>
      <c r="E712" s="297"/>
      <c r="F712" s="297"/>
      <c r="G712" s="297"/>
      <c r="H712" s="297"/>
      <c r="I712" s="297"/>
      <c r="L712" s="369"/>
      <c r="M712" s="369"/>
      <c r="N712" s="369"/>
      <c r="O712" s="369"/>
      <c r="P712" s="369"/>
      <c r="Q712" s="369"/>
      <c r="R712" s="369"/>
      <c r="S712" s="369"/>
      <c r="T712" s="369"/>
      <c r="U712" s="369"/>
      <c r="V712" s="369"/>
      <c r="X712" s="369"/>
    </row>
    <row r="713" spans="4:24" s="120" customFormat="1">
      <c r="L713" s="369"/>
      <c r="M713" s="369"/>
      <c r="N713" s="369"/>
      <c r="O713" s="369"/>
      <c r="P713" s="369"/>
      <c r="Q713" s="369"/>
      <c r="R713" s="369"/>
      <c r="S713" s="369"/>
      <c r="T713" s="369"/>
      <c r="U713" s="369"/>
      <c r="V713" s="369"/>
      <c r="X713" s="369"/>
    </row>
    <row r="714" spans="4:24" s="120" customFormat="1">
      <c r="L714" s="369"/>
      <c r="M714" s="369"/>
      <c r="N714" s="369"/>
      <c r="O714" s="369"/>
      <c r="P714" s="369"/>
      <c r="Q714" s="369"/>
      <c r="R714" s="369"/>
      <c r="S714" s="369"/>
      <c r="T714" s="369"/>
      <c r="U714" s="369"/>
      <c r="V714" s="369"/>
      <c r="X714" s="369"/>
    </row>
    <row r="715" spans="4:24" s="120" customFormat="1">
      <c r="L715" s="369"/>
      <c r="M715" s="369"/>
      <c r="N715" s="369"/>
      <c r="O715" s="369"/>
      <c r="P715" s="369"/>
      <c r="Q715" s="369"/>
      <c r="R715" s="369"/>
      <c r="S715" s="369"/>
      <c r="T715" s="369"/>
      <c r="U715" s="369"/>
      <c r="V715" s="369"/>
      <c r="X715" s="369"/>
    </row>
    <row r="716" spans="4:24" s="120" customFormat="1">
      <c r="L716" s="369"/>
      <c r="M716" s="369"/>
      <c r="N716" s="369"/>
      <c r="O716" s="369"/>
      <c r="P716" s="369"/>
      <c r="Q716" s="369"/>
      <c r="R716" s="369"/>
      <c r="S716" s="369"/>
      <c r="T716" s="369"/>
      <c r="U716" s="369"/>
      <c r="V716" s="369"/>
      <c r="X716" s="369"/>
    </row>
    <row r="717" spans="4:24" s="120" customFormat="1"/>
    <row r="718" spans="4:24" s="120" customFormat="1"/>
    <row r="719" spans="4:24" s="120" customFormat="1"/>
    <row r="720" spans="4:24" s="120" customFormat="1"/>
    <row r="721" spans="12:24" s="120" customFormat="1"/>
    <row r="722" spans="12:24" s="120" customFormat="1"/>
    <row r="723" spans="12:24" s="120" customFormat="1"/>
    <row r="724" spans="12:24" s="120" customFormat="1"/>
    <row r="725" spans="12:24" s="120" customFormat="1"/>
    <row r="726" spans="12:24" s="120" customFormat="1"/>
    <row r="727" spans="12:24" s="120" customFormat="1"/>
    <row r="728" spans="12:24" s="120" customFormat="1"/>
    <row r="729" spans="12:24" s="120" customFormat="1"/>
    <row r="730" spans="12:24" s="120" customFormat="1"/>
    <row r="731" spans="12:24" s="120" customFormat="1"/>
    <row r="732" spans="12:24" s="120" customFormat="1"/>
    <row r="733" spans="12:24" s="120" customFormat="1"/>
    <row r="734" spans="12:24" s="120" customFormat="1">
      <c r="L734" s="369"/>
      <c r="M734" s="369"/>
      <c r="N734" s="369"/>
      <c r="O734" s="369"/>
      <c r="P734" s="369"/>
      <c r="Q734" s="369"/>
      <c r="R734" s="369"/>
      <c r="S734" s="369"/>
      <c r="T734" s="369"/>
      <c r="U734" s="369"/>
      <c r="V734" s="369"/>
      <c r="X734" s="369"/>
    </row>
    <row r="735" spans="12:24" s="120" customFormat="1">
      <c r="L735" s="369"/>
      <c r="M735" s="369"/>
      <c r="N735" s="369"/>
      <c r="O735" s="369"/>
      <c r="P735" s="369"/>
      <c r="Q735" s="369"/>
      <c r="R735" s="369"/>
      <c r="S735" s="369"/>
      <c r="T735" s="369"/>
      <c r="U735" s="369"/>
      <c r="V735" s="369"/>
      <c r="X735" s="369"/>
    </row>
    <row r="736" spans="12:24" s="120" customFormat="1">
      <c r="L736" s="369"/>
      <c r="M736" s="369"/>
      <c r="N736" s="369"/>
      <c r="O736" s="369"/>
      <c r="P736" s="369"/>
      <c r="Q736" s="369"/>
      <c r="R736" s="369"/>
      <c r="S736" s="369"/>
      <c r="T736" s="369"/>
      <c r="U736" s="369"/>
      <c r="V736" s="369"/>
      <c r="X736" s="369"/>
    </row>
    <row r="737" spans="12:24" s="120" customFormat="1">
      <c r="L737" s="369"/>
      <c r="M737" s="369"/>
      <c r="N737" s="369"/>
      <c r="O737" s="369"/>
      <c r="P737" s="369"/>
      <c r="Q737" s="369"/>
      <c r="R737" s="369"/>
      <c r="S737" s="369"/>
      <c r="T737" s="369"/>
      <c r="U737" s="369"/>
      <c r="V737" s="369"/>
      <c r="X737" s="369"/>
    </row>
    <row r="738" spans="12:24" s="120" customFormat="1">
      <c r="L738" s="369"/>
      <c r="M738" s="369"/>
      <c r="N738" s="369"/>
      <c r="O738" s="369"/>
      <c r="P738" s="369"/>
      <c r="Q738" s="369"/>
      <c r="R738" s="369"/>
      <c r="S738" s="369"/>
      <c r="T738" s="369"/>
      <c r="U738" s="369"/>
      <c r="V738" s="369"/>
      <c r="X738" s="369"/>
    </row>
    <row r="739" spans="12:24" s="120" customFormat="1">
      <c r="L739" s="369"/>
      <c r="M739" s="369"/>
      <c r="N739" s="369"/>
      <c r="O739" s="369"/>
      <c r="P739" s="369"/>
      <c r="Q739" s="369"/>
      <c r="R739" s="369"/>
      <c r="S739" s="369"/>
      <c r="T739" s="369"/>
      <c r="U739" s="369"/>
      <c r="V739" s="369"/>
      <c r="X739" s="369"/>
    </row>
    <row r="740" spans="12:24" s="120" customFormat="1">
      <c r="L740" s="369"/>
      <c r="M740" s="369"/>
      <c r="N740" s="369"/>
      <c r="O740" s="369"/>
      <c r="P740" s="369"/>
      <c r="Q740" s="369"/>
      <c r="R740" s="369"/>
      <c r="S740" s="369"/>
      <c r="T740" s="369"/>
      <c r="U740" s="369"/>
      <c r="V740" s="369"/>
      <c r="X740" s="369"/>
    </row>
    <row r="741" spans="12:24" s="120" customFormat="1">
      <c r="L741" s="369"/>
      <c r="M741" s="369"/>
      <c r="N741" s="369"/>
      <c r="O741" s="369"/>
      <c r="P741" s="369"/>
      <c r="Q741" s="369"/>
      <c r="R741" s="369"/>
      <c r="S741" s="369"/>
      <c r="T741" s="369"/>
      <c r="U741" s="369"/>
      <c r="V741" s="369"/>
      <c r="X741" s="369"/>
    </row>
    <row r="742" spans="12:24" s="120" customFormat="1">
      <c r="L742" s="369"/>
      <c r="M742" s="369"/>
      <c r="N742" s="369"/>
      <c r="O742" s="369"/>
      <c r="P742" s="369"/>
      <c r="Q742" s="369"/>
      <c r="R742" s="369"/>
      <c r="S742" s="369"/>
      <c r="T742" s="369"/>
      <c r="U742" s="369"/>
      <c r="V742" s="369"/>
      <c r="X742" s="369"/>
    </row>
    <row r="743" spans="12:24" s="120" customFormat="1">
      <c r="L743" s="369"/>
      <c r="M743" s="369"/>
      <c r="N743" s="369"/>
      <c r="O743" s="369"/>
      <c r="P743" s="369"/>
      <c r="Q743" s="369"/>
      <c r="R743" s="369"/>
      <c r="S743" s="369"/>
      <c r="T743" s="369"/>
      <c r="U743" s="369"/>
      <c r="V743" s="369"/>
      <c r="X743" s="369"/>
    </row>
    <row r="744" spans="12:24" s="120" customFormat="1">
      <c r="L744" s="369"/>
      <c r="M744" s="369"/>
      <c r="N744" s="369"/>
      <c r="O744" s="369"/>
      <c r="P744" s="369"/>
      <c r="Q744" s="369"/>
      <c r="R744" s="369"/>
      <c r="S744" s="369"/>
      <c r="T744" s="369"/>
      <c r="U744" s="369"/>
      <c r="V744" s="369"/>
      <c r="X744" s="369"/>
    </row>
    <row r="745" spans="12:24" s="120" customFormat="1">
      <c r="L745" s="369"/>
      <c r="M745" s="369"/>
      <c r="N745" s="369"/>
      <c r="O745" s="369"/>
      <c r="P745" s="369"/>
      <c r="Q745" s="369"/>
      <c r="R745" s="369"/>
      <c r="S745" s="369"/>
      <c r="T745" s="369"/>
      <c r="U745" s="369"/>
      <c r="V745" s="369"/>
      <c r="X745" s="369"/>
    </row>
    <row r="746" spans="12:24" s="120" customFormat="1">
      <c r="L746" s="369"/>
      <c r="M746" s="369"/>
      <c r="N746" s="369"/>
      <c r="O746" s="369"/>
      <c r="P746" s="369"/>
      <c r="Q746" s="369"/>
      <c r="R746" s="369"/>
      <c r="S746" s="369"/>
      <c r="T746" s="369"/>
      <c r="U746" s="369"/>
      <c r="V746" s="369"/>
      <c r="X746" s="369"/>
    </row>
    <row r="747" spans="12:24" s="120" customFormat="1">
      <c r="L747" s="369"/>
      <c r="M747" s="369"/>
      <c r="N747" s="369"/>
      <c r="O747" s="369"/>
      <c r="P747" s="369"/>
      <c r="Q747" s="369"/>
      <c r="R747" s="369"/>
      <c r="S747" s="369"/>
      <c r="T747" s="369"/>
      <c r="U747" s="369"/>
      <c r="V747" s="369"/>
      <c r="X747" s="369"/>
    </row>
    <row r="748" spans="12:24" s="120" customFormat="1">
      <c r="L748" s="369"/>
      <c r="M748" s="369"/>
      <c r="N748" s="369"/>
      <c r="O748" s="369"/>
      <c r="P748" s="369"/>
      <c r="Q748" s="369"/>
      <c r="R748" s="369"/>
      <c r="S748" s="369"/>
      <c r="T748" s="369"/>
      <c r="U748" s="369"/>
      <c r="V748" s="369"/>
      <c r="X748" s="369"/>
    </row>
    <row r="749" spans="12:24" s="120" customFormat="1">
      <c r="L749" s="369"/>
      <c r="M749" s="369"/>
      <c r="N749" s="369"/>
      <c r="O749" s="369"/>
      <c r="P749" s="369"/>
      <c r="Q749" s="369"/>
      <c r="R749" s="369"/>
      <c r="S749" s="369"/>
      <c r="T749" s="369"/>
      <c r="U749" s="369"/>
      <c r="V749" s="369"/>
      <c r="X749" s="369"/>
    </row>
    <row r="750" spans="12:24" s="120" customFormat="1">
      <c r="L750" s="369"/>
      <c r="M750" s="369"/>
      <c r="N750" s="369"/>
      <c r="O750" s="369"/>
      <c r="P750" s="369"/>
      <c r="Q750" s="369"/>
      <c r="R750" s="369"/>
      <c r="S750" s="369"/>
      <c r="T750" s="369"/>
      <c r="U750" s="369"/>
      <c r="V750" s="369"/>
      <c r="X750" s="369"/>
    </row>
    <row r="751" spans="12:24" s="120" customFormat="1">
      <c r="L751" s="369"/>
      <c r="M751" s="369"/>
      <c r="N751" s="369"/>
      <c r="O751" s="369"/>
      <c r="P751" s="369"/>
      <c r="Q751" s="369"/>
      <c r="R751" s="369"/>
      <c r="S751" s="369"/>
      <c r="T751" s="369"/>
      <c r="U751" s="369"/>
      <c r="V751" s="369"/>
      <c r="X751" s="369"/>
    </row>
    <row r="752" spans="12:24" s="120" customFormat="1">
      <c r="L752" s="369"/>
      <c r="M752" s="369"/>
      <c r="N752" s="369"/>
      <c r="O752" s="369"/>
      <c r="P752" s="369"/>
      <c r="Q752" s="369"/>
      <c r="R752" s="369"/>
      <c r="S752" s="369"/>
      <c r="T752" s="369"/>
      <c r="U752" s="369"/>
      <c r="V752" s="369"/>
      <c r="X752" s="369"/>
    </row>
    <row r="753" spans="12:24" s="120" customFormat="1">
      <c r="L753" s="369"/>
      <c r="M753" s="369"/>
      <c r="N753" s="369"/>
      <c r="O753" s="369"/>
      <c r="P753" s="369"/>
      <c r="Q753" s="369"/>
      <c r="R753" s="369"/>
      <c r="S753" s="369"/>
      <c r="T753" s="369"/>
      <c r="U753" s="369"/>
      <c r="V753" s="369"/>
      <c r="X753" s="369"/>
    </row>
    <row r="754" spans="12:24" s="120" customFormat="1">
      <c r="L754" s="369"/>
      <c r="M754" s="369"/>
      <c r="N754" s="369"/>
      <c r="O754" s="369"/>
      <c r="P754" s="369"/>
      <c r="Q754" s="369"/>
      <c r="R754" s="369"/>
      <c r="S754" s="369"/>
      <c r="T754" s="369"/>
      <c r="U754" s="369"/>
      <c r="V754" s="369"/>
      <c r="X754" s="369"/>
    </row>
    <row r="755" spans="12:24" s="120" customFormat="1">
      <c r="L755" s="369"/>
      <c r="M755" s="369"/>
      <c r="N755" s="369"/>
      <c r="O755" s="369"/>
      <c r="P755" s="369"/>
      <c r="Q755" s="369"/>
      <c r="R755" s="369"/>
      <c r="S755" s="369"/>
      <c r="T755" s="369"/>
      <c r="U755" s="369"/>
      <c r="V755" s="369"/>
      <c r="X755" s="369"/>
    </row>
    <row r="756" spans="12:24" s="120" customFormat="1">
      <c r="L756" s="369"/>
      <c r="M756" s="369"/>
      <c r="N756" s="369"/>
      <c r="O756" s="369"/>
      <c r="P756" s="369"/>
      <c r="Q756" s="369"/>
      <c r="R756" s="369"/>
      <c r="S756" s="369"/>
      <c r="T756" s="369"/>
      <c r="U756" s="369"/>
      <c r="V756" s="369"/>
      <c r="X756" s="369"/>
    </row>
    <row r="757" spans="12:24" s="120" customFormat="1">
      <c r="L757" s="369"/>
      <c r="M757" s="369"/>
      <c r="N757" s="369"/>
      <c r="O757" s="369"/>
      <c r="P757" s="369"/>
      <c r="Q757" s="369"/>
      <c r="R757" s="369"/>
      <c r="S757" s="369"/>
      <c r="T757" s="369"/>
      <c r="U757" s="369"/>
      <c r="V757" s="369"/>
      <c r="X757" s="369"/>
    </row>
    <row r="758" spans="12:24" s="120" customFormat="1">
      <c r="L758" s="369"/>
      <c r="M758" s="369"/>
      <c r="N758" s="369"/>
      <c r="O758" s="369"/>
      <c r="P758" s="369"/>
      <c r="Q758" s="369"/>
      <c r="R758" s="369"/>
      <c r="S758" s="369"/>
      <c r="T758" s="369"/>
      <c r="U758" s="369"/>
      <c r="V758" s="369"/>
      <c r="X758" s="369"/>
    </row>
    <row r="759" spans="12:24" s="120" customFormat="1">
      <c r="L759" s="369"/>
      <c r="M759" s="369"/>
      <c r="N759" s="369"/>
      <c r="O759" s="369"/>
      <c r="P759" s="369"/>
      <c r="Q759" s="369"/>
      <c r="R759" s="369"/>
      <c r="S759" s="369"/>
      <c r="T759" s="369"/>
      <c r="U759" s="369"/>
      <c r="V759" s="369"/>
      <c r="X759" s="369"/>
    </row>
    <row r="760" spans="12:24" s="120" customFormat="1">
      <c r="L760" s="369"/>
      <c r="M760" s="369"/>
      <c r="N760" s="369"/>
      <c r="O760" s="369"/>
      <c r="P760" s="369"/>
      <c r="Q760" s="369"/>
      <c r="R760" s="369"/>
      <c r="S760" s="369"/>
      <c r="T760" s="369"/>
      <c r="U760" s="369"/>
      <c r="V760" s="369"/>
      <c r="X760" s="369"/>
    </row>
    <row r="761" spans="12:24" s="120" customFormat="1">
      <c r="L761" s="369"/>
      <c r="M761" s="369"/>
      <c r="N761" s="369"/>
      <c r="O761" s="369"/>
      <c r="P761" s="369"/>
      <c r="Q761" s="369"/>
      <c r="R761" s="369"/>
      <c r="S761" s="369"/>
      <c r="T761" s="369"/>
      <c r="U761" s="369"/>
      <c r="V761" s="369"/>
      <c r="X761" s="369"/>
    </row>
    <row r="762" spans="12:24" s="120" customFormat="1">
      <c r="L762" s="369"/>
      <c r="M762" s="369"/>
      <c r="N762" s="369"/>
      <c r="O762" s="369"/>
      <c r="P762" s="369"/>
      <c r="Q762" s="369"/>
      <c r="R762" s="369"/>
      <c r="S762" s="369"/>
      <c r="T762" s="369"/>
      <c r="U762" s="369"/>
      <c r="V762" s="369"/>
      <c r="X762" s="369"/>
    </row>
    <row r="763" spans="12:24" s="120" customFormat="1">
      <c r="L763" s="369"/>
      <c r="M763" s="369"/>
      <c r="N763" s="369"/>
      <c r="O763" s="369"/>
      <c r="P763" s="369"/>
      <c r="Q763" s="369"/>
      <c r="R763" s="369"/>
      <c r="S763" s="369"/>
      <c r="T763" s="369"/>
      <c r="U763" s="369"/>
      <c r="V763" s="369"/>
      <c r="X763" s="369"/>
    </row>
    <row r="764" spans="12:24" s="120" customFormat="1">
      <c r="L764" s="369"/>
      <c r="M764" s="369"/>
      <c r="N764" s="369"/>
      <c r="O764" s="369"/>
      <c r="P764" s="369"/>
      <c r="Q764" s="369"/>
      <c r="R764" s="369"/>
      <c r="S764" s="369"/>
      <c r="T764" s="369"/>
      <c r="U764" s="369"/>
      <c r="V764" s="369"/>
      <c r="X764" s="369"/>
    </row>
    <row r="765" spans="12:24" s="120" customFormat="1">
      <c r="L765" s="369"/>
      <c r="M765" s="369"/>
      <c r="N765" s="369"/>
      <c r="O765" s="369"/>
      <c r="P765" s="369"/>
      <c r="Q765" s="369"/>
      <c r="R765" s="369"/>
      <c r="S765" s="369"/>
      <c r="T765" s="369"/>
      <c r="U765" s="369"/>
      <c r="V765" s="369"/>
      <c r="X765" s="369"/>
    </row>
    <row r="766" spans="12:24" s="120" customFormat="1">
      <c r="L766" s="369"/>
      <c r="M766" s="369"/>
      <c r="N766" s="369"/>
      <c r="O766" s="369"/>
      <c r="P766" s="369"/>
      <c r="Q766" s="369"/>
      <c r="R766" s="369"/>
      <c r="S766" s="369"/>
      <c r="T766" s="369"/>
      <c r="U766" s="369"/>
      <c r="V766" s="369"/>
      <c r="X766" s="369"/>
    </row>
    <row r="767" spans="12:24" s="120" customFormat="1">
      <c r="L767" s="369"/>
      <c r="M767" s="369"/>
      <c r="N767" s="369"/>
      <c r="O767" s="369"/>
      <c r="P767" s="369"/>
      <c r="Q767" s="369"/>
      <c r="R767" s="369"/>
      <c r="S767" s="369"/>
      <c r="T767" s="369"/>
      <c r="U767" s="369"/>
      <c r="V767" s="369"/>
      <c r="X767" s="369"/>
    </row>
    <row r="768" spans="12:24" s="120" customFormat="1">
      <c r="L768" s="369"/>
      <c r="M768" s="369"/>
      <c r="N768" s="369"/>
      <c r="O768" s="369"/>
      <c r="P768" s="369"/>
      <c r="Q768" s="369"/>
      <c r="R768" s="369"/>
      <c r="S768" s="369"/>
      <c r="T768" s="369"/>
      <c r="U768" s="369"/>
      <c r="V768" s="369"/>
      <c r="X768" s="369"/>
    </row>
    <row r="769" spans="12:24" s="120" customFormat="1">
      <c r="L769" s="369"/>
      <c r="M769" s="369"/>
      <c r="N769" s="369"/>
      <c r="O769" s="369"/>
      <c r="P769" s="369"/>
      <c r="Q769" s="369"/>
      <c r="R769" s="369"/>
      <c r="S769" s="369"/>
      <c r="T769" s="369"/>
      <c r="U769" s="369"/>
      <c r="V769" s="369"/>
      <c r="X769" s="369"/>
    </row>
    <row r="770" spans="12:24" s="120" customFormat="1">
      <c r="L770" s="369"/>
      <c r="M770" s="369"/>
      <c r="N770" s="369"/>
      <c r="O770" s="369"/>
      <c r="P770" s="369"/>
      <c r="Q770" s="369"/>
      <c r="R770" s="369"/>
      <c r="S770" s="369"/>
      <c r="T770" s="369"/>
      <c r="U770" s="369"/>
      <c r="V770" s="369"/>
      <c r="X770" s="369"/>
    </row>
    <row r="771" spans="12:24" s="120" customFormat="1">
      <c r="L771" s="369"/>
      <c r="M771" s="369"/>
      <c r="N771" s="369"/>
      <c r="O771" s="369"/>
      <c r="P771" s="369"/>
      <c r="Q771" s="369"/>
      <c r="R771" s="369"/>
      <c r="S771" s="369"/>
      <c r="T771" s="369"/>
      <c r="U771" s="369"/>
      <c r="V771" s="369"/>
      <c r="X771" s="369"/>
    </row>
    <row r="772" spans="12:24" s="120" customFormat="1">
      <c r="L772" s="369"/>
      <c r="M772" s="369"/>
      <c r="N772" s="369"/>
      <c r="O772" s="369"/>
      <c r="P772" s="369"/>
      <c r="Q772" s="369"/>
      <c r="R772" s="369"/>
      <c r="S772" s="369"/>
      <c r="T772" s="369"/>
      <c r="U772" s="369"/>
      <c r="V772" s="369"/>
      <c r="X772" s="369"/>
    </row>
    <row r="773" spans="12:24" s="120" customFormat="1">
      <c r="L773" s="369"/>
      <c r="M773" s="369"/>
      <c r="N773" s="369"/>
      <c r="O773" s="369"/>
      <c r="P773" s="369"/>
      <c r="Q773" s="369"/>
      <c r="R773" s="369"/>
      <c r="S773" s="369"/>
      <c r="T773" s="369"/>
      <c r="U773" s="369"/>
      <c r="V773" s="369"/>
      <c r="X773" s="369"/>
    </row>
    <row r="774" spans="12:24" s="120" customFormat="1">
      <c r="L774" s="369"/>
      <c r="M774" s="369"/>
      <c r="N774" s="369"/>
      <c r="O774" s="369"/>
      <c r="P774" s="369"/>
      <c r="Q774" s="369"/>
      <c r="R774" s="369"/>
      <c r="S774" s="369"/>
      <c r="T774" s="369"/>
      <c r="U774" s="369"/>
      <c r="V774" s="369"/>
      <c r="X774" s="369"/>
    </row>
    <row r="775" spans="12:24" s="120" customFormat="1">
      <c r="L775" s="369"/>
      <c r="M775" s="369"/>
      <c r="N775" s="369"/>
      <c r="O775" s="369"/>
      <c r="P775" s="369"/>
      <c r="Q775" s="369"/>
      <c r="R775" s="369"/>
      <c r="S775" s="369"/>
      <c r="T775" s="369"/>
      <c r="U775" s="369"/>
      <c r="V775" s="369"/>
      <c r="X775" s="369"/>
    </row>
    <row r="776" spans="12:24" s="120" customFormat="1">
      <c r="L776" s="369"/>
      <c r="M776" s="369"/>
      <c r="N776" s="369"/>
      <c r="O776" s="369"/>
      <c r="P776" s="369"/>
      <c r="Q776" s="369"/>
      <c r="R776" s="369"/>
      <c r="S776" s="369"/>
      <c r="T776" s="369"/>
      <c r="U776" s="369"/>
      <c r="V776" s="369"/>
      <c r="X776" s="369"/>
    </row>
    <row r="777" spans="12:24" s="120" customFormat="1">
      <c r="L777" s="369"/>
      <c r="M777" s="369"/>
      <c r="N777" s="369"/>
      <c r="O777" s="369"/>
      <c r="P777" s="369"/>
      <c r="Q777" s="369"/>
      <c r="R777" s="369"/>
      <c r="S777" s="369"/>
      <c r="T777" s="369"/>
      <c r="U777" s="369"/>
      <c r="V777" s="369"/>
      <c r="X777" s="369"/>
    </row>
    <row r="778" spans="12:24" s="120" customFormat="1">
      <c r="L778" s="369"/>
      <c r="M778" s="369"/>
      <c r="N778" s="369"/>
      <c r="O778" s="369"/>
      <c r="P778" s="369"/>
      <c r="Q778" s="369"/>
      <c r="R778" s="369"/>
      <c r="S778" s="369"/>
      <c r="T778" s="369"/>
      <c r="U778" s="369"/>
      <c r="V778" s="369"/>
      <c r="X778" s="369"/>
    </row>
    <row r="779" spans="12:24" s="120" customFormat="1">
      <c r="L779" s="369"/>
      <c r="M779" s="369"/>
      <c r="N779" s="369"/>
      <c r="O779" s="369"/>
      <c r="P779" s="369"/>
      <c r="Q779" s="369"/>
      <c r="R779" s="369"/>
      <c r="S779" s="369"/>
      <c r="T779" s="369"/>
      <c r="U779" s="369"/>
      <c r="V779" s="369"/>
      <c r="X779" s="369"/>
    </row>
    <row r="780" spans="12:24" s="120" customFormat="1">
      <c r="L780" s="369"/>
      <c r="M780" s="369"/>
      <c r="N780" s="369"/>
      <c r="O780" s="369"/>
      <c r="P780" s="369"/>
      <c r="Q780" s="369"/>
      <c r="R780" s="369"/>
      <c r="S780" s="369"/>
      <c r="T780" s="369"/>
      <c r="U780" s="369"/>
      <c r="V780" s="369"/>
      <c r="X780" s="369"/>
    </row>
    <row r="781" spans="12:24" s="120" customFormat="1">
      <c r="L781" s="369"/>
      <c r="M781" s="369"/>
      <c r="N781" s="369"/>
      <c r="O781" s="369"/>
      <c r="P781" s="369"/>
      <c r="Q781" s="369"/>
      <c r="R781" s="369"/>
      <c r="S781" s="369"/>
      <c r="T781" s="369"/>
      <c r="U781" s="369"/>
      <c r="V781" s="369"/>
      <c r="X781" s="369"/>
    </row>
    <row r="782" spans="12:24" s="120" customFormat="1">
      <c r="L782" s="369"/>
      <c r="M782" s="369"/>
      <c r="N782" s="369"/>
      <c r="O782" s="369"/>
      <c r="P782" s="369"/>
      <c r="Q782" s="369"/>
      <c r="R782" s="369"/>
      <c r="S782" s="369"/>
      <c r="T782" s="369"/>
      <c r="U782" s="369"/>
      <c r="V782" s="369"/>
      <c r="X782" s="369"/>
    </row>
    <row r="783" spans="12:24" s="120" customFormat="1">
      <c r="L783" s="369"/>
      <c r="M783" s="369"/>
      <c r="N783" s="369"/>
      <c r="O783" s="369"/>
      <c r="P783" s="369"/>
      <c r="Q783" s="369"/>
      <c r="R783" s="369"/>
      <c r="S783" s="369"/>
      <c r="T783" s="369"/>
      <c r="U783" s="369"/>
      <c r="V783" s="369"/>
      <c r="X783" s="369"/>
    </row>
    <row r="784" spans="12:24" s="120" customFormat="1">
      <c r="L784" s="369"/>
      <c r="M784" s="369"/>
      <c r="N784" s="369"/>
      <c r="O784" s="369"/>
      <c r="P784" s="369"/>
      <c r="Q784" s="369"/>
      <c r="R784" s="369"/>
      <c r="S784" s="369"/>
      <c r="T784" s="369"/>
      <c r="U784" s="369"/>
      <c r="V784" s="369"/>
      <c r="X784" s="369"/>
    </row>
    <row r="785" spans="12:24" s="120" customFormat="1">
      <c r="L785" s="369"/>
      <c r="M785" s="369"/>
      <c r="N785" s="369"/>
      <c r="O785" s="369"/>
      <c r="P785" s="369"/>
      <c r="Q785" s="369"/>
      <c r="R785" s="369"/>
      <c r="S785" s="369"/>
      <c r="T785" s="369"/>
      <c r="U785" s="369"/>
      <c r="V785" s="369"/>
      <c r="X785" s="369"/>
    </row>
    <row r="786" spans="12:24" s="120" customFormat="1">
      <c r="L786" s="369"/>
      <c r="M786" s="369"/>
      <c r="N786" s="369"/>
      <c r="O786" s="369"/>
      <c r="P786" s="369"/>
      <c r="Q786" s="369"/>
      <c r="R786" s="369"/>
      <c r="S786" s="369"/>
      <c r="T786" s="369"/>
      <c r="U786" s="369"/>
      <c r="V786" s="369"/>
      <c r="X786" s="369"/>
    </row>
    <row r="787" spans="12:24" s="120" customFormat="1">
      <c r="L787" s="369"/>
      <c r="M787" s="369"/>
      <c r="N787" s="369"/>
      <c r="O787" s="369"/>
      <c r="P787" s="369"/>
      <c r="Q787" s="369"/>
      <c r="R787" s="369"/>
      <c r="S787" s="369"/>
      <c r="T787" s="369"/>
      <c r="U787" s="369"/>
      <c r="V787" s="369"/>
      <c r="X787" s="369"/>
    </row>
    <row r="788" spans="12:24" s="120" customFormat="1">
      <c r="L788" s="369"/>
      <c r="M788" s="369"/>
      <c r="N788" s="369"/>
      <c r="O788" s="369"/>
      <c r="P788" s="369"/>
      <c r="Q788" s="369"/>
      <c r="R788" s="369"/>
      <c r="S788" s="369"/>
      <c r="T788" s="369"/>
      <c r="U788" s="369"/>
      <c r="V788" s="369"/>
      <c r="X788" s="369"/>
    </row>
    <row r="789" spans="12:24" s="120" customFormat="1">
      <c r="L789" s="369"/>
      <c r="M789" s="369"/>
      <c r="N789" s="369"/>
      <c r="O789" s="369"/>
      <c r="P789" s="369"/>
      <c r="Q789" s="369"/>
      <c r="R789" s="369"/>
      <c r="S789" s="369"/>
      <c r="T789" s="369"/>
      <c r="U789" s="369"/>
      <c r="V789" s="369"/>
      <c r="X789" s="369"/>
    </row>
    <row r="790" spans="12:24" s="120" customFormat="1">
      <c r="L790" s="369"/>
      <c r="M790" s="369"/>
      <c r="N790" s="369"/>
      <c r="O790" s="369"/>
      <c r="P790" s="369"/>
      <c r="Q790" s="369"/>
      <c r="R790" s="369"/>
      <c r="S790" s="369"/>
      <c r="T790" s="369"/>
      <c r="U790" s="369"/>
      <c r="V790" s="369"/>
      <c r="X790" s="369"/>
    </row>
    <row r="791" spans="12:24" s="120" customFormat="1">
      <c r="L791" s="369"/>
      <c r="M791" s="369"/>
      <c r="N791" s="369"/>
      <c r="O791" s="369"/>
      <c r="P791" s="369"/>
      <c r="Q791" s="369"/>
      <c r="R791" s="369"/>
      <c r="S791" s="369"/>
      <c r="T791" s="369"/>
      <c r="U791" s="369"/>
      <c r="V791" s="369"/>
      <c r="X791" s="369"/>
    </row>
    <row r="792" spans="12:24" s="120" customFormat="1">
      <c r="L792" s="369"/>
      <c r="M792" s="369"/>
      <c r="N792" s="369"/>
      <c r="O792" s="369"/>
      <c r="P792" s="369"/>
      <c r="Q792" s="369"/>
      <c r="R792" s="369"/>
      <c r="S792" s="369"/>
      <c r="T792" s="369"/>
      <c r="U792" s="369"/>
      <c r="V792" s="369"/>
      <c r="X792" s="369"/>
    </row>
    <row r="793" spans="12:24" s="120" customFormat="1">
      <c r="L793" s="369"/>
      <c r="M793" s="369"/>
      <c r="N793" s="369"/>
      <c r="O793" s="369"/>
      <c r="P793" s="369"/>
      <c r="Q793" s="369"/>
      <c r="R793" s="369"/>
      <c r="S793" s="369"/>
      <c r="T793" s="369"/>
      <c r="U793" s="369"/>
      <c r="V793" s="369"/>
      <c r="X793" s="369"/>
    </row>
    <row r="794" spans="12:24" s="120" customFormat="1">
      <c r="L794" s="369"/>
      <c r="M794" s="369"/>
      <c r="N794" s="369"/>
      <c r="O794" s="369"/>
      <c r="P794" s="369"/>
      <c r="Q794" s="369"/>
      <c r="R794" s="369"/>
      <c r="S794" s="369"/>
      <c r="T794" s="369"/>
      <c r="U794" s="369"/>
      <c r="V794" s="369"/>
      <c r="X794" s="369"/>
    </row>
    <row r="795" spans="12:24" s="120" customFormat="1">
      <c r="L795" s="369"/>
      <c r="M795" s="369"/>
      <c r="N795" s="369"/>
      <c r="O795" s="369"/>
      <c r="P795" s="369"/>
      <c r="Q795" s="369"/>
      <c r="R795" s="369"/>
      <c r="S795" s="369"/>
      <c r="T795" s="369"/>
      <c r="U795" s="369"/>
      <c r="V795" s="369"/>
      <c r="X795" s="369"/>
    </row>
    <row r="796" spans="12:24" s="120" customFormat="1">
      <c r="L796" s="369"/>
      <c r="M796" s="369"/>
      <c r="N796" s="369"/>
      <c r="O796" s="369"/>
      <c r="P796" s="369"/>
      <c r="Q796" s="369"/>
      <c r="R796" s="369"/>
      <c r="S796" s="369"/>
      <c r="T796" s="369"/>
      <c r="U796" s="369"/>
      <c r="V796" s="369"/>
      <c r="X796" s="369"/>
    </row>
    <row r="797" spans="12:24" s="120" customFormat="1">
      <c r="L797" s="369"/>
      <c r="M797" s="369"/>
      <c r="N797" s="369"/>
      <c r="O797" s="369"/>
      <c r="P797" s="369"/>
      <c r="Q797" s="369"/>
      <c r="R797" s="369"/>
      <c r="S797" s="369"/>
      <c r="T797" s="369"/>
      <c r="U797" s="369"/>
      <c r="V797" s="369"/>
      <c r="X797" s="369"/>
    </row>
    <row r="798" spans="12:24" s="120" customFormat="1">
      <c r="L798" s="369"/>
      <c r="M798" s="369"/>
      <c r="N798" s="369"/>
      <c r="O798" s="369"/>
      <c r="P798" s="369"/>
      <c r="Q798" s="369"/>
      <c r="R798" s="369"/>
      <c r="S798" s="369"/>
      <c r="T798" s="369"/>
      <c r="U798" s="369"/>
      <c r="V798" s="369"/>
      <c r="X798" s="369"/>
    </row>
    <row r="799" spans="12:24" s="120" customFormat="1">
      <c r="L799" s="369"/>
      <c r="M799" s="369"/>
      <c r="N799" s="369"/>
      <c r="O799" s="369"/>
      <c r="P799" s="369"/>
      <c r="Q799" s="369"/>
      <c r="R799" s="369"/>
      <c r="S799" s="369"/>
      <c r="T799" s="369"/>
      <c r="U799" s="369"/>
      <c r="V799" s="369"/>
      <c r="X799" s="369"/>
    </row>
    <row r="800" spans="12:24" s="120" customFormat="1">
      <c r="L800" s="369"/>
      <c r="M800" s="369"/>
      <c r="N800" s="369"/>
      <c r="O800" s="369"/>
      <c r="P800" s="369"/>
      <c r="Q800" s="369"/>
      <c r="R800" s="369"/>
      <c r="S800" s="369"/>
      <c r="T800" s="369"/>
      <c r="U800" s="369"/>
      <c r="V800" s="369"/>
      <c r="X800" s="369"/>
    </row>
    <row r="801" spans="12:24" s="120" customFormat="1">
      <c r="L801" s="369"/>
      <c r="M801" s="369"/>
      <c r="N801" s="369"/>
      <c r="O801" s="369"/>
      <c r="P801" s="369"/>
      <c r="Q801" s="369"/>
      <c r="R801" s="369"/>
      <c r="S801" s="369"/>
      <c r="T801" s="369"/>
      <c r="U801" s="369"/>
      <c r="V801" s="369"/>
      <c r="X801" s="369"/>
    </row>
    <row r="802" spans="12:24" s="120" customFormat="1">
      <c r="L802" s="369"/>
      <c r="M802" s="369"/>
      <c r="N802" s="369"/>
      <c r="O802" s="369"/>
      <c r="P802" s="369"/>
      <c r="Q802" s="369"/>
      <c r="R802" s="369"/>
      <c r="S802" s="369"/>
      <c r="T802" s="369"/>
      <c r="U802" s="369"/>
      <c r="V802" s="369"/>
      <c r="X802" s="369"/>
    </row>
    <row r="803" spans="12:24" s="120" customFormat="1">
      <c r="L803" s="369"/>
      <c r="M803" s="369"/>
      <c r="N803" s="369"/>
      <c r="O803" s="369"/>
      <c r="P803" s="369"/>
      <c r="Q803" s="369"/>
      <c r="R803" s="369"/>
      <c r="S803" s="369"/>
      <c r="T803" s="369"/>
      <c r="U803" s="369"/>
      <c r="V803" s="369"/>
      <c r="X803" s="369"/>
    </row>
    <row r="804" spans="12:24" s="120" customFormat="1">
      <c r="L804" s="369"/>
      <c r="M804" s="369"/>
      <c r="N804" s="369"/>
      <c r="O804" s="369"/>
      <c r="P804" s="369"/>
      <c r="Q804" s="369"/>
      <c r="R804" s="369"/>
      <c r="S804" s="369"/>
      <c r="T804" s="369"/>
      <c r="U804" s="369"/>
      <c r="V804" s="369"/>
      <c r="X804" s="369"/>
    </row>
    <row r="805" spans="12:24" s="120" customFormat="1">
      <c r="L805" s="369"/>
      <c r="M805" s="369"/>
      <c r="N805" s="369"/>
      <c r="O805" s="369"/>
      <c r="P805" s="369"/>
      <c r="Q805" s="369"/>
      <c r="R805" s="369"/>
      <c r="S805" s="369"/>
      <c r="T805" s="369"/>
      <c r="U805" s="369"/>
      <c r="V805" s="369"/>
      <c r="X805" s="369"/>
    </row>
    <row r="806" spans="12:24" s="120" customFormat="1">
      <c r="L806" s="369"/>
      <c r="M806" s="369"/>
      <c r="N806" s="369"/>
      <c r="O806" s="369"/>
      <c r="P806" s="369"/>
      <c r="Q806" s="369"/>
      <c r="R806" s="369"/>
      <c r="S806" s="369"/>
      <c r="T806" s="369"/>
      <c r="U806" s="369"/>
      <c r="V806" s="369"/>
      <c r="X806" s="369"/>
    </row>
    <row r="807" spans="12:24" s="120" customFormat="1">
      <c r="L807" s="369"/>
      <c r="M807" s="369"/>
      <c r="N807" s="369"/>
      <c r="O807" s="369"/>
      <c r="P807" s="369"/>
      <c r="Q807" s="369"/>
      <c r="R807" s="369"/>
      <c r="S807" s="369"/>
      <c r="T807" s="369"/>
      <c r="U807" s="369"/>
      <c r="V807" s="369"/>
      <c r="X807" s="369"/>
    </row>
    <row r="808" spans="12:24" s="120" customFormat="1">
      <c r="L808" s="369"/>
      <c r="M808" s="369"/>
      <c r="N808" s="369"/>
      <c r="O808" s="369"/>
      <c r="P808" s="369"/>
      <c r="Q808" s="369"/>
      <c r="R808" s="369"/>
      <c r="S808" s="369"/>
      <c r="T808" s="369"/>
      <c r="U808" s="369"/>
      <c r="V808" s="369"/>
      <c r="X808" s="369"/>
    </row>
    <row r="809" spans="12:24" s="120" customFormat="1">
      <c r="L809" s="369"/>
      <c r="M809" s="369"/>
      <c r="N809" s="369"/>
      <c r="O809" s="369"/>
      <c r="P809" s="369"/>
      <c r="Q809" s="369"/>
      <c r="R809" s="369"/>
      <c r="S809" s="369"/>
      <c r="T809" s="369"/>
      <c r="U809" s="369"/>
      <c r="V809" s="369"/>
      <c r="X809" s="369"/>
    </row>
    <row r="810" spans="12:24" s="120" customFormat="1">
      <c r="L810" s="369"/>
      <c r="M810" s="369"/>
      <c r="N810" s="369"/>
      <c r="O810" s="369"/>
      <c r="P810" s="369"/>
      <c r="Q810" s="369"/>
      <c r="R810" s="369"/>
      <c r="S810" s="369"/>
      <c r="T810" s="369"/>
      <c r="U810" s="369"/>
      <c r="V810" s="369"/>
      <c r="X810" s="369"/>
    </row>
    <row r="811" spans="12:24" s="120" customFormat="1">
      <c r="L811" s="369"/>
      <c r="M811" s="369"/>
      <c r="N811" s="369"/>
      <c r="O811" s="369"/>
      <c r="P811" s="369"/>
      <c r="Q811" s="369"/>
      <c r="R811" s="369"/>
      <c r="S811" s="369"/>
      <c r="T811" s="369"/>
      <c r="U811" s="369"/>
      <c r="V811" s="369"/>
      <c r="X811" s="369"/>
    </row>
    <row r="812" spans="12:24" s="120" customFormat="1">
      <c r="L812" s="369"/>
      <c r="M812" s="369"/>
      <c r="N812" s="369"/>
      <c r="O812" s="369"/>
      <c r="P812" s="369"/>
      <c r="Q812" s="369"/>
      <c r="R812" s="369"/>
      <c r="S812" s="369"/>
      <c r="T812" s="369"/>
      <c r="U812" s="369"/>
      <c r="V812" s="369"/>
      <c r="X812" s="369"/>
    </row>
    <row r="813" spans="12:24" s="120" customFormat="1">
      <c r="L813" s="369"/>
      <c r="M813" s="369"/>
      <c r="N813" s="369"/>
      <c r="O813" s="369"/>
      <c r="P813" s="369"/>
      <c r="Q813" s="369"/>
      <c r="R813" s="369"/>
      <c r="S813" s="369"/>
      <c r="T813" s="369"/>
      <c r="U813" s="369"/>
      <c r="V813" s="369"/>
      <c r="X813" s="369"/>
    </row>
    <row r="814" spans="12:24" s="120" customFormat="1">
      <c r="L814" s="369"/>
      <c r="M814" s="369"/>
      <c r="N814" s="369"/>
      <c r="O814" s="369"/>
      <c r="P814" s="369"/>
      <c r="Q814" s="369"/>
      <c r="R814" s="369"/>
      <c r="S814" s="369"/>
      <c r="T814" s="369"/>
      <c r="U814" s="369"/>
      <c r="V814" s="369"/>
      <c r="X814" s="369"/>
    </row>
    <row r="815" spans="12:24" s="120" customFormat="1">
      <c r="L815" s="369"/>
      <c r="M815" s="369"/>
      <c r="N815" s="369"/>
      <c r="O815" s="369"/>
      <c r="P815" s="369"/>
      <c r="Q815" s="369"/>
      <c r="R815" s="369"/>
      <c r="S815" s="369"/>
      <c r="T815" s="369"/>
      <c r="U815" s="369"/>
      <c r="V815" s="369"/>
      <c r="X815" s="369"/>
    </row>
    <row r="816" spans="12:24" s="120" customFormat="1">
      <c r="L816" s="369"/>
      <c r="M816" s="369"/>
      <c r="N816" s="369"/>
      <c r="O816" s="369"/>
      <c r="P816" s="369"/>
      <c r="Q816" s="369"/>
      <c r="R816" s="369"/>
      <c r="S816" s="369"/>
      <c r="T816" s="369"/>
      <c r="U816" s="369"/>
      <c r="V816" s="369"/>
      <c r="X816" s="369"/>
    </row>
    <row r="817" spans="12:24" s="120" customFormat="1">
      <c r="L817" s="369"/>
      <c r="M817" s="369"/>
      <c r="N817" s="369"/>
      <c r="O817" s="369"/>
      <c r="P817" s="369"/>
      <c r="Q817" s="369"/>
      <c r="R817" s="369"/>
      <c r="S817" s="369"/>
      <c r="T817" s="369"/>
      <c r="U817" s="369"/>
      <c r="V817" s="369"/>
      <c r="X817" s="369"/>
    </row>
    <row r="818" spans="12:24" s="120" customFormat="1">
      <c r="L818" s="369"/>
      <c r="M818" s="369"/>
      <c r="N818" s="369"/>
      <c r="O818" s="369"/>
      <c r="P818" s="369"/>
      <c r="Q818" s="369"/>
      <c r="R818" s="369"/>
      <c r="S818" s="369"/>
      <c r="T818" s="369"/>
      <c r="U818" s="369"/>
      <c r="V818" s="369"/>
      <c r="X818" s="369"/>
    </row>
    <row r="819" spans="12:24" s="120" customFormat="1">
      <c r="L819" s="369"/>
      <c r="M819" s="369"/>
      <c r="N819" s="369"/>
      <c r="O819" s="369"/>
      <c r="P819" s="369"/>
      <c r="Q819" s="369"/>
      <c r="R819" s="369"/>
      <c r="S819" s="369"/>
      <c r="T819" s="369"/>
      <c r="U819" s="369"/>
      <c r="V819" s="369"/>
      <c r="X819" s="369"/>
    </row>
    <row r="820" spans="12:24" s="120" customFormat="1">
      <c r="L820" s="369"/>
      <c r="M820" s="369"/>
      <c r="N820" s="369"/>
      <c r="O820" s="369"/>
      <c r="P820" s="369"/>
      <c r="Q820" s="369"/>
      <c r="R820" s="369"/>
      <c r="S820" s="369"/>
      <c r="T820" s="369"/>
      <c r="U820" s="369"/>
      <c r="V820" s="369"/>
      <c r="X820" s="369"/>
    </row>
    <row r="821" spans="12:24" s="120" customFormat="1">
      <c r="L821" s="369"/>
      <c r="M821" s="369"/>
      <c r="N821" s="369"/>
      <c r="O821" s="369"/>
      <c r="P821" s="369"/>
      <c r="Q821" s="369"/>
      <c r="R821" s="369"/>
      <c r="S821" s="369"/>
      <c r="T821" s="369"/>
      <c r="U821" s="369"/>
      <c r="V821" s="369"/>
      <c r="X821" s="369"/>
    </row>
    <row r="822" spans="12:24" s="120" customFormat="1">
      <c r="L822" s="369"/>
      <c r="M822" s="369"/>
      <c r="N822" s="369"/>
      <c r="O822" s="369"/>
      <c r="P822" s="369"/>
      <c r="Q822" s="369"/>
      <c r="R822" s="369"/>
      <c r="S822" s="369"/>
      <c r="T822" s="369"/>
      <c r="U822" s="369"/>
      <c r="V822" s="369"/>
      <c r="X822" s="369"/>
    </row>
    <row r="823" spans="12:24" s="120" customFormat="1">
      <c r="L823" s="369"/>
      <c r="M823" s="369"/>
      <c r="N823" s="369"/>
      <c r="O823" s="369"/>
      <c r="P823" s="369"/>
      <c r="Q823" s="369"/>
      <c r="R823" s="369"/>
      <c r="S823" s="369"/>
      <c r="T823" s="369"/>
      <c r="U823" s="369"/>
      <c r="V823" s="369"/>
      <c r="X823" s="369"/>
    </row>
    <row r="824" spans="12:24" s="120" customFormat="1">
      <c r="L824" s="369"/>
      <c r="M824" s="369"/>
      <c r="N824" s="369"/>
      <c r="O824" s="369"/>
      <c r="P824" s="369"/>
      <c r="Q824" s="369"/>
      <c r="R824" s="369"/>
      <c r="S824" s="369"/>
      <c r="T824" s="369"/>
      <c r="U824" s="369"/>
      <c r="V824" s="369"/>
      <c r="X824" s="369"/>
    </row>
    <row r="825" spans="12:24" s="120" customFormat="1">
      <c r="L825" s="369"/>
      <c r="M825" s="369"/>
      <c r="N825" s="369"/>
      <c r="O825" s="369"/>
      <c r="P825" s="369"/>
      <c r="Q825" s="369"/>
      <c r="R825" s="369"/>
      <c r="S825" s="369"/>
      <c r="T825" s="369"/>
      <c r="U825" s="369"/>
      <c r="V825" s="369"/>
      <c r="X825" s="369"/>
    </row>
    <row r="826" spans="12:24" s="120" customFormat="1">
      <c r="L826" s="369"/>
      <c r="M826" s="369"/>
      <c r="N826" s="369"/>
      <c r="O826" s="369"/>
      <c r="P826" s="369"/>
      <c r="Q826" s="369"/>
      <c r="R826" s="369"/>
      <c r="S826" s="369"/>
      <c r="T826" s="369"/>
      <c r="U826" s="369"/>
      <c r="V826" s="369"/>
      <c r="X826" s="369"/>
    </row>
    <row r="827" spans="12:24" s="120" customFormat="1">
      <c r="L827" s="369"/>
      <c r="M827" s="369"/>
      <c r="N827" s="369"/>
      <c r="O827" s="369"/>
      <c r="P827" s="369"/>
      <c r="Q827" s="369"/>
      <c r="R827" s="369"/>
      <c r="S827" s="369"/>
      <c r="T827" s="369"/>
      <c r="U827" s="369"/>
      <c r="V827" s="369"/>
      <c r="X827" s="369"/>
    </row>
    <row r="828" spans="12:24" s="120" customFormat="1">
      <c r="L828" s="369"/>
      <c r="M828" s="369"/>
      <c r="N828" s="369"/>
      <c r="O828" s="369"/>
      <c r="P828" s="369"/>
      <c r="Q828" s="369"/>
      <c r="R828" s="369"/>
      <c r="S828" s="369"/>
      <c r="T828" s="369"/>
      <c r="U828" s="369"/>
      <c r="V828" s="369"/>
      <c r="X828" s="369"/>
    </row>
    <row r="829" spans="12:24" s="120" customFormat="1">
      <c r="L829" s="369"/>
      <c r="M829" s="369"/>
      <c r="N829" s="369"/>
      <c r="O829" s="369"/>
      <c r="P829" s="369"/>
      <c r="Q829" s="369"/>
      <c r="R829" s="369"/>
      <c r="S829" s="369"/>
      <c r="T829" s="369"/>
      <c r="U829" s="369"/>
      <c r="V829" s="369"/>
      <c r="X829" s="369"/>
    </row>
    <row r="830" spans="12:24" s="120" customFormat="1">
      <c r="L830" s="369"/>
      <c r="M830" s="369"/>
      <c r="N830" s="369"/>
      <c r="O830" s="369"/>
      <c r="P830" s="369"/>
      <c r="Q830" s="369"/>
      <c r="R830" s="369"/>
      <c r="S830" s="369"/>
      <c r="T830" s="369"/>
      <c r="U830" s="369"/>
      <c r="V830" s="369"/>
      <c r="X830" s="369"/>
    </row>
    <row r="831" spans="12:24" s="120" customFormat="1">
      <c r="L831" s="369"/>
      <c r="M831" s="369"/>
      <c r="N831" s="369"/>
      <c r="O831" s="369"/>
      <c r="P831" s="369"/>
      <c r="Q831" s="369"/>
      <c r="R831" s="369"/>
      <c r="S831" s="369"/>
      <c r="T831" s="369"/>
      <c r="U831" s="369"/>
      <c r="V831" s="369"/>
      <c r="X831" s="369"/>
    </row>
    <row r="832" spans="12:24" s="120" customFormat="1">
      <c r="L832" s="369"/>
      <c r="M832" s="369"/>
      <c r="N832" s="369"/>
      <c r="O832" s="369"/>
      <c r="P832" s="369"/>
      <c r="Q832" s="369"/>
      <c r="R832" s="369"/>
      <c r="S832" s="369"/>
      <c r="T832" s="369"/>
      <c r="U832" s="369"/>
      <c r="V832" s="369"/>
      <c r="X832" s="369"/>
    </row>
    <row r="833" spans="12:24" s="120" customFormat="1">
      <c r="L833" s="369"/>
      <c r="M833" s="369"/>
      <c r="N833" s="369"/>
      <c r="O833" s="369"/>
      <c r="P833" s="369"/>
      <c r="Q833" s="369"/>
      <c r="R833" s="369"/>
      <c r="S833" s="369"/>
      <c r="T833" s="369"/>
      <c r="U833" s="369"/>
      <c r="V833" s="369"/>
      <c r="X833" s="369"/>
    </row>
    <row r="834" spans="12:24" s="120" customFormat="1">
      <c r="L834" s="369"/>
      <c r="M834" s="369"/>
      <c r="N834" s="369"/>
      <c r="O834" s="369"/>
      <c r="P834" s="369"/>
      <c r="Q834" s="369"/>
      <c r="R834" s="369"/>
      <c r="S834" s="369"/>
      <c r="T834" s="369"/>
      <c r="U834" s="369"/>
      <c r="V834" s="369"/>
      <c r="X834" s="369"/>
    </row>
    <row r="835" spans="12:24" s="120" customFormat="1">
      <c r="L835" s="369"/>
      <c r="M835" s="369"/>
      <c r="N835" s="369"/>
      <c r="O835" s="369"/>
      <c r="P835" s="369"/>
      <c r="Q835" s="369"/>
      <c r="R835" s="369"/>
      <c r="S835" s="369"/>
      <c r="T835" s="369"/>
      <c r="U835" s="369"/>
      <c r="V835" s="369"/>
      <c r="X835" s="369"/>
    </row>
    <row r="836" spans="12:24" s="120" customFormat="1">
      <c r="L836" s="369"/>
      <c r="M836" s="369"/>
      <c r="N836" s="369"/>
      <c r="O836" s="369"/>
      <c r="P836" s="369"/>
      <c r="Q836" s="369"/>
      <c r="R836" s="369"/>
      <c r="S836" s="369"/>
      <c r="T836" s="369"/>
      <c r="U836" s="369"/>
      <c r="V836" s="369"/>
      <c r="X836" s="369"/>
    </row>
    <row r="837" spans="12:24" s="120" customFormat="1">
      <c r="L837" s="369"/>
      <c r="M837" s="369"/>
      <c r="N837" s="369"/>
      <c r="O837" s="369"/>
      <c r="P837" s="369"/>
      <c r="Q837" s="369"/>
      <c r="R837" s="369"/>
      <c r="S837" s="369"/>
      <c r="T837" s="369"/>
      <c r="U837" s="369"/>
      <c r="V837" s="369"/>
      <c r="X837" s="369"/>
    </row>
    <row r="838" spans="12:24" s="120" customFormat="1">
      <c r="L838" s="369"/>
      <c r="M838" s="369"/>
      <c r="N838" s="369"/>
      <c r="O838" s="369"/>
      <c r="P838" s="369"/>
      <c r="Q838" s="369"/>
      <c r="R838" s="369"/>
      <c r="S838" s="369"/>
      <c r="T838" s="369"/>
      <c r="U838" s="369"/>
      <c r="V838" s="369"/>
      <c r="X838" s="369"/>
    </row>
    <row r="839" spans="12:24" s="120" customFormat="1">
      <c r="L839" s="369"/>
      <c r="M839" s="369"/>
      <c r="N839" s="369"/>
      <c r="O839" s="369"/>
      <c r="P839" s="369"/>
      <c r="Q839" s="369"/>
      <c r="R839" s="369"/>
      <c r="S839" s="369"/>
      <c r="T839" s="369"/>
      <c r="U839" s="369"/>
      <c r="V839" s="369"/>
      <c r="X839" s="369"/>
    </row>
    <row r="840" spans="12:24" s="120" customFormat="1">
      <c r="L840" s="369"/>
      <c r="M840" s="369"/>
      <c r="N840" s="369"/>
      <c r="O840" s="369"/>
      <c r="P840" s="369"/>
      <c r="Q840" s="369"/>
      <c r="R840" s="369"/>
      <c r="S840" s="369"/>
      <c r="T840" s="369"/>
      <c r="U840" s="369"/>
      <c r="V840" s="369"/>
      <c r="X840" s="369"/>
    </row>
    <row r="841" spans="12:24" s="120" customFormat="1">
      <c r="L841" s="369"/>
      <c r="M841" s="369"/>
      <c r="N841" s="369"/>
      <c r="O841" s="369"/>
      <c r="P841" s="369"/>
      <c r="Q841" s="369"/>
      <c r="R841" s="369"/>
      <c r="S841" s="369"/>
      <c r="T841" s="369"/>
      <c r="U841" s="369"/>
      <c r="V841" s="369"/>
      <c r="X841" s="369"/>
    </row>
    <row r="842" spans="12:24" s="120" customFormat="1">
      <c r="L842" s="369"/>
      <c r="M842" s="369"/>
      <c r="N842" s="369"/>
      <c r="O842" s="369"/>
      <c r="P842" s="369"/>
      <c r="Q842" s="369"/>
      <c r="R842" s="369"/>
      <c r="S842" s="369"/>
      <c r="T842" s="369"/>
      <c r="U842" s="369"/>
      <c r="V842" s="369"/>
      <c r="X842" s="369"/>
    </row>
    <row r="843" spans="12:24" s="120" customFormat="1">
      <c r="L843" s="369"/>
      <c r="M843" s="369"/>
      <c r="N843" s="369"/>
      <c r="O843" s="369"/>
      <c r="P843" s="369"/>
      <c r="Q843" s="369"/>
      <c r="R843" s="369"/>
      <c r="S843" s="369"/>
      <c r="T843" s="369"/>
      <c r="U843" s="369"/>
      <c r="V843" s="369"/>
      <c r="X843" s="369"/>
    </row>
    <row r="844" spans="12:24" s="120" customFormat="1">
      <c r="L844" s="369"/>
      <c r="M844" s="369"/>
      <c r="N844" s="369"/>
      <c r="O844" s="369"/>
      <c r="P844" s="369"/>
      <c r="Q844" s="369"/>
      <c r="R844" s="369"/>
      <c r="S844" s="369"/>
      <c r="T844" s="369"/>
      <c r="U844" s="369"/>
      <c r="V844" s="369"/>
      <c r="X844" s="369"/>
    </row>
    <row r="845" spans="12:24" s="120" customFormat="1">
      <c r="L845" s="369"/>
      <c r="M845" s="369"/>
      <c r="N845" s="369"/>
      <c r="O845" s="369"/>
      <c r="P845" s="369"/>
      <c r="Q845" s="369"/>
      <c r="R845" s="369"/>
      <c r="S845" s="369"/>
      <c r="T845" s="369"/>
      <c r="U845" s="369"/>
      <c r="V845" s="369"/>
      <c r="X845" s="369"/>
    </row>
    <row r="846" spans="12:24" s="120" customFormat="1">
      <c r="L846" s="369"/>
      <c r="M846" s="369"/>
      <c r="N846" s="369"/>
      <c r="O846" s="369"/>
      <c r="P846" s="369"/>
      <c r="Q846" s="369"/>
      <c r="R846" s="369"/>
      <c r="S846" s="369"/>
      <c r="T846" s="369"/>
      <c r="U846" s="369"/>
      <c r="V846" s="369"/>
      <c r="X846" s="369"/>
    </row>
    <row r="847" spans="12:24" s="120" customFormat="1">
      <c r="L847" s="369"/>
      <c r="M847" s="369"/>
      <c r="N847" s="369"/>
      <c r="O847" s="369"/>
      <c r="P847" s="369"/>
      <c r="Q847" s="369"/>
      <c r="R847" s="369"/>
      <c r="S847" s="369"/>
      <c r="T847" s="369"/>
      <c r="U847" s="369"/>
      <c r="V847" s="369"/>
      <c r="X847" s="369"/>
    </row>
    <row r="848" spans="12:24" s="120" customFormat="1">
      <c r="L848" s="369"/>
      <c r="M848" s="369"/>
      <c r="N848" s="369"/>
      <c r="O848" s="369"/>
      <c r="P848" s="369"/>
      <c r="Q848" s="369"/>
      <c r="R848" s="369"/>
      <c r="S848" s="369"/>
      <c r="T848" s="369"/>
      <c r="U848" s="369"/>
      <c r="V848" s="369"/>
      <c r="X848" s="369"/>
    </row>
    <row r="849" spans="12:24" s="120" customFormat="1">
      <c r="L849" s="369"/>
      <c r="M849" s="369"/>
      <c r="N849" s="369"/>
      <c r="O849" s="369"/>
      <c r="P849" s="369"/>
      <c r="Q849" s="369"/>
      <c r="R849" s="369"/>
      <c r="S849" s="369"/>
      <c r="T849" s="369"/>
      <c r="U849" s="369"/>
      <c r="V849" s="369"/>
      <c r="X849" s="369"/>
    </row>
    <row r="850" spans="12:24" s="120" customFormat="1">
      <c r="L850" s="369"/>
      <c r="M850" s="369"/>
      <c r="N850" s="369"/>
      <c r="O850" s="369"/>
      <c r="P850" s="369"/>
      <c r="Q850" s="369"/>
      <c r="R850" s="369"/>
      <c r="S850" s="369"/>
      <c r="T850" s="369"/>
      <c r="U850" s="369"/>
      <c r="V850" s="369"/>
      <c r="X850" s="369"/>
    </row>
    <row r="851" spans="12:24" s="120" customFormat="1">
      <c r="L851" s="369"/>
      <c r="M851" s="369"/>
      <c r="N851" s="369"/>
      <c r="O851" s="369"/>
      <c r="P851" s="369"/>
      <c r="Q851" s="369"/>
      <c r="R851" s="369"/>
      <c r="S851" s="369"/>
      <c r="T851" s="369"/>
      <c r="U851" s="369"/>
      <c r="V851" s="369"/>
      <c r="X851" s="369"/>
    </row>
    <row r="852" spans="12:24" s="120" customFormat="1">
      <c r="L852" s="369"/>
      <c r="M852" s="369"/>
      <c r="N852" s="369"/>
      <c r="O852" s="369"/>
      <c r="P852" s="369"/>
      <c r="Q852" s="369"/>
      <c r="R852" s="369"/>
      <c r="S852" s="369"/>
      <c r="T852" s="369"/>
      <c r="U852" s="369"/>
      <c r="V852" s="369"/>
      <c r="X852" s="369"/>
    </row>
    <row r="853" spans="12:24" s="120" customFormat="1">
      <c r="L853" s="369"/>
      <c r="M853" s="369"/>
      <c r="N853" s="369"/>
      <c r="O853" s="369"/>
      <c r="P853" s="369"/>
      <c r="Q853" s="369"/>
      <c r="R853" s="369"/>
      <c r="S853" s="369"/>
      <c r="T853" s="369"/>
      <c r="U853" s="369"/>
      <c r="V853" s="369"/>
      <c r="X853" s="369"/>
    </row>
    <row r="854" spans="12:24" s="120" customFormat="1">
      <c r="L854" s="369"/>
      <c r="M854" s="369"/>
      <c r="N854" s="369"/>
      <c r="O854" s="369"/>
      <c r="P854" s="369"/>
      <c r="Q854" s="369"/>
      <c r="R854" s="369"/>
      <c r="S854" s="369"/>
      <c r="T854" s="369"/>
      <c r="U854" s="369"/>
      <c r="V854" s="369"/>
      <c r="X854" s="369"/>
    </row>
    <row r="855" spans="12:24" s="120" customFormat="1">
      <c r="L855" s="369"/>
      <c r="M855" s="369"/>
      <c r="N855" s="369"/>
      <c r="O855" s="369"/>
      <c r="P855" s="369"/>
      <c r="Q855" s="369"/>
      <c r="R855" s="369"/>
      <c r="S855" s="369"/>
      <c r="T855" s="369"/>
      <c r="U855" s="369"/>
      <c r="V855" s="369"/>
      <c r="X855" s="369"/>
    </row>
    <row r="856" spans="12:24" s="120" customFormat="1">
      <c r="L856" s="369"/>
      <c r="M856" s="369"/>
      <c r="N856" s="369"/>
      <c r="O856" s="369"/>
      <c r="P856" s="369"/>
      <c r="Q856" s="369"/>
      <c r="R856" s="369"/>
      <c r="S856" s="369"/>
      <c r="T856" s="369"/>
      <c r="U856" s="369"/>
      <c r="V856" s="369"/>
      <c r="X856" s="369"/>
    </row>
    <row r="857" spans="12:24" s="120" customFormat="1">
      <c r="L857" s="369"/>
      <c r="M857" s="369"/>
      <c r="N857" s="369"/>
      <c r="O857" s="369"/>
      <c r="P857" s="369"/>
      <c r="Q857" s="369"/>
      <c r="R857" s="369"/>
      <c r="S857" s="369"/>
      <c r="T857" s="369"/>
      <c r="U857" s="369"/>
      <c r="V857" s="369"/>
      <c r="X857" s="369"/>
    </row>
    <row r="858" spans="12:24" s="120" customFormat="1">
      <c r="L858" s="369"/>
      <c r="M858" s="369"/>
      <c r="N858" s="369"/>
      <c r="O858" s="369"/>
      <c r="P858" s="369"/>
      <c r="Q858" s="369"/>
      <c r="R858" s="369"/>
      <c r="S858" s="369"/>
      <c r="T858" s="369"/>
      <c r="U858" s="369"/>
      <c r="V858" s="369"/>
      <c r="X858" s="369"/>
    </row>
    <row r="859" spans="12:24" s="120" customFormat="1">
      <c r="L859" s="369"/>
      <c r="M859" s="369"/>
      <c r="N859" s="369"/>
      <c r="O859" s="369"/>
      <c r="P859" s="369"/>
      <c r="Q859" s="369"/>
      <c r="R859" s="369"/>
      <c r="S859" s="369"/>
      <c r="T859" s="369"/>
      <c r="U859" s="369"/>
      <c r="V859" s="369"/>
      <c r="X859" s="369"/>
    </row>
    <row r="860" spans="12:24" s="120" customFormat="1">
      <c r="L860" s="369"/>
      <c r="M860" s="369"/>
      <c r="N860" s="369"/>
      <c r="O860" s="369"/>
      <c r="P860" s="369"/>
      <c r="Q860" s="369"/>
      <c r="R860" s="369"/>
      <c r="S860" s="369"/>
      <c r="T860" s="369"/>
      <c r="U860" s="369"/>
      <c r="V860" s="369"/>
      <c r="X860" s="369"/>
    </row>
    <row r="861" spans="12:24" s="120" customFormat="1">
      <c r="L861" s="369"/>
      <c r="M861" s="369"/>
      <c r="N861" s="369"/>
      <c r="O861" s="369"/>
      <c r="P861" s="369"/>
      <c r="Q861" s="369"/>
      <c r="R861" s="369"/>
      <c r="S861" s="369"/>
      <c r="T861" s="369"/>
      <c r="U861" s="369"/>
      <c r="V861" s="369"/>
      <c r="X861" s="369"/>
    </row>
    <row r="862" spans="12:24" s="120" customFormat="1">
      <c r="L862" s="369"/>
      <c r="M862" s="369"/>
      <c r="N862" s="369"/>
      <c r="O862" s="369"/>
      <c r="P862" s="369"/>
      <c r="Q862" s="369"/>
      <c r="R862" s="369"/>
      <c r="S862" s="369"/>
      <c r="T862" s="369"/>
      <c r="U862" s="369"/>
      <c r="V862" s="369"/>
      <c r="X862" s="369"/>
    </row>
    <row r="863" spans="12:24" s="120" customFormat="1">
      <c r="L863" s="369"/>
      <c r="M863" s="369"/>
      <c r="N863" s="369"/>
      <c r="O863" s="369"/>
      <c r="P863" s="369"/>
      <c r="Q863" s="369"/>
      <c r="R863" s="369"/>
      <c r="S863" s="369"/>
      <c r="T863" s="369"/>
      <c r="U863" s="369"/>
      <c r="V863" s="369"/>
      <c r="X863" s="369"/>
    </row>
    <row r="864" spans="12:24" s="120" customFormat="1">
      <c r="L864" s="369"/>
      <c r="M864" s="369"/>
      <c r="N864" s="369"/>
      <c r="O864" s="369"/>
      <c r="P864" s="369"/>
      <c r="Q864" s="369"/>
      <c r="R864" s="369"/>
      <c r="S864" s="369"/>
      <c r="T864" s="369"/>
      <c r="U864" s="369"/>
      <c r="V864" s="369"/>
      <c r="X864" s="369"/>
    </row>
    <row r="865" spans="12:24" s="120" customFormat="1">
      <c r="L865" s="369"/>
      <c r="M865" s="369"/>
      <c r="N865" s="369"/>
      <c r="O865" s="369"/>
      <c r="P865" s="369"/>
      <c r="Q865" s="369"/>
      <c r="R865" s="369"/>
      <c r="S865" s="369"/>
      <c r="T865" s="369"/>
      <c r="U865" s="369"/>
      <c r="V865" s="369"/>
      <c r="X865" s="369"/>
    </row>
    <row r="866" spans="12:24" s="120" customFormat="1">
      <c r="L866" s="369"/>
      <c r="M866" s="369"/>
      <c r="N866" s="369"/>
      <c r="O866" s="369"/>
      <c r="P866" s="369"/>
      <c r="Q866" s="369"/>
      <c r="R866" s="369"/>
      <c r="S866" s="369"/>
      <c r="T866" s="369"/>
      <c r="U866" s="369"/>
      <c r="V866" s="369"/>
      <c r="X866" s="369"/>
    </row>
    <row r="867" spans="12:24" s="120" customFormat="1">
      <c r="L867" s="369"/>
      <c r="M867" s="369"/>
      <c r="N867" s="369"/>
      <c r="O867" s="369"/>
      <c r="P867" s="369"/>
      <c r="Q867" s="369"/>
      <c r="R867" s="369"/>
      <c r="S867" s="369"/>
      <c r="T867" s="369"/>
      <c r="U867" s="369"/>
      <c r="V867" s="369"/>
      <c r="X867" s="369"/>
    </row>
    <row r="868" spans="12:24" s="120" customFormat="1">
      <c r="L868" s="369"/>
      <c r="M868" s="369"/>
      <c r="N868" s="369"/>
      <c r="O868" s="369"/>
      <c r="P868" s="369"/>
      <c r="Q868" s="369"/>
      <c r="R868" s="369"/>
      <c r="S868" s="369"/>
      <c r="T868" s="369"/>
      <c r="U868" s="369"/>
      <c r="V868" s="369"/>
      <c r="X868" s="369"/>
    </row>
    <row r="869" spans="12:24" s="120" customFormat="1">
      <c r="L869" s="369"/>
      <c r="M869" s="369"/>
      <c r="N869" s="369"/>
      <c r="O869" s="369"/>
      <c r="P869" s="369"/>
      <c r="Q869" s="369"/>
      <c r="R869" s="369"/>
      <c r="S869" s="369"/>
      <c r="T869" s="369"/>
      <c r="U869" s="369"/>
      <c r="V869" s="369"/>
      <c r="X869" s="369"/>
    </row>
    <row r="870" spans="12:24" s="120" customFormat="1">
      <c r="L870" s="369"/>
      <c r="M870" s="369"/>
      <c r="N870" s="369"/>
      <c r="O870" s="369"/>
      <c r="P870" s="369"/>
      <c r="Q870" s="369"/>
      <c r="R870" s="369"/>
      <c r="S870" s="369"/>
      <c r="T870" s="369"/>
      <c r="U870" s="369"/>
      <c r="V870" s="369"/>
      <c r="X870" s="369"/>
    </row>
    <row r="871" spans="12:24" s="120" customFormat="1">
      <c r="L871" s="369"/>
      <c r="M871" s="369"/>
      <c r="N871" s="369"/>
      <c r="O871" s="369"/>
      <c r="P871" s="369"/>
      <c r="Q871" s="369"/>
      <c r="R871" s="369"/>
      <c r="S871" s="369"/>
      <c r="T871" s="369"/>
      <c r="U871" s="369"/>
      <c r="V871" s="369"/>
      <c r="X871" s="369"/>
    </row>
    <row r="872" spans="12:24" s="120" customFormat="1">
      <c r="L872" s="369"/>
      <c r="M872" s="369"/>
      <c r="N872" s="369"/>
      <c r="O872" s="369"/>
      <c r="P872" s="369"/>
      <c r="Q872" s="369"/>
      <c r="R872" s="369"/>
      <c r="S872" s="369"/>
      <c r="T872" s="369"/>
      <c r="U872" s="369"/>
      <c r="V872" s="369"/>
      <c r="X872" s="369"/>
    </row>
    <row r="873" spans="12:24" s="120" customFormat="1">
      <c r="L873" s="369"/>
      <c r="M873" s="369"/>
      <c r="N873" s="369"/>
      <c r="O873" s="369"/>
      <c r="P873" s="369"/>
      <c r="Q873" s="369"/>
      <c r="R873" s="369"/>
      <c r="S873" s="369"/>
      <c r="T873" s="369"/>
      <c r="U873" s="369"/>
      <c r="V873" s="369"/>
      <c r="X873" s="369"/>
    </row>
    <row r="874" spans="12:24" s="120" customFormat="1">
      <c r="L874" s="369"/>
      <c r="M874" s="369"/>
      <c r="N874" s="369"/>
      <c r="O874" s="369"/>
      <c r="P874" s="369"/>
      <c r="Q874" s="369"/>
      <c r="R874" s="369"/>
      <c r="S874" s="369"/>
      <c r="T874" s="369"/>
      <c r="U874" s="369"/>
      <c r="V874" s="369"/>
      <c r="X874" s="369"/>
    </row>
    <row r="875" spans="12:24" s="120" customFormat="1">
      <c r="L875" s="369"/>
      <c r="M875" s="369"/>
      <c r="N875" s="369"/>
      <c r="O875" s="369"/>
      <c r="P875" s="369"/>
      <c r="Q875" s="369"/>
      <c r="R875" s="369"/>
      <c r="S875" s="369"/>
      <c r="T875" s="369"/>
      <c r="U875" s="369"/>
      <c r="V875" s="369"/>
      <c r="X875" s="369"/>
    </row>
    <row r="876" spans="12:24" s="120" customFormat="1">
      <c r="L876" s="369"/>
      <c r="M876" s="369"/>
      <c r="N876" s="369"/>
      <c r="O876" s="369"/>
      <c r="P876" s="369"/>
      <c r="Q876" s="369"/>
      <c r="R876" s="369"/>
      <c r="S876" s="369"/>
      <c r="T876" s="369"/>
      <c r="U876" s="369"/>
      <c r="V876" s="369"/>
      <c r="X876" s="369"/>
    </row>
    <row r="877" spans="12:24" s="120" customFormat="1">
      <c r="L877" s="369"/>
      <c r="M877" s="369"/>
      <c r="N877" s="369"/>
      <c r="O877" s="369"/>
      <c r="P877" s="369"/>
      <c r="Q877" s="369"/>
      <c r="R877" s="369"/>
      <c r="S877" s="369"/>
      <c r="T877" s="369"/>
      <c r="U877" s="369"/>
      <c r="V877" s="369"/>
      <c r="X877" s="369"/>
    </row>
    <row r="878" spans="12:24" s="120" customFormat="1">
      <c r="L878" s="369"/>
      <c r="M878" s="369"/>
      <c r="N878" s="369"/>
      <c r="O878" s="369"/>
      <c r="P878" s="369"/>
      <c r="Q878" s="369"/>
      <c r="R878" s="369"/>
      <c r="S878" s="369"/>
      <c r="T878" s="369"/>
      <c r="U878" s="369"/>
      <c r="V878" s="369"/>
      <c r="X878" s="369"/>
    </row>
    <row r="879" spans="12:24" s="120" customFormat="1">
      <c r="L879" s="369"/>
      <c r="M879" s="369"/>
      <c r="N879" s="369"/>
      <c r="O879" s="369"/>
      <c r="P879" s="369"/>
      <c r="Q879" s="369"/>
      <c r="R879" s="369"/>
      <c r="S879" s="369"/>
      <c r="T879" s="369"/>
      <c r="U879" s="369"/>
      <c r="V879" s="369"/>
      <c r="X879" s="369"/>
    </row>
    <row r="880" spans="12:24" s="120" customFormat="1">
      <c r="L880" s="369"/>
      <c r="M880" s="369"/>
      <c r="N880" s="369"/>
      <c r="O880" s="369"/>
      <c r="P880" s="369"/>
      <c r="Q880" s="369"/>
      <c r="R880" s="369"/>
      <c r="S880" s="369"/>
      <c r="T880" s="369"/>
      <c r="U880" s="369"/>
      <c r="V880" s="369"/>
      <c r="X880" s="369"/>
    </row>
    <row r="881" spans="12:24" s="120" customFormat="1">
      <c r="L881" s="369"/>
      <c r="M881" s="369"/>
      <c r="N881" s="369"/>
      <c r="O881" s="369"/>
      <c r="P881" s="369"/>
      <c r="Q881" s="369"/>
      <c r="R881" s="369"/>
      <c r="S881" s="369"/>
      <c r="T881" s="369"/>
      <c r="U881" s="369"/>
      <c r="V881" s="369"/>
      <c r="X881" s="369"/>
    </row>
    <row r="882" spans="12:24" s="120" customFormat="1">
      <c r="L882" s="369"/>
      <c r="M882" s="369"/>
      <c r="N882" s="369"/>
      <c r="O882" s="369"/>
      <c r="P882" s="369"/>
      <c r="Q882" s="369"/>
      <c r="R882" s="369"/>
      <c r="S882" s="369"/>
      <c r="T882" s="369"/>
      <c r="U882" s="369"/>
      <c r="V882" s="369"/>
      <c r="X882" s="369"/>
    </row>
    <row r="883" spans="12:24" s="120" customFormat="1">
      <c r="L883" s="369"/>
      <c r="M883" s="369"/>
      <c r="N883" s="369"/>
      <c r="O883" s="369"/>
      <c r="P883" s="369"/>
      <c r="Q883" s="369"/>
      <c r="R883" s="369"/>
      <c r="S883" s="369"/>
      <c r="T883" s="369"/>
      <c r="U883" s="369"/>
      <c r="V883" s="369"/>
      <c r="X883" s="369"/>
    </row>
    <row r="884" spans="12:24" s="120" customFormat="1">
      <c r="L884" s="369"/>
      <c r="M884" s="369"/>
      <c r="N884" s="369"/>
      <c r="O884" s="369"/>
      <c r="P884" s="369"/>
      <c r="Q884" s="369"/>
      <c r="R884" s="369"/>
      <c r="S884" s="369"/>
      <c r="T884" s="369"/>
      <c r="U884" s="369"/>
      <c r="V884" s="369"/>
      <c r="X884" s="369"/>
    </row>
    <row r="885" spans="12:24" s="120" customFormat="1">
      <c r="L885" s="369"/>
      <c r="M885" s="369"/>
      <c r="N885" s="369"/>
      <c r="O885" s="369"/>
      <c r="P885" s="369"/>
      <c r="Q885" s="369"/>
      <c r="R885" s="369"/>
      <c r="S885" s="369"/>
      <c r="T885" s="369"/>
      <c r="U885" s="369"/>
      <c r="V885" s="369"/>
      <c r="X885" s="369"/>
    </row>
    <row r="886" spans="12:24" s="120" customFormat="1">
      <c r="L886" s="369"/>
      <c r="M886" s="369"/>
      <c r="N886" s="369"/>
      <c r="O886" s="369"/>
      <c r="P886" s="369"/>
      <c r="Q886" s="369"/>
      <c r="R886" s="369"/>
      <c r="S886" s="369"/>
      <c r="T886" s="369"/>
      <c r="U886" s="369"/>
      <c r="V886" s="369"/>
      <c r="X886" s="369"/>
    </row>
    <row r="887" spans="12:24" s="120" customFormat="1">
      <c r="L887" s="369"/>
      <c r="M887" s="369"/>
      <c r="N887" s="369"/>
      <c r="O887" s="369"/>
      <c r="P887" s="369"/>
      <c r="Q887" s="369"/>
      <c r="R887" s="369"/>
      <c r="S887" s="369"/>
      <c r="T887" s="369"/>
      <c r="U887" s="369"/>
      <c r="V887" s="369"/>
      <c r="X887" s="369"/>
    </row>
    <row r="888" spans="12:24" s="120" customFormat="1">
      <c r="L888" s="369"/>
      <c r="M888" s="369"/>
      <c r="N888" s="369"/>
      <c r="O888" s="369"/>
      <c r="P888" s="369"/>
      <c r="Q888" s="369"/>
      <c r="R888" s="369"/>
      <c r="S888" s="369"/>
      <c r="T888" s="369"/>
      <c r="U888" s="369"/>
      <c r="V888" s="369"/>
      <c r="X888" s="369"/>
    </row>
    <row r="889" spans="12:24" s="120" customFormat="1">
      <c r="L889" s="369"/>
      <c r="M889" s="369"/>
      <c r="N889" s="369"/>
      <c r="O889" s="369"/>
      <c r="P889" s="369"/>
      <c r="Q889" s="369"/>
      <c r="R889" s="369"/>
      <c r="S889" s="369"/>
      <c r="T889" s="369"/>
      <c r="U889" s="369"/>
      <c r="V889" s="369"/>
      <c r="X889" s="369"/>
    </row>
    <row r="890" spans="12:24" s="120" customFormat="1">
      <c r="L890" s="369"/>
      <c r="M890" s="369"/>
      <c r="N890" s="369"/>
      <c r="O890" s="369"/>
      <c r="P890" s="369"/>
      <c r="Q890" s="369"/>
      <c r="R890" s="369"/>
      <c r="S890" s="369"/>
      <c r="T890" s="369"/>
      <c r="U890" s="369"/>
      <c r="V890" s="369"/>
      <c r="X890" s="369"/>
    </row>
    <row r="891" spans="12:24" s="120" customFormat="1">
      <c r="L891" s="369"/>
      <c r="M891" s="369"/>
      <c r="N891" s="369"/>
      <c r="O891" s="369"/>
      <c r="P891" s="369"/>
      <c r="Q891" s="369"/>
      <c r="R891" s="369"/>
      <c r="S891" s="369"/>
      <c r="T891" s="369"/>
      <c r="U891" s="369"/>
      <c r="V891" s="369"/>
      <c r="X891" s="369"/>
    </row>
    <row r="892" spans="12:24" s="120" customFormat="1">
      <c r="L892" s="369"/>
      <c r="M892" s="369"/>
      <c r="N892" s="369"/>
      <c r="O892" s="369"/>
      <c r="P892" s="369"/>
      <c r="Q892" s="369"/>
      <c r="R892" s="369"/>
      <c r="S892" s="369"/>
      <c r="T892" s="369"/>
      <c r="U892" s="369"/>
      <c r="V892" s="369"/>
      <c r="X892" s="369"/>
    </row>
    <row r="893" spans="12:24" s="120" customFormat="1">
      <c r="L893" s="369"/>
      <c r="M893" s="369"/>
      <c r="N893" s="369"/>
      <c r="O893" s="369"/>
      <c r="P893" s="369"/>
      <c r="Q893" s="369"/>
      <c r="R893" s="369"/>
      <c r="S893" s="369"/>
      <c r="T893" s="369"/>
      <c r="U893" s="369"/>
      <c r="V893" s="369"/>
      <c r="X893" s="369"/>
    </row>
    <row r="894" spans="12:24" s="120" customFormat="1">
      <c r="L894" s="369"/>
      <c r="M894" s="369"/>
      <c r="N894" s="369"/>
      <c r="O894" s="369"/>
      <c r="P894" s="369"/>
      <c r="Q894" s="369"/>
      <c r="R894" s="369"/>
      <c r="S894" s="369"/>
      <c r="T894" s="369"/>
      <c r="U894" s="369"/>
      <c r="V894" s="369"/>
      <c r="X894" s="369"/>
    </row>
    <row r="895" spans="12:24" s="120" customFormat="1">
      <c r="L895" s="369"/>
      <c r="M895" s="369"/>
      <c r="N895" s="369"/>
      <c r="O895" s="369"/>
      <c r="P895" s="369"/>
      <c r="Q895" s="369"/>
      <c r="R895" s="369"/>
      <c r="S895" s="369"/>
      <c r="T895" s="369"/>
      <c r="U895" s="369"/>
      <c r="V895" s="369"/>
      <c r="X895" s="369"/>
    </row>
  </sheetData>
  <sheetProtection algorithmName="SHA-512" hashValue="zQhxNSthNPOkUeblfMLT0R7Nb+7GALIp77ya3idrOSvKol1BqxwRG7cIRywbyYaA6ItK74NRJOvEbj+ggw3+8A==" saltValue="TnpDAqU+hwX8WMLrNH6neg==" spinCount="100000" sheet="1" formatCells="0" formatColumns="0" formatRows="0" insertColumns="0" insertRows="0" sort="0" autoFilter="0" pivotTables="0"/>
  <mergeCells count="24">
    <mergeCell ref="S8:T8"/>
    <mergeCell ref="D11:X11"/>
    <mergeCell ref="D12:D15"/>
    <mergeCell ref="E12:E15"/>
    <mergeCell ref="F12:F15"/>
    <mergeCell ref="G12:G15"/>
    <mergeCell ref="H12:I14"/>
    <mergeCell ref="J12:J15"/>
    <mergeCell ref="K12:N12"/>
    <mergeCell ref="O12:T12"/>
    <mergeCell ref="V12:W12"/>
    <mergeCell ref="K13:K15"/>
    <mergeCell ref="L13:L15"/>
    <mergeCell ref="M13:M15"/>
    <mergeCell ref="N13:N15"/>
    <mergeCell ref="V13:V14"/>
    <mergeCell ref="T14:T15"/>
    <mergeCell ref="A97:B98"/>
    <mergeCell ref="U12:U15"/>
    <mergeCell ref="O14:O15"/>
    <mergeCell ref="P14:P15"/>
    <mergeCell ref="Q14:Q15"/>
    <mergeCell ref="R14:R15"/>
    <mergeCell ref="S14:S15"/>
  </mergeCells>
  <conditionalFormatting sqref="K707">
    <cfRule type="expression" dxfId="4" priority="3">
      <formula>$K$707&lt;&gt;0</formula>
    </cfRule>
  </conditionalFormatting>
  <conditionalFormatting sqref="L707">
    <cfRule type="expression" dxfId="3" priority="2">
      <formula>$L$707&lt;&gt;0</formula>
    </cfRule>
  </conditionalFormatting>
  <conditionalFormatting sqref="U706">
    <cfRule type="cellIs" dxfId="2" priority="4" stopIfTrue="1" operator="equal">
      <formula>0</formula>
    </cfRule>
    <cfRule type="cellIs" dxfId="1" priority="5" stopIfTrue="1" operator="notEqual">
      <formula>0</formula>
    </cfRule>
  </conditionalFormatting>
  <conditionalFormatting sqref="W705">
    <cfRule type="cellIs" dxfId="0" priority="1" operator="equal">
      <formula>0</formula>
    </cfRule>
  </conditionalFormatting>
  <pageMargins left="0.35" right="0.45" top="1.1599999999999999" bottom="0.5" header="0.35" footer="0.25"/>
  <pageSetup paperSize="5" scale="26" orientation="landscape" verticalDpi="1200" r:id="rId1"/>
  <headerFooter>
    <oddHeader>&amp;L&amp;G&amp;R&amp;"Times New Roman,Bold"&amp;12 &amp;K04-0182023 SEFA Recon - Rev - Long Form</oddHeader>
    <oddFooter>&amp;L&amp;Z&amp;F</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C478E663-F827-4103-B9AD-6A15E76B9A05}">
          <x14:formula1>
            <xm:f>Exported!$A$2:$A$56</xm:f>
          </x14:formula1>
          <xm:sqref>E17:E702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4B454-6040-4EB4-9196-E30A8D6F084A}">
  <dimension ref="A2:C418"/>
  <sheetViews>
    <sheetView workbookViewId="0">
      <selection activeCell="Q45" sqref="Q45"/>
    </sheetView>
  </sheetViews>
  <sheetFormatPr defaultRowHeight="14.4"/>
  <cols>
    <col min="1" max="1" width="8.88671875" style="308"/>
    <col min="2" max="2" width="8.88671875" style="308" customWidth="1"/>
    <col min="3" max="3" width="8.88671875" style="309"/>
  </cols>
  <sheetData>
    <row r="2" spans="1:2">
      <c r="A2" s="308" t="s">
        <v>463</v>
      </c>
      <c r="B2" s="308" t="s">
        <v>464</v>
      </c>
    </row>
    <row r="3" spans="1:2">
      <c r="A3" s="308" t="s">
        <v>465</v>
      </c>
      <c r="B3" s="308" t="s">
        <v>466</v>
      </c>
    </row>
    <row r="4" spans="1:2">
      <c r="A4" s="308" t="s">
        <v>390</v>
      </c>
      <c r="B4" s="308" t="s">
        <v>391</v>
      </c>
    </row>
    <row r="5" spans="1:2">
      <c r="A5" s="308" t="s">
        <v>392</v>
      </c>
      <c r="B5" s="308" t="s">
        <v>393</v>
      </c>
    </row>
    <row r="6" spans="1:2">
      <c r="A6" s="308" t="s">
        <v>394</v>
      </c>
      <c r="B6" s="308" t="s">
        <v>467</v>
      </c>
    </row>
    <row r="7" spans="1:2">
      <c r="A7" s="308" t="s">
        <v>395</v>
      </c>
      <c r="B7" s="308" t="s">
        <v>468</v>
      </c>
    </row>
    <row r="8" spans="1:2">
      <c r="A8" s="308" t="s">
        <v>396</v>
      </c>
      <c r="B8" s="308" t="s">
        <v>469</v>
      </c>
    </row>
    <row r="9" spans="1:2">
      <c r="A9" s="308" t="s">
        <v>397</v>
      </c>
      <c r="B9" s="308" t="s">
        <v>398</v>
      </c>
    </row>
    <row r="10" spans="1:2">
      <c r="A10" s="308" t="s">
        <v>399</v>
      </c>
      <c r="B10" s="308" t="s">
        <v>400</v>
      </c>
    </row>
    <row r="11" spans="1:2">
      <c r="A11" s="308" t="s">
        <v>401</v>
      </c>
      <c r="B11" s="308" t="s">
        <v>470</v>
      </c>
    </row>
    <row r="12" spans="1:2">
      <c r="A12" s="308" t="s">
        <v>402</v>
      </c>
      <c r="B12" s="308" t="s">
        <v>471</v>
      </c>
    </row>
    <row r="13" spans="1:2">
      <c r="A13" s="308" t="s">
        <v>403</v>
      </c>
      <c r="B13" s="308" t="s">
        <v>472</v>
      </c>
    </row>
    <row r="14" spans="1:2">
      <c r="A14" s="308" t="s">
        <v>404</v>
      </c>
      <c r="B14" s="308" t="s">
        <v>473</v>
      </c>
    </row>
    <row r="15" spans="1:2">
      <c r="A15" s="307" t="s">
        <v>405</v>
      </c>
      <c r="B15" s="308" t="s">
        <v>474</v>
      </c>
    </row>
    <row r="16" spans="1:2">
      <c r="A16" s="308" t="s">
        <v>406</v>
      </c>
      <c r="B16" s="308" t="s">
        <v>475</v>
      </c>
    </row>
    <row r="17" spans="1:2">
      <c r="A17" s="308" t="s">
        <v>407</v>
      </c>
      <c r="B17" s="308" t="s">
        <v>476</v>
      </c>
    </row>
    <row r="18" spans="1:2">
      <c r="A18" s="308" t="s">
        <v>408</v>
      </c>
      <c r="B18" s="308" t="s">
        <v>477</v>
      </c>
    </row>
    <row r="19" spans="1:2">
      <c r="A19" s="308" t="s">
        <v>409</v>
      </c>
      <c r="B19" s="308" t="s">
        <v>478</v>
      </c>
    </row>
    <row r="20" spans="1:2">
      <c r="A20" s="308" t="s">
        <v>410</v>
      </c>
      <c r="B20" s="308" t="s">
        <v>479</v>
      </c>
    </row>
    <row r="21" spans="1:2">
      <c r="A21" s="308" t="s">
        <v>411</v>
      </c>
      <c r="B21" s="308" t="s">
        <v>480</v>
      </c>
    </row>
    <row r="22" spans="1:2">
      <c r="A22" s="308" t="s">
        <v>412</v>
      </c>
      <c r="B22" s="308" t="s">
        <v>481</v>
      </c>
    </row>
    <row r="23" spans="1:2">
      <c r="A23" s="308" t="s">
        <v>413</v>
      </c>
      <c r="B23" s="308" t="s">
        <v>482</v>
      </c>
    </row>
    <row r="24" spans="1:2">
      <c r="A24" s="308" t="s">
        <v>414</v>
      </c>
      <c r="B24" s="308" t="s">
        <v>483</v>
      </c>
    </row>
    <row r="25" spans="1:2">
      <c r="A25" s="308" t="s">
        <v>415</v>
      </c>
      <c r="B25" s="308" t="s">
        <v>416</v>
      </c>
    </row>
    <row r="26" spans="1:2">
      <c r="A26" s="308" t="s">
        <v>417</v>
      </c>
      <c r="B26" s="308" t="s">
        <v>418</v>
      </c>
    </row>
    <row r="27" spans="1:2">
      <c r="A27" s="308" t="s">
        <v>419</v>
      </c>
      <c r="B27" s="308" t="s">
        <v>420</v>
      </c>
    </row>
    <row r="28" spans="1:2">
      <c r="A28" s="308" t="s">
        <v>421</v>
      </c>
      <c r="B28" s="308" t="s">
        <v>484</v>
      </c>
    </row>
    <row r="29" spans="1:2">
      <c r="A29" s="308" t="s">
        <v>422</v>
      </c>
      <c r="B29" s="308" t="s">
        <v>485</v>
      </c>
    </row>
    <row r="30" spans="1:2">
      <c r="A30" s="308" t="s">
        <v>423</v>
      </c>
      <c r="B30" s="308" t="s">
        <v>424</v>
      </c>
    </row>
    <row r="31" spans="1:2">
      <c r="A31" s="308" t="s">
        <v>425</v>
      </c>
      <c r="B31" s="308" t="s">
        <v>486</v>
      </c>
    </row>
    <row r="32" spans="1:2">
      <c r="A32" s="308" t="s">
        <v>426</v>
      </c>
      <c r="B32" s="308" t="s">
        <v>487</v>
      </c>
    </row>
    <row r="33" spans="1:2">
      <c r="A33" s="308" t="s">
        <v>427</v>
      </c>
      <c r="B33" s="308" t="s">
        <v>428</v>
      </c>
    </row>
    <row r="34" spans="1:2">
      <c r="A34" s="308" t="s">
        <v>429</v>
      </c>
      <c r="B34" s="308" t="s">
        <v>430</v>
      </c>
    </row>
    <row r="35" spans="1:2">
      <c r="A35" s="308" t="s">
        <v>488</v>
      </c>
      <c r="B35" s="308" t="s">
        <v>489</v>
      </c>
    </row>
    <row r="36" spans="1:2">
      <c r="A36" s="308" t="s">
        <v>490</v>
      </c>
      <c r="B36" s="308" t="s">
        <v>491</v>
      </c>
    </row>
    <row r="37" spans="1:2">
      <c r="A37" s="308" t="s">
        <v>431</v>
      </c>
      <c r="B37" s="308" t="s">
        <v>492</v>
      </c>
    </row>
    <row r="38" spans="1:2">
      <c r="A38" s="308" t="s">
        <v>493</v>
      </c>
      <c r="B38" s="308" t="s">
        <v>494</v>
      </c>
    </row>
    <row r="39" spans="1:2">
      <c r="A39" s="308" t="s">
        <v>495</v>
      </c>
      <c r="B39" s="308" t="s">
        <v>496</v>
      </c>
    </row>
    <row r="40" spans="1:2">
      <c r="A40" s="308" t="s">
        <v>497</v>
      </c>
      <c r="B40" s="308" t="s">
        <v>498</v>
      </c>
    </row>
    <row r="41" spans="1:2">
      <c r="A41" s="308" t="s">
        <v>432</v>
      </c>
      <c r="B41" s="308" t="s">
        <v>499</v>
      </c>
    </row>
    <row r="42" spans="1:2">
      <c r="A42" s="308" t="s">
        <v>433</v>
      </c>
      <c r="B42" s="308" t="s">
        <v>500</v>
      </c>
    </row>
    <row r="43" spans="1:2">
      <c r="A43" s="308" t="s">
        <v>434</v>
      </c>
      <c r="B43" s="308" t="s">
        <v>501</v>
      </c>
    </row>
    <row r="44" spans="1:2" ht="13.2">
      <c r="A44" s="310" t="s">
        <v>435</v>
      </c>
      <c r="B44" s="310" t="s">
        <v>502</v>
      </c>
    </row>
    <row r="45" spans="1:2" ht="13.2">
      <c r="A45" s="310" t="s">
        <v>436</v>
      </c>
      <c r="B45" s="310" t="s">
        <v>503</v>
      </c>
    </row>
    <row r="46" spans="1:2" ht="13.2">
      <c r="A46" s="310" t="s">
        <v>437</v>
      </c>
      <c r="B46" s="310" t="s">
        <v>504</v>
      </c>
    </row>
    <row r="47" spans="1:2" ht="13.2">
      <c r="A47" s="310" t="s">
        <v>438</v>
      </c>
      <c r="B47" s="310" t="s">
        <v>505</v>
      </c>
    </row>
    <row r="48" spans="1:2" ht="13.2">
      <c r="A48" s="310" t="s">
        <v>439</v>
      </c>
      <c r="B48" s="310" t="s">
        <v>506</v>
      </c>
    </row>
    <row r="49" spans="1:2" ht="13.2">
      <c r="A49" s="310" t="s">
        <v>440</v>
      </c>
      <c r="B49" s="310" t="s">
        <v>507</v>
      </c>
    </row>
    <row r="50" spans="1:2" ht="13.2">
      <c r="A50" s="310" t="s">
        <v>508</v>
      </c>
      <c r="B50" s="310" t="s">
        <v>509</v>
      </c>
    </row>
    <row r="51" spans="1:2" ht="13.2">
      <c r="A51" s="310" t="s">
        <v>510</v>
      </c>
      <c r="B51" s="310" t="s">
        <v>511</v>
      </c>
    </row>
    <row r="52" spans="1:2" ht="13.2">
      <c r="A52" s="310" t="s">
        <v>512</v>
      </c>
      <c r="B52" s="310" t="s">
        <v>513</v>
      </c>
    </row>
    <row r="53" spans="1:2" ht="13.2">
      <c r="A53" s="310" t="s">
        <v>514</v>
      </c>
      <c r="B53" s="310" t="s">
        <v>515</v>
      </c>
    </row>
    <row r="54" spans="1:2" ht="13.2">
      <c r="A54" s="310" t="s">
        <v>516</v>
      </c>
      <c r="B54" s="310" t="s">
        <v>517</v>
      </c>
    </row>
    <row r="55" spans="1:2" ht="13.2">
      <c r="A55" s="310" t="s">
        <v>518</v>
      </c>
      <c r="B55" s="310" t="s">
        <v>519</v>
      </c>
    </row>
    <row r="56" spans="1:2" ht="13.2">
      <c r="A56" s="310" t="s">
        <v>441</v>
      </c>
      <c r="B56" s="310" t="s">
        <v>520</v>
      </c>
    </row>
    <row r="57" spans="1:2" ht="13.2">
      <c r="A57" s="310"/>
      <c r="B57" s="310"/>
    </row>
    <row r="58" spans="1:2" ht="13.2">
      <c r="A58" s="310"/>
      <c r="B58" s="310"/>
    </row>
    <row r="59" spans="1:2" ht="13.2">
      <c r="A59" s="310"/>
      <c r="B59" s="310"/>
    </row>
    <row r="60" spans="1:2" ht="13.2">
      <c r="A60" s="310"/>
      <c r="B60" s="310"/>
    </row>
    <row r="61" spans="1:2" ht="13.2">
      <c r="A61" s="310"/>
      <c r="B61" s="310"/>
    </row>
    <row r="62" spans="1:2" ht="13.2">
      <c r="A62" s="310"/>
      <c r="B62" s="310"/>
    </row>
    <row r="63" spans="1:2" ht="13.2">
      <c r="A63" s="310"/>
      <c r="B63" s="310"/>
    </row>
    <row r="64" spans="1:2" ht="13.2">
      <c r="A64" s="310"/>
      <c r="B64" s="310"/>
    </row>
    <row r="65" spans="1:2" ht="13.2">
      <c r="A65" s="310"/>
      <c r="B65" s="310"/>
    </row>
    <row r="66" spans="1:2" ht="13.2">
      <c r="A66" s="310"/>
      <c r="B66" s="310"/>
    </row>
    <row r="67" spans="1:2" ht="13.2">
      <c r="A67" s="310"/>
      <c r="B67" s="310"/>
    </row>
    <row r="68" spans="1:2" ht="13.2">
      <c r="A68" s="310"/>
      <c r="B68" s="310"/>
    </row>
    <row r="69" spans="1:2" ht="13.2">
      <c r="A69" s="310"/>
      <c r="B69" s="310"/>
    </row>
    <row r="70" spans="1:2" ht="13.2">
      <c r="A70" s="310"/>
      <c r="B70" s="310"/>
    </row>
    <row r="71" spans="1:2" ht="13.2">
      <c r="A71" s="310"/>
      <c r="B71" s="310"/>
    </row>
    <row r="72" spans="1:2" ht="13.2">
      <c r="A72" s="310"/>
      <c r="B72" s="310"/>
    </row>
    <row r="73" spans="1:2" ht="13.2">
      <c r="A73" s="310"/>
      <c r="B73" s="310"/>
    </row>
    <row r="74" spans="1:2" ht="13.2">
      <c r="A74" s="310"/>
      <c r="B74" s="310"/>
    </row>
    <row r="75" spans="1:2" ht="13.2">
      <c r="A75" s="310"/>
      <c r="B75" s="310"/>
    </row>
    <row r="76" spans="1:2" ht="13.2">
      <c r="A76" s="310"/>
      <c r="B76" s="310"/>
    </row>
    <row r="77" spans="1:2" ht="13.2">
      <c r="A77" s="310"/>
      <c r="B77" s="310"/>
    </row>
    <row r="78" spans="1:2" ht="13.2">
      <c r="A78" s="310"/>
      <c r="B78" s="310"/>
    </row>
    <row r="79" spans="1:2" ht="13.2">
      <c r="A79" s="310"/>
      <c r="B79" s="310"/>
    </row>
    <row r="80" spans="1:2" ht="13.2">
      <c r="A80" s="310"/>
      <c r="B80" s="310"/>
    </row>
    <row r="81" spans="1:2" ht="13.2">
      <c r="A81" s="310"/>
      <c r="B81" s="310"/>
    </row>
    <row r="82" spans="1:2" ht="13.2">
      <c r="A82" s="310"/>
      <c r="B82" s="310"/>
    </row>
    <row r="83" spans="1:2" ht="13.2">
      <c r="A83" s="310"/>
      <c r="B83" s="310"/>
    </row>
    <row r="84" spans="1:2" ht="13.2">
      <c r="A84" s="310"/>
      <c r="B84" s="310"/>
    </row>
    <row r="85" spans="1:2" ht="13.2">
      <c r="A85" s="310"/>
      <c r="B85" s="310"/>
    </row>
    <row r="86" spans="1:2" ht="13.2">
      <c r="A86" s="310"/>
      <c r="B86" s="310"/>
    </row>
    <row r="87" spans="1:2" ht="13.2">
      <c r="A87" s="310"/>
      <c r="B87" s="310"/>
    </row>
    <row r="88" spans="1:2" ht="13.2">
      <c r="A88" s="310"/>
      <c r="B88" s="310"/>
    </row>
    <row r="89" spans="1:2" ht="13.2">
      <c r="A89" s="310"/>
      <c r="B89" s="310"/>
    </row>
    <row r="90" spans="1:2" ht="13.2">
      <c r="A90" s="310"/>
      <c r="B90" s="310"/>
    </row>
    <row r="91" spans="1:2" ht="13.2">
      <c r="A91" s="310"/>
      <c r="B91" s="310"/>
    </row>
    <row r="92" spans="1:2" ht="13.2">
      <c r="A92" s="310"/>
      <c r="B92" s="310"/>
    </row>
    <row r="93" spans="1:2" ht="13.2">
      <c r="A93" s="310"/>
      <c r="B93" s="310"/>
    </row>
    <row r="94" spans="1:2" ht="13.2">
      <c r="A94" s="310"/>
      <c r="B94" s="310"/>
    </row>
    <row r="95" spans="1:2" ht="13.2">
      <c r="A95" s="310"/>
      <c r="B95" s="310"/>
    </row>
    <row r="96" spans="1:2" ht="13.2">
      <c r="A96" s="310"/>
      <c r="B96" s="310"/>
    </row>
    <row r="97" spans="1:2" ht="13.2">
      <c r="A97" s="310"/>
      <c r="B97" s="310"/>
    </row>
    <row r="98" spans="1:2" ht="13.2">
      <c r="A98" s="310"/>
      <c r="B98" s="310"/>
    </row>
    <row r="99" spans="1:2" ht="13.2">
      <c r="A99" s="310"/>
      <c r="B99" s="310"/>
    </row>
    <row r="100" spans="1:2" ht="13.2">
      <c r="A100" s="310"/>
      <c r="B100" s="310"/>
    </row>
    <row r="101" spans="1:2" ht="13.2">
      <c r="A101" s="310"/>
      <c r="B101" s="310"/>
    </row>
    <row r="102" spans="1:2" ht="13.2">
      <c r="A102" s="310"/>
      <c r="B102" s="310"/>
    </row>
    <row r="103" spans="1:2" ht="13.2">
      <c r="A103" s="310"/>
      <c r="B103" s="310"/>
    </row>
    <row r="104" spans="1:2" ht="13.2">
      <c r="A104" s="310"/>
      <c r="B104" s="310"/>
    </row>
    <row r="105" spans="1:2" ht="13.2">
      <c r="A105" s="310"/>
      <c r="B105" s="310"/>
    </row>
    <row r="106" spans="1:2" ht="13.2">
      <c r="A106" s="310"/>
      <c r="B106" s="310"/>
    </row>
    <row r="107" spans="1:2" ht="13.2">
      <c r="A107" s="310"/>
      <c r="B107" s="310"/>
    </row>
    <row r="108" spans="1:2" ht="13.2">
      <c r="A108" s="310"/>
      <c r="B108" s="310"/>
    </row>
    <row r="109" spans="1:2" ht="13.2">
      <c r="A109" s="310"/>
      <c r="B109" s="310"/>
    </row>
    <row r="110" spans="1:2" ht="13.2">
      <c r="A110" s="310"/>
      <c r="B110" s="310"/>
    </row>
    <row r="111" spans="1:2" ht="13.2">
      <c r="A111" s="310"/>
      <c r="B111" s="310"/>
    </row>
    <row r="112" spans="1:2" ht="13.2">
      <c r="A112" s="310"/>
      <c r="B112" s="310"/>
    </row>
    <row r="113" spans="1:2" ht="13.2">
      <c r="A113" s="310"/>
      <c r="B113" s="310"/>
    </row>
    <row r="114" spans="1:2" ht="13.2">
      <c r="A114" s="310"/>
      <c r="B114" s="310"/>
    </row>
    <row r="115" spans="1:2" ht="13.2">
      <c r="A115" s="310"/>
      <c r="B115" s="310"/>
    </row>
    <row r="116" spans="1:2" ht="13.2">
      <c r="A116" s="310"/>
      <c r="B116" s="310"/>
    </row>
    <row r="117" spans="1:2" ht="13.2">
      <c r="A117" s="310"/>
      <c r="B117" s="310"/>
    </row>
    <row r="118" spans="1:2" ht="13.2">
      <c r="A118" s="310"/>
      <c r="B118" s="310"/>
    </row>
    <row r="119" spans="1:2" ht="13.2">
      <c r="A119" s="310"/>
      <c r="B119" s="310"/>
    </row>
    <row r="120" spans="1:2" ht="13.2">
      <c r="A120" s="310"/>
      <c r="B120" s="310"/>
    </row>
    <row r="121" spans="1:2" ht="13.2">
      <c r="A121" s="310"/>
      <c r="B121" s="310"/>
    </row>
    <row r="122" spans="1:2" ht="13.2">
      <c r="A122" s="310"/>
      <c r="B122" s="310"/>
    </row>
    <row r="123" spans="1:2" ht="13.2">
      <c r="A123" s="310"/>
      <c r="B123" s="310"/>
    </row>
    <row r="124" spans="1:2" ht="13.2">
      <c r="A124" s="310"/>
      <c r="B124" s="310"/>
    </row>
    <row r="125" spans="1:2" ht="13.2">
      <c r="A125" s="310"/>
      <c r="B125" s="310"/>
    </row>
    <row r="126" spans="1:2" ht="13.2">
      <c r="A126" s="310"/>
      <c r="B126" s="310"/>
    </row>
    <row r="127" spans="1:2" ht="13.2">
      <c r="A127" s="310"/>
      <c r="B127" s="310"/>
    </row>
    <row r="128" spans="1:2" ht="13.2">
      <c r="A128" s="310"/>
      <c r="B128" s="310"/>
    </row>
    <row r="129" spans="1:2" ht="13.2">
      <c r="A129" s="310"/>
      <c r="B129" s="310"/>
    </row>
    <row r="130" spans="1:2" ht="13.2">
      <c r="A130" s="310"/>
      <c r="B130" s="310"/>
    </row>
    <row r="131" spans="1:2" ht="13.2">
      <c r="A131" s="310"/>
      <c r="B131" s="310"/>
    </row>
    <row r="132" spans="1:2" ht="13.2">
      <c r="A132" s="310"/>
      <c r="B132" s="310"/>
    </row>
    <row r="133" spans="1:2" ht="13.2">
      <c r="A133" s="310"/>
      <c r="B133" s="310"/>
    </row>
    <row r="134" spans="1:2" ht="13.2">
      <c r="A134" s="310"/>
      <c r="B134" s="310"/>
    </row>
    <row r="135" spans="1:2" ht="13.2">
      <c r="A135" s="310"/>
      <c r="B135" s="310"/>
    </row>
    <row r="136" spans="1:2" ht="13.2">
      <c r="A136" s="310"/>
      <c r="B136" s="310"/>
    </row>
    <row r="137" spans="1:2" ht="13.2">
      <c r="A137" s="310"/>
      <c r="B137" s="310"/>
    </row>
    <row r="138" spans="1:2" ht="13.2">
      <c r="A138" s="310"/>
      <c r="B138" s="310"/>
    </row>
    <row r="139" spans="1:2" ht="13.2">
      <c r="A139" s="310"/>
      <c r="B139" s="310"/>
    </row>
    <row r="140" spans="1:2" ht="13.2">
      <c r="A140" s="310"/>
      <c r="B140" s="310"/>
    </row>
    <row r="141" spans="1:2" ht="13.2">
      <c r="A141" s="310"/>
      <c r="B141" s="310"/>
    </row>
    <row r="142" spans="1:2" ht="13.2">
      <c r="A142" s="310"/>
      <c r="B142" s="310"/>
    </row>
    <row r="143" spans="1:2" ht="13.2">
      <c r="A143" s="310"/>
      <c r="B143" s="310"/>
    </row>
    <row r="144" spans="1:2" ht="13.2">
      <c r="A144" s="310"/>
      <c r="B144" s="310"/>
    </row>
    <row r="145" spans="1:2" ht="13.2">
      <c r="A145" s="310"/>
      <c r="B145" s="310"/>
    </row>
    <row r="146" spans="1:2" ht="13.2">
      <c r="A146" s="310"/>
      <c r="B146" s="310"/>
    </row>
    <row r="147" spans="1:2" ht="13.2">
      <c r="A147" s="310"/>
      <c r="B147" s="310"/>
    </row>
    <row r="148" spans="1:2" ht="13.2">
      <c r="A148" s="310"/>
      <c r="B148" s="310"/>
    </row>
    <row r="149" spans="1:2" ht="13.2">
      <c r="A149" s="310"/>
      <c r="B149" s="310"/>
    </row>
    <row r="150" spans="1:2" ht="13.2">
      <c r="A150" s="310"/>
      <c r="B150" s="310"/>
    </row>
    <row r="151" spans="1:2" ht="13.2">
      <c r="A151" s="310"/>
      <c r="B151" s="310"/>
    </row>
    <row r="152" spans="1:2" ht="13.2">
      <c r="A152" s="310"/>
      <c r="B152" s="310"/>
    </row>
    <row r="153" spans="1:2" ht="13.2">
      <c r="A153" s="310"/>
      <c r="B153" s="310"/>
    </row>
    <row r="154" spans="1:2" ht="13.2">
      <c r="A154" s="310"/>
      <c r="B154" s="310"/>
    </row>
    <row r="155" spans="1:2" ht="13.2">
      <c r="A155" s="310"/>
      <c r="B155" s="310"/>
    </row>
    <row r="156" spans="1:2" ht="13.2">
      <c r="A156" s="310"/>
      <c r="B156" s="310"/>
    </row>
    <row r="157" spans="1:2" ht="13.2">
      <c r="A157" s="310"/>
      <c r="B157" s="310"/>
    </row>
    <row r="158" spans="1:2" ht="13.2">
      <c r="A158" s="310"/>
      <c r="B158" s="310"/>
    </row>
    <row r="159" spans="1:2" ht="13.2">
      <c r="A159" s="310"/>
      <c r="B159" s="310"/>
    </row>
    <row r="160" spans="1:2" ht="13.2">
      <c r="A160" s="310"/>
      <c r="B160" s="310"/>
    </row>
    <row r="161" spans="1:2" ht="13.2">
      <c r="A161" s="310"/>
      <c r="B161" s="310"/>
    </row>
    <row r="162" spans="1:2" ht="13.2">
      <c r="A162" s="310"/>
      <c r="B162" s="310"/>
    </row>
    <row r="163" spans="1:2" ht="13.2">
      <c r="A163" s="310"/>
      <c r="B163" s="310"/>
    </row>
    <row r="164" spans="1:2" ht="13.2">
      <c r="A164" s="310"/>
      <c r="B164" s="310"/>
    </row>
    <row r="165" spans="1:2" ht="13.2">
      <c r="A165" s="310"/>
      <c r="B165" s="310"/>
    </row>
    <row r="166" spans="1:2" ht="13.2">
      <c r="A166" s="310"/>
      <c r="B166" s="310"/>
    </row>
    <row r="167" spans="1:2" ht="13.2">
      <c r="A167" s="310"/>
      <c r="B167" s="310"/>
    </row>
    <row r="168" spans="1:2" ht="13.2">
      <c r="A168" s="310"/>
      <c r="B168" s="310"/>
    </row>
    <row r="169" spans="1:2" ht="13.2">
      <c r="A169" s="310"/>
      <c r="B169" s="310"/>
    </row>
    <row r="170" spans="1:2" ht="13.2">
      <c r="A170" s="310"/>
      <c r="B170" s="310"/>
    </row>
    <row r="171" spans="1:2" ht="13.2">
      <c r="A171" s="310"/>
      <c r="B171" s="310"/>
    </row>
    <row r="172" spans="1:2" ht="13.2">
      <c r="A172" s="310"/>
      <c r="B172" s="310"/>
    </row>
    <row r="173" spans="1:2" ht="13.2">
      <c r="A173" s="310"/>
      <c r="B173" s="310"/>
    </row>
    <row r="174" spans="1:2" ht="13.2">
      <c r="A174" s="310"/>
      <c r="B174" s="310"/>
    </row>
    <row r="175" spans="1:2" ht="13.2">
      <c r="A175" s="310"/>
      <c r="B175" s="310"/>
    </row>
    <row r="176" spans="1:2" ht="13.2">
      <c r="A176" s="310"/>
      <c r="B176" s="310"/>
    </row>
    <row r="177" spans="1:2" ht="13.2">
      <c r="A177" s="310"/>
      <c r="B177" s="310"/>
    </row>
    <row r="178" spans="1:2" ht="13.2">
      <c r="A178" s="310"/>
      <c r="B178" s="310"/>
    </row>
    <row r="179" spans="1:2" ht="13.2">
      <c r="A179" s="310"/>
      <c r="B179" s="310"/>
    </row>
    <row r="180" spans="1:2" ht="13.2">
      <c r="A180" s="310"/>
      <c r="B180" s="310"/>
    </row>
    <row r="181" spans="1:2" ht="13.2">
      <c r="A181" s="310"/>
      <c r="B181" s="310"/>
    </row>
    <row r="182" spans="1:2" ht="13.2">
      <c r="A182" s="310"/>
      <c r="B182" s="310"/>
    </row>
    <row r="183" spans="1:2" ht="13.2">
      <c r="A183" s="310"/>
      <c r="B183" s="310"/>
    </row>
    <row r="184" spans="1:2" ht="13.2">
      <c r="A184" s="310"/>
      <c r="B184" s="310"/>
    </row>
    <row r="185" spans="1:2" ht="13.2">
      <c r="A185" s="310"/>
      <c r="B185" s="310"/>
    </row>
    <row r="186" spans="1:2" ht="13.2">
      <c r="A186" s="310"/>
      <c r="B186" s="310"/>
    </row>
    <row r="187" spans="1:2" ht="13.2">
      <c r="A187" s="310"/>
      <c r="B187" s="310"/>
    </row>
    <row r="188" spans="1:2" ht="13.2">
      <c r="A188" s="310"/>
      <c r="B188" s="310"/>
    </row>
    <row r="189" spans="1:2" ht="13.2">
      <c r="A189" s="310"/>
      <c r="B189" s="310"/>
    </row>
    <row r="190" spans="1:2" ht="13.2">
      <c r="A190" s="310"/>
      <c r="B190" s="310"/>
    </row>
    <row r="191" spans="1:2" ht="13.2">
      <c r="A191" s="310"/>
      <c r="B191" s="310"/>
    </row>
    <row r="192" spans="1:2" ht="13.2">
      <c r="A192" s="310"/>
      <c r="B192" s="310"/>
    </row>
    <row r="193" spans="1:2" ht="13.2">
      <c r="A193" s="310"/>
      <c r="B193" s="310"/>
    </row>
    <row r="194" spans="1:2" ht="13.2">
      <c r="A194" s="310"/>
      <c r="B194" s="310"/>
    </row>
    <row r="195" spans="1:2" ht="13.2">
      <c r="A195" s="310"/>
      <c r="B195" s="310"/>
    </row>
    <row r="196" spans="1:2" ht="13.2">
      <c r="A196" s="310"/>
      <c r="B196" s="310"/>
    </row>
    <row r="197" spans="1:2" ht="13.2">
      <c r="A197" s="310"/>
      <c r="B197" s="310"/>
    </row>
    <row r="198" spans="1:2" ht="13.2">
      <c r="A198" s="310"/>
      <c r="B198" s="310"/>
    </row>
    <row r="199" spans="1:2" ht="13.2">
      <c r="A199" s="310"/>
      <c r="B199" s="310"/>
    </row>
    <row r="200" spans="1:2" ht="13.2">
      <c r="A200" s="310"/>
      <c r="B200" s="310"/>
    </row>
    <row r="201" spans="1:2" ht="13.2">
      <c r="A201" s="310"/>
      <c r="B201" s="310"/>
    </row>
    <row r="202" spans="1:2" ht="13.2">
      <c r="A202" s="310"/>
      <c r="B202" s="310"/>
    </row>
    <row r="203" spans="1:2" ht="13.2">
      <c r="A203" s="310"/>
      <c r="B203" s="310"/>
    </row>
    <row r="204" spans="1:2" ht="13.2">
      <c r="A204" s="310"/>
      <c r="B204" s="310"/>
    </row>
    <row r="205" spans="1:2" ht="13.2">
      <c r="A205" s="310"/>
      <c r="B205" s="310"/>
    </row>
    <row r="206" spans="1:2" ht="13.2">
      <c r="A206" s="310"/>
      <c r="B206" s="310"/>
    </row>
    <row r="207" spans="1:2" ht="13.2">
      <c r="A207" s="310"/>
      <c r="B207" s="310"/>
    </row>
    <row r="208" spans="1:2" ht="13.2">
      <c r="A208" s="310"/>
      <c r="B208" s="310"/>
    </row>
    <row r="209" spans="1:2" ht="13.2">
      <c r="A209" s="310"/>
      <c r="B209" s="310"/>
    </row>
    <row r="210" spans="1:2" ht="13.2">
      <c r="A210" s="310"/>
      <c r="B210" s="310"/>
    </row>
    <row r="211" spans="1:2" ht="13.2">
      <c r="A211" s="310"/>
      <c r="B211" s="310"/>
    </row>
    <row r="212" spans="1:2" ht="13.2">
      <c r="A212" s="310"/>
      <c r="B212" s="310"/>
    </row>
    <row r="213" spans="1:2" ht="13.2">
      <c r="A213" s="310"/>
      <c r="B213" s="310"/>
    </row>
    <row r="214" spans="1:2" ht="13.2">
      <c r="A214" s="310"/>
      <c r="B214" s="310"/>
    </row>
    <row r="215" spans="1:2" ht="13.2">
      <c r="A215" s="310"/>
      <c r="B215" s="310"/>
    </row>
    <row r="216" spans="1:2" ht="13.2">
      <c r="A216" s="310"/>
      <c r="B216" s="310"/>
    </row>
    <row r="217" spans="1:2" ht="13.2">
      <c r="A217" s="310"/>
      <c r="B217" s="310"/>
    </row>
    <row r="218" spans="1:2" ht="13.2">
      <c r="A218" s="310"/>
      <c r="B218" s="310"/>
    </row>
    <row r="219" spans="1:2" ht="13.2">
      <c r="A219" s="310"/>
      <c r="B219" s="310"/>
    </row>
    <row r="220" spans="1:2" ht="13.2">
      <c r="A220" s="310"/>
      <c r="B220" s="310"/>
    </row>
    <row r="221" spans="1:2" ht="13.2">
      <c r="A221" s="310"/>
      <c r="B221" s="310"/>
    </row>
    <row r="222" spans="1:2" ht="13.2">
      <c r="A222" s="310"/>
      <c r="B222" s="310"/>
    </row>
    <row r="223" spans="1:2" ht="13.2">
      <c r="A223" s="310"/>
      <c r="B223" s="310"/>
    </row>
    <row r="224" spans="1:2" ht="13.2">
      <c r="A224" s="310"/>
      <c r="B224" s="310"/>
    </row>
    <row r="225" spans="1:2" ht="13.2">
      <c r="A225" s="310"/>
      <c r="B225" s="310"/>
    </row>
    <row r="226" spans="1:2" ht="13.2">
      <c r="A226" s="310"/>
      <c r="B226" s="310"/>
    </row>
    <row r="227" spans="1:2" ht="13.2">
      <c r="A227" s="310"/>
      <c r="B227" s="310"/>
    </row>
    <row r="228" spans="1:2" ht="13.2">
      <c r="A228" s="310"/>
      <c r="B228" s="310"/>
    </row>
    <row r="229" spans="1:2" ht="13.2">
      <c r="A229" s="310"/>
      <c r="B229" s="310"/>
    </row>
    <row r="230" spans="1:2" ht="13.2">
      <c r="A230" s="310"/>
      <c r="B230" s="310"/>
    </row>
    <row r="231" spans="1:2" ht="13.2">
      <c r="A231" s="310"/>
      <c r="B231" s="310"/>
    </row>
    <row r="232" spans="1:2" ht="13.2">
      <c r="A232" s="310"/>
      <c r="B232" s="310"/>
    </row>
    <row r="233" spans="1:2" ht="13.2">
      <c r="A233" s="310"/>
      <c r="B233" s="310"/>
    </row>
    <row r="234" spans="1:2" ht="13.2">
      <c r="A234" s="310"/>
      <c r="B234" s="310"/>
    </row>
    <row r="235" spans="1:2" ht="13.2">
      <c r="A235" s="310"/>
      <c r="B235" s="310"/>
    </row>
    <row r="236" spans="1:2" ht="13.2">
      <c r="A236" s="310"/>
      <c r="B236" s="310"/>
    </row>
    <row r="237" spans="1:2" ht="13.2">
      <c r="A237" s="310"/>
      <c r="B237" s="310"/>
    </row>
    <row r="238" spans="1:2" ht="13.2">
      <c r="A238" s="310"/>
      <c r="B238" s="310"/>
    </row>
    <row r="239" spans="1:2" ht="13.2">
      <c r="A239" s="310"/>
      <c r="B239" s="310"/>
    </row>
    <row r="240" spans="1:2" ht="13.2">
      <c r="A240" s="310"/>
      <c r="B240" s="310"/>
    </row>
    <row r="241" spans="1:2" ht="13.2">
      <c r="A241" s="310"/>
      <c r="B241" s="310"/>
    </row>
    <row r="242" spans="1:2" ht="13.2">
      <c r="A242" s="310"/>
      <c r="B242" s="310"/>
    </row>
    <row r="243" spans="1:2" ht="13.2">
      <c r="A243" s="310"/>
      <c r="B243" s="310"/>
    </row>
    <row r="244" spans="1:2" ht="13.2">
      <c r="A244" s="310"/>
      <c r="B244" s="310"/>
    </row>
    <row r="245" spans="1:2" ht="13.2">
      <c r="A245" s="310"/>
      <c r="B245" s="310"/>
    </row>
    <row r="246" spans="1:2" ht="13.2">
      <c r="A246" s="310"/>
      <c r="B246" s="310"/>
    </row>
    <row r="247" spans="1:2" ht="13.2">
      <c r="A247" s="310"/>
      <c r="B247" s="310"/>
    </row>
    <row r="248" spans="1:2" ht="13.2">
      <c r="A248" s="310"/>
      <c r="B248" s="310"/>
    </row>
    <row r="249" spans="1:2" ht="13.2">
      <c r="A249" s="310"/>
      <c r="B249" s="310"/>
    </row>
    <row r="250" spans="1:2" ht="13.2">
      <c r="A250" s="310"/>
      <c r="B250" s="310"/>
    </row>
    <row r="251" spans="1:2" ht="13.2">
      <c r="A251" s="310"/>
      <c r="B251" s="310"/>
    </row>
    <row r="252" spans="1:2" ht="13.2">
      <c r="A252" s="310"/>
      <c r="B252" s="310"/>
    </row>
    <row r="253" spans="1:2" ht="13.2">
      <c r="A253" s="310"/>
      <c r="B253" s="310"/>
    </row>
    <row r="254" spans="1:2" ht="13.2">
      <c r="A254" s="310"/>
      <c r="B254" s="310"/>
    </row>
    <row r="255" spans="1:2" ht="13.2">
      <c r="A255" s="310"/>
      <c r="B255" s="310"/>
    </row>
    <row r="256" spans="1:2" ht="13.2">
      <c r="A256" s="310"/>
      <c r="B256" s="310"/>
    </row>
    <row r="257" spans="1:2" ht="13.2">
      <c r="A257" s="310"/>
      <c r="B257" s="310"/>
    </row>
    <row r="258" spans="1:2" ht="13.2">
      <c r="A258" s="310"/>
      <c r="B258" s="310"/>
    </row>
    <row r="259" spans="1:2" ht="13.2">
      <c r="A259" s="310"/>
      <c r="B259" s="310"/>
    </row>
    <row r="260" spans="1:2" ht="13.2">
      <c r="A260" s="310"/>
      <c r="B260" s="310"/>
    </row>
    <row r="261" spans="1:2" ht="13.2">
      <c r="A261" s="310"/>
      <c r="B261" s="310"/>
    </row>
    <row r="262" spans="1:2" ht="13.2">
      <c r="A262" s="310"/>
      <c r="B262" s="310"/>
    </row>
    <row r="263" spans="1:2" ht="13.2">
      <c r="A263" s="310"/>
      <c r="B263" s="310"/>
    </row>
    <row r="264" spans="1:2" ht="13.2">
      <c r="A264" s="310"/>
      <c r="B264" s="310"/>
    </row>
    <row r="265" spans="1:2" ht="13.2">
      <c r="A265" s="310"/>
      <c r="B265" s="310"/>
    </row>
    <row r="266" spans="1:2" ht="13.2">
      <c r="A266" s="310"/>
      <c r="B266" s="310"/>
    </row>
    <row r="267" spans="1:2" ht="13.2">
      <c r="A267" s="310"/>
      <c r="B267" s="310"/>
    </row>
    <row r="268" spans="1:2" ht="13.2">
      <c r="A268" s="310"/>
      <c r="B268" s="310"/>
    </row>
    <row r="269" spans="1:2" ht="13.2">
      <c r="A269" s="310"/>
      <c r="B269" s="310"/>
    </row>
    <row r="270" spans="1:2" ht="13.2">
      <c r="A270" s="310"/>
      <c r="B270" s="310"/>
    </row>
    <row r="271" spans="1:2" ht="13.2">
      <c r="A271" s="310"/>
      <c r="B271" s="310"/>
    </row>
    <row r="272" spans="1:2" ht="13.2">
      <c r="A272" s="310"/>
      <c r="B272" s="310"/>
    </row>
    <row r="273" spans="1:2" ht="13.2">
      <c r="A273" s="310"/>
      <c r="B273" s="310"/>
    </row>
    <row r="274" spans="1:2" ht="13.2">
      <c r="A274" s="310"/>
      <c r="B274" s="310"/>
    </row>
    <row r="275" spans="1:2" ht="13.2">
      <c r="A275" s="310"/>
      <c r="B275" s="310"/>
    </row>
    <row r="276" spans="1:2" ht="13.2">
      <c r="A276" s="310"/>
      <c r="B276" s="310"/>
    </row>
    <row r="277" spans="1:2" ht="13.2">
      <c r="A277" s="310"/>
      <c r="B277" s="310"/>
    </row>
    <row r="278" spans="1:2" ht="13.2">
      <c r="A278" s="310"/>
      <c r="B278" s="310"/>
    </row>
    <row r="279" spans="1:2" ht="13.2">
      <c r="A279" s="310"/>
      <c r="B279" s="310"/>
    </row>
    <row r="280" spans="1:2" ht="13.2">
      <c r="A280" s="310"/>
      <c r="B280" s="310"/>
    </row>
    <row r="281" spans="1:2" ht="13.2">
      <c r="A281" s="310"/>
      <c r="B281" s="310"/>
    </row>
    <row r="282" spans="1:2" ht="13.2">
      <c r="A282" s="310"/>
      <c r="B282" s="310"/>
    </row>
    <row r="283" spans="1:2" ht="13.2">
      <c r="A283" s="310"/>
      <c r="B283" s="310"/>
    </row>
    <row r="284" spans="1:2" ht="13.2">
      <c r="A284" s="310"/>
      <c r="B284" s="310"/>
    </row>
    <row r="285" spans="1:2" ht="13.2">
      <c r="A285" s="310"/>
      <c r="B285" s="310"/>
    </row>
    <row r="286" spans="1:2" ht="13.2">
      <c r="A286" s="310"/>
      <c r="B286" s="310"/>
    </row>
    <row r="287" spans="1:2" ht="13.2">
      <c r="A287" s="310"/>
      <c r="B287" s="310"/>
    </row>
    <row r="288" spans="1:2" ht="13.2">
      <c r="A288" s="310"/>
      <c r="B288" s="310"/>
    </row>
    <row r="289" spans="1:2" ht="13.2">
      <c r="A289" s="310"/>
      <c r="B289" s="310"/>
    </row>
    <row r="290" spans="1:2" ht="13.2">
      <c r="A290" s="310"/>
      <c r="B290" s="310"/>
    </row>
    <row r="291" spans="1:2" ht="13.2">
      <c r="A291" s="310"/>
      <c r="B291" s="310"/>
    </row>
    <row r="292" spans="1:2" ht="13.2">
      <c r="A292" s="310"/>
      <c r="B292" s="310"/>
    </row>
    <row r="293" spans="1:2" ht="13.2">
      <c r="A293" s="310"/>
      <c r="B293" s="310"/>
    </row>
    <row r="294" spans="1:2" ht="13.2">
      <c r="A294" s="310"/>
      <c r="B294" s="310"/>
    </row>
    <row r="295" spans="1:2" ht="13.2">
      <c r="A295" s="310"/>
      <c r="B295" s="310"/>
    </row>
    <row r="296" spans="1:2" ht="13.2">
      <c r="A296" s="310"/>
      <c r="B296" s="310"/>
    </row>
    <row r="297" spans="1:2" ht="13.2">
      <c r="A297" s="310"/>
      <c r="B297" s="310"/>
    </row>
    <row r="298" spans="1:2" ht="13.2">
      <c r="A298" s="310"/>
      <c r="B298" s="310"/>
    </row>
    <row r="299" spans="1:2" ht="13.2">
      <c r="A299" s="310"/>
      <c r="B299" s="310"/>
    </row>
    <row r="300" spans="1:2" ht="13.2">
      <c r="A300" s="310"/>
      <c r="B300" s="310"/>
    </row>
    <row r="301" spans="1:2" ht="13.2">
      <c r="A301" s="310"/>
      <c r="B301" s="310"/>
    </row>
    <row r="302" spans="1:2" ht="13.2">
      <c r="A302" s="310"/>
      <c r="B302" s="310"/>
    </row>
    <row r="303" spans="1:2" ht="13.2">
      <c r="A303" s="310"/>
      <c r="B303" s="310"/>
    </row>
    <row r="304" spans="1:2" ht="13.2">
      <c r="A304" s="310"/>
      <c r="B304" s="310"/>
    </row>
    <row r="305" spans="1:2" ht="13.2">
      <c r="A305" s="310"/>
      <c r="B305" s="310"/>
    </row>
    <row r="306" spans="1:2" ht="13.2">
      <c r="A306" s="310"/>
      <c r="B306" s="310"/>
    </row>
    <row r="307" spans="1:2" ht="13.2">
      <c r="A307" s="310"/>
      <c r="B307" s="310"/>
    </row>
    <row r="308" spans="1:2" ht="13.2">
      <c r="A308" s="310"/>
      <c r="B308" s="310"/>
    </row>
    <row r="309" spans="1:2" ht="13.2">
      <c r="A309" s="310"/>
      <c r="B309" s="310"/>
    </row>
    <row r="310" spans="1:2" ht="13.2">
      <c r="A310" s="310"/>
      <c r="B310" s="310"/>
    </row>
    <row r="311" spans="1:2" ht="13.2">
      <c r="A311" s="310"/>
      <c r="B311" s="310"/>
    </row>
    <row r="312" spans="1:2" ht="13.2">
      <c r="A312" s="310"/>
      <c r="B312" s="310"/>
    </row>
    <row r="313" spans="1:2" ht="13.2">
      <c r="A313" s="310"/>
      <c r="B313" s="310"/>
    </row>
    <row r="314" spans="1:2" ht="13.2">
      <c r="A314" s="310"/>
      <c r="B314" s="310"/>
    </row>
    <row r="315" spans="1:2" ht="13.2">
      <c r="A315" s="310"/>
      <c r="B315" s="310"/>
    </row>
    <row r="316" spans="1:2" ht="13.2">
      <c r="A316" s="310"/>
      <c r="B316" s="310"/>
    </row>
    <row r="317" spans="1:2" ht="13.2">
      <c r="A317" s="310"/>
      <c r="B317" s="310"/>
    </row>
    <row r="318" spans="1:2" ht="13.2">
      <c r="A318" s="310"/>
      <c r="B318" s="310"/>
    </row>
    <row r="319" spans="1:2" ht="13.2">
      <c r="A319" s="310"/>
      <c r="B319" s="310"/>
    </row>
    <row r="320" spans="1:2" ht="13.2">
      <c r="A320" s="310"/>
      <c r="B320" s="310"/>
    </row>
    <row r="321" spans="1:2" ht="13.2">
      <c r="A321" s="310"/>
      <c r="B321" s="310"/>
    </row>
    <row r="322" spans="1:2" ht="13.2">
      <c r="A322" s="310"/>
      <c r="B322" s="310"/>
    </row>
    <row r="323" spans="1:2" ht="13.2">
      <c r="A323" s="310"/>
      <c r="B323" s="310"/>
    </row>
    <row r="324" spans="1:2" ht="13.2">
      <c r="A324" s="310"/>
      <c r="B324" s="310"/>
    </row>
    <row r="325" spans="1:2" ht="13.2">
      <c r="A325" s="310"/>
      <c r="B325" s="310"/>
    </row>
    <row r="326" spans="1:2" ht="13.2">
      <c r="A326" s="310"/>
      <c r="B326" s="310"/>
    </row>
    <row r="327" spans="1:2" ht="13.2">
      <c r="A327" s="310"/>
      <c r="B327" s="310"/>
    </row>
    <row r="328" spans="1:2" ht="13.2">
      <c r="A328" s="310"/>
      <c r="B328" s="310"/>
    </row>
    <row r="329" spans="1:2" ht="13.2">
      <c r="A329" s="310"/>
      <c r="B329" s="310"/>
    </row>
    <row r="330" spans="1:2" ht="13.2">
      <c r="A330" s="310"/>
      <c r="B330" s="310"/>
    </row>
    <row r="331" spans="1:2" ht="13.2">
      <c r="A331" s="310"/>
      <c r="B331" s="310"/>
    </row>
    <row r="332" spans="1:2" ht="13.2">
      <c r="A332" s="310"/>
      <c r="B332" s="310"/>
    </row>
    <row r="333" spans="1:2" ht="13.2">
      <c r="A333" s="310"/>
      <c r="B333" s="310"/>
    </row>
    <row r="334" spans="1:2" ht="13.2">
      <c r="A334" s="310"/>
      <c r="B334" s="310"/>
    </row>
    <row r="335" spans="1:2" ht="13.2">
      <c r="A335" s="310"/>
      <c r="B335" s="310"/>
    </row>
    <row r="336" spans="1:2" ht="13.2">
      <c r="A336" s="310"/>
      <c r="B336" s="310"/>
    </row>
    <row r="337" spans="1:2" ht="13.2">
      <c r="A337" s="310"/>
      <c r="B337" s="310"/>
    </row>
    <row r="338" spans="1:2" ht="13.2">
      <c r="A338" s="310"/>
      <c r="B338" s="310"/>
    </row>
    <row r="339" spans="1:2" ht="13.2">
      <c r="A339" s="310"/>
      <c r="B339" s="310"/>
    </row>
    <row r="340" spans="1:2" ht="13.2">
      <c r="A340" s="310"/>
      <c r="B340" s="310"/>
    </row>
    <row r="341" spans="1:2" ht="13.2">
      <c r="A341" s="310"/>
      <c r="B341" s="310"/>
    </row>
    <row r="342" spans="1:2" ht="13.2">
      <c r="A342" s="310"/>
      <c r="B342" s="310"/>
    </row>
    <row r="343" spans="1:2" ht="13.2">
      <c r="A343" s="310"/>
      <c r="B343" s="310"/>
    </row>
    <row r="344" spans="1:2" ht="13.2">
      <c r="A344" s="310"/>
      <c r="B344" s="310"/>
    </row>
    <row r="345" spans="1:2" ht="13.2">
      <c r="A345" s="310"/>
      <c r="B345" s="310"/>
    </row>
    <row r="346" spans="1:2" ht="13.2">
      <c r="A346" s="310"/>
      <c r="B346" s="310"/>
    </row>
    <row r="347" spans="1:2" ht="13.2">
      <c r="A347" s="310"/>
      <c r="B347" s="310"/>
    </row>
    <row r="348" spans="1:2" ht="13.2">
      <c r="A348" s="310"/>
      <c r="B348" s="310"/>
    </row>
    <row r="349" spans="1:2" ht="13.2">
      <c r="A349" s="310"/>
      <c r="B349" s="310"/>
    </row>
    <row r="350" spans="1:2" ht="13.2">
      <c r="A350" s="310"/>
      <c r="B350" s="310"/>
    </row>
    <row r="351" spans="1:2" ht="13.2">
      <c r="A351" s="310"/>
      <c r="B351" s="310"/>
    </row>
    <row r="352" spans="1:2" ht="13.2">
      <c r="A352" s="310"/>
      <c r="B352" s="310"/>
    </row>
    <row r="353" spans="1:2" ht="13.2">
      <c r="A353" s="310"/>
      <c r="B353" s="310"/>
    </row>
    <row r="354" spans="1:2" ht="13.2">
      <c r="A354" s="310"/>
      <c r="B354" s="310"/>
    </row>
    <row r="355" spans="1:2" ht="13.2">
      <c r="A355" s="310"/>
      <c r="B355" s="310"/>
    </row>
    <row r="356" spans="1:2" ht="13.2">
      <c r="A356" s="310"/>
      <c r="B356" s="310"/>
    </row>
    <row r="357" spans="1:2" ht="13.2">
      <c r="A357" s="310"/>
      <c r="B357" s="310"/>
    </row>
    <row r="358" spans="1:2" ht="13.2">
      <c r="A358" s="310"/>
      <c r="B358" s="310"/>
    </row>
    <row r="359" spans="1:2" ht="13.2">
      <c r="A359" s="310"/>
      <c r="B359" s="310"/>
    </row>
    <row r="360" spans="1:2" ht="13.2">
      <c r="A360" s="310"/>
      <c r="B360" s="310"/>
    </row>
    <row r="361" spans="1:2" ht="13.2">
      <c r="A361" s="310"/>
      <c r="B361" s="310"/>
    </row>
    <row r="362" spans="1:2" ht="13.2">
      <c r="A362" s="310"/>
      <c r="B362" s="310"/>
    </row>
    <row r="363" spans="1:2" ht="13.2">
      <c r="A363" s="310"/>
      <c r="B363" s="310"/>
    </row>
    <row r="364" spans="1:2" ht="13.2">
      <c r="A364" s="310"/>
      <c r="B364" s="310"/>
    </row>
    <row r="365" spans="1:2" ht="13.2">
      <c r="A365" s="310"/>
      <c r="B365" s="310"/>
    </row>
    <row r="366" spans="1:2" ht="13.2">
      <c r="A366" s="310"/>
      <c r="B366" s="310"/>
    </row>
    <row r="367" spans="1:2" ht="13.2">
      <c r="A367" s="310"/>
      <c r="B367" s="310"/>
    </row>
    <row r="368" spans="1:2" ht="13.2">
      <c r="A368" s="310"/>
      <c r="B368" s="310"/>
    </row>
    <row r="369" spans="1:2" ht="13.2">
      <c r="A369" s="310"/>
      <c r="B369" s="310"/>
    </row>
    <row r="370" spans="1:2" ht="13.2">
      <c r="A370" s="310"/>
      <c r="B370" s="310"/>
    </row>
    <row r="371" spans="1:2" ht="13.2">
      <c r="A371" s="310"/>
      <c r="B371" s="310"/>
    </row>
    <row r="372" spans="1:2" ht="13.2">
      <c r="A372" s="310"/>
      <c r="B372" s="310"/>
    </row>
    <row r="373" spans="1:2" ht="13.2">
      <c r="A373" s="310"/>
      <c r="B373" s="310"/>
    </row>
    <row r="374" spans="1:2" ht="13.2">
      <c r="A374" s="310"/>
      <c r="B374" s="310"/>
    </row>
    <row r="375" spans="1:2" ht="13.2">
      <c r="A375" s="310"/>
      <c r="B375" s="310"/>
    </row>
    <row r="376" spans="1:2" ht="13.2">
      <c r="A376" s="310"/>
      <c r="B376" s="310"/>
    </row>
    <row r="377" spans="1:2" ht="13.2">
      <c r="A377" s="310"/>
      <c r="B377" s="310"/>
    </row>
    <row r="378" spans="1:2" ht="13.2">
      <c r="A378" s="310"/>
      <c r="B378" s="310"/>
    </row>
    <row r="379" spans="1:2" ht="13.2">
      <c r="A379" s="310"/>
      <c r="B379" s="310"/>
    </row>
    <row r="380" spans="1:2" ht="13.2">
      <c r="A380" s="310"/>
      <c r="B380" s="310"/>
    </row>
    <row r="381" spans="1:2" ht="13.2">
      <c r="A381" s="310"/>
      <c r="B381" s="310"/>
    </row>
    <row r="382" spans="1:2" ht="13.2">
      <c r="A382" s="310"/>
      <c r="B382" s="310"/>
    </row>
    <row r="383" spans="1:2" ht="13.2">
      <c r="A383" s="310"/>
      <c r="B383" s="310"/>
    </row>
    <row r="384" spans="1:2" ht="13.2">
      <c r="A384" s="310"/>
      <c r="B384" s="310"/>
    </row>
    <row r="385" spans="1:2" ht="13.2">
      <c r="A385" s="310"/>
      <c r="B385" s="310"/>
    </row>
    <row r="386" spans="1:2" ht="13.2">
      <c r="A386" s="310"/>
      <c r="B386" s="310"/>
    </row>
    <row r="387" spans="1:2" ht="13.2">
      <c r="A387" s="310"/>
      <c r="B387" s="310"/>
    </row>
    <row r="388" spans="1:2" ht="13.2">
      <c r="A388" s="310"/>
      <c r="B388" s="310"/>
    </row>
    <row r="389" spans="1:2" ht="13.2">
      <c r="A389" s="310"/>
      <c r="B389" s="310"/>
    </row>
    <row r="390" spans="1:2" ht="13.2">
      <c r="A390" s="310"/>
      <c r="B390" s="310"/>
    </row>
    <row r="391" spans="1:2" ht="13.2">
      <c r="A391" s="310"/>
      <c r="B391" s="310"/>
    </row>
    <row r="392" spans="1:2" ht="13.2">
      <c r="A392" s="310"/>
      <c r="B392" s="310"/>
    </row>
    <row r="393" spans="1:2" ht="13.2">
      <c r="A393" s="310"/>
      <c r="B393" s="310"/>
    </row>
    <row r="394" spans="1:2" ht="13.2">
      <c r="A394" s="310"/>
      <c r="B394" s="310"/>
    </row>
    <row r="395" spans="1:2" ht="13.2">
      <c r="A395" s="310"/>
      <c r="B395" s="310"/>
    </row>
    <row r="396" spans="1:2" ht="13.2">
      <c r="A396" s="310"/>
      <c r="B396" s="310"/>
    </row>
    <row r="397" spans="1:2" ht="13.2">
      <c r="A397" s="310"/>
      <c r="B397" s="310"/>
    </row>
    <row r="398" spans="1:2" ht="13.2">
      <c r="A398" s="310"/>
      <c r="B398" s="310"/>
    </row>
    <row r="399" spans="1:2" ht="13.2">
      <c r="A399" s="310"/>
      <c r="B399" s="310"/>
    </row>
    <row r="400" spans="1:2" ht="13.2">
      <c r="A400" s="310"/>
      <c r="B400" s="310"/>
    </row>
    <row r="401" spans="1:2" ht="13.2">
      <c r="A401" s="310"/>
      <c r="B401" s="310"/>
    </row>
    <row r="402" spans="1:2" ht="13.2">
      <c r="A402" s="310"/>
      <c r="B402" s="310"/>
    </row>
    <row r="403" spans="1:2" ht="13.2">
      <c r="A403" s="310"/>
      <c r="B403" s="310"/>
    </row>
    <row r="404" spans="1:2" ht="13.2">
      <c r="A404" s="310"/>
      <c r="B404" s="310"/>
    </row>
    <row r="405" spans="1:2" ht="13.2">
      <c r="A405" s="310"/>
      <c r="B405" s="310"/>
    </row>
    <row r="406" spans="1:2" ht="13.2">
      <c r="A406" s="310"/>
      <c r="B406" s="310"/>
    </row>
    <row r="407" spans="1:2" ht="13.2">
      <c r="A407" s="310"/>
      <c r="B407" s="310"/>
    </row>
    <row r="408" spans="1:2" ht="13.2">
      <c r="A408" s="310"/>
      <c r="B408" s="310"/>
    </row>
    <row r="409" spans="1:2" ht="13.2">
      <c r="A409" s="310"/>
      <c r="B409" s="310"/>
    </row>
    <row r="410" spans="1:2" ht="13.2">
      <c r="A410" s="310"/>
      <c r="B410" s="310"/>
    </row>
    <row r="411" spans="1:2" ht="13.2">
      <c r="A411" s="310"/>
      <c r="B411" s="310"/>
    </row>
    <row r="412" spans="1:2" ht="13.2">
      <c r="A412" s="310"/>
      <c r="B412" s="310"/>
    </row>
    <row r="413" spans="1:2" ht="13.2">
      <c r="A413" s="310"/>
      <c r="B413" s="310"/>
    </row>
    <row r="414" spans="1:2" ht="13.2">
      <c r="A414" s="310"/>
      <c r="B414" s="310"/>
    </row>
    <row r="415" spans="1:2" ht="13.2">
      <c r="A415" s="310"/>
      <c r="B415" s="310"/>
    </row>
    <row r="416" spans="1:2" ht="13.2">
      <c r="A416" s="310"/>
      <c r="B416" s="310"/>
    </row>
    <row r="417" spans="1:2" ht="13.2">
      <c r="A417" s="310"/>
      <c r="B417" s="310"/>
    </row>
    <row r="418" spans="1:2" ht="13.2">
      <c r="A418" s="310"/>
      <c r="B418" s="310"/>
    </row>
  </sheetData>
  <sheetProtection algorithmName="SHA-512" hashValue="TH1gwFXSTOjQopEH39ysGUoopaR2NDwMyn0oA9SX0wHGl7pXJ/HVfnsUg6IzNQb/v4SSAk3wqjlcCeSBas2Mig==" saltValue="TPW1hZCGjXOuDfyP+PTcL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07"/>
  <sheetViews>
    <sheetView workbookViewId="0">
      <selection activeCell="V14" sqref="V14"/>
    </sheetView>
  </sheetViews>
  <sheetFormatPr defaultColWidth="8.88671875" defaultRowHeight="14.4"/>
  <cols>
    <col min="1" max="1" width="15.44140625" style="315" customWidth="1"/>
    <col min="2" max="2" width="59.6640625" style="69" bestFit="1" customWidth="1"/>
    <col min="3" max="3" width="11" style="69" customWidth="1"/>
    <col min="4" max="4" width="25.33203125" style="69" hidden="1" customWidth="1"/>
    <col min="5" max="5" width="8.33203125" style="69" hidden="1" customWidth="1"/>
    <col min="6" max="6" width="10.5546875" style="69" hidden="1" customWidth="1"/>
    <col min="7" max="8" width="0" style="69" hidden="1" customWidth="1"/>
    <col min="9" max="9" width="67.5546875" style="69" hidden="1" customWidth="1"/>
    <col min="10" max="11" width="0" style="69" hidden="1" customWidth="1"/>
    <col min="12" max="12" width="14.109375" style="69" hidden="1" customWidth="1"/>
    <col min="13" max="18" width="0" style="69" hidden="1" customWidth="1"/>
    <col min="19" max="16384" width="8.88671875" style="69"/>
  </cols>
  <sheetData>
    <row r="1" spans="1:19">
      <c r="A1" s="311" t="s">
        <v>65</v>
      </c>
      <c r="B1" s="51" t="s">
        <v>66</v>
      </c>
      <c r="C1" s="68"/>
      <c r="D1" s="68"/>
      <c r="E1" s="68"/>
      <c r="F1" s="68"/>
    </row>
    <row r="2" spans="1:19">
      <c r="A2" s="312">
        <v>40200</v>
      </c>
      <c r="B2" t="s">
        <v>192</v>
      </c>
      <c r="C2" s="71"/>
      <c r="D2" s="70"/>
      <c r="E2" s="72"/>
      <c r="F2" s="72"/>
      <c r="J2" s="53"/>
      <c r="K2" s="52"/>
      <c r="L2" s="54"/>
      <c r="M2" s="52"/>
    </row>
    <row r="3" spans="1:19">
      <c r="A3" s="312">
        <v>40300</v>
      </c>
      <c r="B3" t="s">
        <v>193</v>
      </c>
      <c r="C3" s="83"/>
      <c r="D3" s="70"/>
      <c r="E3" s="72"/>
      <c r="F3" s="72"/>
      <c r="J3" s="53"/>
      <c r="K3" s="52"/>
      <c r="L3" s="55"/>
      <c r="M3" s="52"/>
      <c r="N3" s="54"/>
      <c r="O3" s="54"/>
      <c r="S3" s="45" t="s">
        <v>54</v>
      </c>
    </row>
    <row r="4" spans="1:19">
      <c r="A4" s="312">
        <v>40400</v>
      </c>
      <c r="B4" t="s">
        <v>194</v>
      </c>
      <c r="C4" s="83"/>
      <c r="D4" s="70"/>
      <c r="E4" s="72"/>
      <c r="F4" s="72"/>
      <c r="J4" s="53"/>
      <c r="K4" s="52"/>
      <c r="L4" s="54"/>
      <c r="M4" s="52"/>
      <c r="S4" s="52" t="s">
        <v>55</v>
      </c>
    </row>
    <row r="5" spans="1:19">
      <c r="A5" s="312">
        <v>40500</v>
      </c>
      <c r="B5" t="s">
        <v>195</v>
      </c>
      <c r="C5" s="83"/>
      <c r="D5" s="70"/>
      <c r="E5" s="72"/>
      <c r="F5" s="72"/>
      <c r="J5" s="53"/>
      <c r="K5" s="52"/>
      <c r="L5" s="54"/>
      <c r="M5" s="52"/>
      <c r="S5" s="45" t="s">
        <v>53</v>
      </c>
    </row>
    <row r="6" spans="1:19">
      <c r="A6" s="312">
        <v>40600</v>
      </c>
      <c r="B6" t="s">
        <v>196</v>
      </c>
      <c r="C6" s="83"/>
      <c r="D6" s="70"/>
      <c r="E6" s="72"/>
      <c r="F6" s="72"/>
      <c r="J6" s="53"/>
      <c r="K6" s="52"/>
      <c r="L6" s="54"/>
      <c r="M6" s="52"/>
    </row>
    <row r="7" spans="1:19">
      <c r="A7" s="312">
        <v>40700</v>
      </c>
      <c r="B7" t="s">
        <v>197</v>
      </c>
      <c r="C7" s="83"/>
      <c r="D7" s="70"/>
      <c r="E7" s="72"/>
      <c r="F7" s="72"/>
      <c r="J7" s="53"/>
      <c r="K7" s="52"/>
      <c r="L7" s="54"/>
      <c r="M7" s="52"/>
    </row>
    <row r="8" spans="1:19">
      <c r="A8" s="312">
        <v>40800</v>
      </c>
      <c r="B8" t="s">
        <v>198</v>
      </c>
      <c r="C8" s="83"/>
      <c r="D8" s="70"/>
      <c r="E8" s="72"/>
      <c r="F8" s="72"/>
      <c r="J8" s="53"/>
      <c r="K8" s="52"/>
      <c r="L8" s="54"/>
      <c r="M8" s="56"/>
    </row>
    <row r="9" spans="1:19">
      <c r="A9" s="312">
        <v>40900</v>
      </c>
      <c r="B9" t="s">
        <v>199</v>
      </c>
      <c r="C9" s="83"/>
      <c r="D9" s="70"/>
      <c r="E9" s="72"/>
      <c r="F9" s="72"/>
      <c r="J9" s="53"/>
      <c r="K9" s="52"/>
      <c r="L9" s="54"/>
      <c r="M9" s="52"/>
    </row>
    <row r="10" spans="1:19">
      <c r="A10" s="312">
        <v>41000</v>
      </c>
      <c r="B10" t="s">
        <v>200</v>
      </c>
      <c r="C10" s="83"/>
      <c r="D10" s="70"/>
      <c r="E10" s="72"/>
      <c r="F10" s="72"/>
      <c r="J10" s="53"/>
      <c r="K10" s="52"/>
      <c r="L10" s="54"/>
      <c r="M10" s="52"/>
    </row>
    <row r="11" spans="1:19">
      <c r="A11" s="312">
        <v>41100</v>
      </c>
      <c r="B11" t="s">
        <v>201</v>
      </c>
      <c r="C11" s="83"/>
      <c r="D11" s="70"/>
      <c r="E11" s="72"/>
      <c r="F11" s="72"/>
      <c r="J11" s="53"/>
      <c r="K11" s="52"/>
      <c r="L11" s="54"/>
      <c r="M11" s="52"/>
    </row>
    <row r="12" spans="1:19">
      <c r="A12" s="312">
        <v>41200</v>
      </c>
      <c r="B12" t="s">
        <v>557</v>
      </c>
      <c r="C12" s="83"/>
      <c r="D12" s="70"/>
      <c r="E12" s="72"/>
      <c r="F12" s="72"/>
      <c r="J12" s="53"/>
      <c r="K12" s="52"/>
      <c r="L12" s="54"/>
      <c r="M12" s="52"/>
    </row>
    <row r="13" spans="1:19">
      <c r="A13" s="312">
        <v>41400</v>
      </c>
      <c r="B13" t="s">
        <v>202</v>
      </c>
      <c r="C13" s="83"/>
      <c r="D13" s="70"/>
      <c r="E13" s="72"/>
      <c r="F13" s="72"/>
      <c r="J13" s="53"/>
      <c r="K13" s="52"/>
      <c r="L13" s="54"/>
      <c r="M13" s="52"/>
    </row>
    <row r="14" spans="1:19">
      <c r="A14" s="312">
        <v>41500</v>
      </c>
      <c r="B14" t="s">
        <v>36</v>
      </c>
      <c r="C14" s="83"/>
      <c r="D14" s="70"/>
      <c r="E14" s="72"/>
      <c r="F14" s="72"/>
      <c r="J14" s="53"/>
      <c r="K14" s="52"/>
      <c r="L14" s="54"/>
      <c r="M14" s="52"/>
    </row>
    <row r="15" spans="1:19">
      <c r="A15" s="312">
        <v>41600</v>
      </c>
      <c r="B15" t="s">
        <v>67</v>
      </c>
      <c r="C15" s="83"/>
      <c r="D15" s="70"/>
      <c r="E15" s="72"/>
      <c r="F15" s="72"/>
      <c r="J15" s="53"/>
      <c r="K15" s="52"/>
      <c r="L15" s="54"/>
      <c r="M15" s="52"/>
    </row>
    <row r="16" spans="1:19">
      <c r="A16" s="312">
        <v>41800</v>
      </c>
      <c r="B16" t="s">
        <v>589</v>
      </c>
      <c r="C16" s="83"/>
      <c r="D16" s="70"/>
      <c r="E16" s="72"/>
      <c r="F16" s="72"/>
      <c r="J16" s="53"/>
      <c r="K16" s="52"/>
      <c r="L16" s="54"/>
      <c r="M16" s="52"/>
    </row>
    <row r="17" spans="1:13">
      <c r="A17" s="312">
        <v>41900</v>
      </c>
      <c r="B17" t="s">
        <v>203</v>
      </c>
      <c r="C17" s="83"/>
      <c r="D17" s="70"/>
      <c r="E17" s="72"/>
      <c r="F17" s="72"/>
      <c r="J17" s="53"/>
      <c r="K17" s="52"/>
      <c r="L17" s="54"/>
      <c r="M17" s="52"/>
    </row>
    <row r="18" spans="1:13">
      <c r="A18" s="312">
        <v>42000</v>
      </c>
      <c r="B18" t="s">
        <v>590</v>
      </c>
      <c r="C18" s="83"/>
      <c r="D18" s="70"/>
      <c r="E18" s="72"/>
      <c r="F18" s="72"/>
      <c r="J18" s="53"/>
      <c r="K18" s="52"/>
      <c r="L18" s="54"/>
      <c r="M18" s="52"/>
    </row>
    <row r="19" spans="1:13">
      <c r="A19" s="312">
        <v>42200</v>
      </c>
      <c r="B19" t="s">
        <v>204</v>
      </c>
      <c r="C19" s="83"/>
      <c r="D19" s="70"/>
      <c r="E19" s="72"/>
      <c r="F19" s="72"/>
      <c r="J19" s="53"/>
      <c r="K19" s="52"/>
      <c r="L19" s="54"/>
      <c r="M19" s="52"/>
    </row>
    <row r="20" spans="1:13">
      <c r="A20" s="312">
        <v>42700</v>
      </c>
      <c r="B20" t="s">
        <v>205</v>
      </c>
      <c r="C20" s="83"/>
      <c r="D20" s="70"/>
      <c r="E20" s="72"/>
      <c r="F20" s="72"/>
      <c r="J20" s="53"/>
      <c r="K20" s="52"/>
      <c r="L20" s="54"/>
      <c r="M20" s="52"/>
    </row>
    <row r="21" spans="1:13">
      <c r="A21" s="312">
        <v>42800</v>
      </c>
      <c r="B21" t="s">
        <v>206</v>
      </c>
      <c r="C21" s="83"/>
      <c r="D21" s="70"/>
      <c r="E21" s="72"/>
      <c r="F21" s="72"/>
      <c r="J21" s="53"/>
      <c r="K21" s="52"/>
      <c r="L21" s="54"/>
      <c r="M21" s="52"/>
    </row>
    <row r="22" spans="1:13">
      <c r="A22" s="312">
        <v>42900</v>
      </c>
      <c r="B22" t="s">
        <v>207</v>
      </c>
      <c r="C22" s="83"/>
      <c r="D22" s="70"/>
      <c r="E22" s="72"/>
      <c r="F22" s="72"/>
      <c r="J22" s="53"/>
      <c r="K22" s="52"/>
      <c r="L22" s="54"/>
      <c r="M22" s="52"/>
    </row>
    <row r="23" spans="1:13">
      <c r="A23" s="312">
        <v>43000</v>
      </c>
      <c r="B23" t="s">
        <v>68</v>
      </c>
      <c r="C23" s="83"/>
      <c r="D23" s="70"/>
      <c r="E23" s="72"/>
      <c r="F23" s="72"/>
      <c r="J23" s="53"/>
      <c r="K23" s="52"/>
      <c r="L23" s="54"/>
      <c r="M23" s="52"/>
    </row>
    <row r="24" spans="1:13">
      <c r="A24" s="312">
        <v>43100</v>
      </c>
      <c r="B24" t="s">
        <v>208</v>
      </c>
      <c r="C24" s="83"/>
      <c r="D24" s="70"/>
      <c r="E24" s="72"/>
      <c r="F24" s="72"/>
      <c r="J24" s="53"/>
      <c r="K24" s="52"/>
      <c r="L24" s="54"/>
      <c r="M24" s="52"/>
    </row>
    <row r="25" spans="1:13">
      <c r="A25" s="312">
        <v>43200</v>
      </c>
      <c r="B25" t="s">
        <v>591</v>
      </c>
      <c r="C25" s="83"/>
      <c r="D25" s="70"/>
      <c r="E25" s="72"/>
      <c r="F25" s="72"/>
      <c r="J25" s="53"/>
      <c r="K25" s="52"/>
      <c r="L25" s="54"/>
      <c r="M25" s="52"/>
    </row>
    <row r="26" spans="1:13">
      <c r="A26" s="312">
        <v>43400</v>
      </c>
      <c r="B26" t="s">
        <v>209</v>
      </c>
      <c r="C26" s="83"/>
      <c r="D26" s="70"/>
      <c r="E26" s="72"/>
      <c r="F26" s="72"/>
      <c r="J26" s="53"/>
      <c r="K26" s="52"/>
      <c r="L26" s="54"/>
      <c r="M26" s="52"/>
    </row>
    <row r="27" spans="1:13">
      <c r="A27" s="312">
        <v>43600</v>
      </c>
      <c r="B27" t="s">
        <v>592</v>
      </c>
      <c r="C27" s="83"/>
      <c r="D27" s="70"/>
      <c r="E27" s="72"/>
      <c r="F27" s="72"/>
      <c r="J27" s="53"/>
      <c r="K27" s="52"/>
      <c r="L27" s="54"/>
      <c r="M27" s="52"/>
    </row>
    <row r="28" spans="1:13">
      <c r="A28" s="312">
        <v>43800</v>
      </c>
      <c r="B28" t="s">
        <v>593</v>
      </c>
      <c r="C28" s="83"/>
      <c r="D28" s="70"/>
      <c r="E28" s="72"/>
      <c r="F28" s="72"/>
      <c r="J28" s="53"/>
      <c r="K28" s="52"/>
      <c r="L28" s="54"/>
      <c r="M28" s="52"/>
    </row>
    <row r="29" spans="1:13">
      <c r="A29" s="312">
        <v>44000</v>
      </c>
      <c r="B29" t="s">
        <v>210</v>
      </c>
      <c r="C29" s="83"/>
      <c r="D29" s="70"/>
      <c r="E29" s="72"/>
      <c r="F29" s="72"/>
      <c r="J29" s="53"/>
      <c r="K29" s="52"/>
      <c r="L29" s="54"/>
      <c r="M29" s="52"/>
    </row>
    <row r="30" spans="1:13">
      <c r="A30" s="312">
        <v>44100</v>
      </c>
      <c r="B30" t="s">
        <v>211</v>
      </c>
      <c r="C30" s="83"/>
      <c r="D30" s="70"/>
      <c r="E30" s="72"/>
      <c r="F30" s="72"/>
      <c r="J30" s="53"/>
      <c r="K30" s="52"/>
      <c r="L30" s="54"/>
      <c r="M30" s="52"/>
    </row>
    <row r="31" spans="1:13">
      <c r="A31" s="312">
        <v>44200</v>
      </c>
      <c r="B31" t="s">
        <v>212</v>
      </c>
      <c r="C31" s="83"/>
      <c r="D31" s="70"/>
      <c r="E31" s="72"/>
      <c r="F31" s="72"/>
      <c r="J31" s="53"/>
      <c r="K31" s="52"/>
      <c r="L31" s="54"/>
      <c r="M31" s="52"/>
    </row>
    <row r="32" spans="1:13">
      <c r="A32" s="312">
        <v>44400</v>
      </c>
      <c r="B32" t="s">
        <v>213</v>
      </c>
      <c r="C32" s="83"/>
      <c r="D32" s="70"/>
      <c r="E32" s="72"/>
      <c r="F32" s="72"/>
      <c r="J32" s="53"/>
      <c r="K32" s="52"/>
      <c r="L32" s="54"/>
      <c r="M32" s="52"/>
    </row>
    <row r="33" spans="1:20">
      <c r="A33" s="312">
        <v>46100</v>
      </c>
      <c r="B33" t="s">
        <v>214</v>
      </c>
      <c r="C33" s="83"/>
      <c r="D33" s="70"/>
      <c r="E33" s="72"/>
      <c r="F33" s="72"/>
      <c r="J33" s="53"/>
      <c r="K33" s="52"/>
      <c r="L33" s="54"/>
      <c r="M33" s="52"/>
    </row>
    <row r="34" spans="1:20">
      <c r="A34" s="312">
        <v>46200</v>
      </c>
      <c r="B34" t="s">
        <v>215</v>
      </c>
      <c r="C34" s="83"/>
      <c r="D34" s="70"/>
      <c r="E34" s="72"/>
      <c r="F34" s="72"/>
      <c r="J34" s="53"/>
      <c r="K34" s="52"/>
      <c r="L34" s="54"/>
      <c r="M34" s="52"/>
    </row>
    <row r="35" spans="1:20">
      <c r="A35" s="312">
        <v>46500</v>
      </c>
      <c r="B35" t="s">
        <v>216</v>
      </c>
      <c r="C35" s="83"/>
      <c r="D35" s="70"/>
      <c r="E35" s="72"/>
      <c r="F35" s="72"/>
      <c r="J35" s="53"/>
      <c r="K35" s="52"/>
      <c r="L35" s="54"/>
      <c r="M35" s="52"/>
      <c r="T35" s="83"/>
    </row>
    <row r="36" spans="1:20">
      <c r="A36" s="312">
        <v>46600</v>
      </c>
      <c r="B36" t="s">
        <v>217</v>
      </c>
      <c r="C36" s="83"/>
      <c r="D36" s="70"/>
      <c r="E36" s="72"/>
      <c r="F36" s="72"/>
      <c r="J36" s="53"/>
      <c r="K36" s="52"/>
      <c r="L36" s="55"/>
      <c r="M36" s="52"/>
    </row>
    <row r="37" spans="1:20">
      <c r="A37" s="312">
        <v>46700</v>
      </c>
      <c r="B37" t="s">
        <v>218</v>
      </c>
      <c r="C37" s="83"/>
      <c r="D37" s="70"/>
      <c r="E37" s="72"/>
      <c r="F37" s="72"/>
      <c r="J37" s="53"/>
      <c r="K37" s="52"/>
      <c r="L37" s="54"/>
      <c r="M37" s="52"/>
    </row>
    <row r="38" spans="1:20">
      <c r="A38" s="312">
        <v>46800</v>
      </c>
      <c r="B38" t="s">
        <v>219</v>
      </c>
      <c r="C38" s="83"/>
      <c r="D38" s="70"/>
      <c r="E38" s="72"/>
      <c r="F38" s="72"/>
      <c r="J38" s="53"/>
      <c r="K38" s="52"/>
      <c r="L38" s="54"/>
      <c r="M38" s="52"/>
    </row>
    <row r="39" spans="1:20">
      <c r="A39" s="312">
        <v>46900</v>
      </c>
      <c r="B39" t="s">
        <v>220</v>
      </c>
      <c r="C39" s="83"/>
      <c r="D39" s="70"/>
      <c r="E39" s="72"/>
      <c r="F39" s="72"/>
      <c r="J39" s="53"/>
      <c r="K39" s="52"/>
      <c r="L39" s="54"/>
      <c r="M39" s="52"/>
    </row>
    <row r="40" spans="1:20">
      <c r="A40" s="312">
        <v>47000</v>
      </c>
      <c r="B40" t="s">
        <v>594</v>
      </c>
      <c r="C40" s="83"/>
      <c r="D40" s="70"/>
      <c r="E40" s="72"/>
      <c r="F40" s="72"/>
      <c r="J40" s="53"/>
      <c r="K40" s="52"/>
      <c r="L40" s="54"/>
      <c r="M40" s="52"/>
    </row>
    <row r="41" spans="1:20">
      <c r="A41" s="312">
        <v>47100</v>
      </c>
      <c r="B41" t="s">
        <v>221</v>
      </c>
      <c r="C41" s="83"/>
      <c r="D41" s="70"/>
      <c r="E41" s="72"/>
      <c r="F41" s="72"/>
      <c r="J41" s="53"/>
      <c r="K41" s="52"/>
      <c r="L41" s="54"/>
      <c r="M41" s="52"/>
    </row>
    <row r="42" spans="1:20">
      <c r="A42" s="312">
        <v>47200</v>
      </c>
      <c r="B42" t="s">
        <v>222</v>
      </c>
      <c r="C42" s="83"/>
      <c r="D42" s="70"/>
      <c r="E42" s="72"/>
      <c r="F42" s="72"/>
      <c r="J42" s="53"/>
      <c r="K42" s="52"/>
      <c r="L42" s="54"/>
      <c r="M42" s="52"/>
    </row>
    <row r="43" spans="1:20">
      <c r="A43" s="312">
        <v>47210</v>
      </c>
      <c r="B43" t="s">
        <v>223</v>
      </c>
      <c r="C43" s="83"/>
      <c r="D43" s="70"/>
      <c r="E43" s="72"/>
      <c r="F43" s="72"/>
      <c r="J43" s="53"/>
      <c r="K43" s="52"/>
      <c r="L43" s="54"/>
      <c r="M43" s="52"/>
    </row>
    <row r="44" spans="1:20">
      <c r="A44" s="312">
        <v>47400</v>
      </c>
      <c r="B44" t="s">
        <v>224</v>
      </c>
      <c r="C44" s="83"/>
      <c r="D44" s="70"/>
      <c r="E44" s="72"/>
      <c r="F44" s="72"/>
      <c r="J44" s="53"/>
      <c r="K44" s="52"/>
      <c r="L44" s="54"/>
      <c r="M44" s="52"/>
    </row>
    <row r="45" spans="1:20">
      <c r="A45" s="312">
        <v>47500</v>
      </c>
      <c r="B45" t="s">
        <v>225</v>
      </c>
      <c r="C45" s="83"/>
      <c r="D45" s="70"/>
      <c r="E45" s="72"/>
      <c r="F45" s="72"/>
      <c r="J45" s="53"/>
      <c r="K45" s="52"/>
      <c r="L45" s="54"/>
      <c r="M45" s="52"/>
      <c r="T45" s="84"/>
    </row>
    <row r="46" spans="1:20">
      <c r="A46" s="312">
        <v>47600</v>
      </c>
      <c r="B46" t="s">
        <v>226</v>
      </c>
      <c r="C46" s="83"/>
      <c r="D46" s="70"/>
      <c r="E46" s="72"/>
      <c r="F46" s="72"/>
      <c r="J46" s="53"/>
      <c r="K46" s="52"/>
      <c r="L46" s="54"/>
      <c r="M46" s="52"/>
    </row>
    <row r="47" spans="1:20">
      <c r="A47" s="312">
        <v>47610</v>
      </c>
      <c r="B47" t="s">
        <v>227</v>
      </c>
      <c r="C47" s="83"/>
      <c r="D47" s="70"/>
      <c r="E47" s="72"/>
      <c r="F47" s="72"/>
      <c r="J47" s="53"/>
      <c r="K47" s="52"/>
      <c r="L47" s="54"/>
      <c r="M47" s="52"/>
    </row>
    <row r="48" spans="1:20">
      <c r="A48" s="312">
        <v>47700</v>
      </c>
      <c r="B48" t="s">
        <v>228</v>
      </c>
      <c r="C48" s="83"/>
      <c r="D48" s="70"/>
      <c r="E48" s="72"/>
      <c r="F48" s="72"/>
      <c r="J48" s="53"/>
      <c r="K48" s="52"/>
      <c r="L48" s="54"/>
      <c r="M48" s="52"/>
    </row>
    <row r="49" spans="1:20">
      <c r="A49" s="312">
        <v>47800</v>
      </c>
      <c r="B49" t="s">
        <v>12</v>
      </c>
      <c r="C49" s="83"/>
      <c r="D49" s="70"/>
      <c r="E49" s="72"/>
      <c r="F49" s="72"/>
      <c r="J49" s="53"/>
      <c r="K49" s="52"/>
      <c r="L49" s="54"/>
      <c r="M49" s="52"/>
    </row>
    <row r="50" spans="1:20">
      <c r="A50" s="312">
        <v>48200</v>
      </c>
      <c r="B50" t="s">
        <v>229</v>
      </c>
      <c r="C50" s="83"/>
      <c r="D50" s="70"/>
      <c r="E50" s="72"/>
      <c r="F50" s="72"/>
      <c r="J50" s="53"/>
      <c r="K50" s="52"/>
      <c r="L50" s="54"/>
      <c r="M50" s="52"/>
    </row>
    <row r="51" spans="1:20">
      <c r="A51" s="312">
        <v>48400</v>
      </c>
      <c r="B51" t="s">
        <v>230</v>
      </c>
      <c r="C51" s="83"/>
      <c r="D51" s="70"/>
      <c r="E51" s="72"/>
      <c r="F51" s="72"/>
      <c r="J51" s="53"/>
      <c r="K51" s="52"/>
      <c r="L51" s="54"/>
      <c r="M51" s="52"/>
    </row>
    <row r="52" spans="1:20">
      <c r="A52" s="312">
        <v>48600</v>
      </c>
      <c r="B52" t="s">
        <v>231</v>
      </c>
      <c r="C52" s="83"/>
      <c r="D52" s="70"/>
      <c r="E52" s="72"/>
      <c r="F52" s="72"/>
      <c r="J52" s="53"/>
      <c r="K52" s="52"/>
      <c r="L52" s="54"/>
      <c r="M52" s="52"/>
    </row>
    <row r="53" spans="1:20">
      <c r="A53" s="312">
        <v>48800</v>
      </c>
      <c r="B53" t="s">
        <v>232</v>
      </c>
      <c r="C53" s="83"/>
      <c r="D53" s="70"/>
      <c r="E53" s="72"/>
      <c r="F53" s="72"/>
      <c r="J53" s="53"/>
      <c r="K53" s="52"/>
      <c r="L53" s="54"/>
      <c r="M53" s="52"/>
    </row>
    <row r="54" spans="1:20">
      <c r="A54" s="312">
        <v>48900</v>
      </c>
      <c r="B54" t="s">
        <v>69</v>
      </c>
      <c r="C54" s="83"/>
      <c r="D54" s="70"/>
      <c r="E54" s="72"/>
      <c r="F54" s="72"/>
      <c r="J54" s="53"/>
      <c r="K54" s="52"/>
      <c r="L54" s="55"/>
      <c r="M54" s="52"/>
    </row>
    <row r="55" spans="1:20">
      <c r="A55" s="312">
        <v>49000</v>
      </c>
      <c r="B55" t="s">
        <v>233</v>
      </c>
      <c r="C55" s="83"/>
      <c r="D55" s="70"/>
      <c r="E55" s="72"/>
      <c r="F55" s="72"/>
      <c r="J55" s="53"/>
      <c r="K55" s="52"/>
      <c r="L55" s="54"/>
      <c r="M55" s="52"/>
    </row>
    <row r="56" spans="1:20">
      <c r="A56" s="312">
        <v>49200</v>
      </c>
      <c r="B56" t="s">
        <v>595</v>
      </c>
      <c r="C56" s="83"/>
      <c r="D56" s="70"/>
      <c r="E56" s="72"/>
      <c r="F56" s="72"/>
      <c r="J56" s="53"/>
      <c r="K56" s="52"/>
      <c r="L56" s="54"/>
      <c r="M56" s="52"/>
    </row>
    <row r="57" spans="1:20">
      <c r="A57" s="312">
        <v>49500</v>
      </c>
      <c r="B57" t="s">
        <v>543</v>
      </c>
      <c r="C57" s="83"/>
      <c r="D57" s="70"/>
      <c r="E57" s="72"/>
      <c r="F57" s="72"/>
      <c r="J57" s="53"/>
      <c r="K57" s="52"/>
      <c r="L57" s="54"/>
      <c r="M57" s="52"/>
    </row>
    <row r="58" spans="1:20">
      <c r="A58" s="312">
        <v>50300</v>
      </c>
      <c r="B58" t="s">
        <v>76</v>
      </c>
      <c r="C58" s="83"/>
      <c r="D58" s="70"/>
      <c r="E58" s="72"/>
      <c r="F58" s="72"/>
      <c r="J58" s="53"/>
      <c r="K58" s="52"/>
      <c r="L58" s="54"/>
      <c r="M58" s="52"/>
    </row>
    <row r="59" spans="1:20">
      <c r="A59" s="312">
        <v>50320</v>
      </c>
      <c r="B59" t="s">
        <v>234</v>
      </c>
      <c r="C59" s="83"/>
      <c r="D59" s="70"/>
      <c r="E59" s="72"/>
      <c r="F59" s="72"/>
      <c r="J59" s="53"/>
      <c r="K59" s="52"/>
      <c r="L59" s="54"/>
      <c r="M59" s="52"/>
    </row>
    <row r="60" spans="1:20">
      <c r="A60" s="312">
        <v>50340</v>
      </c>
      <c r="B60" t="s">
        <v>235</v>
      </c>
      <c r="C60" s="83"/>
      <c r="D60" s="70"/>
      <c r="E60" s="72"/>
      <c r="F60" s="72"/>
      <c r="J60" s="53"/>
      <c r="K60" s="52"/>
      <c r="L60" s="54"/>
      <c r="M60" s="52"/>
    </row>
    <row r="61" spans="1:20">
      <c r="A61" s="312">
        <v>50350</v>
      </c>
      <c r="B61" t="s">
        <v>236</v>
      </c>
      <c r="C61" s="83"/>
      <c r="D61" s="70"/>
      <c r="E61" s="72"/>
      <c r="F61" s="72"/>
      <c r="J61" s="53"/>
      <c r="K61" s="52"/>
      <c r="L61" s="54"/>
      <c r="M61" s="73"/>
    </row>
    <row r="62" spans="1:20">
      <c r="A62" s="312">
        <v>50360</v>
      </c>
      <c r="B62" t="s">
        <v>70</v>
      </c>
      <c r="C62" s="83"/>
      <c r="D62" s="70"/>
      <c r="E62" s="72"/>
      <c r="F62" s="72"/>
      <c r="J62" s="53"/>
      <c r="K62" s="52"/>
      <c r="L62" s="54"/>
      <c r="M62" s="52"/>
      <c r="T62" s="83"/>
    </row>
    <row r="63" spans="1:20">
      <c r="A63" s="312">
        <v>50380</v>
      </c>
      <c r="B63" t="s">
        <v>237</v>
      </c>
      <c r="C63" s="83"/>
      <c r="D63" s="70"/>
      <c r="E63" s="72"/>
      <c r="F63" s="72"/>
      <c r="J63" s="53"/>
      <c r="K63" s="52"/>
      <c r="L63" s="54"/>
      <c r="M63" s="52"/>
      <c r="T63" s="83"/>
    </row>
    <row r="64" spans="1:20">
      <c r="A64" s="312">
        <v>50900</v>
      </c>
      <c r="B64" t="s">
        <v>77</v>
      </c>
      <c r="C64" s="83"/>
      <c r="D64" s="70"/>
      <c r="E64" s="72"/>
      <c r="F64" s="72"/>
      <c r="J64" s="53"/>
      <c r="K64" s="52"/>
      <c r="L64" s="54"/>
      <c r="M64" s="52"/>
      <c r="T64" s="83"/>
    </row>
    <row r="65" spans="1:20">
      <c r="A65" s="312">
        <v>50910</v>
      </c>
      <c r="B65" t="s">
        <v>238</v>
      </c>
      <c r="C65" s="83"/>
      <c r="D65" s="70"/>
      <c r="E65" s="72"/>
      <c r="F65" s="72"/>
      <c r="J65" s="74"/>
      <c r="K65" s="75"/>
      <c r="L65" s="76"/>
      <c r="M65" s="75"/>
      <c r="T65" s="83"/>
    </row>
    <row r="66" spans="1:20">
      <c r="A66" s="312">
        <v>50920</v>
      </c>
      <c r="B66" t="s">
        <v>71</v>
      </c>
      <c r="C66" s="83"/>
      <c r="D66" s="70"/>
      <c r="E66" s="72"/>
      <c r="F66" s="72"/>
      <c r="J66" s="74"/>
      <c r="K66" s="75"/>
      <c r="L66" s="76"/>
      <c r="M66" s="75"/>
      <c r="T66" s="83"/>
    </row>
    <row r="67" spans="1:20">
      <c r="A67" s="312">
        <v>50930</v>
      </c>
      <c r="B67" t="s">
        <v>239</v>
      </c>
      <c r="C67" s="83"/>
      <c r="D67" s="70"/>
      <c r="E67" s="72"/>
      <c r="F67" s="72"/>
      <c r="J67" s="74"/>
      <c r="K67" s="75"/>
      <c r="L67" s="76"/>
      <c r="M67" s="75"/>
      <c r="T67" s="83"/>
    </row>
    <row r="68" spans="1:20">
      <c r="A68" s="312">
        <v>51200</v>
      </c>
      <c r="B68" t="s">
        <v>78</v>
      </c>
      <c r="C68" s="83"/>
      <c r="D68" s="70"/>
      <c r="E68" s="72"/>
      <c r="F68" s="72"/>
      <c r="J68" s="74"/>
      <c r="K68" s="75"/>
      <c r="L68" s="76"/>
      <c r="M68" s="75"/>
      <c r="T68" s="83"/>
    </row>
    <row r="69" spans="1:20">
      <c r="A69" s="312">
        <v>51220</v>
      </c>
      <c r="B69" t="s">
        <v>240</v>
      </c>
      <c r="C69" s="83"/>
      <c r="D69" s="70"/>
      <c r="E69" s="72"/>
      <c r="F69" s="72"/>
      <c r="J69" s="74"/>
      <c r="K69" s="75"/>
      <c r="L69" s="76"/>
      <c r="M69" s="75"/>
      <c r="T69" s="83"/>
    </row>
    <row r="70" spans="1:20">
      <c r="A70" s="312">
        <v>51260</v>
      </c>
      <c r="B70" t="s">
        <v>241</v>
      </c>
      <c r="C70" s="83"/>
      <c r="D70" s="70"/>
      <c r="E70" s="72"/>
      <c r="F70" s="72"/>
      <c r="J70" s="74"/>
      <c r="K70" s="77"/>
      <c r="L70" s="76"/>
      <c r="M70" s="75"/>
      <c r="T70" s="83"/>
    </row>
    <row r="71" spans="1:20">
      <c r="A71" s="312">
        <v>51270</v>
      </c>
      <c r="B71" t="s">
        <v>242</v>
      </c>
      <c r="C71" s="83"/>
      <c r="D71" s="70"/>
      <c r="E71" s="72"/>
      <c r="F71" s="72"/>
      <c r="J71" s="74"/>
      <c r="K71" s="75"/>
      <c r="L71" s="76"/>
      <c r="M71" s="75"/>
      <c r="T71" s="83"/>
    </row>
    <row r="72" spans="1:20">
      <c r="A72" s="312">
        <v>51280</v>
      </c>
      <c r="B72" t="s">
        <v>243</v>
      </c>
      <c r="C72" s="83"/>
      <c r="D72" s="70"/>
      <c r="E72" s="72"/>
      <c r="F72" s="72"/>
      <c r="J72" s="74"/>
      <c r="K72" s="75"/>
      <c r="L72" s="76"/>
      <c r="M72" s="75"/>
      <c r="T72" s="83"/>
    </row>
    <row r="73" spans="1:20">
      <c r="A73" s="312">
        <v>51800</v>
      </c>
      <c r="B73" t="s">
        <v>79</v>
      </c>
      <c r="C73" s="83"/>
      <c r="D73" s="70"/>
      <c r="E73" s="72"/>
      <c r="F73" s="72"/>
      <c r="J73" s="74"/>
      <c r="K73" s="75"/>
      <c r="L73" s="76"/>
      <c r="M73" s="75"/>
      <c r="T73" s="83"/>
    </row>
    <row r="74" spans="1:20">
      <c r="A74" s="312">
        <v>51810</v>
      </c>
      <c r="B74" t="s">
        <v>244</v>
      </c>
      <c r="C74" s="83"/>
      <c r="D74" s="70"/>
      <c r="E74" s="72"/>
      <c r="F74" s="72"/>
      <c r="J74" s="74"/>
      <c r="K74" s="75"/>
      <c r="L74" s="76"/>
      <c r="M74" s="75"/>
      <c r="T74" s="83"/>
    </row>
    <row r="75" spans="1:20">
      <c r="A75" s="312">
        <v>51820</v>
      </c>
      <c r="B75" t="s">
        <v>596</v>
      </c>
      <c r="C75" s="83"/>
      <c r="D75" s="70"/>
      <c r="E75" s="72"/>
      <c r="F75" s="72"/>
      <c r="J75" s="74"/>
      <c r="K75" s="75"/>
      <c r="L75" s="76"/>
      <c r="M75" s="75"/>
      <c r="T75" s="83"/>
    </row>
    <row r="76" spans="1:20">
      <c r="A76" s="312">
        <v>51840</v>
      </c>
      <c r="B76" t="s">
        <v>80</v>
      </c>
      <c r="C76" s="83"/>
      <c r="D76" s="70"/>
      <c r="E76" s="72"/>
      <c r="F76" s="72"/>
      <c r="J76" s="74"/>
      <c r="K76" s="75"/>
      <c r="L76" s="76"/>
      <c r="M76" s="75"/>
      <c r="T76" s="83"/>
    </row>
    <row r="77" spans="1:20">
      <c r="A77" s="312">
        <v>52200</v>
      </c>
      <c r="B77" t="s">
        <v>442</v>
      </c>
      <c r="C77" s="83"/>
      <c r="D77" s="70"/>
      <c r="E77" s="72"/>
      <c r="F77" s="72"/>
      <c r="J77" s="74"/>
      <c r="K77" s="75"/>
      <c r="L77" s="76"/>
      <c r="M77" s="75"/>
      <c r="T77" s="83"/>
    </row>
    <row r="78" spans="1:20">
      <c r="A78" s="312">
        <v>52720</v>
      </c>
      <c r="B78" t="s">
        <v>245</v>
      </c>
      <c r="C78" s="83"/>
      <c r="D78" s="70"/>
      <c r="E78" s="72"/>
      <c r="F78" s="72"/>
      <c r="J78" s="78"/>
      <c r="K78" s="79"/>
      <c r="L78" s="80"/>
      <c r="M78" s="79"/>
      <c r="T78" s="83"/>
    </row>
    <row r="79" spans="1:20">
      <c r="A79" s="312">
        <v>52730</v>
      </c>
      <c r="B79" t="s">
        <v>119</v>
      </c>
      <c r="C79" s="83"/>
      <c r="D79" s="70"/>
      <c r="E79" s="72"/>
      <c r="F79" s="72"/>
      <c r="J79" s="78"/>
      <c r="K79" s="79"/>
      <c r="L79" s="80"/>
      <c r="M79" s="79"/>
      <c r="T79" s="83"/>
    </row>
    <row r="80" spans="1:20">
      <c r="A80" s="312">
        <v>52800</v>
      </c>
      <c r="B80" t="s">
        <v>443</v>
      </c>
      <c r="C80" s="83"/>
      <c r="D80" s="70"/>
      <c r="E80" s="72"/>
      <c r="F80" s="72"/>
      <c r="J80" s="78"/>
      <c r="K80" s="79"/>
      <c r="L80" s="80"/>
      <c r="M80" s="79"/>
      <c r="T80" s="83"/>
    </row>
    <row r="81" spans="1:20">
      <c r="A81" s="312">
        <v>53000</v>
      </c>
      <c r="B81" t="s">
        <v>444</v>
      </c>
      <c r="C81" s="83"/>
      <c r="D81" s="70"/>
      <c r="E81" s="72"/>
      <c r="F81" s="72"/>
      <c r="J81" s="78"/>
      <c r="K81" s="79"/>
      <c r="L81" s="80"/>
      <c r="M81" s="79"/>
      <c r="T81" s="83"/>
    </row>
    <row r="82" spans="1:20">
      <c r="A82" s="312">
        <v>53300</v>
      </c>
      <c r="B82" t="s">
        <v>445</v>
      </c>
      <c r="C82" s="83"/>
      <c r="D82" s="70"/>
      <c r="E82" s="72"/>
      <c r="F82" s="72"/>
      <c r="J82" s="78"/>
      <c r="K82" s="79"/>
      <c r="L82" s="80"/>
      <c r="M82" s="79"/>
    </row>
    <row r="83" spans="1:20">
      <c r="A83" s="312">
        <v>53600</v>
      </c>
      <c r="B83" t="s">
        <v>81</v>
      </c>
      <c r="C83" s="83"/>
      <c r="D83" s="70"/>
      <c r="E83" s="72"/>
      <c r="F83" s="72"/>
      <c r="J83" s="78"/>
      <c r="K83" s="79"/>
      <c r="L83" s="80"/>
      <c r="M83" s="79"/>
    </row>
    <row r="84" spans="1:20">
      <c r="A84" s="312">
        <v>53620</v>
      </c>
      <c r="B84" t="s">
        <v>246</v>
      </c>
      <c r="C84" s="83"/>
      <c r="D84" s="70"/>
      <c r="E84" s="72"/>
      <c r="F84" s="72"/>
      <c r="J84" s="78"/>
      <c r="K84" s="79"/>
      <c r="L84" s="80"/>
      <c r="M84" s="79"/>
    </row>
    <row r="85" spans="1:20">
      <c r="A85" s="312">
        <v>53650</v>
      </c>
      <c r="B85" t="s">
        <v>247</v>
      </c>
      <c r="C85" s="83"/>
      <c r="D85" s="70"/>
      <c r="E85" s="72"/>
      <c r="F85" s="72"/>
      <c r="J85" s="78"/>
      <c r="K85" s="79"/>
      <c r="L85" s="80"/>
      <c r="M85" s="79"/>
    </row>
    <row r="86" spans="1:20">
      <c r="A86" s="312">
        <v>53900</v>
      </c>
      <c r="B86" t="s">
        <v>82</v>
      </c>
      <c r="C86" s="83"/>
      <c r="D86" s="70"/>
      <c r="E86" s="72"/>
      <c r="F86" s="72"/>
      <c r="J86" s="78"/>
      <c r="K86" s="79"/>
      <c r="L86" s="80"/>
      <c r="M86" s="79"/>
    </row>
    <row r="87" spans="1:20">
      <c r="A87" s="312">
        <v>53920</v>
      </c>
      <c r="B87" t="s">
        <v>248</v>
      </c>
      <c r="C87" s="83"/>
      <c r="D87" s="70"/>
      <c r="E87" s="72"/>
      <c r="F87" s="72"/>
      <c r="J87" s="78"/>
      <c r="K87" s="79"/>
      <c r="L87" s="80"/>
      <c r="M87" s="79"/>
    </row>
    <row r="88" spans="1:20">
      <c r="A88" s="312">
        <v>54000</v>
      </c>
      <c r="B88" t="s">
        <v>83</v>
      </c>
      <c r="C88" s="83"/>
      <c r="D88" s="70"/>
      <c r="E88" s="72"/>
      <c r="F88" s="72"/>
      <c r="J88" s="78"/>
      <c r="K88" s="79"/>
      <c r="L88" s="80"/>
      <c r="M88" s="79"/>
      <c r="T88" s="83"/>
    </row>
    <row r="89" spans="1:20">
      <c r="A89" s="312">
        <v>54200</v>
      </c>
      <c r="B89" t="s">
        <v>446</v>
      </c>
      <c r="C89" s="83"/>
      <c r="D89" s="70"/>
      <c r="E89" s="72"/>
      <c r="F89" s="72"/>
      <c r="J89" s="78"/>
      <c r="K89" s="79"/>
      <c r="L89" s="80"/>
      <c r="M89" s="79"/>
    </row>
    <row r="90" spans="1:20">
      <c r="A90" s="312">
        <v>54300</v>
      </c>
      <c r="B90" t="s">
        <v>84</v>
      </c>
      <c r="C90" s="83"/>
      <c r="D90" s="70"/>
      <c r="E90" s="72"/>
      <c r="F90" s="72"/>
      <c r="J90" s="78"/>
      <c r="K90" s="79"/>
      <c r="L90" s="80"/>
      <c r="M90" s="79"/>
      <c r="T90" s="83"/>
    </row>
    <row r="91" spans="1:20">
      <c r="A91" s="312">
        <v>54310</v>
      </c>
      <c r="B91" t="s">
        <v>249</v>
      </c>
      <c r="C91" s="83"/>
      <c r="D91" s="70"/>
      <c r="E91" s="72"/>
      <c r="F91" s="72"/>
      <c r="J91" s="78"/>
      <c r="K91" s="79"/>
      <c r="L91" s="80"/>
      <c r="M91" s="79"/>
    </row>
    <row r="92" spans="1:20">
      <c r="A92" s="312">
        <v>54520</v>
      </c>
      <c r="B92" t="s">
        <v>250</v>
      </c>
      <c r="C92" s="83"/>
      <c r="D92" s="70"/>
      <c r="E92" s="72"/>
      <c r="F92" s="72"/>
      <c r="J92" s="78"/>
      <c r="K92" s="79"/>
      <c r="L92" s="80"/>
      <c r="M92" s="79"/>
      <c r="S92" s="83"/>
      <c r="T92" s="83"/>
    </row>
    <row r="93" spans="1:20">
      <c r="A93" s="312">
        <v>54800</v>
      </c>
      <c r="B93" t="s">
        <v>447</v>
      </c>
      <c r="C93" s="83"/>
      <c r="D93" s="70"/>
      <c r="E93" s="72"/>
      <c r="F93" s="72"/>
      <c r="J93" s="78"/>
      <c r="K93" s="79"/>
      <c r="L93" s="80"/>
      <c r="M93" s="79"/>
    </row>
    <row r="94" spans="1:20">
      <c r="A94" s="312">
        <v>55100</v>
      </c>
      <c r="B94" t="s">
        <v>448</v>
      </c>
      <c r="C94" s="83"/>
      <c r="D94" s="70"/>
      <c r="E94" s="72"/>
      <c r="F94" s="72"/>
      <c r="J94" s="78"/>
      <c r="K94" s="79"/>
      <c r="L94" s="80"/>
      <c r="M94" s="79"/>
    </row>
    <row r="95" spans="1:20">
      <c r="A95" s="312">
        <v>55120</v>
      </c>
      <c r="B95" t="s">
        <v>85</v>
      </c>
      <c r="C95" s="83"/>
      <c r="D95" s="70"/>
      <c r="E95" s="72"/>
      <c r="F95" s="72"/>
      <c r="J95" s="78"/>
      <c r="K95" s="79"/>
      <c r="L95" s="80"/>
      <c r="M95" s="79"/>
    </row>
    <row r="96" spans="1:20">
      <c r="A96" s="312">
        <v>55300</v>
      </c>
      <c r="B96" t="s">
        <v>86</v>
      </c>
      <c r="C96" s="83"/>
      <c r="D96" s="70"/>
      <c r="E96" s="72"/>
      <c r="F96" s="72"/>
      <c r="J96" s="78"/>
      <c r="K96" s="79"/>
      <c r="L96" s="80"/>
      <c r="M96" s="79"/>
      <c r="T96" s="83"/>
    </row>
    <row r="97" spans="1:20">
      <c r="A97" s="312">
        <v>55400</v>
      </c>
      <c r="B97" t="s">
        <v>87</v>
      </c>
      <c r="C97" s="83"/>
      <c r="D97" s="70"/>
      <c r="E97" s="72"/>
      <c r="F97" s="72"/>
      <c r="J97" s="78"/>
      <c r="K97" s="79"/>
      <c r="L97" s="80"/>
      <c r="M97" s="79"/>
      <c r="T97" s="83"/>
    </row>
    <row r="98" spans="1:20">
      <c r="A98" s="312">
        <v>55430</v>
      </c>
      <c r="B98" t="s">
        <v>251</v>
      </c>
      <c r="C98" s="83"/>
      <c r="D98" s="70"/>
      <c r="E98" s="72"/>
      <c r="F98" s="72"/>
      <c r="J98" s="78"/>
      <c r="K98" s="79"/>
      <c r="L98" s="80"/>
      <c r="M98" s="79"/>
    </row>
    <row r="99" spans="1:20">
      <c r="A99" s="312">
        <v>55700</v>
      </c>
      <c r="B99" t="s">
        <v>449</v>
      </c>
      <c r="C99" s="83"/>
      <c r="D99" s="70"/>
      <c r="E99" s="72"/>
      <c r="F99" s="72"/>
      <c r="J99" s="78"/>
      <c r="K99" s="79"/>
      <c r="L99" s="80"/>
      <c r="M99" s="79"/>
    </row>
    <row r="100" spans="1:20">
      <c r="A100" s="312">
        <v>56100</v>
      </c>
      <c r="B100" t="s">
        <v>450</v>
      </c>
      <c r="C100" s="83"/>
      <c r="D100" s="70"/>
      <c r="E100" s="72"/>
      <c r="F100" s="72"/>
      <c r="J100" s="78"/>
      <c r="K100" s="79"/>
      <c r="L100" s="80"/>
      <c r="M100" s="79"/>
      <c r="T100" s="83"/>
    </row>
    <row r="101" spans="1:20">
      <c r="A101" s="312">
        <v>56300</v>
      </c>
      <c r="B101" t="s">
        <v>451</v>
      </c>
      <c r="C101" s="83"/>
      <c r="D101" s="70"/>
      <c r="E101" s="72"/>
      <c r="F101" s="72"/>
      <c r="J101" s="78"/>
      <c r="K101" s="79"/>
      <c r="L101" s="80"/>
      <c r="M101" s="79"/>
    </row>
    <row r="102" spans="1:20">
      <c r="A102" s="312">
        <v>56900</v>
      </c>
      <c r="B102" t="s">
        <v>452</v>
      </c>
      <c r="C102" s="83"/>
      <c r="D102" s="70"/>
      <c r="E102" s="72"/>
      <c r="F102" s="72"/>
      <c r="J102" s="78"/>
      <c r="K102" s="79"/>
      <c r="L102" s="80"/>
      <c r="M102" s="79"/>
      <c r="T102" s="83"/>
    </row>
    <row r="103" spans="1:20">
      <c r="A103" s="312">
        <v>57200</v>
      </c>
      <c r="B103" t="s">
        <v>453</v>
      </c>
      <c r="C103" s="83"/>
      <c r="D103" s="70"/>
      <c r="E103" s="72"/>
      <c r="F103" s="72"/>
      <c r="J103" s="78"/>
      <c r="K103" s="79"/>
      <c r="L103" s="80"/>
      <c r="M103" s="79"/>
    </row>
    <row r="104" spans="1:20">
      <c r="A104" s="312">
        <v>57300</v>
      </c>
      <c r="B104" t="s">
        <v>454</v>
      </c>
      <c r="C104" s="83"/>
      <c r="D104" s="70"/>
      <c r="E104" s="72"/>
      <c r="F104" s="72"/>
      <c r="J104" s="78"/>
      <c r="K104" s="79"/>
      <c r="L104" s="80"/>
      <c r="M104" s="79"/>
      <c r="T104" s="83"/>
    </row>
    <row r="105" spans="1:20">
      <c r="A105" s="312">
        <v>57600</v>
      </c>
      <c r="B105" t="s">
        <v>455</v>
      </c>
      <c r="C105" s="83"/>
      <c r="D105" s="70"/>
      <c r="E105" s="72"/>
      <c r="F105" s="72"/>
      <c r="J105" s="78"/>
      <c r="K105" s="79"/>
      <c r="L105" s="80"/>
      <c r="M105" s="79"/>
    </row>
    <row r="106" spans="1:20">
      <c r="A106" s="312">
        <v>58300</v>
      </c>
      <c r="B106" t="s">
        <v>88</v>
      </c>
      <c r="C106" s="83"/>
      <c r="D106" s="70"/>
      <c r="E106" s="72"/>
      <c r="F106" s="72"/>
      <c r="J106" s="78"/>
      <c r="K106" s="79"/>
      <c r="L106" s="80"/>
      <c r="M106" s="79"/>
    </row>
    <row r="107" spans="1:20">
      <c r="A107" s="312">
        <v>58410</v>
      </c>
      <c r="B107" t="s">
        <v>252</v>
      </c>
      <c r="C107" s="83"/>
      <c r="D107" s="70"/>
      <c r="E107" s="72"/>
      <c r="F107" s="72"/>
      <c r="J107" s="78"/>
      <c r="K107" s="79"/>
      <c r="L107" s="80"/>
      <c r="M107" s="79"/>
    </row>
    <row r="108" spans="1:20">
      <c r="A108" s="312">
        <v>58800</v>
      </c>
      <c r="B108" t="s">
        <v>456</v>
      </c>
      <c r="C108" s="83"/>
      <c r="D108" s="70"/>
      <c r="E108" s="72"/>
      <c r="F108" s="72"/>
      <c r="J108" s="78"/>
      <c r="K108" s="79"/>
      <c r="L108" s="80"/>
      <c r="M108" s="79"/>
    </row>
    <row r="109" spans="1:20">
      <c r="A109" s="312">
        <v>81700</v>
      </c>
      <c r="B109" t="s">
        <v>89</v>
      </c>
      <c r="C109" s="83"/>
      <c r="D109" s="70"/>
      <c r="E109" s="72"/>
      <c r="F109" s="72"/>
      <c r="J109" s="78"/>
      <c r="K109" s="79"/>
      <c r="L109" s="80"/>
      <c r="M109" s="79"/>
    </row>
    <row r="110" spans="1:20">
      <c r="A110" s="312">
        <v>81800</v>
      </c>
      <c r="B110" t="s">
        <v>90</v>
      </c>
      <c r="C110" s="83"/>
      <c r="D110" s="70"/>
      <c r="E110" s="72"/>
      <c r="F110" s="72"/>
      <c r="J110" s="78"/>
      <c r="K110" s="79"/>
      <c r="L110" s="80"/>
      <c r="M110" s="79"/>
    </row>
    <row r="111" spans="1:20">
      <c r="A111" s="312">
        <v>82000</v>
      </c>
      <c r="B111" t="s">
        <v>56</v>
      </c>
      <c r="C111" s="83"/>
      <c r="D111" s="70"/>
      <c r="E111" s="72"/>
      <c r="F111" s="72"/>
      <c r="J111" s="53"/>
      <c r="K111" s="52"/>
      <c r="L111" s="54"/>
      <c r="M111" s="52"/>
    </row>
    <row r="112" spans="1:20">
      <c r="A112" s="312">
        <v>82200</v>
      </c>
      <c r="B112" t="s">
        <v>91</v>
      </c>
      <c r="C112" s="83"/>
      <c r="D112" s="70"/>
      <c r="E112" s="72"/>
      <c r="F112" s="72"/>
      <c r="J112" s="53"/>
      <c r="K112" s="52"/>
      <c r="L112" s="54"/>
      <c r="M112" s="52"/>
    </row>
    <row r="113" spans="1:20">
      <c r="A113" s="312">
        <v>82300</v>
      </c>
      <c r="B113" t="s">
        <v>57</v>
      </c>
      <c r="C113" s="83"/>
      <c r="D113" s="70"/>
      <c r="E113" s="72"/>
      <c r="F113" s="72"/>
      <c r="J113" s="53"/>
      <c r="K113" s="52"/>
      <c r="L113" s="54"/>
      <c r="M113" s="52"/>
    </row>
    <row r="114" spans="1:20">
      <c r="A114" s="312">
        <v>82400</v>
      </c>
      <c r="B114" t="s">
        <v>58</v>
      </c>
      <c r="C114" s="83"/>
      <c r="D114" s="70"/>
      <c r="E114" s="72"/>
      <c r="F114" s="72"/>
      <c r="J114" s="53"/>
      <c r="K114" s="52"/>
      <c r="L114" s="54"/>
      <c r="M114" s="52"/>
      <c r="T114" s="83"/>
    </row>
    <row r="115" spans="1:20">
      <c r="A115" s="312">
        <v>82600</v>
      </c>
      <c r="B115" t="s">
        <v>92</v>
      </c>
      <c r="C115" s="83"/>
      <c r="D115" s="70"/>
      <c r="E115" s="72"/>
      <c r="F115" s="72"/>
      <c r="J115" s="53"/>
      <c r="K115" s="52"/>
      <c r="L115" s="54"/>
      <c r="M115" s="52"/>
    </row>
    <row r="116" spans="1:20">
      <c r="A116" s="312">
        <v>82700</v>
      </c>
      <c r="B116" t="s">
        <v>93</v>
      </c>
      <c r="C116" s="83"/>
      <c r="D116" s="70"/>
      <c r="E116" s="72"/>
      <c r="F116" s="72"/>
      <c r="J116" s="53"/>
      <c r="K116" s="52"/>
      <c r="L116" s="54"/>
      <c r="M116" s="52"/>
    </row>
    <row r="117" spans="1:20">
      <c r="A117" s="312">
        <v>82800</v>
      </c>
      <c r="B117" t="s">
        <v>59</v>
      </c>
      <c r="C117" s="83"/>
      <c r="D117" s="70"/>
      <c r="E117" s="72"/>
      <c r="F117" s="72"/>
      <c r="J117" s="53"/>
      <c r="K117" s="52"/>
      <c r="L117" s="54"/>
      <c r="M117" s="52"/>
    </row>
    <row r="118" spans="1:20">
      <c r="A118" s="312">
        <v>82900</v>
      </c>
      <c r="B118" t="s">
        <v>94</v>
      </c>
      <c r="C118" s="83"/>
      <c r="D118" s="70"/>
      <c r="E118" s="72"/>
      <c r="F118" s="72"/>
      <c r="J118" s="53"/>
      <c r="K118" s="52"/>
      <c r="L118" s="54"/>
      <c r="M118" s="52"/>
    </row>
    <row r="119" spans="1:20">
      <c r="A119" s="312">
        <v>83000</v>
      </c>
      <c r="B119" t="s">
        <v>95</v>
      </c>
      <c r="C119" s="83"/>
      <c r="D119" s="70"/>
      <c r="E119" s="72"/>
      <c r="F119" s="72"/>
      <c r="J119" s="53"/>
      <c r="K119" s="52"/>
      <c r="L119" s="54"/>
      <c r="M119" s="52"/>
    </row>
    <row r="120" spans="1:20">
      <c r="A120" s="312">
        <v>83100</v>
      </c>
      <c r="B120" t="s">
        <v>96</v>
      </c>
      <c r="C120" s="83"/>
      <c r="D120" s="70"/>
      <c r="E120" s="72"/>
      <c r="F120" s="72"/>
      <c r="J120" s="53"/>
      <c r="K120" s="52"/>
      <c r="L120" s="54"/>
      <c r="M120" s="52"/>
    </row>
    <row r="121" spans="1:20">
      <c r="A121" s="312">
        <v>83200</v>
      </c>
      <c r="B121" t="s">
        <v>60</v>
      </c>
      <c r="C121" s="83"/>
      <c r="D121" s="70"/>
      <c r="E121" s="72"/>
      <c r="F121" s="72"/>
      <c r="J121" s="53"/>
      <c r="K121" s="52"/>
      <c r="L121" s="54"/>
      <c r="M121" s="52"/>
    </row>
    <row r="122" spans="1:20">
      <c r="A122" s="312">
        <v>83400</v>
      </c>
      <c r="B122" t="s">
        <v>61</v>
      </c>
      <c r="C122" s="83"/>
      <c r="D122" s="70"/>
      <c r="E122" s="72"/>
      <c r="F122" s="72"/>
      <c r="J122" s="53"/>
      <c r="K122" s="52"/>
      <c r="L122" s="54"/>
      <c r="M122" s="52"/>
    </row>
    <row r="123" spans="1:20">
      <c r="A123" s="312">
        <v>83500</v>
      </c>
      <c r="B123" t="s">
        <v>97</v>
      </c>
      <c r="C123" s="83"/>
      <c r="D123" s="70"/>
      <c r="E123" s="72"/>
      <c r="F123" s="72"/>
      <c r="J123" s="53"/>
      <c r="K123" s="52"/>
      <c r="L123" s="54"/>
      <c r="M123" s="52"/>
    </row>
    <row r="124" spans="1:20">
      <c r="A124" s="312">
        <v>83700</v>
      </c>
      <c r="B124" t="s">
        <v>98</v>
      </c>
      <c r="C124" s="83"/>
      <c r="D124" s="70"/>
      <c r="E124" s="72"/>
      <c r="F124" s="72"/>
      <c r="J124" s="53"/>
      <c r="K124" s="52"/>
      <c r="L124" s="54"/>
      <c r="M124" s="52"/>
    </row>
    <row r="125" spans="1:20">
      <c r="A125" s="312">
        <v>83800</v>
      </c>
      <c r="B125" t="s">
        <v>99</v>
      </c>
      <c r="C125" s="84"/>
      <c r="D125" s="70"/>
      <c r="E125" s="72"/>
      <c r="F125" s="72"/>
      <c r="J125" s="53"/>
      <c r="K125" s="52"/>
      <c r="L125" s="54"/>
      <c r="M125" s="52"/>
    </row>
    <row r="126" spans="1:20">
      <c r="A126" s="312">
        <v>84100</v>
      </c>
      <c r="B126" t="s">
        <v>100</v>
      </c>
      <c r="C126" s="83"/>
      <c r="D126" s="70"/>
      <c r="E126" s="72"/>
      <c r="F126" s="72"/>
      <c r="J126" s="53"/>
      <c r="K126" s="52"/>
      <c r="L126" s="54"/>
      <c r="M126" s="52"/>
    </row>
    <row r="127" spans="1:20">
      <c r="A127" s="312">
        <v>84200</v>
      </c>
      <c r="B127" t="s">
        <v>101</v>
      </c>
      <c r="C127" s="83"/>
      <c r="D127" s="70"/>
      <c r="E127" s="72"/>
      <c r="F127" s="72"/>
      <c r="J127" s="53"/>
      <c r="K127" s="52"/>
      <c r="L127" s="55"/>
      <c r="M127" s="52"/>
    </row>
    <row r="128" spans="1:20">
      <c r="A128" s="312">
        <v>84300</v>
      </c>
      <c r="B128" t="s">
        <v>102</v>
      </c>
      <c r="C128" s="83"/>
      <c r="D128" s="70"/>
      <c r="E128" s="72"/>
      <c r="F128" s="72"/>
      <c r="J128" s="53"/>
      <c r="K128" s="52"/>
      <c r="L128" s="55"/>
      <c r="M128" s="52"/>
    </row>
    <row r="129" spans="1:21">
      <c r="A129" s="312">
        <v>84400</v>
      </c>
      <c r="B129" t="s">
        <v>103</v>
      </c>
      <c r="C129" s="83"/>
      <c r="D129" s="70"/>
      <c r="E129" s="72"/>
      <c r="F129" s="72"/>
      <c r="J129" s="53"/>
      <c r="K129" s="52"/>
      <c r="L129" s="55"/>
      <c r="M129" s="52"/>
    </row>
    <row r="130" spans="1:21">
      <c r="A130" s="312">
        <v>84800</v>
      </c>
      <c r="B130" t="s">
        <v>597</v>
      </c>
      <c r="C130" s="83"/>
      <c r="D130" s="70"/>
      <c r="E130" s="72"/>
      <c r="F130" s="72"/>
      <c r="J130" s="53"/>
      <c r="K130" s="52"/>
      <c r="L130" s="54"/>
      <c r="M130" s="52"/>
    </row>
    <row r="131" spans="1:21">
      <c r="A131" s="312">
        <v>85040</v>
      </c>
      <c r="B131" t="s">
        <v>13</v>
      </c>
      <c r="C131" s="83"/>
      <c r="D131" s="70"/>
      <c r="E131" s="72"/>
      <c r="F131" s="72"/>
      <c r="J131" s="53"/>
      <c r="K131" s="52"/>
      <c r="L131" s="54"/>
      <c r="M131" s="52"/>
    </row>
    <row r="132" spans="1:21">
      <c r="A132" s="312">
        <v>85240</v>
      </c>
      <c r="B132" t="s">
        <v>14</v>
      </c>
      <c r="C132" s="83"/>
      <c r="D132" s="70"/>
      <c r="E132" s="72"/>
      <c r="F132" s="72"/>
      <c r="J132" s="53"/>
      <c r="K132" s="52"/>
      <c r="L132" s="54"/>
      <c r="M132" s="52"/>
    </row>
    <row r="133" spans="1:21">
      <c r="A133" s="312">
        <v>85440</v>
      </c>
      <c r="B133" t="s">
        <v>15</v>
      </c>
      <c r="C133" s="83"/>
      <c r="D133" s="70"/>
      <c r="E133" s="72"/>
      <c r="F133" s="72"/>
      <c r="J133" s="53"/>
      <c r="K133" s="52"/>
      <c r="L133" s="54"/>
      <c r="M133" s="52"/>
    </row>
    <row r="134" spans="1:21">
      <c r="A134" s="312">
        <v>85640</v>
      </c>
      <c r="B134" t="s">
        <v>63</v>
      </c>
      <c r="C134" s="83"/>
      <c r="D134" s="70"/>
      <c r="E134" s="72"/>
      <c r="F134" s="72"/>
      <c r="J134" s="53"/>
      <c r="K134" s="52"/>
      <c r="L134" s="54"/>
      <c r="M134" s="52"/>
    </row>
    <row r="135" spans="1:21">
      <c r="A135" s="312">
        <v>85840</v>
      </c>
      <c r="B135" t="s">
        <v>16</v>
      </c>
      <c r="C135" s="83"/>
      <c r="D135" s="70"/>
      <c r="E135" s="72"/>
      <c r="F135" s="72"/>
      <c r="J135" s="53"/>
      <c r="K135" s="52"/>
      <c r="L135" s="54"/>
      <c r="M135" s="52"/>
    </row>
    <row r="136" spans="1:21">
      <c r="A136" s="312">
        <v>86040</v>
      </c>
      <c r="B136" t="s">
        <v>17</v>
      </c>
      <c r="C136" s="83"/>
      <c r="D136" s="70"/>
      <c r="E136" s="72"/>
      <c r="F136" s="72"/>
      <c r="J136" s="53"/>
      <c r="K136" s="52"/>
      <c r="L136" s="54"/>
      <c r="M136" s="52"/>
    </row>
    <row r="137" spans="1:21">
      <c r="A137" s="312">
        <v>86240</v>
      </c>
      <c r="B137" t="s">
        <v>18</v>
      </c>
      <c r="C137" s="83"/>
      <c r="D137" s="70"/>
      <c r="E137" s="72"/>
      <c r="F137" s="72"/>
      <c r="J137" s="53"/>
      <c r="K137" s="52"/>
      <c r="L137" s="54"/>
      <c r="M137" s="52"/>
    </row>
    <row r="138" spans="1:21">
      <c r="A138" s="312">
        <v>86440</v>
      </c>
      <c r="B138" t="s">
        <v>19</v>
      </c>
      <c r="C138" s="83"/>
      <c r="D138" s="70"/>
      <c r="E138" s="72"/>
      <c r="F138" s="72"/>
      <c r="J138" s="53"/>
      <c r="K138" s="52"/>
      <c r="L138" s="54"/>
      <c r="M138" s="52"/>
    </row>
    <row r="139" spans="1:21">
      <c r="A139" s="312">
        <v>86640</v>
      </c>
      <c r="B139" t="s">
        <v>20</v>
      </c>
      <c r="C139" s="83"/>
      <c r="D139" s="70"/>
      <c r="E139" s="72"/>
      <c r="F139" s="72"/>
      <c r="J139" s="53"/>
      <c r="K139" s="52"/>
      <c r="L139" s="54"/>
      <c r="M139" s="52"/>
    </row>
    <row r="140" spans="1:21">
      <c r="A140" s="312">
        <v>86840</v>
      </c>
      <c r="B140" t="s">
        <v>21</v>
      </c>
      <c r="C140" s="83"/>
      <c r="D140" s="70"/>
      <c r="E140" s="72"/>
      <c r="F140" s="72"/>
      <c r="J140" s="53"/>
      <c r="K140" s="52"/>
      <c r="L140" s="54"/>
      <c r="M140" s="52"/>
    </row>
    <row r="141" spans="1:21">
      <c r="A141" s="312">
        <v>87240</v>
      </c>
      <c r="B141" t="s">
        <v>64</v>
      </c>
      <c r="C141" s="83"/>
      <c r="D141" s="70"/>
      <c r="E141" s="72"/>
      <c r="F141" s="72"/>
      <c r="J141" s="53"/>
      <c r="K141" s="52"/>
      <c r="L141" s="54"/>
      <c r="M141" s="52"/>
    </row>
    <row r="142" spans="1:21">
      <c r="A142" s="312">
        <v>87640</v>
      </c>
      <c r="B142" t="s">
        <v>22</v>
      </c>
      <c r="C142" s="83"/>
      <c r="D142" s="70"/>
      <c r="E142" s="72"/>
      <c r="F142" s="72"/>
      <c r="J142" s="53"/>
      <c r="K142" s="52"/>
      <c r="L142" s="54"/>
      <c r="M142" s="52"/>
    </row>
    <row r="143" spans="1:21">
      <c r="A143" s="312">
        <v>88040</v>
      </c>
      <c r="B143" t="s">
        <v>23</v>
      </c>
      <c r="C143" s="83"/>
      <c r="D143" s="70"/>
      <c r="E143" s="72"/>
      <c r="F143" s="72"/>
      <c r="J143" s="53"/>
      <c r="K143" s="52"/>
      <c r="L143" s="54"/>
      <c r="M143" s="52"/>
      <c r="U143" s="83"/>
    </row>
    <row r="144" spans="1:21">
      <c r="A144" s="312">
        <v>88440</v>
      </c>
      <c r="B144" t="s">
        <v>24</v>
      </c>
      <c r="C144" s="83"/>
      <c r="D144" s="70"/>
      <c r="E144" s="72"/>
      <c r="F144" s="72"/>
      <c r="J144" s="53"/>
      <c r="K144" s="52"/>
      <c r="L144" s="55"/>
      <c r="M144" s="52"/>
      <c r="U144" s="83"/>
    </row>
    <row r="145" spans="1:21">
      <c r="A145" s="312">
        <v>88640</v>
      </c>
      <c r="B145" t="s">
        <v>25</v>
      </c>
      <c r="C145" s="83"/>
      <c r="D145" s="70"/>
      <c r="E145" s="72"/>
      <c r="F145" s="72"/>
      <c r="J145" s="53"/>
      <c r="K145" s="52"/>
      <c r="L145" s="55"/>
      <c r="M145" s="52"/>
      <c r="U145" s="83"/>
    </row>
    <row r="146" spans="1:21">
      <c r="A146" s="312">
        <v>88840</v>
      </c>
      <c r="B146" t="s">
        <v>26</v>
      </c>
      <c r="C146" s="83"/>
      <c r="D146" s="70"/>
      <c r="E146" s="72"/>
      <c r="F146" s="72"/>
      <c r="J146" s="53"/>
      <c r="K146" s="52"/>
      <c r="L146" s="54"/>
      <c r="M146" s="52"/>
    </row>
    <row r="147" spans="1:21">
      <c r="A147" s="312">
        <v>90000</v>
      </c>
      <c r="B147" t="s">
        <v>253</v>
      </c>
      <c r="C147" s="83"/>
      <c r="D147" s="70"/>
      <c r="E147" s="72"/>
      <c r="F147" s="72"/>
      <c r="J147" s="53"/>
      <c r="K147" s="52"/>
      <c r="L147" s="54"/>
      <c r="M147" s="52"/>
    </row>
    <row r="148" spans="1:21">
      <c r="A148" s="312">
        <v>91000</v>
      </c>
      <c r="B148" t="s">
        <v>254</v>
      </c>
      <c r="C148" s="83"/>
      <c r="D148" s="70"/>
      <c r="E148" s="72"/>
      <c r="F148" s="72"/>
      <c r="J148" s="53"/>
      <c r="K148" s="52"/>
      <c r="L148" s="54"/>
      <c r="M148" s="52"/>
    </row>
    <row r="149" spans="1:21">
      <c r="A149" s="312">
        <v>91100</v>
      </c>
      <c r="B149" t="s">
        <v>72</v>
      </c>
      <c r="C149" s="83"/>
      <c r="D149" s="70"/>
      <c r="E149" s="72"/>
      <c r="F149" s="72"/>
      <c r="J149" s="53"/>
      <c r="K149" s="52"/>
      <c r="L149" s="54"/>
      <c r="M149" s="52"/>
    </row>
    <row r="150" spans="1:21">
      <c r="A150" s="312">
        <v>91200</v>
      </c>
      <c r="B150" t="s">
        <v>27</v>
      </c>
      <c r="C150" s="83"/>
      <c r="D150" s="70"/>
      <c r="E150" s="72"/>
      <c r="F150" s="72"/>
      <c r="J150" s="53"/>
      <c r="K150" s="52"/>
      <c r="L150" s="54"/>
      <c r="M150" s="52"/>
    </row>
    <row r="151" spans="1:21">
      <c r="A151" s="312">
        <v>91300</v>
      </c>
      <c r="B151" t="s">
        <v>28</v>
      </c>
      <c r="C151" s="83"/>
      <c r="D151" s="70"/>
      <c r="E151" s="72"/>
      <c r="F151" s="72"/>
      <c r="J151" s="53"/>
      <c r="K151" s="52"/>
      <c r="L151" s="54"/>
      <c r="M151" s="52"/>
    </row>
    <row r="152" spans="1:21">
      <c r="A152" s="312">
        <v>91400</v>
      </c>
      <c r="B152" t="s">
        <v>255</v>
      </c>
      <c r="C152" s="83"/>
      <c r="D152" s="70"/>
      <c r="E152" s="72"/>
      <c r="F152" s="72"/>
      <c r="J152" s="53"/>
      <c r="K152" s="52"/>
      <c r="L152" s="54"/>
      <c r="M152" s="52"/>
    </row>
    <row r="153" spans="1:21">
      <c r="A153" s="312">
        <v>91600</v>
      </c>
      <c r="B153" t="s">
        <v>256</v>
      </c>
      <c r="C153" s="83"/>
      <c r="D153" s="70"/>
      <c r="E153" s="72"/>
      <c r="F153" s="72"/>
      <c r="J153" s="53"/>
      <c r="K153" s="52"/>
      <c r="L153" s="54"/>
      <c r="M153" s="52"/>
    </row>
    <row r="154" spans="1:21">
      <c r="A154" s="312">
        <v>91700</v>
      </c>
      <c r="B154" t="s">
        <v>257</v>
      </c>
      <c r="C154" s="83"/>
      <c r="D154" s="70"/>
      <c r="E154" s="72"/>
      <c r="F154" s="72"/>
      <c r="J154" s="53"/>
      <c r="K154" s="52"/>
      <c r="L154" s="54"/>
      <c r="M154" s="52"/>
    </row>
    <row r="155" spans="1:21">
      <c r="A155" s="312">
        <v>91800</v>
      </c>
      <c r="B155" t="s">
        <v>258</v>
      </c>
      <c r="C155" s="84"/>
      <c r="D155" s="70"/>
      <c r="E155" s="72"/>
      <c r="F155" s="72"/>
      <c r="J155" s="53"/>
      <c r="K155" s="52"/>
      <c r="L155" s="54"/>
      <c r="M155" s="52"/>
    </row>
    <row r="156" spans="1:21">
      <c r="A156" s="312">
        <v>91900</v>
      </c>
      <c r="B156" t="s">
        <v>544</v>
      </c>
      <c r="C156" s="83"/>
      <c r="D156" s="70"/>
      <c r="E156" s="72"/>
      <c r="F156" s="72"/>
      <c r="J156" s="53"/>
      <c r="K156" s="52"/>
      <c r="L156" s="54"/>
      <c r="M156" s="52"/>
    </row>
    <row r="157" spans="1:21">
      <c r="A157" s="312">
        <v>92100</v>
      </c>
      <c r="B157" t="s">
        <v>259</v>
      </c>
      <c r="C157" s="83"/>
      <c r="D157" s="70"/>
      <c r="E157" s="72"/>
      <c r="F157" s="72"/>
      <c r="J157" s="53"/>
      <c r="K157" s="52"/>
      <c r="L157" s="54"/>
      <c r="M157" s="52"/>
    </row>
    <row r="158" spans="1:21">
      <c r="A158" s="312">
        <v>92200</v>
      </c>
      <c r="B158" t="s">
        <v>260</v>
      </c>
      <c r="C158" s="83"/>
      <c r="D158" s="70"/>
      <c r="E158" s="72"/>
      <c r="F158" s="72"/>
      <c r="J158" s="53"/>
      <c r="K158" s="52"/>
      <c r="L158" s="54"/>
      <c r="M158" s="52"/>
    </row>
    <row r="159" spans="1:21">
      <c r="A159" s="312">
        <v>92300</v>
      </c>
      <c r="B159" t="s">
        <v>261</v>
      </c>
      <c r="C159" s="83"/>
      <c r="D159" s="70"/>
      <c r="E159" s="72"/>
      <c r="F159" s="72"/>
      <c r="J159" s="53"/>
      <c r="K159" s="52"/>
      <c r="L159" s="54"/>
      <c r="M159" s="52"/>
    </row>
    <row r="160" spans="1:21">
      <c r="A160" s="312">
        <v>92600</v>
      </c>
      <c r="B160" t="s">
        <v>598</v>
      </c>
      <c r="C160" s="83"/>
      <c r="D160" s="70"/>
      <c r="E160" s="72"/>
      <c r="F160" s="72"/>
      <c r="J160" s="53"/>
      <c r="K160" s="52"/>
      <c r="L160" s="54"/>
      <c r="M160" s="52"/>
    </row>
    <row r="161" spans="1:13">
      <c r="A161" s="312">
        <v>92700</v>
      </c>
      <c r="B161" t="s">
        <v>262</v>
      </c>
      <c r="C161" s="83"/>
      <c r="D161" s="70"/>
      <c r="E161" s="72"/>
      <c r="F161" s="72"/>
      <c r="J161" s="53"/>
      <c r="K161" s="52"/>
      <c r="L161" s="55"/>
      <c r="M161" s="52"/>
    </row>
    <row r="162" spans="1:13">
      <c r="A162" s="312">
        <v>92800</v>
      </c>
      <c r="B162" t="s">
        <v>263</v>
      </c>
      <c r="C162" s="83"/>
      <c r="D162" s="70"/>
      <c r="E162" s="72"/>
      <c r="F162" s="72"/>
      <c r="J162" s="53"/>
      <c r="K162" s="52"/>
      <c r="L162" s="54"/>
      <c r="M162" s="52"/>
    </row>
    <row r="163" spans="1:13">
      <c r="A163" s="312">
        <v>94500</v>
      </c>
      <c r="B163" t="s">
        <v>457</v>
      </c>
      <c r="C163" s="83"/>
      <c r="D163" s="70"/>
      <c r="E163" s="72"/>
      <c r="F163" s="72"/>
      <c r="J163" s="53"/>
      <c r="K163" s="52"/>
      <c r="L163" s="54"/>
      <c r="M163" s="52"/>
    </row>
    <row r="164" spans="1:13">
      <c r="A164" s="312">
        <v>94600</v>
      </c>
      <c r="B164" t="s">
        <v>599</v>
      </c>
      <c r="C164" s="83"/>
      <c r="D164" s="70"/>
      <c r="E164" s="72"/>
      <c r="F164" s="72"/>
      <c r="J164" s="53"/>
      <c r="K164" s="52"/>
      <c r="L164" s="55"/>
      <c r="M164" s="52"/>
    </row>
    <row r="165" spans="1:13">
      <c r="A165" s="312">
        <v>94700</v>
      </c>
      <c r="B165" t="s">
        <v>600</v>
      </c>
      <c r="C165" s="83"/>
      <c r="D165" s="70"/>
      <c r="E165" s="72"/>
      <c r="F165" s="72"/>
      <c r="J165" s="53"/>
      <c r="K165" s="52"/>
      <c r="L165" s="54"/>
      <c r="M165" s="52"/>
    </row>
    <row r="166" spans="1:13">
      <c r="A166" s="312">
        <v>94800</v>
      </c>
      <c r="B166" t="s">
        <v>458</v>
      </c>
      <c r="C166" s="83"/>
      <c r="D166" s="70"/>
      <c r="E166" s="72"/>
      <c r="F166" s="72"/>
      <c r="J166" s="53"/>
      <c r="K166" s="52"/>
      <c r="L166" s="55"/>
      <c r="M166" s="52"/>
    </row>
    <row r="167" spans="1:13">
      <c r="A167" s="312">
        <v>94900</v>
      </c>
      <c r="B167" t="s">
        <v>264</v>
      </c>
      <c r="C167" s="83"/>
      <c r="D167" s="70"/>
      <c r="E167" s="72"/>
      <c r="F167" s="72"/>
      <c r="J167" s="53"/>
      <c r="K167" s="52"/>
      <c r="L167" s="54"/>
      <c r="M167" s="52"/>
    </row>
    <row r="168" spans="1:13">
      <c r="A168" s="312">
        <v>95000</v>
      </c>
      <c r="B168" t="s">
        <v>265</v>
      </c>
      <c r="C168" s="83"/>
      <c r="D168" s="70"/>
      <c r="E168" s="72"/>
      <c r="F168" s="72"/>
      <c r="J168" s="53"/>
      <c r="K168" s="52"/>
      <c r="L168" s="55"/>
      <c r="M168" s="52"/>
    </row>
    <row r="169" spans="1:13">
      <c r="A169" s="312">
        <v>95100</v>
      </c>
      <c r="B169" t="s">
        <v>266</v>
      </c>
      <c r="C169" s="83"/>
      <c r="D169" s="70"/>
      <c r="E169" s="72"/>
      <c r="F169" s="72"/>
      <c r="J169" s="53"/>
      <c r="K169" s="52"/>
      <c r="L169" s="54"/>
      <c r="M169" s="52"/>
    </row>
    <row r="170" spans="1:13">
      <c r="A170" s="312">
        <v>95500</v>
      </c>
      <c r="B170" t="s">
        <v>267</v>
      </c>
      <c r="C170" s="83"/>
      <c r="D170" s="70"/>
      <c r="E170" s="72"/>
      <c r="F170" s="72"/>
      <c r="J170" s="53"/>
      <c r="K170" s="52"/>
      <c r="L170" s="55"/>
      <c r="M170" s="52"/>
    </row>
    <row r="171" spans="1:13">
      <c r="A171" s="312">
        <v>96800</v>
      </c>
      <c r="B171" t="s">
        <v>62</v>
      </c>
      <c r="C171" s="83"/>
      <c r="D171" s="70"/>
      <c r="E171" s="72"/>
      <c r="F171" s="72"/>
      <c r="J171" s="53"/>
      <c r="K171" s="52"/>
      <c r="L171" s="55"/>
      <c r="M171" s="52"/>
    </row>
    <row r="172" spans="1:13">
      <c r="A172" s="312">
        <v>96900</v>
      </c>
      <c r="B172" t="s">
        <v>268</v>
      </c>
      <c r="C172" s="83"/>
      <c r="D172" s="70"/>
      <c r="E172" s="72"/>
      <c r="F172" s="72"/>
      <c r="M172" s="52"/>
    </row>
    <row r="173" spans="1:13">
      <c r="A173" s="312">
        <v>97300</v>
      </c>
      <c r="B173" t="s">
        <v>269</v>
      </c>
      <c r="C173" s="83"/>
      <c r="D173" s="70"/>
      <c r="E173" s="72"/>
      <c r="F173" s="72"/>
      <c r="M173" s="52"/>
    </row>
    <row r="174" spans="1:13">
      <c r="A174" s="312">
        <v>97600</v>
      </c>
      <c r="B174" t="s">
        <v>29</v>
      </c>
      <c r="C174" s="83"/>
      <c r="D174" s="70"/>
      <c r="E174" s="72"/>
      <c r="F174" s="72"/>
      <c r="M174" s="52"/>
    </row>
    <row r="175" spans="1:13">
      <c r="A175" s="312">
        <v>97700</v>
      </c>
      <c r="B175" t="s">
        <v>270</v>
      </c>
      <c r="C175" s="83"/>
      <c r="D175" s="70"/>
      <c r="E175" s="72"/>
      <c r="F175" s="72"/>
      <c r="M175" s="52"/>
    </row>
    <row r="176" spans="1:13">
      <c r="A176" s="312">
        <v>98000</v>
      </c>
      <c r="B176" t="s">
        <v>271</v>
      </c>
      <c r="C176" s="83"/>
      <c r="D176" s="70"/>
      <c r="E176" s="72"/>
      <c r="F176" s="72"/>
      <c r="M176" s="52"/>
    </row>
    <row r="177" spans="1:13">
      <c r="A177" s="312">
        <v>98100</v>
      </c>
      <c r="B177" t="s">
        <v>30</v>
      </c>
      <c r="C177" s="83"/>
      <c r="D177" s="70"/>
      <c r="E177" s="72"/>
      <c r="F177" s="72"/>
      <c r="M177" s="52"/>
    </row>
    <row r="178" spans="1:13">
      <c r="A178" s="312">
        <v>99100</v>
      </c>
      <c r="B178" t="s">
        <v>272</v>
      </c>
      <c r="C178" s="83"/>
      <c r="D178" s="70"/>
      <c r="E178" s="72"/>
      <c r="F178" s="72"/>
      <c r="M178" s="52"/>
    </row>
    <row r="179" spans="1:13">
      <c r="A179" s="312">
        <v>99200</v>
      </c>
      <c r="B179" t="s">
        <v>104</v>
      </c>
      <c r="C179" s="83"/>
      <c r="D179" s="70"/>
      <c r="E179" s="72"/>
      <c r="F179" s="72"/>
      <c r="M179" s="52"/>
    </row>
    <row r="180" spans="1:13">
      <c r="A180" s="312">
        <v>99200</v>
      </c>
      <c r="B180" t="s">
        <v>104</v>
      </c>
      <c r="C180" s="83"/>
      <c r="D180" s="70"/>
      <c r="E180" s="72"/>
      <c r="F180" s="72"/>
      <c r="M180" s="52"/>
    </row>
    <row r="181" spans="1:13">
      <c r="A181" s="312"/>
      <c r="B181"/>
      <c r="C181" s="83"/>
      <c r="D181" s="70"/>
      <c r="E181" s="72"/>
      <c r="F181" s="72"/>
    </row>
    <row r="182" spans="1:13">
      <c r="A182" s="312"/>
      <c r="B182"/>
      <c r="C182" s="83"/>
      <c r="D182" s="70"/>
      <c r="E182" s="72"/>
      <c r="F182" s="72"/>
    </row>
    <row r="183" spans="1:13">
      <c r="A183" s="313"/>
      <c r="B183" s="52"/>
      <c r="C183" s="83"/>
      <c r="D183" s="70"/>
      <c r="E183" s="72"/>
      <c r="F183" s="72"/>
    </row>
    <row r="184" spans="1:13">
      <c r="A184" s="313"/>
      <c r="B184" s="52"/>
      <c r="C184" s="83"/>
      <c r="D184" s="70"/>
      <c r="E184" s="72"/>
      <c r="F184" s="72"/>
    </row>
    <row r="185" spans="1:13">
      <c r="A185" s="313"/>
      <c r="B185" s="52"/>
      <c r="C185" s="83"/>
      <c r="D185" s="70"/>
      <c r="E185" s="72"/>
      <c r="F185" s="72"/>
    </row>
    <row r="186" spans="1:13">
      <c r="A186" s="313"/>
      <c r="B186" s="52"/>
      <c r="C186" s="83"/>
      <c r="D186" s="70"/>
      <c r="E186" s="72"/>
      <c r="F186" s="72"/>
    </row>
    <row r="187" spans="1:13">
      <c r="A187" s="313"/>
      <c r="B187" s="52"/>
      <c r="C187" s="83"/>
      <c r="D187" s="70"/>
      <c r="E187" s="72"/>
      <c r="F187" s="72"/>
    </row>
    <row r="188" spans="1:13">
      <c r="A188" s="313"/>
      <c r="B188" s="52"/>
      <c r="C188" s="83"/>
      <c r="D188" s="70"/>
      <c r="E188" s="72"/>
      <c r="F188" s="72"/>
    </row>
    <row r="189" spans="1:13">
      <c r="A189" s="313"/>
      <c r="B189" s="52"/>
      <c r="C189" s="83"/>
      <c r="D189" s="70"/>
      <c r="E189" s="72"/>
      <c r="F189" s="72"/>
    </row>
    <row r="190" spans="1:13">
      <c r="A190" s="313"/>
      <c r="B190" s="52"/>
      <c r="C190" s="83"/>
      <c r="D190" s="70"/>
      <c r="E190" s="72"/>
      <c r="F190" s="72"/>
    </row>
    <row r="191" spans="1:13">
      <c r="A191" s="313"/>
      <c r="B191" s="52"/>
      <c r="C191" s="83"/>
      <c r="D191" s="70"/>
      <c r="E191" s="72"/>
      <c r="F191" s="72"/>
    </row>
    <row r="192" spans="1:13">
      <c r="A192" s="313"/>
      <c r="B192" s="21"/>
      <c r="C192" s="83"/>
      <c r="D192" s="70"/>
      <c r="E192" s="72"/>
      <c r="F192" s="72"/>
    </row>
    <row r="193" spans="1:6">
      <c r="A193" s="313"/>
      <c r="B193" s="52"/>
      <c r="C193" s="83"/>
      <c r="D193" s="70"/>
      <c r="E193" s="72"/>
      <c r="F193" s="72"/>
    </row>
    <row r="194" spans="1:6">
      <c r="A194" s="313"/>
      <c r="B194" s="52"/>
      <c r="C194" s="83"/>
      <c r="D194" s="70"/>
      <c r="E194" s="72"/>
      <c r="F194" s="72"/>
    </row>
    <row r="195" spans="1:6">
      <c r="A195" s="313"/>
      <c r="B195" s="52"/>
      <c r="C195" s="83"/>
      <c r="D195" s="70"/>
      <c r="E195" s="72"/>
      <c r="F195" s="72"/>
    </row>
    <row r="196" spans="1:6">
      <c r="A196" s="313"/>
      <c r="B196" s="52"/>
      <c r="C196" s="84"/>
      <c r="D196" s="70"/>
      <c r="E196" s="72"/>
      <c r="F196" s="72"/>
    </row>
    <row r="197" spans="1:6">
      <c r="A197" s="314"/>
      <c r="B197" s="70"/>
      <c r="D197" s="70"/>
      <c r="E197" s="72"/>
      <c r="F197" s="72"/>
    </row>
    <row r="198" spans="1:6">
      <c r="A198" s="314"/>
      <c r="B198" s="70"/>
      <c r="C198" s="83"/>
      <c r="D198" s="70"/>
      <c r="E198" s="72"/>
      <c r="F198" s="72"/>
    </row>
    <row r="199" spans="1:6">
      <c r="A199" s="314"/>
      <c r="B199" s="70"/>
      <c r="D199" s="70"/>
      <c r="E199" s="72"/>
      <c r="F199" s="72"/>
    </row>
    <row r="200" spans="1:6">
      <c r="A200" s="314"/>
      <c r="B200" s="70"/>
      <c r="D200" s="70"/>
      <c r="E200" s="72"/>
      <c r="F200" s="72"/>
    </row>
    <row r="201" spans="1:6">
      <c r="A201" s="314"/>
      <c r="B201" s="70"/>
      <c r="D201" s="70"/>
      <c r="E201" s="72"/>
      <c r="F201" s="72"/>
    </row>
    <row r="202" spans="1:6">
      <c r="A202" s="314"/>
      <c r="B202" s="70"/>
      <c r="D202" s="70"/>
      <c r="E202" s="72"/>
      <c r="F202" s="72"/>
    </row>
    <row r="203" spans="1:6">
      <c r="A203" s="314"/>
      <c r="B203" s="70"/>
      <c r="D203" s="70"/>
      <c r="E203" s="72"/>
      <c r="F203" s="72"/>
    </row>
    <row r="204" spans="1:6">
      <c r="A204" s="314"/>
      <c r="B204" s="70"/>
      <c r="D204" s="70"/>
      <c r="E204" s="72"/>
      <c r="F204" s="72"/>
    </row>
    <row r="205" spans="1:6">
      <c r="A205" s="314"/>
      <c r="B205" s="70"/>
      <c r="D205" s="70"/>
      <c r="E205" s="72"/>
      <c r="F205" s="72"/>
    </row>
    <row r="206" spans="1:6">
      <c r="A206" s="314"/>
      <c r="B206" s="70"/>
      <c r="D206" s="70"/>
      <c r="E206" s="72"/>
      <c r="F206" s="72"/>
    </row>
    <row r="207" spans="1:6">
      <c r="A207" s="314"/>
      <c r="B207" s="70"/>
      <c r="D207" s="70"/>
      <c r="E207" s="72"/>
      <c r="F207" s="72"/>
    </row>
    <row r="208" spans="1:6">
      <c r="A208" s="314"/>
      <c r="B208" s="70"/>
      <c r="D208" s="70"/>
      <c r="E208" s="72"/>
      <c r="F208" s="72"/>
    </row>
    <row r="209" spans="1:6">
      <c r="A209" s="314"/>
      <c r="B209" s="70"/>
      <c r="D209" s="70"/>
      <c r="E209" s="72"/>
      <c r="F209" s="72"/>
    </row>
    <row r="210" spans="1:6">
      <c r="A210" s="314"/>
      <c r="B210" s="70"/>
      <c r="D210" s="70"/>
      <c r="E210" s="72"/>
      <c r="F210" s="72"/>
    </row>
    <row r="211" spans="1:6">
      <c r="A211" s="314"/>
      <c r="B211" s="70"/>
      <c r="D211" s="70"/>
      <c r="E211" s="72"/>
      <c r="F211" s="72"/>
    </row>
    <row r="212" spans="1:6">
      <c r="A212" s="314"/>
      <c r="B212" s="70"/>
      <c r="D212" s="70"/>
      <c r="E212" s="72"/>
      <c r="F212" s="72"/>
    </row>
    <row r="213" spans="1:6">
      <c r="A213" s="314"/>
      <c r="B213" s="70"/>
      <c r="D213" s="70"/>
      <c r="E213" s="72"/>
      <c r="F213" s="72"/>
    </row>
    <row r="214" spans="1:6">
      <c r="A214" s="314"/>
      <c r="B214" s="70"/>
      <c r="D214" s="70"/>
      <c r="E214" s="72"/>
      <c r="F214" s="72"/>
    </row>
    <row r="215" spans="1:6">
      <c r="A215" s="314"/>
      <c r="B215" s="70"/>
      <c r="D215" s="70"/>
      <c r="E215" s="72"/>
      <c r="F215" s="72"/>
    </row>
    <row r="216" spans="1:6">
      <c r="A216" s="314"/>
      <c r="B216" s="70"/>
      <c r="D216" s="70"/>
      <c r="E216" s="72"/>
      <c r="F216" s="72"/>
    </row>
    <row r="217" spans="1:6">
      <c r="A217" s="314"/>
      <c r="B217" s="70"/>
      <c r="D217" s="70"/>
      <c r="E217" s="72"/>
      <c r="F217" s="72"/>
    </row>
    <row r="218" spans="1:6">
      <c r="A218" s="314"/>
      <c r="B218" s="70"/>
      <c r="D218" s="70"/>
      <c r="E218" s="72"/>
      <c r="F218" s="72"/>
    </row>
    <row r="219" spans="1:6">
      <c r="A219" s="314"/>
      <c r="B219" s="70"/>
      <c r="D219" s="70"/>
      <c r="E219" s="72"/>
      <c r="F219" s="72"/>
    </row>
    <row r="220" spans="1:6">
      <c r="A220" s="314"/>
      <c r="B220" s="70"/>
      <c r="D220" s="70"/>
      <c r="E220" s="72"/>
      <c r="F220" s="72"/>
    </row>
    <row r="221" spans="1:6">
      <c r="A221" s="314"/>
      <c r="B221" s="70"/>
      <c r="D221" s="70"/>
      <c r="E221" s="72"/>
      <c r="F221" s="72"/>
    </row>
    <row r="222" spans="1:6">
      <c r="A222" s="314"/>
      <c r="B222" s="70"/>
      <c r="D222" s="70"/>
      <c r="E222" s="72"/>
      <c r="F222" s="72"/>
    </row>
    <row r="223" spans="1:6">
      <c r="A223" s="314"/>
      <c r="B223" s="70"/>
      <c r="D223" s="70"/>
      <c r="E223" s="72"/>
      <c r="F223" s="72"/>
    </row>
    <row r="224" spans="1:6">
      <c r="A224" s="314"/>
      <c r="B224" s="70"/>
      <c r="D224" s="70"/>
      <c r="E224" s="72"/>
      <c r="F224" s="72"/>
    </row>
    <row r="225" spans="1:6">
      <c r="A225" s="314"/>
      <c r="B225" s="70"/>
      <c r="D225" s="70"/>
      <c r="E225" s="72"/>
      <c r="F225" s="72"/>
    </row>
    <row r="226" spans="1:6">
      <c r="A226" s="314"/>
      <c r="B226" s="70"/>
      <c r="D226" s="70"/>
      <c r="E226" s="72"/>
      <c r="F226" s="72"/>
    </row>
    <row r="227" spans="1:6">
      <c r="A227" s="314"/>
      <c r="B227" s="70"/>
      <c r="D227" s="70"/>
      <c r="E227" s="72"/>
      <c r="F227" s="72"/>
    </row>
    <row r="228" spans="1:6">
      <c r="A228" s="314"/>
      <c r="B228" s="70"/>
      <c r="D228" s="70"/>
      <c r="E228" s="72"/>
      <c r="F228" s="72"/>
    </row>
    <row r="229" spans="1:6">
      <c r="A229" s="314"/>
      <c r="B229" s="70"/>
      <c r="D229" s="70"/>
      <c r="E229" s="72"/>
      <c r="F229" s="72"/>
    </row>
    <row r="230" spans="1:6">
      <c r="A230" s="314"/>
      <c r="B230" s="70"/>
      <c r="D230" s="70"/>
      <c r="E230" s="72"/>
      <c r="F230" s="72"/>
    </row>
    <row r="231" spans="1:6">
      <c r="A231" s="314"/>
      <c r="B231" s="70"/>
      <c r="D231" s="70"/>
      <c r="E231" s="72"/>
      <c r="F231" s="72"/>
    </row>
    <row r="232" spans="1:6">
      <c r="A232" s="314"/>
      <c r="B232" s="70"/>
      <c r="D232" s="70"/>
      <c r="E232" s="72"/>
      <c r="F232" s="72"/>
    </row>
    <row r="233" spans="1:6">
      <c r="A233" s="314"/>
      <c r="B233" s="70"/>
      <c r="D233" s="70"/>
      <c r="E233" s="72"/>
      <c r="F233" s="72"/>
    </row>
    <row r="234" spans="1:6">
      <c r="A234" s="314"/>
      <c r="B234" s="70"/>
      <c r="D234" s="70"/>
      <c r="E234" s="72"/>
      <c r="F234" s="72"/>
    </row>
    <row r="235" spans="1:6">
      <c r="A235" s="314"/>
      <c r="B235" s="70"/>
      <c r="D235" s="70"/>
      <c r="E235" s="72"/>
      <c r="F235" s="72"/>
    </row>
    <row r="236" spans="1:6">
      <c r="A236" s="314"/>
      <c r="B236" s="70"/>
      <c r="D236" s="70"/>
      <c r="E236" s="72"/>
      <c r="F236" s="72"/>
    </row>
    <row r="237" spans="1:6">
      <c r="A237" s="314"/>
      <c r="B237" s="70"/>
      <c r="D237" s="70"/>
      <c r="E237" s="72"/>
      <c r="F237" s="72"/>
    </row>
    <row r="238" spans="1:6">
      <c r="A238" s="314"/>
      <c r="B238" s="70"/>
      <c r="D238" s="70"/>
      <c r="E238" s="72"/>
      <c r="F238" s="72"/>
    </row>
    <row r="239" spans="1:6">
      <c r="A239" s="314"/>
      <c r="B239" s="70"/>
      <c r="D239" s="70"/>
      <c r="E239" s="72"/>
      <c r="F239" s="72"/>
    </row>
    <row r="240" spans="1:6">
      <c r="A240" s="314"/>
      <c r="B240" s="70"/>
      <c r="D240" s="70"/>
      <c r="E240" s="72"/>
      <c r="F240" s="72"/>
    </row>
    <row r="241" spans="1:6">
      <c r="A241" s="314"/>
      <c r="B241" s="70"/>
      <c r="D241" s="70"/>
      <c r="E241" s="72"/>
      <c r="F241" s="72"/>
    </row>
    <row r="242" spans="1:6">
      <c r="A242" s="314"/>
      <c r="B242" s="70"/>
      <c r="D242" s="70"/>
      <c r="E242" s="72"/>
      <c r="F242" s="72"/>
    </row>
    <row r="243" spans="1:6">
      <c r="A243" s="314"/>
      <c r="B243" s="70"/>
      <c r="D243" s="70"/>
      <c r="E243" s="72"/>
      <c r="F243" s="72"/>
    </row>
    <row r="244" spans="1:6">
      <c r="A244" s="314"/>
      <c r="B244" s="70"/>
      <c r="D244" s="70"/>
      <c r="E244" s="72"/>
      <c r="F244" s="72"/>
    </row>
    <row r="245" spans="1:6">
      <c r="A245" s="314"/>
      <c r="B245" s="70"/>
      <c r="D245" s="70"/>
      <c r="E245" s="72"/>
      <c r="F245" s="72"/>
    </row>
    <row r="246" spans="1:6">
      <c r="A246" s="314"/>
      <c r="B246" s="70"/>
      <c r="D246" s="70"/>
      <c r="E246" s="72"/>
      <c r="F246" s="72"/>
    </row>
    <row r="247" spans="1:6">
      <c r="A247" s="314"/>
      <c r="B247" s="70"/>
      <c r="D247" s="70"/>
      <c r="E247" s="72"/>
      <c r="F247" s="72"/>
    </row>
    <row r="248" spans="1:6">
      <c r="A248" s="314"/>
      <c r="B248" s="70"/>
      <c r="D248" s="70"/>
      <c r="E248" s="72"/>
      <c r="F248" s="72"/>
    </row>
    <row r="249" spans="1:6">
      <c r="A249" s="314"/>
      <c r="B249" s="70"/>
      <c r="D249" s="70"/>
      <c r="E249" s="72"/>
      <c r="F249" s="72"/>
    </row>
    <row r="250" spans="1:6">
      <c r="A250" s="314"/>
      <c r="B250" s="70"/>
      <c r="D250" s="70"/>
      <c r="E250" s="72"/>
      <c r="F250" s="72"/>
    </row>
    <row r="251" spans="1:6">
      <c r="A251" s="314"/>
      <c r="B251" s="70"/>
      <c r="D251" s="70"/>
      <c r="E251" s="72"/>
      <c r="F251" s="72"/>
    </row>
    <row r="252" spans="1:6">
      <c r="A252" s="314"/>
      <c r="B252" s="70"/>
      <c r="D252" s="70"/>
      <c r="E252" s="72"/>
      <c r="F252" s="72"/>
    </row>
    <row r="253" spans="1:6">
      <c r="A253" s="314"/>
      <c r="B253" s="70"/>
      <c r="C253" s="70"/>
      <c r="D253" s="70"/>
      <c r="E253" s="72"/>
      <c r="F253" s="72"/>
    </row>
    <row r="254" spans="1:6">
      <c r="A254" s="314"/>
      <c r="B254" s="70"/>
      <c r="C254" s="70"/>
      <c r="D254" s="70"/>
      <c r="E254" s="72"/>
      <c r="F254" s="72"/>
    </row>
    <row r="255" spans="1:6">
      <c r="A255" s="314"/>
      <c r="B255" s="70"/>
      <c r="C255" s="70"/>
      <c r="D255" s="70"/>
      <c r="E255" s="72"/>
      <c r="F255" s="72"/>
    </row>
    <row r="256" spans="1:6">
      <c r="A256" s="314"/>
      <c r="B256" s="70"/>
      <c r="C256" s="70"/>
      <c r="D256" s="70"/>
      <c r="E256" s="72"/>
      <c r="F256" s="72"/>
    </row>
    <row r="257" spans="1:6">
      <c r="A257" s="314"/>
      <c r="B257" s="70"/>
      <c r="C257" s="70"/>
      <c r="D257" s="70"/>
      <c r="E257" s="72"/>
      <c r="F257" s="72"/>
    </row>
    <row r="258" spans="1:6">
      <c r="A258" s="314"/>
      <c r="B258" s="70"/>
      <c r="C258" s="70"/>
      <c r="D258" s="70"/>
      <c r="E258" s="72"/>
      <c r="F258" s="72"/>
    </row>
    <row r="259" spans="1:6">
      <c r="A259" s="314"/>
      <c r="B259" s="70"/>
      <c r="C259" s="70"/>
      <c r="D259" s="70"/>
      <c r="E259" s="72"/>
      <c r="F259" s="72"/>
    </row>
    <row r="260" spans="1:6">
      <c r="A260" s="314"/>
      <c r="B260" s="70"/>
      <c r="C260" s="70"/>
      <c r="D260" s="70"/>
      <c r="E260" s="72"/>
      <c r="F260" s="72"/>
    </row>
    <row r="261" spans="1:6">
      <c r="A261" s="314"/>
      <c r="B261" s="70"/>
      <c r="C261" s="70"/>
      <c r="D261" s="70"/>
      <c r="E261" s="72"/>
      <c r="F261" s="72"/>
    </row>
    <row r="262" spans="1:6">
      <c r="A262" s="314"/>
      <c r="B262" s="70"/>
      <c r="C262" s="70"/>
      <c r="D262" s="70"/>
      <c r="E262" s="72"/>
      <c r="F262" s="72"/>
    </row>
    <row r="263" spans="1:6">
      <c r="A263" s="314"/>
      <c r="B263" s="70"/>
      <c r="C263" s="70"/>
      <c r="D263" s="70"/>
      <c r="E263" s="72"/>
      <c r="F263" s="72"/>
    </row>
    <row r="264" spans="1:6">
      <c r="A264" s="314"/>
      <c r="B264" s="70"/>
      <c r="C264" s="70"/>
      <c r="D264" s="70"/>
      <c r="E264" s="72"/>
      <c r="F264" s="72"/>
    </row>
    <row r="265" spans="1:6">
      <c r="A265" s="314"/>
      <c r="B265" s="70"/>
      <c r="C265" s="70"/>
      <c r="D265" s="70"/>
      <c r="E265" s="72"/>
      <c r="F265" s="72"/>
    </row>
    <row r="266" spans="1:6">
      <c r="A266" s="314"/>
      <c r="B266" s="70"/>
      <c r="C266" s="70"/>
      <c r="D266" s="70"/>
      <c r="E266" s="72"/>
      <c r="F266" s="72"/>
    </row>
    <row r="267" spans="1:6">
      <c r="A267" s="314"/>
      <c r="B267" s="70"/>
      <c r="C267" s="70"/>
      <c r="D267" s="70"/>
      <c r="E267" s="72"/>
      <c r="F267" s="72"/>
    </row>
    <row r="268" spans="1:6">
      <c r="A268" s="314"/>
      <c r="B268" s="70"/>
      <c r="C268" s="70"/>
      <c r="D268" s="70"/>
      <c r="E268" s="72"/>
      <c r="F268" s="72"/>
    </row>
    <row r="269" spans="1:6">
      <c r="A269" s="314"/>
      <c r="B269" s="70"/>
      <c r="C269" s="70"/>
      <c r="D269" s="70"/>
      <c r="E269" s="72"/>
      <c r="F269" s="72"/>
    </row>
    <row r="270" spans="1:6">
      <c r="A270" s="314"/>
      <c r="B270" s="70"/>
      <c r="C270" s="70"/>
      <c r="D270" s="70"/>
      <c r="E270" s="72"/>
      <c r="F270" s="72"/>
    </row>
    <row r="271" spans="1:6">
      <c r="A271" s="314"/>
      <c r="B271" s="70"/>
      <c r="C271" s="70"/>
      <c r="D271" s="70"/>
      <c r="E271" s="72"/>
      <c r="F271" s="72"/>
    </row>
    <row r="272" spans="1:6">
      <c r="A272" s="314"/>
      <c r="B272" s="70"/>
      <c r="C272" s="70"/>
      <c r="D272" s="70"/>
      <c r="E272" s="72"/>
      <c r="F272" s="72"/>
    </row>
    <row r="273" spans="1:6">
      <c r="A273" s="314"/>
      <c r="B273" s="70"/>
      <c r="C273" s="70"/>
      <c r="D273" s="70"/>
      <c r="E273" s="72"/>
      <c r="F273" s="72"/>
    </row>
    <row r="274" spans="1:6">
      <c r="A274" s="314"/>
      <c r="B274" s="70"/>
      <c r="C274" s="70"/>
      <c r="D274" s="70"/>
      <c r="E274" s="72"/>
      <c r="F274" s="72"/>
    </row>
    <row r="275" spans="1:6">
      <c r="A275" s="314"/>
      <c r="B275" s="70"/>
      <c r="C275" s="70"/>
      <c r="D275" s="70"/>
      <c r="E275" s="72"/>
      <c r="F275" s="72"/>
    </row>
    <row r="276" spans="1:6">
      <c r="A276" s="314"/>
      <c r="B276" s="70"/>
      <c r="C276" s="70"/>
      <c r="D276" s="70"/>
      <c r="E276" s="72"/>
      <c r="F276" s="72"/>
    </row>
    <row r="277" spans="1:6">
      <c r="A277" s="314"/>
      <c r="B277" s="70"/>
      <c r="C277" s="70"/>
      <c r="D277" s="70"/>
      <c r="E277" s="72"/>
      <c r="F277" s="72"/>
    </row>
    <row r="278" spans="1:6">
      <c r="A278" s="314"/>
      <c r="B278" s="70"/>
      <c r="C278" s="70"/>
      <c r="D278" s="70"/>
      <c r="E278" s="72"/>
      <c r="F278" s="72"/>
    </row>
    <row r="279" spans="1:6">
      <c r="A279" s="314"/>
      <c r="B279" s="70"/>
      <c r="C279" s="70"/>
      <c r="D279" s="70"/>
      <c r="E279" s="72"/>
      <c r="F279" s="72"/>
    </row>
    <row r="280" spans="1:6">
      <c r="A280" s="314"/>
      <c r="B280" s="70"/>
      <c r="C280" s="70"/>
      <c r="D280" s="70"/>
      <c r="E280" s="72"/>
      <c r="F280" s="72"/>
    </row>
    <row r="281" spans="1:6">
      <c r="A281" s="314"/>
      <c r="B281" s="70"/>
      <c r="C281" s="70"/>
      <c r="D281" s="70"/>
      <c r="E281" s="72"/>
      <c r="F281" s="72"/>
    </row>
    <row r="282" spans="1:6">
      <c r="A282" s="314"/>
      <c r="B282" s="70"/>
      <c r="C282" s="70"/>
      <c r="D282" s="70"/>
      <c r="E282" s="72"/>
      <c r="F282" s="72"/>
    </row>
    <row r="283" spans="1:6">
      <c r="A283" s="314"/>
      <c r="B283" s="70"/>
      <c r="C283" s="70"/>
      <c r="D283" s="70"/>
      <c r="E283" s="72"/>
      <c r="F283" s="72"/>
    </row>
    <row r="284" spans="1:6">
      <c r="A284" s="314"/>
      <c r="B284" s="70"/>
      <c r="C284" s="70"/>
      <c r="D284" s="70"/>
      <c r="E284" s="72"/>
      <c r="F284" s="72"/>
    </row>
    <row r="285" spans="1:6">
      <c r="A285" s="314"/>
      <c r="B285" s="70"/>
      <c r="C285" s="70"/>
      <c r="D285" s="70"/>
      <c r="E285" s="72"/>
      <c r="F285" s="72"/>
    </row>
    <row r="286" spans="1:6">
      <c r="A286" s="314"/>
      <c r="B286" s="70"/>
      <c r="C286" s="70"/>
      <c r="D286" s="70"/>
      <c r="E286" s="72"/>
      <c r="F286" s="72"/>
    </row>
    <row r="287" spans="1:6">
      <c r="A287" s="314"/>
      <c r="B287" s="70"/>
      <c r="C287" s="70"/>
      <c r="D287" s="70"/>
      <c r="E287" s="72"/>
      <c r="F287" s="72"/>
    </row>
    <row r="288" spans="1:6">
      <c r="A288" s="314"/>
      <c r="B288" s="70"/>
      <c r="C288" s="70"/>
      <c r="D288" s="70"/>
      <c r="E288" s="72"/>
      <c r="F288" s="72"/>
    </row>
    <row r="289" spans="1:6">
      <c r="A289" s="314"/>
      <c r="B289" s="70"/>
      <c r="C289" s="70"/>
      <c r="D289" s="70"/>
      <c r="E289" s="72"/>
      <c r="F289" s="72"/>
    </row>
    <row r="290" spans="1:6">
      <c r="A290" s="314"/>
      <c r="B290" s="70"/>
      <c r="C290" s="70"/>
      <c r="D290" s="70"/>
      <c r="E290" s="72"/>
      <c r="F290" s="72"/>
    </row>
    <row r="291" spans="1:6">
      <c r="A291" s="314"/>
      <c r="B291" s="70"/>
      <c r="C291" s="70"/>
      <c r="D291" s="70"/>
      <c r="E291" s="72"/>
      <c r="F291" s="72"/>
    </row>
    <row r="292" spans="1:6">
      <c r="A292" s="314"/>
      <c r="B292" s="70"/>
      <c r="C292" s="70"/>
      <c r="D292" s="70"/>
      <c r="E292" s="72"/>
      <c r="F292" s="72"/>
    </row>
    <row r="293" spans="1:6">
      <c r="A293" s="314"/>
      <c r="B293" s="70"/>
      <c r="C293" s="70"/>
      <c r="D293" s="70"/>
      <c r="E293" s="72"/>
      <c r="F293" s="72"/>
    </row>
    <row r="294" spans="1:6">
      <c r="A294" s="314"/>
      <c r="B294" s="70"/>
      <c r="C294" s="70"/>
      <c r="D294" s="70"/>
      <c r="E294" s="72"/>
      <c r="F294" s="72"/>
    </row>
    <row r="295" spans="1:6">
      <c r="A295" s="314"/>
      <c r="B295" s="70"/>
      <c r="C295" s="70"/>
      <c r="D295" s="70"/>
      <c r="E295" s="72"/>
      <c r="F295" s="72"/>
    </row>
    <row r="296" spans="1:6">
      <c r="A296" s="314"/>
      <c r="B296" s="70"/>
      <c r="C296" s="70"/>
      <c r="D296" s="70"/>
      <c r="E296" s="72"/>
      <c r="F296" s="72"/>
    </row>
    <row r="297" spans="1:6">
      <c r="A297" s="314"/>
      <c r="B297" s="70"/>
      <c r="C297" s="70"/>
      <c r="D297" s="70"/>
      <c r="E297" s="72"/>
      <c r="F297" s="72"/>
    </row>
    <row r="298" spans="1:6">
      <c r="A298" s="314"/>
      <c r="B298" s="70"/>
      <c r="C298" s="70"/>
      <c r="D298" s="70"/>
      <c r="E298" s="72"/>
      <c r="F298" s="72"/>
    </row>
    <row r="299" spans="1:6">
      <c r="A299" s="314"/>
      <c r="B299" s="70"/>
      <c r="C299" s="70"/>
      <c r="D299" s="70"/>
      <c r="E299" s="72"/>
      <c r="F299" s="72"/>
    </row>
    <row r="300" spans="1:6">
      <c r="A300" s="314"/>
      <c r="B300" s="70"/>
      <c r="C300" s="70"/>
      <c r="D300" s="70"/>
      <c r="E300" s="72"/>
      <c r="F300" s="72"/>
    </row>
    <row r="301" spans="1:6">
      <c r="A301" s="314"/>
      <c r="B301" s="70"/>
      <c r="C301" s="70"/>
      <c r="D301" s="70"/>
      <c r="E301" s="72"/>
      <c r="F301" s="72"/>
    </row>
    <row r="302" spans="1:6">
      <c r="A302" s="314"/>
      <c r="B302" s="70"/>
      <c r="C302" s="70"/>
      <c r="D302" s="70"/>
      <c r="E302" s="72"/>
      <c r="F302" s="72"/>
    </row>
    <row r="303" spans="1:6">
      <c r="A303" s="314"/>
      <c r="B303" s="70"/>
      <c r="C303" s="70"/>
      <c r="D303" s="70"/>
      <c r="E303" s="72"/>
      <c r="F303" s="72"/>
    </row>
    <row r="304" spans="1:6">
      <c r="A304" s="314"/>
      <c r="B304" s="70"/>
      <c r="C304" s="70"/>
      <c r="D304" s="70"/>
      <c r="E304" s="72"/>
      <c r="F304" s="72"/>
    </row>
    <row r="305" spans="1:6">
      <c r="A305" s="314"/>
      <c r="B305" s="70"/>
      <c r="C305" s="70"/>
      <c r="D305" s="70"/>
      <c r="E305" s="72"/>
      <c r="F305" s="72"/>
    </row>
    <row r="306" spans="1:6">
      <c r="A306" s="314"/>
      <c r="B306" s="70"/>
      <c r="C306" s="70"/>
      <c r="D306" s="70"/>
      <c r="E306" s="72"/>
      <c r="F306" s="72"/>
    </row>
    <row r="307" spans="1:6">
      <c r="A307" s="314"/>
      <c r="B307" s="70"/>
      <c r="C307" s="70"/>
      <c r="D307" s="70"/>
      <c r="E307" s="72"/>
      <c r="F307" s="72"/>
    </row>
    <row r="308" spans="1:6">
      <c r="A308" s="314"/>
      <c r="B308" s="70"/>
      <c r="C308" s="70"/>
      <c r="D308" s="70"/>
      <c r="E308" s="72"/>
      <c r="F308" s="72"/>
    </row>
    <row r="309" spans="1:6">
      <c r="A309" s="314"/>
      <c r="B309" s="70"/>
      <c r="C309" s="70"/>
      <c r="D309" s="70"/>
      <c r="E309" s="72"/>
      <c r="F309" s="72"/>
    </row>
    <row r="310" spans="1:6">
      <c r="A310" s="314"/>
      <c r="B310" s="70"/>
      <c r="C310" s="70"/>
      <c r="D310" s="70"/>
      <c r="E310" s="72"/>
      <c r="F310" s="72"/>
    </row>
    <row r="311" spans="1:6">
      <c r="A311" s="314"/>
      <c r="B311" s="70"/>
      <c r="C311" s="70"/>
      <c r="D311" s="70"/>
      <c r="E311" s="72"/>
      <c r="F311" s="72"/>
    </row>
    <row r="312" spans="1:6">
      <c r="A312" s="314"/>
      <c r="B312" s="70"/>
      <c r="C312" s="70"/>
      <c r="D312" s="70"/>
      <c r="E312" s="72"/>
      <c r="F312" s="72"/>
    </row>
    <row r="313" spans="1:6">
      <c r="A313" s="314"/>
      <c r="B313" s="70"/>
      <c r="C313" s="70"/>
      <c r="D313" s="70"/>
      <c r="E313" s="72"/>
      <c r="F313" s="72"/>
    </row>
    <row r="314" spans="1:6">
      <c r="A314" s="314"/>
      <c r="B314" s="70"/>
      <c r="C314" s="70"/>
      <c r="D314" s="70"/>
      <c r="E314" s="72"/>
      <c r="F314" s="72"/>
    </row>
    <row r="315" spans="1:6">
      <c r="A315" s="314"/>
      <c r="B315" s="70"/>
      <c r="C315" s="70"/>
      <c r="D315" s="70"/>
      <c r="E315" s="72"/>
      <c r="F315" s="72"/>
    </row>
    <row r="316" spans="1:6">
      <c r="A316" s="314"/>
      <c r="B316" s="70"/>
      <c r="C316" s="70"/>
      <c r="D316" s="70"/>
      <c r="E316" s="72"/>
      <c r="F316" s="72"/>
    </row>
    <row r="317" spans="1:6">
      <c r="A317" s="314"/>
      <c r="B317" s="70"/>
      <c r="C317" s="70"/>
      <c r="D317" s="70"/>
      <c r="E317" s="72"/>
      <c r="F317" s="72"/>
    </row>
    <row r="318" spans="1:6">
      <c r="A318" s="314"/>
      <c r="B318" s="70"/>
      <c r="C318" s="70"/>
      <c r="D318" s="70"/>
      <c r="E318" s="72"/>
      <c r="F318" s="72"/>
    </row>
    <row r="319" spans="1:6">
      <c r="A319" s="314"/>
      <c r="B319" s="70"/>
      <c r="C319" s="70"/>
      <c r="D319" s="70"/>
      <c r="E319" s="72"/>
      <c r="F319" s="72"/>
    </row>
    <row r="320" spans="1:6">
      <c r="A320" s="314"/>
      <c r="B320" s="70"/>
      <c r="C320" s="70"/>
      <c r="D320" s="70"/>
      <c r="E320" s="72"/>
      <c r="F320" s="72"/>
    </row>
    <row r="321" spans="1:6">
      <c r="A321" s="314"/>
      <c r="B321" s="70"/>
      <c r="C321" s="70"/>
      <c r="D321" s="70"/>
      <c r="E321" s="72"/>
      <c r="F321" s="72"/>
    </row>
    <row r="322" spans="1:6">
      <c r="A322" s="314"/>
      <c r="B322" s="70"/>
      <c r="C322" s="70"/>
      <c r="D322" s="70"/>
      <c r="E322" s="72"/>
      <c r="F322" s="72"/>
    </row>
    <row r="323" spans="1:6">
      <c r="A323" s="314"/>
      <c r="B323" s="70"/>
      <c r="C323" s="70"/>
      <c r="D323" s="70"/>
      <c r="E323" s="72"/>
      <c r="F323" s="72"/>
    </row>
    <row r="324" spans="1:6">
      <c r="A324" s="314"/>
      <c r="B324" s="70"/>
      <c r="C324" s="70"/>
      <c r="D324" s="70"/>
      <c r="E324" s="72"/>
      <c r="F324" s="72"/>
    </row>
    <row r="325" spans="1:6">
      <c r="A325" s="314"/>
      <c r="B325" s="70"/>
      <c r="C325" s="70"/>
      <c r="D325" s="70"/>
      <c r="E325" s="72"/>
      <c r="F325" s="72"/>
    </row>
    <row r="326" spans="1:6">
      <c r="A326" s="314"/>
      <c r="B326" s="70"/>
      <c r="C326" s="70"/>
      <c r="D326" s="70"/>
      <c r="E326" s="72"/>
      <c r="F326" s="72"/>
    </row>
    <row r="327" spans="1:6">
      <c r="A327" s="314"/>
      <c r="B327" s="70"/>
      <c r="C327" s="70"/>
      <c r="D327" s="70"/>
      <c r="E327" s="72"/>
      <c r="F327" s="72"/>
    </row>
    <row r="328" spans="1:6">
      <c r="A328" s="314"/>
      <c r="B328" s="70"/>
      <c r="C328" s="70"/>
      <c r="D328" s="70"/>
      <c r="E328" s="72"/>
      <c r="F328" s="72"/>
    </row>
    <row r="329" spans="1:6">
      <c r="A329" s="314"/>
      <c r="B329" s="70"/>
      <c r="C329" s="70"/>
      <c r="D329" s="70"/>
      <c r="E329" s="72"/>
      <c r="F329" s="72"/>
    </row>
    <row r="330" spans="1:6">
      <c r="A330" s="314"/>
      <c r="B330" s="70"/>
      <c r="C330" s="70"/>
      <c r="D330" s="70"/>
      <c r="E330" s="72"/>
      <c r="F330" s="72"/>
    </row>
    <row r="331" spans="1:6">
      <c r="A331" s="314"/>
      <c r="B331" s="70"/>
      <c r="C331" s="70"/>
      <c r="D331" s="70"/>
      <c r="E331" s="72"/>
      <c r="F331" s="72"/>
    </row>
    <row r="332" spans="1:6">
      <c r="A332" s="314"/>
      <c r="B332" s="70"/>
      <c r="C332" s="70"/>
      <c r="D332" s="70"/>
      <c r="E332" s="72"/>
      <c r="F332" s="72"/>
    </row>
    <row r="333" spans="1:6">
      <c r="A333" s="314"/>
      <c r="B333" s="70"/>
      <c r="C333" s="70"/>
      <c r="D333" s="70"/>
      <c r="E333" s="72"/>
      <c r="F333" s="72"/>
    </row>
    <row r="334" spans="1:6">
      <c r="A334" s="314"/>
      <c r="B334" s="70"/>
      <c r="C334" s="70"/>
      <c r="D334" s="70"/>
      <c r="E334" s="72"/>
      <c r="F334" s="72"/>
    </row>
    <row r="335" spans="1:6">
      <c r="A335" s="314"/>
      <c r="B335" s="70"/>
      <c r="C335" s="70"/>
      <c r="D335" s="70"/>
      <c r="E335" s="72"/>
      <c r="F335" s="72"/>
    </row>
    <row r="336" spans="1:6">
      <c r="A336" s="314"/>
      <c r="B336" s="70"/>
      <c r="C336" s="70"/>
      <c r="D336" s="70"/>
      <c r="E336" s="72"/>
      <c r="F336" s="72"/>
    </row>
    <row r="337" spans="1:6">
      <c r="A337" s="314"/>
      <c r="B337" s="70"/>
      <c r="C337" s="70"/>
      <c r="D337" s="70"/>
      <c r="E337" s="72"/>
      <c r="F337" s="72"/>
    </row>
    <row r="338" spans="1:6">
      <c r="A338" s="314"/>
      <c r="B338" s="70"/>
      <c r="C338" s="70"/>
      <c r="D338" s="70"/>
      <c r="E338" s="72"/>
      <c r="F338" s="72"/>
    </row>
    <row r="339" spans="1:6">
      <c r="A339" s="314"/>
      <c r="B339" s="70"/>
      <c r="C339" s="70"/>
      <c r="D339" s="70"/>
      <c r="E339" s="72"/>
      <c r="F339" s="72"/>
    </row>
    <row r="340" spans="1:6">
      <c r="A340" s="314"/>
      <c r="B340" s="70"/>
      <c r="C340" s="70"/>
      <c r="D340" s="70"/>
      <c r="E340" s="72"/>
      <c r="F340" s="72"/>
    </row>
    <row r="341" spans="1:6">
      <c r="A341" s="314"/>
      <c r="B341" s="70"/>
      <c r="C341" s="70"/>
      <c r="D341" s="70"/>
      <c r="E341" s="72"/>
      <c r="F341" s="72"/>
    </row>
    <row r="342" spans="1:6">
      <c r="A342" s="314"/>
      <c r="B342" s="70"/>
      <c r="C342" s="70"/>
      <c r="D342" s="70"/>
      <c r="E342" s="72"/>
      <c r="F342" s="72"/>
    </row>
    <row r="343" spans="1:6">
      <c r="A343" s="314"/>
      <c r="B343" s="70"/>
      <c r="C343" s="70"/>
      <c r="D343" s="70"/>
      <c r="E343" s="72"/>
      <c r="F343" s="72"/>
    </row>
    <row r="344" spans="1:6">
      <c r="A344" s="314"/>
      <c r="B344" s="70"/>
      <c r="C344" s="70"/>
      <c r="D344" s="70"/>
      <c r="E344" s="72"/>
      <c r="F344" s="72"/>
    </row>
    <row r="345" spans="1:6">
      <c r="A345" s="314"/>
      <c r="B345" s="70"/>
      <c r="C345" s="70"/>
      <c r="D345" s="70"/>
      <c r="E345" s="72"/>
      <c r="F345" s="72"/>
    </row>
    <row r="346" spans="1:6">
      <c r="A346" s="314"/>
      <c r="B346" s="70"/>
      <c r="C346" s="70"/>
      <c r="D346" s="70"/>
      <c r="E346" s="72"/>
      <c r="F346" s="72"/>
    </row>
    <row r="347" spans="1:6">
      <c r="A347" s="314"/>
      <c r="B347" s="70"/>
      <c r="C347" s="70"/>
      <c r="D347" s="70"/>
      <c r="E347" s="72"/>
      <c r="F347" s="72"/>
    </row>
    <row r="348" spans="1:6">
      <c r="A348" s="314"/>
      <c r="B348" s="70"/>
      <c r="C348" s="70"/>
      <c r="D348" s="70"/>
      <c r="E348" s="72"/>
      <c r="F348" s="72"/>
    </row>
    <row r="349" spans="1:6">
      <c r="A349" s="314"/>
      <c r="B349" s="70"/>
      <c r="C349" s="70"/>
      <c r="D349" s="70"/>
      <c r="E349" s="72"/>
      <c r="F349" s="72"/>
    </row>
    <row r="350" spans="1:6">
      <c r="A350" s="314"/>
      <c r="B350" s="70"/>
      <c r="C350" s="70"/>
      <c r="D350" s="70"/>
      <c r="E350" s="72"/>
      <c r="F350" s="72"/>
    </row>
    <row r="351" spans="1:6">
      <c r="A351" s="314"/>
      <c r="B351" s="70"/>
      <c r="C351" s="70"/>
      <c r="D351" s="70"/>
      <c r="E351" s="72"/>
      <c r="F351" s="72"/>
    </row>
    <row r="352" spans="1:6">
      <c r="A352" s="314"/>
      <c r="B352" s="70"/>
      <c r="C352" s="70"/>
      <c r="D352" s="70"/>
      <c r="E352" s="72"/>
      <c r="F352" s="72"/>
    </row>
    <row r="353" spans="1:6">
      <c r="A353" s="314"/>
      <c r="B353" s="70"/>
      <c r="C353" s="70"/>
      <c r="D353" s="70"/>
      <c r="E353" s="72"/>
      <c r="F353" s="72"/>
    </row>
    <row r="354" spans="1:6">
      <c r="A354" s="314"/>
      <c r="B354" s="70"/>
      <c r="C354" s="70"/>
      <c r="D354" s="70"/>
      <c r="E354" s="72"/>
      <c r="F354" s="72"/>
    </row>
    <row r="355" spans="1:6">
      <c r="A355" s="314"/>
      <c r="B355" s="70"/>
      <c r="C355" s="70"/>
      <c r="D355" s="70"/>
      <c r="E355" s="72"/>
      <c r="F355" s="72"/>
    </row>
    <row r="356" spans="1:6">
      <c r="A356" s="314"/>
      <c r="B356" s="70"/>
      <c r="C356" s="70"/>
      <c r="D356" s="70"/>
      <c r="E356" s="72"/>
      <c r="F356" s="72"/>
    </row>
    <row r="357" spans="1:6">
      <c r="A357" s="314"/>
      <c r="B357" s="70"/>
      <c r="C357" s="70"/>
      <c r="D357" s="70"/>
      <c r="E357" s="72"/>
      <c r="F357" s="72"/>
    </row>
    <row r="358" spans="1:6">
      <c r="A358" s="314"/>
      <c r="B358" s="70"/>
      <c r="C358" s="70"/>
      <c r="D358" s="70"/>
      <c r="E358" s="72"/>
      <c r="F358" s="72"/>
    </row>
    <row r="359" spans="1:6">
      <c r="A359" s="314"/>
      <c r="B359" s="70"/>
      <c r="C359" s="70"/>
      <c r="D359" s="70"/>
      <c r="E359" s="72"/>
      <c r="F359" s="72"/>
    </row>
    <row r="360" spans="1:6">
      <c r="A360" s="314"/>
      <c r="B360" s="70"/>
      <c r="C360" s="70"/>
      <c r="D360" s="70"/>
      <c r="E360" s="72"/>
      <c r="F360" s="72"/>
    </row>
    <row r="361" spans="1:6">
      <c r="A361" s="314"/>
      <c r="B361" s="70"/>
      <c r="C361" s="70"/>
      <c r="D361" s="70"/>
      <c r="E361" s="72"/>
      <c r="F361" s="72"/>
    </row>
    <row r="362" spans="1:6">
      <c r="A362" s="314"/>
      <c r="B362" s="70"/>
      <c r="C362" s="70"/>
      <c r="D362" s="70"/>
      <c r="E362" s="72"/>
      <c r="F362" s="72"/>
    </row>
    <row r="363" spans="1:6">
      <c r="A363" s="314"/>
      <c r="B363" s="70"/>
      <c r="C363" s="70"/>
      <c r="D363" s="70"/>
      <c r="E363" s="72"/>
      <c r="F363" s="72"/>
    </row>
    <row r="364" spans="1:6">
      <c r="A364" s="314"/>
      <c r="B364" s="70"/>
      <c r="C364" s="70"/>
      <c r="D364" s="70"/>
      <c r="E364" s="72"/>
      <c r="F364" s="72"/>
    </row>
    <row r="365" spans="1:6">
      <c r="A365" s="314"/>
      <c r="B365" s="70"/>
      <c r="C365" s="70"/>
      <c r="D365" s="70"/>
      <c r="E365" s="72"/>
      <c r="F365" s="72"/>
    </row>
    <row r="366" spans="1:6">
      <c r="A366" s="314"/>
      <c r="B366" s="70"/>
      <c r="C366" s="70"/>
      <c r="D366" s="70"/>
      <c r="E366" s="72"/>
      <c r="F366" s="72"/>
    </row>
    <row r="367" spans="1:6">
      <c r="A367" s="314"/>
      <c r="B367" s="70"/>
      <c r="C367" s="70"/>
      <c r="D367" s="70"/>
      <c r="E367" s="72"/>
      <c r="F367" s="72"/>
    </row>
    <row r="368" spans="1:6">
      <c r="A368" s="314"/>
      <c r="B368" s="70"/>
      <c r="C368" s="70"/>
      <c r="D368" s="70"/>
      <c r="E368" s="72"/>
      <c r="F368" s="72"/>
    </row>
    <row r="369" spans="1:6">
      <c r="A369" s="314"/>
      <c r="B369" s="70"/>
      <c r="C369" s="70"/>
      <c r="D369" s="70"/>
      <c r="E369" s="72"/>
      <c r="F369" s="72"/>
    </row>
    <row r="370" spans="1:6">
      <c r="A370" s="314"/>
      <c r="B370" s="70"/>
      <c r="C370" s="70"/>
      <c r="D370" s="70"/>
      <c r="E370" s="72"/>
      <c r="F370" s="72"/>
    </row>
    <row r="371" spans="1:6">
      <c r="A371" s="314"/>
      <c r="B371" s="70"/>
      <c r="C371" s="70"/>
      <c r="D371" s="70"/>
      <c r="E371" s="72"/>
      <c r="F371" s="72"/>
    </row>
    <row r="372" spans="1:6">
      <c r="A372" s="314"/>
      <c r="B372" s="70"/>
      <c r="C372" s="70"/>
      <c r="D372" s="70"/>
      <c r="E372" s="72"/>
      <c r="F372" s="72"/>
    </row>
    <row r="373" spans="1:6">
      <c r="A373" s="314"/>
      <c r="B373" s="70"/>
      <c r="C373" s="70"/>
      <c r="D373" s="70"/>
      <c r="E373" s="72"/>
      <c r="F373" s="72"/>
    </row>
    <row r="374" spans="1:6">
      <c r="A374" s="314"/>
      <c r="B374" s="70"/>
      <c r="C374" s="70"/>
      <c r="D374" s="70"/>
      <c r="E374" s="72"/>
      <c r="F374" s="72"/>
    </row>
    <row r="375" spans="1:6">
      <c r="A375" s="314"/>
      <c r="B375" s="70"/>
      <c r="C375" s="70"/>
      <c r="D375" s="70"/>
      <c r="E375" s="72"/>
      <c r="F375" s="72"/>
    </row>
    <row r="376" spans="1:6">
      <c r="A376" s="314"/>
      <c r="B376" s="70"/>
      <c r="C376" s="70"/>
      <c r="D376" s="70"/>
      <c r="E376" s="72"/>
      <c r="F376" s="72"/>
    </row>
    <row r="377" spans="1:6">
      <c r="A377" s="314"/>
      <c r="B377" s="70"/>
      <c r="C377" s="70"/>
      <c r="D377" s="70"/>
      <c r="E377" s="72"/>
      <c r="F377" s="72"/>
    </row>
    <row r="378" spans="1:6">
      <c r="A378" s="314"/>
      <c r="B378" s="70"/>
      <c r="C378" s="70"/>
      <c r="D378" s="70"/>
      <c r="E378" s="72"/>
      <c r="F378" s="72"/>
    </row>
    <row r="379" spans="1:6">
      <c r="A379" s="314"/>
      <c r="B379" s="70"/>
      <c r="C379" s="70"/>
      <c r="D379" s="70"/>
      <c r="E379" s="72"/>
      <c r="F379" s="72"/>
    </row>
    <row r="380" spans="1:6">
      <c r="A380" s="314"/>
      <c r="B380" s="70"/>
      <c r="C380" s="70"/>
      <c r="D380" s="70"/>
      <c r="E380" s="72"/>
      <c r="F380" s="72"/>
    </row>
    <row r="381" spans="1:6">
      <c r="A381" s="314"/>
      <c r="B381" s="70"/>
      <c r="C381" s="70"/>
      <c r="D381" s="70"/>
      <c r="E381" s="72"/>
      <c r="F381" s="72"/>
    </row>
    <row r="382" spans="1:6">
      <c r="A382" s="314"/>
      <c r="B382" s="70"/>
      <c r="C382" s="70"/>
      <c r="D382" s="70"/>
      <c r="E382" s="72"/>
      <c r="F382" s="72"/>
    </row>
    <row r="383" spans="1:6">
      <c r="A383" s="314"/>
      <c r="B383" s="70"/>
      <c r="C383" s="70"/>
      <c r="D383" s="70"/>
      <c r="E383" s="72"/>
      <c r="F383" s="72"/>
    </row>
    <row r="384" spans="1:6">
      <c r="A384" s="314"/>
      <c r="B384" s="70"/>
      <c r="C384" s="70"/>
      <c r="D384" s="70"/>
      <c r="E384" s="72"/>
      <c r="F384" s="72"/>
    </row>
    <row r="385" spans="1:6">
      <c r="A385" s="314"/>
      <c r="B385" s="70"/>
      <c r="C385" s="70"/>
      <c r="D385" s="70"/>
      <c r="E385" s="72"/>
      <c r="F385" s="72"/>
    </row>
    <row r="386" spans="1:6">
      <c r="A386" s="314"/>
      <c r="B386" s="70"/>
      <c r="C386" s="70"/>
      <c r="D386" s="70"/>
      <c r="E386" s="72"/>
      <c r="F386" s="72"/>
    </row>
    <row r="387" spans="1:6">
      <c r="A387" s="314"/>
      <c r="B387" s="70"/>
      <c r="C387" s="70"/>
      <c r="D387" s="70"/>
      <c r="E387" s="72"/>
      <c r="F387" s="72"/>
    </row>
    <row r="388" spans="1:6">
      <c r="A388" s="314"/>
      <c r="B388" s="70"/>
      <c r="C388" s="70"/>
      <c r="D388" s="70"/>
      <c r="E388" s="72"/>
      <c r="F388" s="72"/>
    </row>
    <row r="389" spans="1:6">
      <c r="A389" s="314"/>
      <c r="B389" s="70"/>
      <c r="C389" s="70"/>
      <c r="D389" s="70"/>
      <c r="E389" s="72"/>
      <c r="F389" s="72"/>
    </row>
    <row r="390" spans="1:6">
      <c r="A390" s="314"/>
      <c r="B390" s="70"/>
      <c r="C390" s="70"/>
      <c r="D390" s="70"/>
      <c r="E390" s="72"/>
      <c r="F390" s="72"/>
    </row>
    <row r="391" spans="1:6">
      <c r="A391" s="314"/>
      <c r="B391" s="70"/>
      <c r="C391" s="70"/>
      <c r="D391" s="70"/>
      <c r="E391" s="72"/>
      <c r="F391" s="72"/>
    </row>
    <row r="392" spans="1:6">
      <c r="A392" s="314"/>
      <c r="B392" s="70"/>
      <c r="C392" s="70"/>
      <c r="D392" s="70"/>
      <c r="E392" s="72"/>
      <c r="F392" s="72"/>
    </row>
    <row r="393" spans="1:6">
      <c r="A393" s="314"/>
      <c r="B393" s="70"/>
      <c r="C393" s="70"/>
      <c r="D393" s="70"/>
      <c r="E393" s="72"/>
      <c r="F393" s="72"/>
    </row>
    <row r="394" spans="1:6">
      <c r="A394" s="314"/>
      <c r="B394" s="70"/>
      <c r="C394" s="70"/>
      <c r="D394" s="70"/>
      <c r="E394" s="72"/>
      <c r="F394" s="72"/>
    </row>
    <row r="395" spans="1:6">
      <c r="A395" s="314"/>
      <c r="B395" s="70"/>
      <c r="C395" s="70"/>
      <c r="D395" s="70"/>
      <c r="E395" s="72"/>
      <c r="F395" s="72"/>
    </row>
    <row r="396" spans="1:6">
      <c r="A396" s="314"/>
      <c r="B396" s="70"/>
      <c r="C396" s="70"/>
      <c r="D396" s="70"/>
      <c r="E396" s="72"/>
      <c r="F396" s="72"/>
    </row>
    <row r="397" spans="1:6">
      <c r="A397" s="314"/>
      <c r="B397" s="70"/>
      <c r="C397" s="70"/>
      <c r="D397" s="70"/>
      <c r="E397" s="72"/>
      <c r="F397" s="72"/>
    </row>
    <row r="398" spans="1:6">
      <c r="A398" s="314"/>
      <c r="B398" s="70"/>
      <c r="C398" s="70"/>
      <c r="D398" s="70"/>
      <c r="E398" s="72"/>
      <c r="F398" s="72"/>
    </row>
    <row r="399" spans="1:6">
      <c r="A399" s="314"/>
      <c r="B399" s="70"/>
      <c r="C399" s="70"/>
      <c r="D399" s="70"/>
      <c r="E399" s="72"/>
      <c r="F399" s="72"/>
    </row>
    <row r="400" spans="1:6">
      <c r="A400" s="314"/>
      <c r="B400" s="70"/>
      <c r="C400" s="70"/>
      <c r="D400" s="70"/>
      <c r="E400" s="72"/>
      <c r="F400" s="72"/>
    </row>
    <row r="401" spans="1:6">
      <c r="A401" s="314"/>
      <c r="B401" s="70"/>
      <c r="C401" s="70"/>
      <c r="D401" s="70"/>
      <c r="E401" s="72"/>
      <c r="F401" s="72"/>
    </row>
    <row r="402" spans="1:6">
      <c r="A402" s="314"/>
      <c r="B402" s="70"/>
      <c r="C402" s="70"/>
      <c r="D402" s="70"/>
      <c r="E402" s="72"/>
      <c r="F402" s="72"/>
    </row>
    <row r="403" spans="1:6">
      <c r="A403" s="314"/>
      <c r="B403" s="70"/>
      <c r="C403" s="70"/>
      <c r="D403" s="70"/>
      <c r="E403" s="72"/>
      <c r="F403" s="72"/>
    </row>
    <row r="404" spans="1:6">
      <c r="A404" s="314"/>
      <c r="B404" s="70"/>
      <c r="C404" s="70"/>
      <c r="D404" s="70"/>
      <c r="E404" s="72"/>
      <c r="F404" s="72"/>
    </row>
    <row r="405" spans="1:6">
      <c r="A405" s="314"/>
      <c r="B405" s="70"/>
      <c r="C405" s="70"/>
      <c r="D405" s="70"/>
      <c r="E405" s="72"/>
      <c r="F405" s="72"/>
    </row>
    <row r="406" spans="1:6">
      <c r="A406" s="314"/>
      <c r="B406" s="70"/>
      <c r="C406" s="70"/>
      <c r="D406" s="70"/>
      <c r="E406" s="72"/>
      <c r="F406" s="72"/>
    </row>
    <row r="407" spans="1:6">
      <c r="A407" s="314"/>
      <c r="B407" s="70"/>
      <c r="C407" s="70"/>
      <c r="D407" s="70"/>
      <c r="E407" s="72"/>
      <c r="F407" s="72"/>
    </row>
    <row r="408" spans="1:6">
      <c r="A408" s="314"/>
      <c r="B408" s="70"/>
      <c r="C408" s="70"/>
      <c r="D408" s="70"/>
      <c r="E408" s="72"/>
      <c r="F408" s="72"/>
    </row>
    <row r="409" spans="1:6">
      <c r="A409" s="314"/>
      <c r="B409" s="70"/>
      <c r="C409" s="70"/>
      <c r="D409" s="70"/>
      <c r="E409" s="72"/>
      <c r="F409" s="72"/>
    </row>
    <row r="410" spans="1:6">
      <c r="A410" s="314"/>
      <c r="B410" s="70"/>
      <c r="C410" s="70"/>
      <c r="D410" s="70"/>
      <c r="E410" s="72"/>
      <c r="F410" s="72"/>
    </row>
    <row r="411" spans="1:6">
      <c r="A411" s="314"/>
      <c r="B411" s="70"/>
      <c r="C411" s="70"/>
      <c r="D411" s="70"/>
      <c r="E411" s="72"/>
      <c r="F411" s="72"/>
    </row>
    <row r="412" spans="1:6">
      <c r="A412" s="314"/>
      <c r="B412" s="70"/>
      <c r="C412" s="70"/>
      <c r="D412" s="70"/>
      <c r="E412" s="72"/>
      <c r="F412" s="72"/>
    </row>
    <row r="413" spans="1:6">
      <c r="A413" s="314"/>
      <c r="B413" s="70"/>
      <c r="C413" s="70"/>
      <c r="D413" s="70"/>
      <c r="E413" s="72"/>
      <c r="F413" s="72"/>
    </row>
    <row r="414" spans="1:6">
      <c r="A414" s="314"/>
      <c r="B414" s="70"/>
      <c r="C414" s="70"/>
      <c r="D414" s="70"/>
      <c r="E414" s="72"/>
      <c r="F414" s="72"/>
    </row>
    <row r="415" spans="1:6">
      <c r="A415" s="314"/>
      <c r="B415" s="70"/>
      <c r="C415" s="70"/>
      <c r="D415" s="70"/>
      <c r="E415" s="72"/>
      <c r="F415" s="72"/>
    </row>
    <row r="416" spans="1:6">
      <c r="A416" s="314"/>
      <c r="B416" s="70"/>
      <c r="C416" s="70"/>
      <c r="D416" s="70"/>
      <c r="E416" s="72"/>
      <c r="F416" s="72"/>
    </row>
    <row r="417" spans="1:6">
      <c r="A417" s="314"/>
      <c r="B417" s="70"/>
      <c r="C417" s="70"/>
      <c r="D417" s="70"/>
      <c r="E417" s="72"/>
      <c r="F417" s="72"/>
    </row>
    <row r="418" spans="1:6">
      <c r="A418" s="314"/>
      <c r="B418" s="70"/>
      <c r="C418" s="70"/>
      <c r="D418" s="70"/>
      <c r="E418" s="72"/>
      <c r="F418" s="72"/>
    </row>
    <row r="419" spans="1:6">
      <c r="A419" s="314"/>
      <c r="B419" s="70"/>
      <c r="C419" s="70"/>
      <c r="D419" s="70"/>
      <c r="E419" s="72"/>
      <c r="F419" s="72"/>
    </row>
    <row r="420" spans="1:6">
      <c r="A420" s="314"/>
      <c r="B420" s="70"/>
      <c r="C420" s="70"/>
      <c r="D420" s="70"/>
      <c r="E420" s="72"/>
      <c r="F420" s="72"/>
    </row>
    <row r="421" spans="1:6">
      <c r="A421" s="314"/>
      <c r="B421" s="70"/>
      <c r="C421" s="70"/>
      <c r="D421" s="70"/>
      <c r="E421" s="72"/>
      <c r="F421" s="72"/>
    </row>
    <row r="422" spans="1:6">
      <c r="A422" s="314"/>
      <c r="B422" s="70"/>
      <c r="C422" s="70"/>
      <c r="D422" s="70"/>
      <c r="E422" s="72"/>
      <c r="F422" s="72"/>
    </row>
    <row r="423" spans="1:6">
      <c r="A423" s="314"/>
      <c r="B423" s="70"/>
      <c r="C423" s="70"/>
      <c r="D423" s="70"/>
      <c r="E423" s="72"/>
      <c r="F423" s="72"/>
    </row>
    <row r="424" spans="1:6">
      <c r="A424" s="314"/>
      <c r="B424" s="70"/>
      <c r="C424" s="70"/>
      <c r="D424" s="70"/>
      <c r="E424" s="72"/>
      <c r="F424" s="72"/>
    </row>
    <row r="425" spans="1:6">
      <c r="A425" s="314"/>
      <c r="B425" s="70"/>
      <c r="C425" s="70"/>
      <c r="D425" s="70"/>
      <c r="E425" s="72"/>
      <c r="F425" s="72"/>
    </row>
    <row r="426" spans="1:6">
      <c r="A426" s="314"/>
      <c r="B426" s="70"/>
      <c r="C426" s="70"/>
      <c r="D426" s="70"/>
      <c r="E426" s="72"/>
      <c r="F426" s="72"/>
    </row>
    <row r="427" spans="1:6">
      <c r="A427" s="314"/>
      <c r="B427" s="70"/>
      <c r="C427" s="70"/>
      <c r="D427" s="70"/>
      <c r="E427" s="72"/>
      <c r="F427" s="72"/>
    </row>
    <row r="428" spans="1:6">
      <c r="A428" s="314"/>
      <c r="B428" s="70"/>
      <c r="C428" s="70"/>
      <c r="D428" s="70"/>
      <c r="E428" s="72"/>
      <c r="F428" s="72"/>
    </row>
    <row r="429" spans="1:6">
      <c r="A429" s="314"/>
      <c r="B429" s="70"/>
      <c r="C429" s="70"/>
      <c r="D429" s="70"/>
      <c r="E429" s="72"/>
      <c r="F429" s="72"/>
    </row>
    <row r="430" spans="1:6">
      <c r="A430" s="314"/>
      <c r="B430" s="70"/>
      <c r="C430" s="70"/>
      <c r="D430" s="70"/>
      <c r="E430" s="72"/>
      <c r="F430" s="72"/>
    </row>
    <row r="431" spans="1:6">
      <c r="A431" s="314"/>
      <c r="B431" s="70"/>
      <c r="C431" s="70"/>
      <c r="D431" s="70"/>
      <c r="E431" s="72"/>
      <c r="F431" s="72"/>
    </row>
    <row r="432" spans="1:6">
      <c r="A432" s="314"/>
      <c r="B432" s="70"/>
      <c r="C432" s="70"/>
      <c r="D432" s="70"/>
      <c r="E432" s="72"/>
      <c r="F432" s="72"/>
    </row>
    <row r="433" spans="1:6">
      <c r="A433" s="314"/>
      <c r="B433" s="70"/>
      <c r="C433" s="70"/>
      <c r="D433" s="70"/>
      <c r="E433" s="72"/>
      <c r="F433" s="72"/>
    </row>
    <row r="434" spans="1:6">
      <c r="A434" s="314"/>
      <c r="B434" s="70"/>
      <c r="C434" s="70"/>
      <c r="D434" s="70"/>
      <c r="E434" s="72"/>
      <c r="F434" s="72"/>
    </row>
    <row r="435" spans="1:6">
      <c r="A435" s="314"/>
      <c r="B435" s="70"/>
      <c r="C435" s="70"/>
      <c r="D435" s="70"/>
      <c r="E435" s="72"/>
      <c r="F435" s="72"/>
    </row>
    <row r="436" spans="1:6">
      <c r="A436" s="314"/>
      <c r="B436" s="70"/>
      <c r="C436" s="70"/>
      <c r="D436" s="70"/>
      <c r="E436" s="72"/>
      <c r="F436" s="72"/>
    </row>
    <row r="437" spans="1:6">
      <c r="A437" s="314"/>
      <c r="B437" s="70"/>
      <c r="C437" s="70"/>
      <c r="D437" s="70"/>
      <c r="E437" s="72"/>
      <c r="F437" s="72"/>
    </row>
    <row r="438" spans="1:6">
      <c r="A438" s="314"/>
      <c r="B438" s="70"/>
      <c r="C438" s="70"/>
      <c r="D438" s="70"/>
      <c r="E438" s="72"/>
      <c r="F438" s="72"/>
    </row>
    <row r="439" spans="1:6">
      <c r="A439" s="314"/>
      <c r="B439" s="70"/>
      <c r="C439" s="70"/>
      <c r="D439" s="70"/>
      <c r="E439" s="72"/>
      <c r="F439" s="72"/>
    </row>
    <row r="440" spans="1:6">
      <c r="A440" s="314"/>
      <c r="B440" s="70"/>
      <c r="C440" s="70"/>
      <c r="D440" s="70"/>
      <c r="E440" s="72"/>
      <c r="F440" s="72"/>
    </row>
    <row r="441" spans="1:6">
      <c r="A441" s="314"/>
      <c r="B441" s="70"/>
      <c r="C441" s="70"/>
      <c r="D441" s="70"/>
      <c r="E441" s="72"/>
      <c r="F441" s="72"/>
    </row>
    <row r="442" spans="1:6">
      <c r="A442" s="314"/>
      <c r="B442" s="70"/>
      <c r="C442" s="70"/>
      <c r="D442" s="70"/>
      <c r="E442" s="72"/>
      <c r="F442" s="72"/>
    </row>
    <row r="443" spans="1:6">
      <c r="A443" s="314"/>
      <c r="B443" s="70"/>
      <c r="C443" s="70"/>
      <c r="D443" s="70"/>
      <c r="E443" s="72"/>
      <c r="F443" s="72"/>
    </row>
    <row r="444" spans="1:6">
      <c r="A444" s="314"/>
      <c r="B444" s="70"/>
      <c r="C444" s="70"/>
      <c r="D444" s="70"/>
      <c r="E444" s="70"/>
      <c r="F444" s="70"/>
    </row>
    <row r="445" spans="1:6">
      <c r="A445" s="314"/>
      <c r="B445" s="70"/>
      <c r="C445" s="70"/>
      <c r="D445" s="70"/>
      <c r="E445" s="70"/>
      <c r="F445" s="70"/>
    </row>
    <row r="446" spans="1:6">
      <c r="A446" s="314"/>
      <c r="B446" s="70"/>
      <c r="C446" s="70"/>
      <c r="D446" s="70"/>
      <c r="E446" s="70"/>
      <c r="F446" s="70"/>
    </row>
    <row r="447" spans="1:6">
      <c r="A447" s="314"/>
      <c r="B447" s="70"/>
      <c r="C447" s="70"/>
      <c r="D447" s="70"/>
      <c r="E447" s="70"/>
      <c r="F447" s="70"/>
    </row>
    <row r="448" spans="1:6">
      <c r="A448" s="314"/>
      <c r="B448" s="70"/>
      <c r="C448" s="70"/>
      <c r="D448" s="70"/>
      <c r="E448" s="70"/>
      <c r="F448" s="70"/>
    </row>
    <row r="449" spans="1:6">
      <c r="A449" s="314"/>
      <c r="B449" s="70"/>
      <c r="C449" s="70"/>
      <c r="D449" s="70"/>
      <c r="E449" s="70"/>
      <c r="F449" s="70"/>
    </row>
    <row r="450" spans="1:6">
      <c r="A450" s="314"/>
      <c r="B450" s="70"/>
      <c r="C450" s="70"/>
      <c r="D450" s="70"/>
      <c r="E450" s="70"/>
      <c r="F450" s="70"/>
    </row>
    <row r="451" spans="1:6">
      <c r="A451" s="314"/>
      <c r="B451" s="70"/>
      <c r="C451" s="70"/>
      <c r="D451" s="70"/>
      <c r="E451" s="70"/>
      <c r="F451" s="70"/>
    </row>
    <row r="452" spans="1:6">
      <c r="A452" s="314"/>
      <c r="B452" s="70"/>
      <c r="C452" s="70"/>
      <c r="D452" s="70"/>
      <c r="E452" s="70"/>
      <c r="F452" s="70"/>
    </row>
    <row r="453" spans="1:6">
      <c r="A453" s="314"/>
      <c r="B453" s="70"/>
      <c r="C453" s="70"/>
      <c r="D453" s="70"/>
      <c r="E453" s="70"/>
      <c r="F453" s="70"/>
    </row>
    <row r="454" spans="1:6">
      <c r="A454" s="314"/>
      <c r="B454" s="70"/>
      <c r="C454" s="70"/>
      <c r="D454" s="70"/>
      <c r="E454" s="70"/>
      <c r="F454" s="70"/>
    </row>
    <row r="455" spans="1:6">
      <c r="C455" s="70"/>
      <c r="D455" s="70"/>
      <c r="E455" s="70"/>
      <c r="F455" s="70"/>
    </row>
    <row r="456" spans="1:6">
      <c r="C456" s="70"/>
      <c r="D456" s="70"/>
      <c r="E456" s="70"/>
      <c r="F456" s="70"/>
    </row>
    <row r="457" spans="1:6">
      <c r="C457" s="70"/>
      <c r="D457" s="70"/>
      <c r="E457" s="70"/>
      <c r="F457" s="70"/>
    </row>
    <row r="458" spans="1:6">
      <c r="C458" s="70"/>
    </row>
    <row r="459" spans="1:6">
      <c r="C459" s="70"/>
    </row>
    <row r="460" spans="1:6">
      <c r="C460" s="70"/>
    </row>
    <row r="461" spans="1:6">
      <c r="C461" s="70"/>
    </row>
    <row r="462" spans="1:6">
      <c r="C462" s="70"/>
    </row>
    <row r="463" spans="1:6">
      <c r="C463" s="70"/>
    </row>
    <row r="464" spans="1:6">
      <c r="C464" s="70"/>
    </row>
    <row r="465" spans="3:3">
      <c r="C465" s="70"/>
    </row>
    <row r="466" spans="3:3">
      <c r="C466" s="70"/>
    </row>
    <row r="467" spans="3:3">
      <c r="C467" s="70"/>
    </row>
    <row r="468" spans="3:3">
      <c r="C468" s="70"/>
    </row>
    <row r="469" spans="3:3">
      <c r="C469" s="70"/>
    </row>
    <row r="470" spans="3:3">
      <c r="C470" s="70"/>
    </row>
    <row r="471" spans="3:3">
      <c r="C471" s="70"/>
    </row>
    <row r="472" spans="3:3">
      <c r="C472" s="70"/>
    </row>
    <row r="473" spans="3:3">
      <c r="C473" s="70"/>
    </row>
    <row r="474" spans="3:3">
      <c r="C474" s="70"/>
    </row>
    <row r="475" spans="3:3">
      <c r="C475" s="70"/>
    </row>
    <row r="476" spans="3:3">
      <c r="C476" s="70"/>
    </row>
    <row r="477" spans="3:3">
      <c r="C477" s="70"/>
    </row>
    <row r="478" spans="3:3">
      <c r="C478" s="70"/>
    </row>
    <row r="479" spans="3:3">
      <c r="C479" s="70"/>
    </row>
    <row r="480" spans="3:3">
      <c r="C480" s="70"/>
    </row>
    <row r="481" spans="3:3">
      <c r="C481" s="70"/>
    </row>
    <row r="482" spans="3:3">
      <c r="C482" s="70"/>
    </row>
    <row r="483" spans="3:3">
      <c r="C483" s="70"/>
    </row>
    <row r="484" spans="3:3">
      <c r="C484" s="70"/>
    </row>
    <row r="485" spans="3:3">
      <c r="C485" s="70"/>
    </row>
    <row r="486" spans="3:3">
      <c r="C486" s="70"/>
    </row>
    <row r="487" spans="3:3">
      <c r="C487" s="70"/>
    </row>
    <row r="488" spans="3:3">
      <c r="C488" s="70"/>
    </row>
    <row r="489" spans="3:3">
      <c r="C489" s="70"/>
    </row>
    <row r="490" spans="3:3">
      <c r="C490" s="70"/>
    </row>
    <row r="491" spans="3:3">
      <c r="C491" s="70"/>
    </row>
    <row r="492" spans="3:3">
      <c r="C492" s="70"/>
    </row>
    <row r="493" spans="3:3">
      <c r="C493" s="70"/>
    </row>
    <row r="494" spans="3:3">
      <c r="C494" s="70"/>
    </row>
    <row r="495" spans="3:3">
      <c r="C495" s="70"/>
    </row>
    <row r="496" spans="3:3">
      <c r="C496" s="70"/>
    </row>
    <row r="497" spans="3:3">
      <c r="C497" s="70"/>
    </row>
    <row r="498" spans="3:3">
      <c r="C498" s="70"/>
    </row>
    <row r="499" spans="3:3">
      <c r="C499" s="70"/>
    </row>
    <row r="500" spans="3:3">
      <c r="C500" s="70"/>
    </row>
    <row r="501" spans="3:3">
      <c r="C501" s="70"/>
    </row>
    <row r="502" spans="3:3">
      <c r="C502" s="70"/>
    </row>
    <row r="503" spans="3:3">
      <c r="C503" s="70"/>
    </row>
    <row r="504" spans="3:3">
      <c r="C504" s="70"/>
    </row>
    <row r="505" spans="3:3">
      <c r="C505" s="70"/>
    </row>
    <row r="506" spans="3:3">
      <c r="C506" s="70"/>
    </row>
    <row r="507" spans="3:3">
      <c r="C507" s="70"/>
    </row>
  </sheetData>
  <sheetProtection algorithmName="SHA-512" hashValue="Uu/4572B/ph/IW/zr15MS+osKbNlIahj6qBHQaV+yc5Bz5FRfCuzcvORcV0bTUpee73uzCda+m6yuwXCPBT5dQ==" saltValue="M58YRpuXnhZQKFcOTG8gtA==" spinCount="100000" sheet="1" objects="1" scenarios="1"/>
  <sortState xmlns:xlrd2="http://schemas.microsoft.com/office/spreadsheetml/2017/richdata2" ref="A2:B196">
    <sortCondition ref="A2:A196"/>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5" ma:contentTypeDescription="Create a new document." ma:contentTypeScope="" ma:versionID="8afb5c5e25df14cefe1cb423f22e7934">
  <xsd:schema xmlns:xsd="http://www.w3.org/2001/XMLSchema" xmlns:xs="http://www.w3.org/2001/XMLSchema" xmlns:p="http://schemas.microsoft.com/office/2006/metadata/properties" xmlns:ns2="007ad192-e014-4558-84ba-7fb8a68504d6" targetNamespace="http://schemas.microsoft.com/office/2006/metadata/properties" ma:root="true" ma:fieldsID="87e0826dfbcc8fd7d1e60a14550156c3"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F8E772CF-B3E3-46B2-B191-A7C80E4456AF}">
  <ds:schemaRefs>
    <ds:schemaRef ds:uri="http://schemas.microsoft.com/sharepoint/v3/contenttype/forms"/>
  </ds:schemaRefs>
</ds:datastoreItem>
</file>

<file path=customXml/itemProps2.xml><?xml version="1.0" encoding="utf-8"?>
<ds:datastoreItem xmlns:ds="http://schemas.openxmlformats.org/officeDocument/2006/customXml" ds:itemID="{31338198-E906-4256-909E-F33C26236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7ad192-e014-4558-84ba-7fb8a68504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48B071-C299-411C-9B2F-966B821901D7}">
  <ds:schemaRefs>
    <ds:schemaRef ds:uri="http://schemas.microsoft.com/office/2006/metadata/properties"/>
    <ds:schemaRef ds:uri="http://schemas.microsoft.com/office/infopath/2007/PartnerControls"/>
    <ds:schemaRef ds:uri="007ad192-e014-4558-84ba-7fb8a68504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Checklist</vt:lpstr>
      <vt:lpstr>Instructions</vt:lpstr>
      <vt:lpstr>SEFA Recon - Exp &amp; Rev SHORT</vt:lpstr>
      <vt:lpstr>SEFA Recon-In State Passthrough</vt:lpstr>
      <vt:lpstr>SEFA Recon - Exp - LONG</vt:lpstr>
      <vt:lpstr>SEFA Recon - Rev - LONG</vt:lpstr>
      <vt:lpstr>Exported</vt:lpstr>
      <vt:lpstr>Drop Downs</vt:lpstr>
      <vt:lpstr>BU</vt:lpstr>
      <vt:lpstr>Checklist!Print_Area</vt:lpstr>
      <vt:lpstr>Instructions!Print_Area</vt:lpstr>
      <vt:lpstr>'SEFA Recon - Exp - LONG'!Print_Area</vt:lpstr>
      <vt:lpstr>'SEFA Recon - Exp &amp; Rev SHORT'!Print_Area</vt:lpstr>
      <vt:lpstr>'SEFA Recon - Rev - LONG'!Print_Area</vt:lpstr>
      <vt:lpstr>'SEFA Recon-In State Passthrough'!Print_Area</vt:lpstr>
      <vt:lpstr>Checklist!Print_Titles</vt:lpstr>
      <vt:lpstr>Instructions!Print_Titles</vt:lpstr>
      <vt:lpstr>'SEFA Recon - Exp - LONG'!Print_Titles</vt:lpstr>
      <vt:lpstr>'SEFA Recon - Exp &amp; Rev SHORT'!Print_Titles</vt:lpstr>
      <vt:lpstr>'SEFA Recon - Rev - LONG'!Print_Titles</vt:lpstr>
      <vt:lpstr>'SEFA Recon-In State Passthrough'!Print_Titles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2000 Customer</dc:creator>
  <cp:lastModifiedBy>Matano, Bogdana</cp:lastModifiedBy>
  <cp:lastPrinted>2022-06-03T19:47:37Z</cp:lastPrinted>
  <dcterms:created xsi:type="dcterms:W3CDTF">1997-08-15T13:57:23Z</dcterms:created>
  <dcterms:modified xsi:type="dcterms:W3CDTF">2023-07-13T13:33:10Z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