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howInkAnnotation="0" codeName="ThisWorkbook" defaultThemeVersion="124226"/>
  <mc:AlternateContent xmlns:mc="http://schemas.openxmlformats.org/markup-compatibility/2006">
    <mc:Choice Requires="x15">
      <x15ac:absPath xmlns:x15ac="http://schemas.microsoft.com/office/spreadsheetml/2010/11/ac" url="https://gets.sharepoint.com/sites/SWAR/SWAR/ACFR 2024/Forms/"/>
    </mc:Choice>
  </mc:AlternateContent>
  <xr:revisionPtr revIDLastSave="24" documentId="8_{8F525825-321B-41C8-9CA9-CE97FCD20397}" xr6:coauthVersionLast="47" xr6:coauthVersionMax="47" xr10:uidLastSave="{70701955-1ABD-4AEA-B0F0-14AC30C38F3C}"/>
  <bookViews>
    <workbookView xWindow="-20610" yWindow="15" windowWidth="20730" windowHeight="11040" tabRatio="771" activeTab="1" xr2:uid="{00000000-000D-0000-FFFF-FFFF00000000}"/>
  </bookViews>
  <sheets>
    <sheet name="checklist" sheetId="21" r:id="rId1"/>
    <sheet name="Instructions" sheetId="47" r:id="rId2"/>
    <sheet name="Form _Allow" sheetId="7" r:id="rId3"/>
    <sheet name="Sample Form _Allow" sheetId="38" r:id="rId4"/>
    <sheet name="Sample Pivot" sheetId="37" r:id="rId5"/>
    <sheet name="Sample Query Results" sheetId="36" r:id="rId6"/>
    <sheet name="entity list for forms 6.30.2024" sheetId="46" state="hidden" r:id="rId7"/>
    <sheet name="FCC-date and NA only TH" sheetId="44" state="hidden" r:id="rId8"/>
    <sheet name="Acct mapping to FCC" sheetId="41" state="hidden" r:id="rId9"/>
  </sheets>
  <externalReferences>
    <externalReference r:id="rId10"/>
    <externalReference r:id="rId11"/>
    <externalReference r:id="rId12"/>
    <externalReference r:id="rId13"/>
    <externalReference r:id="rId14"/>
    <externalReference r:id="rId15"/>
  </externalReferences>
  <definedNames>
    <definedName name="_xlnm._FilterDatabase" localSheetId="5" hidden="1">'Sample Query Results'!$A$1:$P$184</definedName>
    <definedName name="Account">'[1]Value Copy-PS to HFM Map'!$F$2:$F$187</definedName>
    <definedName name="Adjust">'[1]Value Copy-PS to HFM Map'!$H$2:$H$374</definedName>
    <definedName name="AS2DocOpenMode" hidden="1">"AS2DocumentEdit"</definedName>
    <definedName name="BU">#REF!</definedName>
    <definedName name="CIP_BB">'[2]CIP Beg Bal'!$A$1:$F$134</definedName>
    <definedName name="dropdown" localSheetId="8">'[3]Short form'!#REF!</definedName>
    <definedName name="dropdown">'[3]Short form'!#REF!</definedName>
    <definedName name="Entity1" localSheetId="8">'[1]Entity List'!$A$2:$A$123</definedName>
    <definedName name="Entity1">#REF!</definedName>
    <definedName name="Entity2" localSheetId="8">'[1]Entity List'!$A$2:$B$123</definedName>
    <definedName name="entity2">#REF!</definedName>
    <definedName name="Entity3">#REF!</definedName>
    <definedName name="NA" localSheetId="8">'[1]Entity List'!$E$2</definedName>
    <definedName name="NA">#REF!</definedName>
    <definedName name="NAReason">#REF!</definedName>
    <definedName name="_xlnm.Print_Area" localSheetId="8">'Acct mapping to FCC'!$F$1:$P$428</definedName>
    <definedName name="_xlnm.Print_Area" localSheetId="0">checklist!$A$2:$D$16</definedName>
    <definedName name="_xlnm.Print_Area" localSheetId="2">'Form _Allow'!$B$1:$J$75</definedName>
    <definedName name="_xlnm.Print_Area" localSheetId="3">'Sample Form _Allow'!$B$1:$J$75</definedName>
    <definedName name="_xlnm.Print_Titles" localSheetId="0">checklist!$2:$8</definedName>
    <definedName name="_xlnm.Print_Titles" localSheetId="5">'Sample Query Results'!$1:$1</definedName>
    <definedName name="YN" localSheetId="8">'[1]Entity List'!$G$2:$G$3</definedName>
    <definedName name="YN">#REF!</definedName>
  </definedNames>
  <calcPr calcId="191029"/>
  <pivotCaches>
    <pivotCache cacheId="1"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7" l="1"/>
  <c r="E3" i="44"/>
  <c r="H2" i="44"/>
  <c r="D2" i="44"/>
  <c r="F23" i="7" l="1"/>
  <c r="F34" i="7" l="1"/>
  <c r="F36" i="7"/>
  <c r="H74" i="7"/>
  <c r="F26" i="7"/>
  <c r="F27" i="7"/>
  <c r="S3" i="44" l="1"/>
  <c r="T3" i="44"/>
  <c r="R3" i="44"/>
  <c r="Q3" i="44"/>
  <c r="P3" i="44"/>
  <c r="O3" i="44"/>
  <c r="N3" i="44"/>
  <c r="M3" i="44"/>
  <c r="L3" i="44"/>
  <c r="K3" i="44"/>
  <c r="J3" i="44"/>
  <c r="I3" i="44"/>
  <c r="H3" i="44"/>
  <c r="D3" i="44"/>
  <c r="G74" i="38" l="1"/>
  <c r="C69" i="38"/>
  <c r="D69" i="38" s="1"/>
  <c r="C68" i="38"/>
  <c r="D68" i="38" s="1"/>
  <c r="C67" i="38"/>
  <c r="D67" i="38" s="1"/>
  <c r="C66" i="38"/>
  <c r="D66" i="38" s="1"/>
  <c r="Y59" i="7" l="1"/>
  <c r="Y49" i="7"/>
  <c r="Y39" i="7"/>
  <c r="Y29" i="7"/>
  <c r="V59" i="7"/>
  <c r="V49" i="7"/>
  <c r="V39" i="7"/>
  <c r="V29" i="7"/>
  <c r="S59" i="7"/>
  <c r="S49" i="7"/>
  <c r="S39" i="7"/>
  <c r="S29" i="7"/>
  <c r="P59" i="7"/>
  <c r="P49" i="7"/>
  <c r="P39" i="7"/>
  <c r="P29" i="7"/>
  <c r="M59" i="7"/>
  <c r="M49" i="7"/>
  <c r="M39" i="7"/>
  <c r="M29" i="7"/>
  <c r="C66" i="7" l="1"/>
  <c r="C67" i="7"/>
  <c r="D67" i="7" l="1"/>
  <c r="A67" i="7"/>
  <c r="A66" i="7"/>
  <c r="D66" i="7"/>
  <c r="J29" i="7"/>
  <c r="D7" i="21"/>
  <c r="J59" i="38"/>
  <c r="H59" i="38"/>
  <c r="E59" i="38"/>
  <c r="F57" i="38"/>
  <c r="F56" i="38"/>
  <c r="F55" i="38"/>
  <c r="F54" i="38"/>
  <c r="F53" i="38"/>
  <c r="J49" i="38"/>
  <c r="H49" i="38"/>
  <c r="E49" i="38"/>
  <c r="F47" i="38"/>
  <c r="F46" i="38"/>
  <c r="F45" i="38"/>
  <c r="F44" i="38"/>
  <c r="F43" i="38"/>
  <c r="J39" i="38"/>
  <c r="H39" i="38"/>
  <c r="E39" i="38"/>
  <c r="F37" i="38"/>
  <c r="F36" i="38"/>
  <c r="F35" i="38"/>
  <c r="F34" i="38"/>
  <c r="F33" i="38"/>
  <c r="H29" i="38"/>
  <c r="E29" i="38"/>
  <c r="J27" i="38"/>
  <c r="J29" i="38" s="1"/>
  <c r="F27" i="38"/>
  <c r="F26" i="38"/>
  <c r="F25" i="38"/>
  <c r="F24" i="38"/>
  <c r="F23" i="38"/>
  <c r="C69" i="7"/>
  <c r="C68" i="7"/>
  <c r="J59" i="7"/>
  <c r="H59" i="7"/>
  <c r="E59" i="7"/>
  <c r="F57" i="7"/>
  <c r="F56" i="7"/>
  <c r="F55" i="7"/>
  <c r="F54" i="7"/>
  <c r="F53" i="7"/>
  <c r="J49" i="7"/>
  <c r="H49" i="7"/>
  <c r="E49" i="7"/>
  <c r="F47" i="7"/>
  <c r="F46" i="7"/>
  <c r="F45" i="7"/>
  <c r="F44" i="7"/>
  <c r="F43" i="7"/>
  <c r="J39" i="7"/>
  <c r="H39" i="7"/>
  <c r="E39" i="7"/>
  <c r="F37" i="7"/>
  <c r="F35" i="7"/>
  <c r="F33" i="7"/>
  <c r="H29" i="7"/>
  <c r="E29" i="7"/>
  <c r="F25" i="7"/>
  <c r="F24" i="7"/>
  <c r="D5" i="21"/>
  <c r="D3" i="21"/>
  <c r="D69" i="7" l="1"/>
  <c r="A69" i="7"/>
  <c r="A68" i="7"/>
  <c r="D68" i="7"/>
  <c r="F29" i="38"/>
  <c r="E66" i="38" s="1"/>
  <c r="H66" i="38" s="1"/>
  <c r="F49" i="38"/>
  <c r="E68" i="38" s="1"/>
  <c r="H68" i="38" s="1"/>
  <c r="F39" i="38"/>
  <c r="E67" i="38" s="1"/>
  <c r="H67" i="38" s="1"/>
  <c r="F59" i="38"/>
  <c r="E69" i="38" s="1"/>
  <c r="H69" i="38" s="1"/>
  <c r="F29" i="7"/>
  <c r="F49" i="7"/>
  <c r="E68" i="7" s="1"/>
  <c r="I68" i="7" s="1"/>
  <c r="F39" i="7"/>
  <c r="E67" i="7" s="1"/>
  <c r="I67" i="7" s="1"/>
  <c r="F59" i="7"/>
  <c r="E69" i="7" s="1"/>
  <c r="I69" i="7" s="1"/>
  <c r="E66" i="7" l="1"/>
  <c r="E74" i="38"/>
  <c r="H74" i="38" s="1"/>
  <c r="I66" i="7" l="1"/>
  <c r="E74" i="7"/>
  <c r="I74" i="7" l="1"/>
</calcChain>
</file>

<file path=xl/sharedStrings.xml><?xml version="1.0" encoding="utf-8"?>
<sst xmlns="http://schemas.openxmlformats.org/spreadsheetml/2006/main" count="5619" uniqueCount="2124">
  <si>
    <t>Form Name</t>
  </si>
  <si>
    <t>Due Date</t>
  </si>
  <si>
    <t>Submission Requirements</t>
  </si>
  <si>
    <t>Purpose of Form</t>
  </si>
  <si>
    <t>SAO Contact</t>
  </si>
  <si>
    <t>General Information</t>
  </si>
  <si>
    <t>Instructions</t>
  </si>
  <si>
    <t>Allowance For Doubtful Accounts</t>
  </si>
  <si>
    <t>Generally accepted accounting principles (GAAP) establish criteria for recording an allowance for doubtful accounts which is a contra asset valuation account used to indicate the portion of receivables not expected to be collected.</t>
  </si>
  <si>
    <t>a.</t>
  </si>
  <si>
    <t>b.</t>
  </si>
  <si>
    <t>c.</t>
  </si>
  <si>
    <t>d.</t>
  </si>
  <si>
    <t>e.</t>
  </si>
  <si>
    <t>f.</t>
  </si>
  <si>
    <t>g.</t>
  </si>
  <si>
    <t>h.</t>
  </si>
  <si>
    <t xml:space="preserve">    41xxxx     Taxes</t>
  </si>
  <si>
    <t xml:space="preserve">    421xxx     Licenses &amp; Permits - Business</t>
  </si>
  <si>
    <t xml:space="preserve">    422xxx     Licenses &amp; Permits - Nonbusiness</t>
  </si>
  <si>
    <t xml:space="preserve">    441xxx     Sales &amp; Services</t>
  </si>
  <si>
    <t xml:space="preserve">    451xxx     Fines &amp; Penalties</t>
  </si>
  <si>
    <t xml:space="preserve">    465xxx     Rents &amp; Royalties</t>
  </si>
  <si>
    <t xml:space="preserve">    468xxx     Other</t>
  </si>
  <si>
    <t>Three digit</t>
  </si>
  <si>
    <t>revenue account -</t>
  </si>
  <si>
    <t>Combine like</t>
  </si>
  <si>
    <t>Calculated</t>
  </si>
  <si>
    <t>accounts on</t>
  </si>
  <si>
    <t>Estimated</t>
  </si>
  <si>
    <t>Percent</t>
  </si>
  <si>
    <t>sorted report sheet</t>
  </si>
  <si>
    <t>Uncollectible</t>
  </si>
  <si>
    <t>Interval</t>
  </si>
  <si>
    <t>4xx</t>
  </si>
  <si>
    <t>(B * C)</t>
  </si>
  <si>
    <t>0-30</t>
  </si>
  <si>
    <t>31-60</t>
  </si>
  <si>
    <t>61-90</t>
  </si>
  <si>
    <t>91-120</t>
  </si>
  <si>
    <t>121+</t>
  </si>
  <si>
    <t>TOTAL ESTIMATED UNCOLLECTIBLE ACCOUNTS RECEIVABLE</t>
  </si>
  <si>
    <t>Acct #</t>
  </si>
  <si>
    <t>Grand Total</t>
  </si>
  <si>
    <t>A.</t>
  </si>
  <si>
    <t xml:space="preserve"> </t>
  </si>
  <si>
    <t>B.</t>
  </si>
  <si>
    <t>Applicable Organizations</t>
  </si>
  <si>
    <t>IN</t>
  </si>
  <si>
    <t>Reason</t>
  </si>
  <si>
    <t>[A]</t>
  </si>
  <si>
    <t>[B]</t>
  </si>
  <si>
    <t>[C]</t>
  </si>
  <si>
    <t>[D]</t>
  </si>
  <si>
    <t>Agency</t>
  </si>
  <si>
    <t>Entity</t>
  </si>
  <si>
    <t>Period</t>
  </si>
  <si>
    <t>Year</t>
  </si>
  <si>
    <t>C1</t>
  </si>
  <si>
    <t>C2</t>
  </si>
  <si>
    <t>C3</t>
  </si>
  <si>
    <t>C4</t>
  </si>
  <si>
    <t>Scenario</t>
  </si>
  <si>
    <t>Actual</t>
  </si>
  <si>
    <t>View</t>
  </si>
  <si>
    <t>Entity Code:</t>
  </si>
  <si>
    <t>Entity Name:</t>
  </si>
  <si>
    <t xml:space="preserve">Prepared by: </t>
  </si>
  <si>
    <t>Telephone #:</t>
  </si>
  <si>
    <t>GASB/GAAP
References</t>
  </si>
  <si>
    <t xml:space="preserve">GASB Codification 2300.107.ee requires disclosure in the notes to the financial statements of allowances that reduce gross revenues when not reported on the face of the financial statements.  </t>
  </si>
  <si>
    <t>(A sample of this process is included on separate tabs in this workbook.)</t>
  </si>
  <si>
    <t>C.</t>
  </si>
  <si>
    <t>select the appropriate reason for submitting this form as N/A</t>
  </si>
  <si>
    <t>If this form is not applicable to your organization, please</t>
  </si>
  <si>
    <t>X</t>
  </si>
  <si>
    <t>Description 1</t>
  </si>
  <si>
    <t>Description 2</t>
  </si>
  <si>
    <t>AMOUNT</t>
  </si>
  <si>
    <t>Form Recd</t>
  </si>
  <si>
    <t>Form_Allow</t>
  </si>
  <si>
    <t>Form_ADA</t>
  </si>
  <si>
    <t>Georgia Forestry Commission</t>
  </si>
  <si>
    <t>Department of Juvenile Justice</t>
  </si>
  <si>
    <t>Department of Natural Resources</t>
  </si>
  <si>
    <t>Department of Public Safety</t>
  </si>
  <si>
    <t>Department of Corrections</t>
  </si>
  <si>
    <t>Georgia Bureau of Investigation</t>
  </si>
  <si>
    <t>NA_ADA</t>
  </si>
  <si>
    <t>Section A.</t>
  </si>
  <si>
    <t>Section B.</t>
  </si>
  <si>
    <t>Section C.</t>
  </si>
  <si>
    <t>[E]</t>
  </si>
  <si>
    <t>Business Unit</t>
  </si>
  <si>
    <t>Customer</t>
  </si>
  <si>
    <t>Name</t>
  </si>
  <si>
    <t>Posted Date</t>
  </si>
  <si>
    <t>Entry Type</t>
  </si>
  <si>
    <t>Item ID</t>
  </si>
  <si>
    <t>Line</t>
  </si>
  <si>
    <t>Sum Amount</t>
  </si>
  <si>
    <t>Acctg Date</t>
  </si>
  <si>
    <t>As Of</t>
  </si>
  <si>
    <t>Days Outstanding</t>
  </si>
  <si>
    <t>Aging Category</t>
  </si>
  <si>
    <t>As Of Prompt Date</t>
  </si>
  <si>
    <t>Over 120</t>
  </si>
  <si>
    <t>Sum of Sum Amount</t>
  </si>
  <si>
    <t>2. Process the query extract file.</t>
  </si>
  <si>
    <t>Receivables are recorded at face value (the amount due) at the fund level.  Whenever sales or services are provided on any basis other than cash, it is possible that not all receivables will be collected.  Unless some action is taken to reflect this impairment, assets and revenues will be overstated.  As a result, a mechanism is needed for GAAP reporting to reflect receivables at net realizable value – the net amount expected to be received in cash.  For GAAP reporting, receivables should be reported at the gross amount and an allowance for doubtful accounts should be recognized for that portion of receivables that is deemed uncollectible, even though the receivables have not been written off.  Such an allowance is not recorded under the budgetary basis of accounting.</t>
  </si>
  <si>
    <t>Add additional sections for additional three digit revenue accounts as necessary.</t>
  </si>
  <si>
    <t>Funding Source</t>
  </si>
  <si>
    <t>[F]</t>
  </si>
  <si>
    <t>Amount</t>
  </si>
  <si>
    <t>Did you review the 0GL076G_4092X_TBL_EXTRACT query to identify whether there are manual JVs  with AR activities to be included in the form?</t>
  </si>
  <si>
    <t>Did you include appropriate accounts and balances  from  the "blank sheet 1" tab  onto "Form_Allow" tab as indicated on instructions sheet?</t>
  </si>
  <si>
    <t>Form is N/A (any reason)</t>
  </si>
  <si>
    <t>E-mail Address:</t>
  </si>
  <si>
    <t>Training</t>
  </si>
  <si>
    <t xml:space="preserve">Select the entity code number from the drop-down menu (organization name should be automatically populated), enter preparer's name, telephone number, and email address at the top of the form.    </t>
  </si>
  <si>
    <t>Open the excel file: 0AR025_OPEN_ITEM_AGED_AS_OF - Open Aged AR Item As of Date</t>
  </si>
  <si>
    <t>40300000</t>
  </si>
  <si>
    <t>Department of Administrative Services</t>
  </si>
  <si>
    <t>38001</t>
  </si>
  <si>
    <t>40900000</t>
  </si>
  <si>
    <t>Georgia State Finance and  Investment</t>
  </si>
  <si>
    <t>41800000</t>
  </si>
  <si>
    <t>Prosecuting Attorneys' Council of GA</t>
  </si>
  <si>
    <t>42200000</t>
  </si>
  <si>
    <t>Governor's Office of Consumer Affairs</t>
  </si>
  <si>
    <t>44100000</t>
  </si>
  <si>
    <t>Dept of Behavioral Health &amp; Dev Disabil</t>
  </si>
  <si>
    <t>46100000</t>
  </si>
  <si>
    <t>46200000</t>
  </si>
  <si>
    <t>46600000</t>
  </si>
  <si>
    <t>46700000</t>
  </si>
  <si>
    <t>47100000</t>
  </si>
  <si>
    <t>48400000</t>
  </si>
  <si>
    <t>Georgia Department of Transportation</t>
  </si>
  <si>
    <t>90081000</t>
  </si>
  <si>
    <t>Georgia Buidling Authority</t>
  </si>
  <si>
    <t>92700000</t>
  </si>
  <si>
    <t>State Tollway Authority</t>
  </si>
  <si>
    <t>Please run the query 0AR025_OPEN_ITEM_AGED_AS_OF - Open Aged AR Items AS of Date. The query is not time sensitive and will include transactions closed after the prompted as of date.</t>
  </si>
  <si>
    <t>00000141</t>
  </si>
  <si>
    <t>Gilmer County Commissioners</t>
  </si>
  <si>
    <t>31001</t>
  </si>
  <si>
    <t>01001</t>
  </si>
  <si>
    <t>DR</t>
  </si>
  <si>
    <t>68001</t>
  </si>
  <si>
    <t>State Customer</t>
  </si>
  <si>
    <t>46600</t>
  </si>
  <si>
    <t/>
  </si>
  <si>
    <t>41005</t>
  </si>
  <si>
    <t>26-12-1239</t>
  </si>
  <si>
    <t>00000216</t>
  </si>
  <si>
    <t>Hall County Board of Commissioners</t>
  </si>
  <si>
    <t>26-12-1241</t>
  </si>
  <si>
    <t>00000228</t>
  </si>
  <si>
    <t>MISCPYMT</t>
  </si>
  <si>
    <t>41252</t>
  </si>
  <si>
    <t>43374</t>
  </si>
  <si>
    <t>44132</t>
  </si>
  <si>
    <t>44208</t>
  </si>
  <si>
    <t>4432</t>
  </si>
  <si>
    <t>44362</t>
  </si>
  <si>
    <t>4468</t>
  </si>
  <si>
    <t>4469</t>
  </si>
  <si>
    <t>45114</t>
  </si>
  <si>
    <t>45140</t>
  </si>
  <si>
    <t>4538</t>
  </si>
  <si>
    <t>4550</t>
  </si>
  <si>
    <t>4579</t>
  </si>
  <si>
    <t>4598</t>
  </si>
  <si>
    <t>46152</t>
  </si>
  <si>
    <t>46222</t>
  </si>
  <si>
    <t>4631</t>
  </si>
  <si>
    <t>46400</t>
  </si>
  <si>
    <t>6010305</t>
  </si>
  <si>
    <t>6010306</t>
  </si>
  <si>
    <t>00000228-A</t>
  </si>
  <si>
    <t>Use Customer 00000228</t>
  </si>
  <si>
    <t>00000287</t>
  </si>
  <si>
    <t>Crawford County Board of Commissioners</t>
  </si>
  <si>
    <t>41006</t>
  </si>
  <si>
    <t>26-12-1262</t>
  </si>
  <si>
    <t>00000314</t>
  </si>
  <si>
    <t>Toombs County</t>
  </si>
  <si>
    <t>26-12-1245</t>
  </si>
  <si>
    <t>00000401</t>
  </si>
  <si>
    <t>Emanuel County</t>
  </si>
  <si>
    <t>32001</t>
  </si>
  <si>
    <t>30275-3</t>
  </si>
  <si>
    <t>30275-4</t>
  </si>
  <si>
    <t>00000405</t>
  </si>
  <si>
    <t>City of Douglas</t>
  </si>
  <si>
    <t>26-12-1246</t>
  </si>
  <si>
    <t>00000450</t>
  </si>
  <si>
    <t>Effingham County</t>
  </si>
  <si>
    <t>41008</t>
  </si>
  <si>
    <t>26-08-1631</t>
  </si>
  <si>
    <t>00000865</t>
  </si>
  <si>
    <t>CITY OF ATLANTA</t>
  </si>
  <si>
    <t>3020812-12-08</t>
  </si>
  <si>
    <t>3020812-12-09</t>
  </si>
  <si>
    <t>3020812-12-10</t>
  </si>
  <si>
    <t>00000940</t>
  </si>
  <si>
    <t>National Governors Association</t>
  </si>
  <si>
    <t>TRAVEL0612-01</t>
  </si>
  <si>
    <t>00000942</t>
  </si>
  <si>
    <t>Athens Clarke County</t>
  </si>
  <si>
    <t>26-12-1228</t>
  </si>
  <si>
    <t>00000953</t>
  </si>
  <si>
    <t>US DEPARTMENT OF TRANSPORTATION</t>
  </si>
  <si>
    <t>1200112-4</t>
  </si>
  <si>
    <t>00001117</t>
  </si>
  <si>
    <t>CENTER FOR DISEASE</t>
  </si>
  <si>
    <t>41010</t>
  </si>
  <si>
    <t>26-12-1168</t>
  </si>
  <si>
    <t>41080</t>
  </si>
  <si>
    <t>26-12-1169</t>
  </si>
  <si>
    <t>26-12-1170</t>
  </si>
  <si>
    <t>26-12-1171</t>
  </si>
  <si>
    <t>26-12-657</t>
  </si>
  <si>
    <t>26-12-658</t>
  </si>
  <si>
    <t>26-12-666</t>
  </si>
  <si>
    <t>26-12-795</t>
  </si>
  <si>
    <t>26-12-886</t>
  </si>
  <si>
    <t>00001190</t>
  </si>
  <si>
    <t>United States Department of Justice</t>
  </si>
  <si>
    <t>1120412-12-04</t>
  </si>
  <si>
    <t>1120412-12-05</t>
  </si>
  <si>
    <t>1120412-12-06</t>
  </si>
  <si>
    <t>00001206</t>
  </si>
  <si>
    <t>CREDIT UNION</t>
  </si>
  <si>
    <t>41007</t>
  </si>
  <si>
    <t>4221-MAY-12</t>
  </si>
  <si>
    <t>60130-1</t>
  </si>
  <si>
    <t>00001210</t>
  </si>
  <si>
    <t>IMMIGRATION AND CUSTOMS ENFORCEMENT- ICE</t>
  </si>
  <si>
    <t>13201-04</t>
  </si>
  <si>
    <t>13201-06</t>
  </si>
  <si>
    <t>00001211</t>
  </si>
  <si>
    <t>FEDERAL MOTOR CARRIER SAFETY ADMIN.</t>
  </si>
  <si>
    <t>10115-12A</t>
  </si>
  <si>
    <t>10115-13</t>
  </si>
  <si>
    <t>10213-10</t>
  </si>
  <si>
    <t>10213-11</t>
  </si>
  <si>
    <t>10213-12</t>
  </si>
  <si>
    <t>10213-13</t>
  </si>
  <si>
    <t>10213-9</t>
  </si>
  <si>
    <t>00001221</t>
  </si>
  <si>
    <t>Daily Express, Inc.</t>
  </si>
  <si>
    <t>6010312-1221-02</t>
  </si>
  <si>
    <t>00001237</t>
  </si>
  <si>
    <t>IVIE STRUCTURAL MOVERS</t>
  </si>
  <si>
    <t>6010308-1237</t>
  </si>
  <si>
    <t>00001238</t>
  </si>
  <si>
    <t>Bill Joule Marine Transport, Inc</t>
  </si>
  <si>
    <t>6010312-1238-04</t>
  </si>
  <si>
    <t>00001245</t>
  </si>
  <si>
    <t>Milton Smith House Movers</t>
  </si>
  <si>
    <t>00001247</t>
  </si>
  <si>
    <t>Roberts House Movers LLC</t>
  </si>
  <si>
    <t>00001258</t>
  </si>
  <si>
    <t>American Transport, Inc</t>
  </si>
  <si>
    <t>6010312-1258</t>
  </si>
  <si>
    <t>00001263</t>
  </si>
  <si>
    <t>Guy M Turner, Inc</t>
  </si>
  <si>
    <t>6010312-1263-05</t>
  </si>
  <si>
    <t>00001265</t>
  </si>
  <si>
    <t>Teeters Contracting &amp; Transport, Inc</t>
  </si>
  <si>
    <t>6010307</t>
  </si>
  <si>
    <t>00001266</t>
  </si>
  <si>
    <t>Peoples Choice House Movers</t>
  </si>
  <si>
    <t>6010308-1266</t>
  </si>
  <si>
    <t>00001288</t>
  </si>
  <si>
    <t>Amwaste Inc</t>
  </si>
  <si>
    <t>6010307-163</t>
  </si>
  <si>
    <t>00001294</t>
  </si>
  <si>
    <t>LANDSTAR RANGER, INC.</t>
  </si>
  <si>
    <t>6010312-1294-03</t>
  </si>
  <si>
    <t>00001304</t>
  </si>
  <si>
    <t>SUMERSET ACQUISITIONS, LLC</t>
  </si>
  <si>
    <t>6010310-1304</t>
  </si>
  <si>
    <t>00001314</t>
  </si>
  <si>
    <t>MONTICELLO HOUSEBOAT TRANSPORTATION</t>
  </si>
  <si>
    <t>00001320</t>
  </si>
  <si>
    <t>SUPERIOR TRANSPORTATION INC</t>
  </si>
  <si>
    <t>6010312-1320-02</t>
  </si>
  <si>
    <t>00001330</t>
  </si>
  <si>
    <t>RITEWAY EXPRESS INC</t>
  </si>
  <si>
    <t>6010310-1330</t>
  </si>
  <si>
    <t>00001341</t>
  </si>
  <si>
    <t>INTERNATIONAL PAPER</t>
  </si>
  <si>
    <t>26-12-1173</t>
  </si>
  <si>
    <t>00001343</t>
  </si>
  <si>
    <t>GEORGIA SHERIFF'S ASSOCIATION</t>
  </si>
  <si>
    <t>41092</t>
  </si>
  <si>
    <t>26-12-1220</t>
  </si>
  <si>
    <t>00001346</t>
  </si>
  <si>
    <t>FORSYTH CITY HALL</t>
  </si>
  <si>
    <t>26-12-1155</t>
  </si>
  <si>
    <t>26-12-1261</t>
  </si>
  <si>
    <t>00001351</t>
  </si>
  <si>
    <t>WAYCROSS FIRE DEPARTMENT</t>
  </si>
  <si>
    <t>26-12-1226</t>
  </si>
  <si>
    <t>00001352</t>
  </si>
  <si>
    <t>CITY OF VALDOSTA</t>
  </si>
  <si>
    <t>26-12-923</t>
  </si>
  <si>
    <t>00001427</t>
  </si>
  <si>
    <t>GEORGIA ASSOCIATION OF EMS</t>
  </si>
  <si>
    <t>26-12-1178</t>
  </si>
  <si>
    <t>00001766</t>
  </si>
  <si>
    <t>Federal Bureau Of Investigation</t>
  </si>
  <si>
    <t>11202-12-08</t>
  </si>
  <si>
    <t>11202-12-09</t>
  </si>
  <si>
    <t>00003951</t>
  </si>
  <si>
    <t>HOUSTON MEDICAL CENTER</t>
  </si>
  <si>
    <t>26-12-1113</t>
  </si>
  <si>
    <t>00007433</t>
  </si>
  <si>
    <t>Transpro Specialized Carriers LLC</t>
  </si>
  <si>
    <t>6010308-7433</t>
  </si>
  <si>
    <t>00007541</t>
  </si>
  <si>
    <t>Hay's Marine Transport/QMR</t>
  </si>
  <si>
    <t>6010308-7541</t>
  </si>
  <si>
    <t>00007601</t>
  </si>
  <si>
    <t>Every Day  House Movers</t>
  </si>
  <si>
    <t>6010309-7601</t>
  </si>
  <si>
    <t>00007602</t>
  </si>
  <si>
    <t>Hansen Logging</t>
  </si>
  <si>
    <t>6010308-7602</t>
  </si>
  <si>
    <t>00007604</t>
  </si>
  <si>
    <t>Barnhart Crane</t>
  </si>
  <si>
    <t>6010312-7604-03</t>
  </si>
  <si>
    <t>00009417</t>
  </si>
  <si>
    <t>Lamar Smith Trucking</t>
  </si>
  <si>
    <t>6010310-9417</t>
  </si>
  <si>
    <t>00009509</t>
  </si>
  <si>
    <t>Harris Transportation Group LLC</t>
  </si>
  <si>
    <t>6010308-9509</t>
  </si>
  <si>
    <t>00010073</t>
  </si>
  <si>
    <t>Bowden's Heavy Haul</t>
  </si>
  <si>
    <t>6010308-10073</t>
  </si>
  <si>
    <t>00010164</t>
  </si>
  <si>
    <t>Smokey Point Distributors</t>
  </si>
  <si>
    <t>6010312-10164-18</t>
  </si>
  <si>
    <t>6010312-10164-19</t>
  </si>
  <si>
    <t>00010903</t>
  </si>
  <si>
    <t>MOHONE,JAMES Jr.</t>
  </si>
  <si>
    <t>49214</t>
  </si>
  <si>
    <t>00011002</t>
  </si>
  <si>
    <t>Keith, Larry Jerome</t>
  </si>
  <si>
    <t>49243</t>
  </si>
  <si>
    <t>00012218</t>
  </si>
  <si>
    <t>Crawford Specialiezd Movers LLC</t>
  </si>
  <si>
    <t>6010312-12218-01</t>
  </si>
  <si>
    <t>00012268</t>
  </si>
  <si>
    <t>Hurrican Express LLC</t>
  </si>
  <si>
    <t>6010312-12268-01</t>
  </si>
  <si>
    <t>00012362</t>
  </si>
  <si>
    <t>Dream Machines International Inc</t>
  </si>
  <si>
    <t>6010312-12362-02</t>
  </si>
  <si>
    <t>00012532</t>
  </si>
  <si>
    <t>Above All Structural LLC</t>
  </si>
  <si>
    <t>6010312-12532-01</t>
  </si>
  <si>
    <t>00012574</t>
  </si>
  <si>
    <t>Middle Georgia Cheer Extreme</t>
  </si>
  <si>
    <t>26-12-1153</t>
  </si>
  <si>
    <t>00012581</t>
  </si>
  <si>
    <t>Heavy Haulers Inc</t>
  </si>
  <si>
    <t>6010312-12581-02</t>
  </si>
  <si>
    <t>6010312-12581-03</t>
  </si>
  <si>
    <t>00012594</t>
  </si>
  <si>
    <t>Tryon Trucking</t>
  </si>
  <si>
    <t>6010312-12594-01</t>
  </si>
  <si>
    <t>00012626</t>
  </si>
  <si>
    <t>Justice Federal Credit Union</t>
  </si>
  <si>
    <t>4157-JUN-12</t>
  </si>
  <si>
    <t>00012631</t>
  </si>
  <si>
    <t>Helms &amp; McElwee Trucking LLC</t>
  </si>
  <si>
    <t>6010312-12631-01</t>
  </si>
  <si>
    <t>STATE</t>
  </si>
  <si>
    <t>30224-12-1</t>
  </si>
  <si>
    <t>9040012-12</t>
  </si>
  <si>
    <t>Q4A4AVIA12</t>
  </si>
  <si>
    <t>Q4A4FIELD12</t>
  </si>
  <si>
    <t>9001212-5</t>
  </si>
  <si>
    <t>90025-P42</t>
  </si>
  <si>
    <t>19611</t>
  </si>
  <si>
    <t>94028</t>
  </si>
  <si>
    <t>26-12-1267</t>
  </si>
  <si>
    <t>26-12-959</t>
  </si>
  <si>
    <t>42000000</t>
  </si>
  <si>
    <t>36259-2</t>
  </si>
  <si>
    <t>26-12-1069</t>
  </si>
  <si>
    <t>65005</t>
  </si>
  <si>
    <t>26-12-958</t>
  </si>
  <si>
    <t>30023-16</t>
  </si>
  <si>
    <t>30023-17</t>
  </si>
  <si>
    <t>30135-1</t>
  </si>
  <si>
    <t>3013512-01</t>
  </si>
  <si>
    <t>36208-1</t>
  </si>
  <si>
    <t>36208-3</t>
  </si>
  <si>
    <t>36218-3A</t>
  </si>
  <si>
    <t>36229-2</t>
  </si>
  <si>
    <t>36249-2</t>
  </si>
  <si>
    <t>FY12-16279-1</t>
  </si>
  <si>
    <t>FY12-16279-2</t>
  </si>
  <si>
    <t>FY12-16279-3</t>
  </si>
  <si>
    <t>26-12-1244</t>
  </si>
  <si>
    <t>26-12-1066</t>
  </si>
  <si>
    <t>26-12-1187</t>
  </si>
  <si>
    <t>26-12-1224</t>
  </si>
  <si>
    <t>26-12-1242</t>
  </si>
  <si>
    <t>90700-10</t>
  </si>
  <si>
    <t>65001</t>
  </si>
  <si>
    <t>26-12-1014</t>
  </si>
  <si>
    <t>26-12-1252</t>
  </si>
  <si>
    <t>26-12-961</t>
  </si>
  <si>
    <t>41017</t>
  </si>
  <si>
    <t>26-12-967</t>
  </si>
  <si>
    <t>3025312-7</t>
  </si>
  <si>
    <t>3025312-8</t>
  </si>
  <si>
    <t>3025312-9</t>
  </si>
  <si>
    <t>3025412-1</t>
  </si>
  <si>
    <t>3025412-2</t>
  </si>
  <si>
    <t>3025412-3</t>
  </si>
  <si>
    <t>32678-9</t>
  </si>
  <si>
    <t>36278-8</t>
  </si>
  <si>
    <t>36278-9</t>
  </si>
  <si>
    <t>36298-8</t>
  </si>
  <si>
    <t>36298-9</t>
  </si>
  <si>
    <t>26-12-1140</t>
  </si>
  <si>
    <t>26-12-1260</t>
  </si>
  <si>
    <t>3015012-6</t>
  </si>
  <si>
    <t>3017112-10</t>
  </si>
  <si>
    <t>3018112-7</t>
  </si>
  <si>
    <t>36238-2</t>
  </si>
  <si>
    <t>36288-3</t>
  </si>
  <si>
    <t>3B061-3</t>
  </si>
  <si>
    <t>3B061-FY12-6</t>
  </si>
  <si>
    <t>9020012-06</t>
  </si>
  <si>
    <t>9020112-12</t>
  </si>
  <si>
    <t>9020212-04</t>
  </si>
  <si>
    <t>55000000</t>
  </si>
  <si>
    <t>Southern Polytechnic State University</t>
  </si>
  <si>
    <t>26-12-1028</t>
  </si>
  <si>
    <t>58400000</t>
  </si>
  <si>
    <t>Middle Georgia College</t>
  </si>
  <si>
    <t>26-12-1019</t>
  </si>
  <si>
    <t>26-12-1240</t>
  </si>
  <si>
    <t>90000000</t>
  </si>
  <si>
    <t>Georgia Building Authority</t>
  </si>
  <si>
    <t>5-12GBA12</t>
  </si>
  <si>
    <t>9060012-12</t>
  </si>
  <si>
    <t>90600</t>
  </si>
  <si>
    <t>9025012-2</t>
  </si>
  <si>
    <t>9025012-3</t>
  </si>
  <si>
    <t>9025012-4</t>
  </si>
  <si>
    <t>9025012-5</t>
  </si>
  <si>
    <t>9025112-4</t>
  </si>
  <si>
    <t>9025112-5</t>
  </si>
  <si>
    <t>Column Labels</t>
  </si>
  <si>
    <t>Row Labels</t>
  </si>
  <si>
    <t>441</t>
  </si>
  <si>
    <t>465</t>
  </si>
  <si>
    <t>468</t>
  </si>
  <si>
    <t>Jon Doe</t>
  </si>
  <si>
    <t>404-xxx-xxxx</t>
  </si>
  <si>
    <t>JDoe@abc.net</t>
  </si>
  <si>
    <t xml:space="preserve">4. Consider the impact of any post closing adjustments affecting accounts receivable balances on the form. </t>
  </si>
  <si>
    <t xml:space="preserve">1. SAO Reporting has made available a public query 0AR025_OPEN_ITEM_AGED_AS_OF - Open Aged AR Items As of Date (as shown at the end of the instruction below), and agencies must run this public query themselves in order to complete the Year End Forms – Allowance for Doubtful Accounts. </t>
  </si>
  <si>
    <t>0AR025_OPEN_ITEM_AGED_AS_OF - Open Aged AR Items AS of Date</t>
  </si>
  <si>
    <t xml:space="preserve">Training related to this form is available online through the Carl Vinson Institute of Government which is located on the SAO website as:  </t>
  </si>
  <si>
    <t>Detailed instructions are provided below for TeamWorks organizations.  Non-TeamWorks organizations should utilize aging reports generated by their accounting system or prepare manual aging information.</t>
  </si>
  <si>
    <t>TEAMWORKS ORGANIZATIONS</t>
  </si>
  <si>
    <t>Form_Allow tab</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</si>
  <si>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</si>
  <si>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Although Constitutional and budgetary provisions prevent State organizations from writing off receivables greater than $100 ($3,000 for colleges, universities and technical colleges), for financial reporting purposes, uncollectible amounts should be recognized and an appropriate entry made in the GAAP financial statements.</t>
  </si>
  <si>
    <t>If this form is not applicable to your organization, please select the appropriate reason for submitting this form as 'Not Applicable' in the drop down box on this form and/or selecting the appropriate reason on the  'Not Applicable' form  (i.e. no A/R, A/R is Interfund only or Other).</t>
  </si>
  <si>
    <t>update once entered in the</t>
  </si>
  <si>
    <t xml:space="preserve">Agency info will automatically </t>
  </si>
  <si>
    <t>http://sao.georgia.gov/accounting-policy-manual</t>
  </si>
  <si>
    <r>
      <t xml:space="preserve">The query contains A/R information for both external customers and organizations included in the State reporting entity. </t>
    </r>
    <r>
      <rPr>
        <b/>
        <sz val="12"/>
        <rFont val="Times New Roman"/>
        <family val="1"/>
      </rPr>
      <t>Receivables due from organizations which are part of the State Reporting Entity</t>
    </r>
    <r>
      <rPr>
        <sz val="12"/>
        <rFont val="Times New Roman"/>
        <family val="1"/>
      </rPr>
      <t xml:space="preserve"> should be excluded in analyzing the A/R data to determine the amount to report in the Allowance For Doubtful Accounts form</t>
    </r>
  </si>
  <si>
    <t>The method for estimating the uncollectible portion of receivables will vary by reporting organization and by type of receivable. Generally, the estimate will be based upon the collection experience of the reporting organization, the age of the receivables and the reporting organization's collection efforts. As receivables age, the probability of collection normally declines. For the State of Georgia, the allowance for uncollectible accounts only apply to accounts receivables which were generated from the following types of revenues:</t>
  </si>
  <si>
    <t>Did you review the results of the 0GL076G_4092X_TBL_EXTRACT query  and exclude any receivables due from organizations which are part of the State Reporting Entity?</t>
  </si>
  <si>
    <r>
      <t xml:space="preserve">For more information, refer to the </t>
    </r>
    <r>
      <rPr>
        <i/>
        <sz val="12"/>
        <rFont val="Times New Roman"/>
        <family val="1"/>
      </rPr>
      <t>Uncollectible Accounts and Write-Offs</t>
    </r>
    <r>
      <rPr>
        <sz val="12"/>
        <rFont val="Times New Roman"/>
        <family val="1"/>
      </rPr>
      <t xml:space="preserve"> policy under </t>
    </r>
    <r>
      <rPr>
        <i/>
        <sz val="12"/>
        <rFont val="Times New Roman"/>
        <family val="1"/>
      </rPr>
      <t>Category 4 of the State Accounting Policy Manual located at the link below:</t>
    </r>
  </si>
  <si>
    <t>(Column B * Column C)</t>
  </si>
  <si>
    <t>Enter percent uncollectible per aging category for each three digit revenue account in column B based on prior experience.</t>
  </si>
  <si>
    <t xml:space="preserve">3. Report manual JV's affecting uncollectible accounts receivable balances on the Form_Allow tab. </t>
  </si>
  <si>
    <t>Highlight the pivot table results created in Step 2 b. Then, Copy, Paste Special, Values into the "blank sheet 1" tab for audit trail.</t>
  </si>
  <si>
    <t>Program</t>
  </si>
  <si>
    <t>[G]</t>
  </si>
  <si>
    <t>[H]</t>
  </si>
  <si>
    <t>Amounts from above</t>
  </si>
  <si>
    <t>MAN JV Number</t>
  </si>
  <si>
    <t>Total Uncollectible AR</t>
  </si>
  <si>
    <t>Enter MAN JV Amount</t>
  </si>
  <si>
    <t>Fund Source</t>
  </si>
  <si>
    <t>Account Name</t>
  </si>
  <si>
    <t>Revenue Acct #</t>
  </si>
  <si>
    <t>Did you provide funding source information for all uncollectible amounts?</t>
  </si>
  <si>
    <t>5. If uncollectible amounts have already been recorded in the general ledger (i.e., to account 126001 or 145001)  then exclude the amounts recorded from the estimate in the "Form_Allow" tab.</t>
  </si>
  <si>
    <t>Agency info will automatically update</t>
  </si>
  <si>
    <t>once agency info is entered in the</t>
  </si>
  <si>
    <t>Securities on Hand tab</t>
  </si>
  <si>
    <r>
      <t xml:space="preserve">For the applicable revenue accounts (listed in the General Information section above), enter total receivables per three digit revenue account for each aging category in column [C]of the "Form_Allow" sheet. </t>
    </r>
    <r>
      <rPr>
        <b/>
        <sz val="12"/>
        <color indexed="12"/>
        <rFont val="Times New Roman"/>
        <family val="1"/>
      </rPr>
      <t>Note: The "Reason" column drops the leading digit of the revenue account (i.e. 41334 is 441334).</t>
    </r>
  </si>
  <si>
    <r>
      <t>For calculated uncollectible receivables, put the funding source(s) associated with the revenue account starting in column [E]. Use the AR module</t>
    </r>
    <r>
      <rPr>
        <b/>
        <sz val="12"/>
        <rFont val="Times New Roman"/>
        <family val="1"/>
      </rPr>
      <t xml:space="preserve"> </t>
    </r>
    <r>
      <rPr>
        <sz val="12"/>
        <rFont val="Times New Roman"/>
        <family val="1"/>
      </rPr>
      <t xml:space="preserve">to assist with finding the funding source(s) </t>
    </r>
    <r>
      <rPr>
        <b/>
        <sz val="12"/>
        <rFont val="Times New Roman"/>
        <family val="1"/>
      </rPr>
      <t>only</t>
    </r>
    <r>
      <rPr>
        <sz val="12"/>
        <rFont val="Times New Roman"/>
        <family val="1"/>
      </rPr>
      <t xml:space="preserve"> for the calculated estimated uncollectible balances. Use the following parameters in the Accounts Receivable module: Customer Accounts - Item Information - View/Update Item Details (Enter BU, Customer ID, and Item ID). The resulting screen includes a tab for "Item Accounting Entries". Clicking on this tab will provide the program and funding source. If the calculated amount is made up of more than one program or fund source, list the amount with the program and funding source starting in column G through column J per category (if you need more columns, please call the form contact at SAO).  </t>
    </r>
    <r>
      <rPr>
        <b/>
        <sz val="12"/>
        <color indexed="12"/>
        <rFont val="Times New Roman"/>
        <family val="1"/>
      </rPr>
      <t xml:space="preserve">Note: The "Summary of Estimated Uncollectible Accounts Receivable" will automatically populate at the bottom of the form based on the information completed for each revenue code.  </t>
    </r>
    <r>
      <rPr>
        <b/>
        <sz val="12"/>
        <color indexed="10"/>
        <rFont val="Times New Roman"/>
        <family val="1"/>
      </rPr>
      <t>Note: Agencies that are not presented on a governmental fund basis do not have to report the uncollectible amount by funding source; report only the uncollectible amount.</t>
    </r>
  </si>
  <si>
    <t>Type</t>
  </si>
  <si>
    <t>Source Value</t>
  </si>
  <si>
    <t>Target Value</t>
  </si>
  <si>
    <t>Rule Name</t>
  </si>
  <si>
    <t>Description</t>
  </si>
  <si>
    <t>40200_EWAdj</t>
  </si>
  <si>
    <t>40300_20000</t>
  </si>
  <si>
    <t>40300_EWAdj</t>
  </si>
  <si>
    <t>40300_40001</t>
  </si>
  <si>
    <t>40400_EWAdj</t>
  </si>
  <si>
    <t>40500_EWAdj</t>
  </si>
  <si>
    <t>40600_EWAdj</t>
  </si>
  <si>
    <t>40700_EWAdj</t>
  </si>
  <si>
    <t>40800_EWAdj</t>
  </si>
  <si>
    <t>40900_EWAdj</t>
  </si>
  <si>
    <t>41000_EWAdj</t>
  </si>
  <si>
    <t>41100_EWAdj</t>
  </si>
  <si>
    <t>41400_EWAdj</t>
  </si>
  <si>
    <t>Technical College System of Georgia</t>
  </si>
  <si>
    <t>41500_30400</t>
  </si>
  <si>
    <t>Employees' Retirement System of Georgia</t>
  </si>
  <si>
    <t>41600_80106</t>
  </si>
  <si>
    <t>41800_EWAdj</t>
  </si>
  <si>
    <t>41900_EWAdj</t>
  </si>
  <si>
    <t>42000_EWAdj</t>
  </si>
  <si>
    <t>42200_EWAdj</t>
  </si>
  <si>
    <t>42700_EWAdj</t>
  </si>
  <si>
    <t>42800_EWAdj</t>
  </si>
  <si>
    <t>42900_EWAdj</t>
  </si>
  <si>
    <t>Judicial Branch</t>
  </si>
  <si>
    <t>43000_EWAdj</t>
  </si>
  <si>
    <t>43100_EWAdj</t>
  </si>
  <si>
    <t>43200_EWAdj</t>
  </si>
  <si>
    <t>43400_EWAdj</t>
  </si>
  <si>
    <t>43600_EWAdj</t>
  </si>
  <si>
    <t>43800_EWAdj</t>
  </si>
  <si>
    <t>44000_EWAdj</t>
  </si>
  <si>
    <t>44100_EWAdj</t>
  </si>
  <si>
    <t>44200_EWAdj</t>
  </si>
  <si>
    <t>44400_EWAdj</t>
  </si>
  <si>
    <t>44500_EWAdj</t>
  </si>
  <si>
    <t>44600_EWAdj</t>
  </si>
  <si>
    <t>45200_EWAdj</t>
  </si>
  <si>
    <t>46100_EWAdj</t>
  </si>
  <si>
    <t>46200_EWAdj</t>
  </si>
  <si>
    <t>46500_EWAdj</t>
  </si>
  <si>
    <t>46600_EWAdj</t>
  </si>
  <si>
    <t>46700_EWAdj</t>
  </si>
  <si>
    <t>46900_EWAdj</t>
  </si>
  <si>
    <t>47000_EWAdj</t>
  </si>
  <si>
    <t>47100_EWAdj</t>
  </si>
  <si>
    <t>47200_30400</t>
  </si>
  <si>
    <t>47400_EWAdj</t>
  </si>
  <si>
    <t>47500_EWAdj</t>
  </si>
  <si>
    <t>47600_EWAdj</t>
  </si>
  <si>
    <t>47700_EWAdj</t>
  </si>
  <si>
    <t>Secretary of State</t>
  </si>
  <si>
    <t>47800_EWAdj</t>
  </si>
  <si>
    <t>48200_80106</t>
  </si>
  <si>
    <t>48400_EWAdj</t>
  </si>
  <si>
    <t>48400_20200</t>
  </si>
  <si>
    <t>48600_EWAdj</t>
  </si>
  <si>
    <t>48800_EWAdj</t>
  </si>
  <si>
    <t>Subsequent Injury Trust Fund</t>
  </si>
  <si>
    <t>48900_80301</t>
  </si>
  <si>
    <t>49000_EWAdj</t>
  </si>
  <si>
    <t>49200_EWAdj</t>
  </si>
  <si>
    <t>51270_80106</t>
  </si>
  <si>
    <t>Northwest Georgia RESA</t>
  </si>
  <si>
    <t>85040_90001</t>
  </si>
  <si>
    <t>North Georgia RESA</t>
  </si>
  <si>
    <t>85240_90001</t>
  </si>
  <si>
    <t>Pioneer RESA</t>
  </si>
  <si>
    <t>85440_90001</t>
  </si>
  <si>
    <t>Metropolitan RESA</t>
  </si>
  <si>
    <t>85640_90001</t>
  </si>
  <si>
    <t>Northeast Georgia RESA</t>
  </si>
  <si>
    <t>85840_90001</t>
  </si>
  <si>
    <t>West Georgia RESA</t>
  </si>
  <si>
    <t>86040_90001</t>
  </si>
  <si>
    <t>Griffin RESA</t>
  </si>
  <si>
    <t>86240_90001</t>
  </si>
  <si>
    <t>Middle Georgia RESA</t>
  </si>
  <si>
    <t>86440_90001</t>
  </si>
  <si>
    <t>Oconee RESA</t>
  </si>
  <si>
    <t>86640_90001</t>
  </si>
  <si>
    <t>Central Savannah River Area RESA</t>
  </si>
  <si>
    <t>86840_90001</t>
  </si>
  <si>
    <t>Chattahoochee-Flint RESA</t>
  </si>
  <si>
    <t>87240_90001</t>
  </si>
  <si>
    <t>Heart of Georgia RESA</t>
  </si>
  <si>
    <t>87640_90001</t>
  </si>
  <si>
    <t>First District RESA</t>
  </si>
  <si>
    <t>88040_90001</t>
  </si>
  <si>
    <t>Southwest Georgia RESA</t>
  </si>
  <si>
    <t>88440_90001</t>
  </si>
  <si>
    <t>Coastal Plains RESA</t>
  </si>
  <si>
    <t>88640_90001</t>
  </si>
  <si>
    <t>Okefenokee RESA</t>
  </si>
  <si>
    <t>88840_90001</t>
  </si>
  <si>
    <t>90000_40001</t>
  </si>
  <si>
    <t>910Au_90001</t>
  </si>
  <si>
    <t>910Fd_90001</t>
  </si>
  <si>
    <t>Stone Mountain Memorial Association</t>
  </si>
  <si>
    <t>91100_90001</t>
  </si>
  <si>
    <t>North Georgia Mountains Authority</t>
  </si>
  <si>
    <t>46200_90231</t>
  </si>
  <si>
    <t>Lake Lanier Islands Development Authority</t>
  </si>
  <si>
    <t>91300_90001</t>
  </si>
  <si>
    <t>91400_90001</t>
  </si>
  <si>
    <t>91600_90001</t>
  </si>
  <si>
    <t>91700_90001</t>
  </si>
  <si>
    <t>92100_40001</t>
  </si>
  <si>
    <t>92200_90001</t>
  </si>
  <si>
    <t>92300_90001</t>
  </si>
  <si>
    <t>92600_90001</t>
  </si>
  <si>
    <t>92700(ENT)</t>
  </si>
  <si>
    <t>92700(GF)</t>
  </si>
  <si>
    <t>92700_EWAdj</t>
  </si>
  <si>
    <t>92800_90001</t>
  </si>
  <si>
    <t>Sapelo Island Heritage Authority</t>
  </si>
  <si>
    <t>94700_80106</t>
  </si>
  <si>
    <t>94800_80106</t>
  </si>
  <si>
    <t>94900_80106</t>
  </si>
  <si>
    <t>95000_80106</t>
  </si>
  <si>
    <t>95100_80106</t>
  </si>
  <si>
    <t>95500_90001</t>
  </si>
  <si>
    <t>Georgia Military College</t>
  </si>
  <si>
    <t>96900_30001</t>
  </si>
  <si>
    <t>97300_90001</t>
  </si>
  <si>
    <t>Regional Transportation Authority, Georgia</t>
  </si>
  <si>
    <t>97600_90001</t>
  </si>
  <si>
    <t>97700_90001</t>
  </si>
  <si>
    <t>98000_40001</t>
  </si>
  <si>
    <t>OneGeorgia Authority</t>
  </si>
  <si>
    <t>98100_90001</t>
  </si>
  <si>
    <t>Governor's Defense Initiative, Inc.</t>
  </si>
  <si>
    <t>Georgia Economic Development Foundation, Inc.</t>
  </si>
  <si>
    <t>Georgia Tourism Foundation</t>
  </si>
  <si>
    <t>99100_80106</t>
  </si>
  <si>
    <t>Georgia Foundation for Public Education</t>
  </si>
  <si>
    <t>44000_30200</t>
  </si>
  <si>
    <t>LIKE MAPPING</t>
  </si>
  <si>
    <t>PS</t>
  </si>
  <si>
    <t>Between</t>
  </si>
  <si>
    <t>W100-103</t>
  </si>
  <si>
    <t>BETWEEN MAPPING</t>
  </si>
  <si>
    <t>W107-112</t>
  </si>
  <si>
    <t>Explicit</t>
  </si>
  <si>
    <t>Like</t>
  </si>
  <si>
    <t>104*</t>
  </si>
  <si>
    <t>W104*</t>
  </si>
  <si>
    <t>104</t>
  </si>
  <si>
    <t>105*</t>
  </si>
  <si>
    <t>W105*</t>
  </si>
  <si>
    <t>105</t>
  </si>
  <si>
    <t>106*</t>
  </si>
  <si>
    <t>106</t>
  </si>
  <si>
    <t>113*</t>
  </si>
  <si>
    <t>W113*</t>
  </si>
  <si>
    <t>113</t>
  </si>
  <si>
    <t>114*</t>
  </si>
  <si>
    <t>W114*</t>
  </si>
  <si>
    <t>114</t>
  </si>
  <si>
    <t>115*</t>
  </si>
  <si>
    <t>W115*</t>
  </si>
  <si>
    <t>115</t>
  </si>
  <si>
    <t>116*</t>
  </si>
  <si>
    <t>W116*</t>
  </si>
  <si>
    <t>116</t>
  </si>
  <si>
    <t>117*</t>
  </si>
  <si>
    <t>W117*</t>
  </si>
  <si>
    <t>117</t>
  </si>
  <si>
    <t>118*</t>
  </si>
  <si>
    <t>W118*</t>
  </si>
  <si>
    <t>118</t>
  </si>
  <si>
    <t>119*</t>
  </si>
  <si>
    <t>W119*</t>
  </si>
  <si>
    <t>119</t>
  </si>
  <si>
    <t>121*</t>
  </si>
  <si>
    <t>W121*</t>
  </si>
  <si>
    <t>121</t>
  </si>
  <si>
    <t>122*</t>
  </si>
  <si>
    <t>W122*</t>
  </si>
  <si>
    <t>122</t>
  </si>
  <si>
    <t>123*</t>
  </si>
  <si>
    <t>W123*</t>
  </si>
  <si>
    <t>123</t>
  </si>
  <si>
    <t>124*</t>
  </si>
  <si>
    <t>W124*</t>
  </si>
  <si>
    <t>124</t>
  </si>
  <si>
    <t>125*</t>
  </si>
  <si>
    <t>W125*</t>
  </si>
  <si>
    <t>125</t>
  </si>
  <si>
    <t>126*</t>
  </si>
  <si>
    <t>W126*</t>
  </si>
  <si>
    <t>126</t>
  </si>
  <si>
    <t>127*</t>
  </si>
  <si>
    <t>W127*</t>
  </si>
  <si>
    <t>127</t>
  </si>
  <si>
    <t>128*</t>
  </si>
  <si>
    <t>W128*</t>
  </si>
  <si>
    <t>128</t>
  </si>
  <si>
    <t>129*</t>
  </si>
  <si>
    <t>W129*</t>
  </si>
  <si>
    <t>129</t>
  </si>
  <si>
    <t>130*</t>
  </si>
  <si>
    <t>W130*</t>
  </si>
  <si>
    <t>130</t>
  </si>
  <si>
    <t>131*</t>
  </si>
  <si>
    <t>W131*</t>
  </si>
  <si>
    <t>131</t>
  </si>
  <si>
    <t>132*</t>
  </si>
  <si>
    <t>W132*</t>
  </si>
  <si>
    <t>132</t>
  </si>
  <si>
    <t>133*</t>
  </si>
  <si>
    <t>W133*</t>
  </si>
  <si>
    <t>133</t>
  </si>
  <si>
    <t>134*</t>
  </si>
  <si>
    <t>W134*</t>
  </si>
  <si>
    <t>134</t>
  </si>
  <si>
    <t>136*</t>
  </si>
  <si>
    <t>W136*</t>
  </si>
  <si>
    <t>136</t>
  </si>
  <si>
    <t>140*</t>
  </si>
  <si>
    <t>W140*</t>
  </si>
  <si>
    <t>140</t>
  </si>
  <si>
    <t>141*</t>
  </si>
  <si>
    <t>W141*</t>
  </si>
  <si>
    <t>141</t>
  </si>
  <si>
    <t>143*</t>
  </si>
  <si>
    <t>W143*</t>
  </si>
  <si>
    <t>143</t>
  </si>
  <si>
    <t>144*</t>
  </si>
  <si>
    <t>W144*</t>
  </si>
  <si>
    <t>144</t>
  </si>
  <si>
    <t>145*</t>
  </si>
  <si>
    <t>W145*</t>
  </si>
  <si>
    <t>145</t>
  </si>
  <si>
    <t>150*</t>
  </si>
  <si>
    <t>W150*</t>
  </si>
  <si>
    <t>150</t>
  </si>
  <si>
    <t>151*</t>
  </si>
  <si>
    <t>W151*</t>
  </si>
  <si>
    <t>151</t>
  </si>
  <si>
    <t>152*</t>
  </si>
  <si>
    <t>W152*</t>
  </si>
  <si>
    <t>152</t>
  </si>
  <si>
    <t>153*</t>
  </si>
  <si>
    <t>W153*</t>
  </si>
  <si>
    <t>153</t>
  </si>
  <si>
    <t>155*</t>
  </si>
  <si>
    <t>W155*</t>
  </si>
  <si>
    <t>155</t>
  </si>
  <si>
    <t>156*</t>
  </si>
  <si>
    <t>W156*</t>
  </si>
  <si>
    <t>156</t>
  </si>
  <si>
    <t>157*</t>
  </si>
  <si>
    <t>W157*</t>
  </si>
  <si>
    <t>157</t>
  </si>
  <si>
    <t>160*</t>
  </si>
  <si>
    <t>W160*</t>
  </si>
  <si>
    <t>160</t>
  </si>
  <si>
    <t>162*</t>
  </si>
  <si>
    <t>W162*</t>
  </si>
  <si>
    <t>162</t>
  </si>
  <si>
    <t>163*</t>
  </si>
  <si>
    <t>W163*</t>
  </si>
  <si>
    <t>163</t>
  </si>
  <si>
    <t>164*</t>
  </si>
  <si>
    <t>W164*</t>
  </si>
  <si>
    <t>164</t>
  </si>
  <si>
    <t>167*</t>
  </si>
  <si>
    <t>W167*</t>
  </si>
  <si>
    <t>167</t>
  </si>
  <si>
    <t>168*</t>
  </si>
  <si>
    <t>W168*</t>
  </si>
  <si>
    <t>168</t>
  </si>
  <si>
    <t>169*</t>
  </si>
  <si>
    <t>W169*</t>
  </si>
  <si>
    <t>169</t>
  </si>
  <si>
    <t>170*</t>
  </si>
  <si>
    <t>W170*</t>
  </si>
  <si>
    <t>170</t>
  </si>
  <si>
    <t>171*</t>
  </si>
  <si>
    <t>W171*</t>
  </si>
  <si>
    <t>171</t>
  </si>
  <si>
    <t>172*</t>
  </si>
  <si>
    <t>W172*</t>
  </si>
  <si>
    <t>172</t>
  </si>
  <si>
    <t>173*</t>
  </si>
  <si>
    <t>W173*</t>
  </si>
  <si>
    <t>173</t>
  </si>
  <si>
    <t>174*</t>
  </si>
  <si>
    <t>W174*</t>
  </si>
  <si>
    <t>174</t>
  </si>
  <si>
    <t>175*</t>
  </si>
  <si>
    <t>W175*</t>
  </si>
  <si>
    <t>175</t>
  </si>
  <si>
    <t>176*</t>
  </si>
  <si>
    <t>W176*</t>
  </si>
  <si>
    <t>176</t>
  </si>
  <si>
    <t>177*</t>
  </si>
  <si>
    <t>W177*</t>
  </si>
  <si>
    <t>177</t>
  </si>
  <si>
    <t>178*</t>
  </si>
  <si>
    <t>W178*</t>
  </si>
  <si>
    <t>178</t>
  </si>
  <si>
    <t>180*</t>
  </si>
  <si>
    <t>W180*</t>
  </si>
  <si>
    <t>180</t>
  </si>
  <si>
    <t>183*</t>
  </si>
  <si>
    <t>W183*</t>
  </si>
  <si>
    <t>183</t>
  </si>
  <si>
    <t>184*</t>
  </si>
  <si>
    <t>W184*</t>
  </si>
  <si>
    <t>184</t>
  </si>
  <si>
    <t>185*</t>
  </si>
  <si>
    <t>W185*</t>
  </si>
  <si>
    <t>185</t>
  </si>
  <si>
    <t>186*</t>
  </si>
  <si>
    <t>W186*</t>
  </si>
  <si>
    <t>186</t>
  </si>
  <si>
    <t>187*</t>
  </si>
  <si>
    <t>W187*</t>
  </si>
  <si>
    <t>187</t>
  </si>
  <si>
    <t>188*</t>
  </si>
  <si>
    <t>W188*</t>
  </si>
  <si>
    <t>188</t>
  </si>
  <si>
    <t>189*</t>
  </si>
  <si>
    <t>W189*</t>
  </si>
  <si>
    <t>189</t>
  </si>
  <si>
    <t>190*</t>
  </si>
  <si>
    <t>W190*</t>
  </si>
  <si>
    <t>190</t>
  </si>
  <si>
    <t>0000000</t>
  </si>
  <si>
    <t>191*</t>
  </si>
  <si>
    <t>W191*</t>
  </si>
  <si>
    <t>191</t>
  </si>
  <si>
    <t>192*</t>
  </si>
  <si>
    <t>W192*</t>
  </si>
  <si>
    <t>192</t>
  </si>
  <si>
    <t>193*</t>
  </si>
  <si>
    <t>W193*</t>
  </si>
  <si>
    <t>193</t>
  </si>
  <si>
    <t>196*</t>
  </si>
  <si>
    <t>W196*</t>
  </si>
  <si>
    <t>196</t>
  </si>
  <si>
    <t>199*</t>
  </si>
  <si>
    <t>W199*</t>
  </si>
  <si>
    <t>199</t>
  </si>
  <si>
    <t>200*</t>
  </si>
  <si>
    <t>W200*</t>
  </si>
  <si>
    <t>200</t>
  </si>
  <si>
    <t>201*</t>
  </si>
  <si>
    <t>W201*</t>
  </si>
  <si>
    <t>201</t>
  </si>
  <si>
    <t>202*</t>
  </si>
  <si>
    <t>W202*</t>
  </si>
  <si>
    <t>202</t>
  </si>
  <si>
    <t>206*</t>
  </si>
  <si>
    <t>W206*</t>
  </si>
  <si>
    <t>206</t>
  </si>
  <si>
    <t>207*</t>
  </si>
  <si>
    <t>W207*</t>
  </si>
  <si>
    <t>207</t>
  </si>
  <si>
    <t>210*</t>
  </si>
  <si>
    <t>W210*</t>
  </si>
  <si>
    <t>210</t>
  </si>
  <si>
    <t>214*</t>
  </si>
  <si>
    <t>W214*</t>
  </si>
  <si>
    <t>214</t>
  </si>
  <si>
    <t>215*</t>
  </si>
  <si>
    <t>W215*</t>
  </si>
  <si>
    <t>215</t>
  </si>
  <si>
    <t>222*</t>
  </si>
  <si>
    <t>W222*</t>
  </si>
  <si>
    <t>222</t>
  </si>
  <si>
    <t>230*</t>
  </si>
  <si>
    <t>W230*</t>
  </si>
  <si>
    <t>230</t>
  </si>
  <si>
    <t>231*</t>
  </si>
  <si>
    <t>W231*</t>
  </si>
  <si>
    <t>231</t>
  </si>
  <si>
    <t>233*</t>
  </si>
  <si>
    <t>W233*</t>
  </si>
  <si>
    <t>233</t>
  </si>
  <si>
    <t>234*</t>
  </si>
  <si>
    <t>W234*</t>
  </si>
  <si>
    <t>234</t>
  </si>
  <si>
    <t>240*</t>
  </si>
  <si>
    <t>W240*</t>
  </si>
  <si>
    <t>240</t>
  </si>
  <si>
    <t>241*</t>
  </si>
  <si>
    <t>W241*</t>
  </si>
  <si>
    <t>241</t>
  </si>
  <si>
    <t>250*</t>
  </si>
  <si>
    <t>W250*</t>
  </si>
  <si>
    <t>250</t>
  </si>
  <si>
    <t>251*</t>
  </si>
  <si>
    <t>W251*</t>
  </si>
  <si>
    <t>251</t>
  </si>
  <si>
    <t>256*</t>
  </si>
  <si>
    <t>W256*</t>
  </si>
  <si>
    <t>256</t>
  </si>
  <si>
    <t>257*</t>
  </si>
  <si>
    <t>W257*</t>
  </si>
  <si>
    <t>257</t>
  </si>
  <si>
    <t>260*</t>
  </si>
  <si>
    <t>W260*</t>
  </si>
  <si>
    <t>260</t>
  </si>
  <si>
    <t>261*</t>
  </si>
  <si>
    <t>W261*</t>
  </si>
  <si>
    <t>261</t>
  </si>
  <si>
    <t>262*</t>
  </si>
  <si>
    <t>W262*</t>
  </si>
  <si>
    <t>262</t>
  </si>
  <si>
    <t>263*</t>
  </si>
  <si>
    <t>W263*</t>
  </si>
  <si>
    <t>263</t>
  </si>
  <si>
    <t>264*</t>
  </si>
  <si>
    <t>W264*</t>
  </si>
  <si>
    <t>264</t>
  </si>
  <si>
    <t>265*</t>
  </si>
  <si>
    <t>W265*</t>
  </si>
  <si>
    <t>265</t>
  </si>
  <si>
    <t>266*</t>
  </si>
  <si>
    <t>W266*</t>
  </si>
  <si>
    <t>266</t>
  </si>
  <si>
    <t>269*</t>
  </si>
  <si>
    <t>W269*</t>
  </si>
  <si>
    <t>269</t>
  </si>
  <si>
    <t>270*</t>
  </si>
  <si>
    <t>W270*</t>
  </si>
  <si>
    <t>270</t>
  </si>
  <si>
    <t>271*</t>
  </si>
  <si>
    <t>W271*</t>
  </si>
  <si>
    <t>271</t>
  </si>
  <si>
    <t>279*</t>
  </si>
  <si>
    <t>W279*</t>
  </si>
  <si>
    <t>279</t>
  </si>
  <si>
    <t>280*</t>
  </si>
  <si>
    <t>W280*</t>
  </si>
  <si>
    <t>280</t>
  </si>
  <si>
    <t>281*</t>
  </si>
  <si>
    <t>W281*</t>
  </si>
  <si>
    <t>281</t>
  </si>
  <si>
    <t>282*</t>
  </si>
  <si>
    <t>W282*</t>
  </si>
  <si>
    <t>282</t>
  </si>
  <si>
    <t>283*</t>
  </si>
  <si>
    <t>W283*</t>
  </si>
  <si>
    <t>283</t>
  </si>
  <si>
    <t>284*</t>
  </si>
  <si>
    <t>W284*</t>
  </si>
  <si>
    <t>284</t>
  </si>
  <si>
    <t>285*</t>
  </si>
  <si>
    <t>W285*</t>
  </si>
  <si>
    <t>285</t>
  </si>
  <si>
    <t>286*</t>
  </si>
  <si>
    <t>W286*</t>
  </si>
  <si>
    <t>286</t>
  </si>
  <si>
    <t>287*</t>
  </si>
  <si>
    <t>W287*</t>
  </si>
  <si>
    <t>287</t>
  </si>
  <si>
    <t>288*</t>
  </si>
  <si>
    <t>W288*</t>
  </si>
  <si>
    <t>288</t>
  </si>
  <si>
    <t>290*</t>
  </si>
  <si>
    <t>W290*</t>
  </si>
  <si>
    <t>290</t>
  </si>
  <si>
    <t>291*</t>
  </si>
  <si>
    <t>W291*</t>
  </si>
  <si>
    <t>291</t>
  </si>
  <si>
    <t>292*</t>
  </si>
  <si>
    <t>W292*</t>
  </si>
  <si>
    <t>292</t>
  </si>
  <si>
    <t>293*</t>
  </si>
  <si>
    <t>W293*</t>
  </si>
  <si>
    <t>293</t>
  </si>
  <si>
    <t>296*</t>
  </si>
  <si>
    <t>W296*</t>
  </si>
  <si>
    <t>296</t>
  </si>
  <si>
    <t>300*</t>
  </si>
  <si>
    <t>W300*</t>
  </si>
  <si>
    <t>300</t>
  </si>
  <si>
    <t>320*</t>
  </si>
  <si>
    <t>W320*</t>
  </si>
  <si>
    <t>320</t>
  </si>
  <si>
    <t>321*</t>
  </si>
  <si>
    <t>W321*</t>
  </si>
  <si>
    <t>321</t>
  </si>
  <si>
    <t>322*</t>
  </si>
  <si>
    <t>W322*</t>
  </si>
  <si>
    <t>322</t>
  </si>
  <si>
    <t>326*</t>
  </si>
  <si>
    <t>W326*</t>
  </si>
  <si>
    <t>326</t>
  </si>
  <si>
    <t>328*</t>
  </si>
  <si>
    <t>W328*</t>
  </si>
  <si>
    <t>328</t>
  </si>
  <si>
    <t>329*</t>
  </si>
  <si>
    <t>W329*</t>
  </si>
  <si>
    <t>329</t>
  </si>
  <si>
    <t>330*</t>
  </si>
  <si>
    <t>W330*</t>
  </si>
  <si>
    <t>330</t>
  </si>
  <si>
    <t>331*</t>
  </si>
  <si>
    <t>W331*</t>
  </si>
  <si>
    <t>331</t>
  </si>
  <si>
    <t>332*</t>
  </si>
  <si>
    <t>W332*</t>
  </si>
  <si>
    <t>332</t>
  </si>
  <si>
    <t>333*</t>
  </si>
  <si>
    <t>W333*</t>
  </si>
  <si>
    <t>333</t>
  </si>
  <si>
    <t>334*</t>
  </si>
  <si>
    <t>W334*</t>
  </si>
  <si>
    <t>334</t>
  </si>
  <si>
    <t>336*</t>
  </si>
  <si>
    <t>W336*</t>
  </si>
  <si>
    <t>336</t>
  </si>
  <si>
    <t>337*</t>
  </si>
  <si>
    <t>W337*</t>
  </si>
  <si>
    <t>337</t>
  </si>
  <si>
    <t>345*</t>
  </si>
  <si>
    <t>W345*</t>
  </si>
  <si>
    <t>345</t>
  </si>
  <si>
    <t>390*</t>
  </si>
  <si>
    <t>W390*</t>
  </si>
  <si>
    <t>390</t>
  </si>
  <si>
    <t>401*</t>
  </si>
  <si>
    <t>W401*</t>
  </si>
  <si>
    <t>401</t>
  </si>
  <si>
    <t>403*</t>
  </si>
  <si>
    <t>W403*</t>
  </si>
  <si>
    <t>403</t>
  </si>
  <si>
    <t>404*</t>
  </si>
  <si>
    <t>W404*</t>
  </si>
  <si>
    <t>404</t>
  </si>
  <si>
    <t>411*</t>
  </si>
  <si>
    <t>W411*</t>
  </si>
  <si>
    <t>411</t>
  </si>
  <si>
    <t>412*</t>
  </si>
  <si>
    <t>W412*</t>
  </si>
  <si>
    <t>412</t>
  </si>
  <si>
    <t>413*</t>
  </si>
  <si>
    <t>W413*</t>
  </si>
  <si>
    <t>413</t>
  </si>
  <si>
    <t>414*</t>
  </si>
  <si>
    <t>W414*</t>
  </si>
  <si>
    <t>414</t>
  </si>
  <si>
    <t>415*</t>
  </si>
  <si>
    <t>W415*</t>
  </si>
  <si>
    <t>415</t>
  </si>
  <si>
    <t>416*</t>
  </si>
  <si>
    <t>W416*</t>
  </si>
  <si>
    <t>416</t>
  </si>
  <si>
    <t>417*</t>
  </si>
  <si>
    <t>W417*</t>
  </si>
  <si>
    <t>417</t>
  </si>
  <si>
    <t>418*</t>
  </si>
  <si>
    <t>W418*</t>
  </si>
  <si>
    <t>418</t>
  </si>
  <si>
    <t>419*</t>
  </si>
  <si>
    <t>W419*</t>
  </si>
  <si>
    <t>419</t>
  </si>
  <si>
    <t>420*</t>
  </si>
  <si>
    <t>W420*</t>
  </si>
  <si>
    <t>420</t>
  </si>
  <si>
    <t>421*</t>
  </si>
  <si>
    <t>W421*</t>
  </si>
  <si>
    <t>421</t>
  </si>
  <si>
    <t>422*</t>
  </si>
  <si>
    <t>W422*</t>
  </si>
  <si>
    <t>422</t>
  </si>
  <si>
    <t>431*</t>
  </si>
  <si>
    <t>W431*</t>
  </si>
  <si>
    <t>431</t>
  </si>
  <si>
    <t>432*</t>
  </si>
  <si>
    <t>W432*</t>
  </si>
  <si>
    <t>432</t>
  </si>
  <si>
    <t>437*</t>
  </si>
  <si>
    <t>W437*</t>
  </si>
  <si>
    <t>437</t>
  </si>
  <si>
    <t>438*</t>
  </si>
  <si>
    <t>W438*</t>
  </si>
  <si>
    <t>438</t>
  </si>
  <si>
    <t>441*</t>
  </si>
  <si>
    <t>W441*</t>
  </si>
  <si>
    <t>444*</t>
  </si>
  <si>
    <t>W444*</t>
  </si>
  <si>
    <t>444</t>
  </si>
  <si>
    <t>445*</t>
  </si>
  <si>
    <t>W445*</t>
  </si>
  <si>
    <t>445</t>
  </si>
  <si>
    <t>451*</t>
  </si>
  <si>
    <t>W451*</t>
  </si>
  <si>
    <t>451</t>
  </si>
  <si>
    <t>452*</t>
  </si>
  <si>
    <t>W452*</t>
  </si>
  <si>
    <t>452</t>
  </si>
  <si>
    <t>460*</t>
  </si>
  <si>
    <t>W460*</t>
  </si>
  <si>
    <t>460</t>
  </si>
  <si>
    <t>461*</t>
  </si>
  <si>
    <t>W461*</t>
  </si>
  <si>
    <t>461</t>
  </si>
  <si>
    <t>462*</t>
  </si>
  <si>
    <t>W462*</t>
  </si>
  <si>
    <t>462</t>
  </si>
  <si>
    <t>463*</t>
  </si>
  <si>
    <t>W463*</t>
  </si>
  <si>
    <t>463</t>
  </si>
  <si>
    <t>464*</t>
  </si>
  <si>
    <t>W464*</t>
  </si>
  <si>
    <t>464</t>
  </si>
  <si>
    <t>465*</t>
  </si>
  <si>
    <t>W465*</t>
  </si>
  <si>
    <t>466*</t>
  </si>
  <si>
    <t>W466*</t>
  </si>
  <si>
    <t>466</t>
  </si>
  <si>
    <t>467*</t>
  </si>
  <si>
    <t>W467*</t>
  </si>
  <si>
    <t>467</t>
  </si>
  <si>
    <t>468*</t>
  </si>
  <si>
    <t>W468*</t>
  </si>
  <si>
    <t>471*</t>
  </si>
  <si>
    <t>W471*</t>
  </si>
  <si>
    <t>471</t>
  </si>
  <si>
    <t>473*</t>
  </si>
  <si>
    <t>W473*</t>
  </si>
  <si>
    <t>473</t>
  </si>
  <si>
    <t>474*</t>
  </si>
  <si>
    <t>W474*</t>
  </si>
  <si>
    <t>474</t>
  </si>
  <si>
    <t>475*</t>
  </si>
  <si>
    <t>W475*</t>
  </si>
  <si>
    <t>475</t>
  </si>
  <si>
    <t>476*</t>
  </si>
  <si>
    <t>W476*</t>
  </si>
  <si>
    <t>476</t>
  </si>
  <si>
    <t>477*</t>
  </si>
  <si>
    <t>W477*</t>
  </si>
  <si>
    <t>477</t>
  </si>
  <si>
    <t>481*</t>
  </si>
  <si>
    <t>W481*</t>
  </si>
  <si>
    <t>481</t>
  </si>
  <si>
    <t>482*</t>
  </si>
  <si>
    <t>W482*</t>
  </si>
  <si>
    <t>482</t>
  </si>
  <si>
    <t>483*</t>
  </si>
  <si>
    <t>W483*</t>
  </si>
  <si>
    <t>483</t>
  </si>
  <si>
    <t>484*</t>
  </si>
  <si>
    <t>W484*</t>
  </si>
  <si>
    <t>484</t>
  </si>
  <si>
    <t>485*</t>
  </si>
  <si>
    <t>W485*</t>
  </si>
  <si>
    <t>485</t>
  </si>
  <si>
    <t>486*</t>
  </si>
  <si>
    <t>W486*</t>
  </si>
  <si>
    <t>486</t>
  </si>
  <si>
    <t>487*</t>
  </si>
  <si>
    <t>W487*</t>
  </si>
  <si>
    <t>487</t>
  </si>
  <si>
    <t>488*</t>
  </si>
  <si>
    <t>W488*</t>
  </si>
  <si>
    <t>488</t>
  </si>
  <si>
    <t>489*</t>
  </si>
  <si>
    <t>W489*</t>
  </si>
  <si>
    <t>489</t>
  </si>
  <si>
    <t>490*</t>
  </si>
  <si>
    <t>W490*</t>
  </si>
  <si>
    <t>490</t>
  </si>
  <si>
    <t>491*</t>
  </si>
  <si>
    <t>W491*</t>
  </si>
  <si>
    <t>491</t>
  </si>
  <si>
    <t>492*</t>
  </si>
  <si>
    <t>W492*</t>
  </si>
  <si>
    <t>492</t>
  </si>
  <si>
    <t>493*</t>
  </si>
  <si>
    <t>W493*</t>
  </si>
  <si>
    <t>493</t>
  </si>
  <si>
    <t>494*</t>
  </si>
  <si>
    <t>W494*</t>
  </si>
  <si>
    <t>494</t>
  </si>
  <si>
    <t>495*</t>
  </si>
  <si>
    <t>W495*</t>
  </si>
  <si>
    <t>495</t>
  </si>
  <si>
    <t>496*</t>
  </si>
  <si>
    <t>W496*</t>
  </si>
  <si>
    <t>496</t>
  </si>
  <si>
    <t>501*</t>
  </si>
  <si>
    <t>W501*</t>
  </si>
  <si>
    <t>501</t>
  </si>
  <si>
    <t>502*</t>
  </si>
  <si>
    <t>W502*</t>
  </si>
  <si>
    <t>502</t>
  </si>
  <si>
    <t>503*</t>
  </si>
  <si>
    <t>W503*</t>
  </si>
  <si>
    <t>503</t>
  </si>
  <si>
    <t>510*</t>
  </si>
  <si>
    <t>W510*</t>
  </si>
  <si>
    <t>510</t>
  </si>
  <si>
    <t>511*</t>
  </si>
  <si>
    <t>W511*</t>
  </si>
  <si>
    <t>511</t>
  </si>
  <si>
    <t>512*</t>
  </si>
  <si>
    <t>W512*</t>
  </si>
  <si>
    <t>512</t>
  </si>
  <si>
    <t>513*</t>
  </si>
  <si>
    <t>W513*</t>
  </si>
  <si>
    <t>513</t>
  </si>
  <si>
    <t>514*</t>
  </si>
  <si>
    <t>W514*</t>
  </si>
  <si>
    <t>514</t>
  </si>
  <si>
    <t>515*</t>
  </si>
  <si>
    <t>W515*</t>
  </si>
  <si>
    <t>515</t>
  </si>
  <si>
    <t>516*</t>
  </si>
  <si>
    <t>W516*</t>
  </si>
  <si>
    <t>516</t>
  </si>
  <si>
    <t>517*</t>
  </si>
  <si>
    <t>W517*</t>
  </si>
  <si>
    <t>517</t>
  </si>
  <si>
    <t>518*</t>
  </si>
  <si>
    <t>W518*</t>
  </si>
  <si>
    <t>518</t>
  </si>
  <si>
    <t>519*</t>
  </si>
  <si>
    <t>W519*</t>
  </si>
  <si>
    <t>519</t>
  </si>
  <si>
    <t>520*</t>
  </si>
  <si>
    <t>W520*</t>
  </si>
  <si>
    <t>520</t>
  </si>
  <si>
    <t>522*</t>
  </si>
  <si>
    <t>W522*</t>
  </si>
  <si>
    <t>522</t>
  </si>
  <si>
    <t>523*</t>
  </si>
  <si>
    <t>W523*</t>
  </si>
  <si>
    <t>523</t>
  </si>
  <si>
    <t>524*</t>
  </si>
  <si>
    <t>W524*</t>
  </si>
  <si>
    <t>524</t>
  </si>
  <si>
    <t>598*</t>
  </si>
  <si>
    <t>W598*</t>
  </si>
  <si>
    <t>598</t>
  </si>
  <si>
    <t>599*</t>
  </si>
  <si>
    <t>W599*</t>
  </si>
  <si>
    <t>599</t>
  </si>
  <si>
    <t>610*</t>
  </si>
  <si>
    <t>W610*</t>
  </si>
  <si>
    <t>610</t>
  </si>
  <si>
    <t>611*</t>
  </si>
  <si>
    <t>W611*</t>
  </si>
  <si>
    <t>611</t>
  </si>
  <si>
    <t>612*</t>
  </si>
  <si>
    <t>W612*</t>
  </si>
  <si>
    <t>612</t>
  </si>
  <si>
    <t>613*</t>
  </si>
  <si>
    <t>W613*</t>
  </si>
  <si>
    <t>613</t>
  </si>
  <si>
    <t>614*</t>
  </si>
  <si>
    <t>W614*</t>
  </si>
  <si>
    <t>614</t>
  </si>
  <si>
    <t>615*</t>
  </si>
  <si>
    <t>W615*</t>
  </si>
  <si>
    <t>615</t>
  </si>
  <si>
    <t>616*</t>
  </si>
  <si>
    <t>W616*</t>
  </si>
  <si>
    <t>616</t>
  </si>
  <si>
    <t>617*</t>
  </si>
  <si>
    <t>W617*</t>
  </si>
  <si>
    <t>617</t>
  </si>
  <si>
    <t>618*</t>
  </si>
  <si>
    <t>W618*</t>
  </si>
  <si>
    <t>618</t>
  </si>
  <si>
    <t>619*</t>
  </si>
  <si>
    <t>W619*</t>
  </si>
  <si>
    <t>619</t>
  </si>
  <si>
    <t>620*</t>
  </si>
  <si>
    <t>W620*</t>
  </si>
  <si>
    <t>620</t>
  </si>
  <si>
    <t>621*</t>
  </si>
  <si>
    <t>W621*</t>
  </si>
  <si>
    <t>621</t>
  </si>
  <si>
    <t>622*</t>
  </si>
  <si>
    <t>W622*</t>
  </si>
  <si>
    <t>622</t>
  </si>
  <si>
    <t>623*</t>
  </si>
  <si>
    <t>W623*</t>
  </si>
  <si>
    <t>623</t>
  </si>
  <si>
    <t>625*</t>
  </si>
  <si>
    <t>W625*</t>
  </si>
  <si>
    <t>625</t>
  </si>
  <si>
    <t>626*</t>
  </si>
  <si>
    <t>W626*</t>
  </si>
  <si>
    <t>626</t>
  </si>
  <si>
    <t>627*</t>
  </si>
  <si>
    <t>W627*</t>
  </si>
  <si>
    <t>627</t>
  </si>
  <si>
    <t>640*</t>
  </si>
  <si>
    <t>W640*</t>
  </si>
  <si>
    <t>640</t>
  </si>
  <si>
    <t>648*</t>
  </si>
  <si>
    <t>W648*</t>
  </si>
  <si>
    <t>648</t>
  </si>
  <si>
    <t>651*</t>
  </si>
  <si>
    <t>W651*</t>
  </si>
  <si>
    <t>651</t>
  </si>
  <si>
    <t>652*</t>
  </si>
  <si>
    <t>W652*</t>
  </si>
  <si>
    <t>652</t>
  </si>
  <si>
    <t>653*</t>
  </si>
  <si>
    <t>W653*</t>
  </si>
  <si>
    <t>653</t>
  </si>
  <si>
    <t>654*</t>
  </si>
  <si>
    <t>W654*</t>
  </si>
  <si>
    <t>654</t>
  </si>
  <si>
    <t>661*</t>
  </si>
  <si>
    <t>W661*</t>
  </si>
  <si>
    <t>661</t>
  </si>
  <si>
    <t>662*</t>
  </si>
  <si>
    <t>W662*</t>
  </si>
  <si>
    <t>662</t>
  </si>
  <si>
    <t>663*</t>
  </si>
  <si>
    <t>W663*</t>
  </si>
  <si>
    <t>663</t>
  </si>
  <si>
    <t>671*</t>
  </si>
  <si>
    <t>W671*</t>
  </si>
  <si>
    <t>671</t>
  </si>
  <si>
    <t>672*</t>
  </si>
  <si>
    <t>W672*</t>
  </si>
  <si>
    <t>672</t>
  </si>
  <si>
    <t>680*</t>
  </si>
  <si>
    <t>W680*</t>
  </si>
  <si>
    <t>680</t>
  </si>
  <si>
    <t>690*</t>
  </si>
  <si>
    <t>W690*</t>
  </si>
  <si>
    <t>690</t>
  </si>
  <si>
    <t>695*</t>
  </si>
  <si>
    <t>W695*</t>
  </si>
  <si>
    <t>695</t>
  </si>
  <si>
    <t>696*</t>
  </si>
  <si>
    <t>W696*</t>
  </si>
  <si>
    <t>696</t>
  </si>
  <si>
    <t>699*</t>
  </si>
  <si>
    <t>W699*</t>
  </si>
  <si>
    <t>699</t>
  </si>
  <si>
    <t>700*</t>
  </si>
  <si>
    <t>W700*</t>
  </si>
  <si>
    <t>700</t>
  </si>
  <si>
    <t>701*</t>
  </si>
  <si>
    <t>W701*</t>
  </si>
  <si>
    <t>701</t>
  </si>
  <si>
    <t>703*</t>
  </si>
  <si>
    <t>W703*</t>
  </si>
  <si>
    <t>703</t>
  </si>
  <si>
    <t>705*</t>
  </si>
  <si>
    <t>W705*</t>
  </si>
  <si>
    <t>705</t>
  </si>
  <si>
    <t>707*</t>
  </si>
  <si>
    <t>W707*</t>
  </si>
  <si>
    <t>707</t>
  </si>
  <si>
    <t>709*</t>
  </si>
  <si>
    <t>W709*</t>
  </si>
  <si>
    <t>709</t>
  </si>
  <si>
    <t>710*</t>
  </si>
  <si>
    <t>W710*</t>
  </si>
  <si>
    <t>710</t>
  </si>
  <si>
    <t>712*</t>
  </si>
  <si>
    <t>W712*</t>
  </si>
  <si>
    <t>712</t>
  </si>
  <si>
    <t>713*</t>
  </si>
  <si>
    <t>W713*</t>
  </si>
  <si>
    <t>713</t>
  </si>
  <si>
    <t>714*</t>
  </si>
  <si>
    <t>W714*</t>
  </si>
  <si>
    <t>714</t>
  </si>
  <si>
    <t>715*</t>
  </si>
  <si>
    <t>W715*</t>
  </si>
  <si>
    <t>715</t>
  </si>
  <si>
    <t>716*</t>
  </si>
  <si>
    <t>W716*</t>
  </si>
  <si>
    <t>716</t>
  </si>
  <si>
    <t>717*</t>
  </si>
  <si>
    <t>W717*</t>
  </si>
  <si>
    <t>717</t>
  </si>
  <si>
    <t>718*</t>
  </si>
  <si>
    <t>W718*</t>
  </si>
  <si>
    <t>718</t>
  </si>
  <si>
    <t>720*</t>
  </si>
  <si>
    <t>W720*</t>
  </si>
  <si>
    <t>720</t>
  </si>
  <si>
    <t>721*</t>
  </si>
  <si>
    <t>W721*</t>
  </si>
  <si>
    <t>721</t>
  </si>
  <si>
    <t>722*</t>
  </si>
  <si>
    <t>W722*</t>
  </si>
  <si>
    <t>722</t>
  </si>
  <si>
    <t>723*</t>
  </si>
  <si>
    <t>W723*</t>
  </si>
  <si>
    <t>723</t>
  </si>
  <si>
    <t>724*</t>
  </si>
  <si>
    <t>W724*</t>
  </si>
  <si>
    <t>724</t>
  </si>
  <si>
    <t>725*</t>
  </si>
  <si>
    <t>W725*</t>
  </si>
  <si>
    <t>725</t>
  </si>
  <si>
    <t>726*</t>
  </si>
  <si>
    <t>W726*</t>
  </si>
  <si>
    <t>726</t>
  </si>
  <si>
    <t>727*</t>
  </si>
  <si>
    <t>W727*</t>
  </si>
  <si>
    <t>727</t>
  </si>
  <si>
    <t>728*</t>
  </si>
  <si>
    <t>W728*</t>
  </si>
  <si>
    <t>728</t>
  </si>
  <si>
    <t>729*</t>
  </si>
  <si>
    <t>W729*</t>
  </si>
  <si>
    <t>729</t>
  </si>
  <si>
    <t>730*</t>
  </si>
  <si>
    <t>W730*</t>
  </si>
  <si>
    <t>730</t>
  </si>
  <si>
    <t>733*</t>
  </si>
  <si>
    <t>W733*</t>
  </si>
  <si>
    <t>733</t>
  </si>
  <si>
    <t>740*</t>
  </si>
  <si>
    <t>W740*</t>
  </si>
  <si>
    <t>740</t>
  </si>
  <si>
    <t>741*</t>
  </si>
  <si>
    <t>W741*</t>
  </si>
  <si>
    <t>741</t>
  </si>
  <si>
    <t>742*</t>
  </si>
  <si>
    <t>W742*</t>
  </si>
  <si>
    <t>742</t>
  </si>
  <si>
    <t>743*</t>
  </si>
  <si>
    <t>W743*</t>
  </si>
  <si>
    <t>743</t>
  </si>
  <si>
    <t>744*</t>
  </si>
  <si>
    <t>W744*</t>
  </si>
  <si>
    <t>744</t>
  </si>
  <si>
    <t>745*</t>
  </si>
  <si>
    <t>W745*</t>
  </si>
  <si>
    <t>745</t>
  </si>
  <si>
    <t>747*</t>
  </si>
  <si>
    <t>W747*</t>
  </si>
  <si>
    <t>747</t>
  </si>
  <si>
    <t>750*</t>
  </si>
  <si>
    <t>W750*</t>
  </si>
  <si>
    <t>750</t>
  </si>
  <si>
    <t>753*</t>
  </si>
  <si>
    <t>W753*</t>
  </si>
  <si>
    <t>753</t>
  </si>
  <si>
    <t>761*</t>
  </si>
  <si>
    <t>W761*</t>
  </si>
  <si>
    <t>761</t>
  </si>
  <si>
    <t>762*</t>
  </si>
  <si>
    <t>W762*</t>
  </si>
  <si>
    <t>762</t>
  </si>
  <si>
    <t>790*</t>
  </si>
  <si>
    <t>W790*</t>
  </si>
  <si>
    <t>790</t>
  </si>
  <si>
    <t>791*</t>
  </si>
  <si>
    <t>W791*</t>
  </si>
  <si>
    <t>791</t>
  </si>
  <si>
    <t>814*</t>
  </si>
  <si>
    <t>W814*</t>
  </si>
  <si>
    <t>814</t>
  </si>
  <si>
    <t>815*</t>
  </si>
  <si>
    <t>W815*</t>
  </si>
  <si>
    <t>815</t>
  </si>
  <si>
    <t>816*</t>
  </si>
  <si>
    <t>W816*</t>
  </si>
  <si>
    <t>816</t>
  </si>
  <si>
    <t>819*</t>
  </si>
  <si>
    <t>W819*</t>
  </si>
  <si>
    <t>819</t>
  </si>
  <si>
    <t>821*</t>
  </si>
  <si>
    <t>W821*</t>
  </si>
  <si>
    <t>821</t>
  </si>
  <si>
    <t>823*</t>
  </si>
  <si>
    <t>W823*</t>
  </si>
  <si>
    <t>823</t>
  </si>
  <si>
    <t>824*</t>
  </si>
  <si>
    <t>W824*</t>
  </si>
  <si>
    <t>824</t>
  </si>
  <si>
    <t>848*</t>
  </si>
  <si>
    <t>W848*</t>
  </si>
  <si>
    <t>848</t>
  </si>
  <si>
    <t>851*</t>
  </si>
  <si>
    <t>W851*</t>
  </si>
  <si>
    <t>851</t>
  </si>
  <si>
    <t>852*</t>
  </si>
  <si>
    <t>W852*</t>
  </si>
  <si>
    <t>852</t>
  </si>
  <si>
    <t>858*</t>
  </si>
  <si>
    <t>W858*</t>
  </si>
  <si>
    <t>858</t>
  </si>
  <si>
    <t>863*</t>
  </si>
  <si>
    <t>W863*</t>
  </si>
  <si>
    <t>863</t>
  </si>
  <si>
    <t>864*</t>
  </si>
  <si>
    <t>W864*</t>
  </si>
  <si>
    <t>864</t>
  </si>
  <si>
    <t>865*</t>
  </si>
  <si>
    <t>W865*</t>
  </si>
  <si>
    <t>865</t>
  </si>
  <si>
    <t>871*</t>
  </si>
  <si>
    <t>W871*</t>
  </si>
  <si>
    <t>871</t>
  </si>
  <si>
    <t>872*</t>
  </si>
  <si>
    <t>W872*</t>
  </si>
  <si>
    <t>872</t>
  </si>
  <si>
    <t>873*</t>
  </si>
  <si>
    <t>W873*</t>
  </si>
  <si>
    <t>873</t>
  </si>
  <si>
    <t>SELECTIVE - SALES &amp; USE TAXES</t>
  </si>
  <si>
    <t>INCOME TAXES</t>
  </si>
  <si>
    <t>INSURANCE PREMIUM TAXES</t>
  </si>
  <si>
    <t>Death &amp; Gift Taxes</t>
  </si>
  <si>
    <t>Safe Harbor/RL Act</t>
  </si>
  <si>
    <t>P&amp;I ON DELINQUENT TAXES</t>
  </si>
  <si>
    <t>UNDISTRIBUTED REV COLL-DOR</t>
  </si>
  <si>
    <t>SALES &amp; SERVICES</t>
  </si>
  <si>
    <t>CONTRIBUTIONS &amp; DONATIONS</t>
  </si>
  <si>
    <t>OFS-PROCEEDS OF GEN L-T LIAB</t>
  </si>
  <si>
    <t>OTHER STATE FUNDS</t>
  </si>
  <si>
    <t>GENERAL PROPERTY TAXES</t>
  </si>
  <si>
    <t>PROP TAXES OTHER ASSESS VALUA</t>
  </si>
  <si>
    <t>GENERAL SALES &amp; USE TAXES</t>
  </si>
  <si>
    <t>BUSINESS LICENSES &amp; PERMITS</t>
  </si>
  <si>
    <t>NONBUSINESS LICENSES &amp; PERMITS</t>
  </si>
  <si>
    <t>FED GOVT GRANTS - DIRECT</t>
  </si>
  <si>
    <t>FED GOVT GRANTS - INDIRECT</t>
  </si>
  <si>
    <t>LOCAL GOVT UNIT GRANTS</t>
  </si>
  <si>
    <t>OTHER INTERGOVTL REVENUES</t>
  </si>
  <si>
    <t>CONTRIBUTIONS-EMPLOYEE</t>
  </si>
  <si>
    <t>CONTRIBUTIONS-EMPLOYER</t>
  </si>
  <si>
    <t>FINES &amp; PENALTIES</t>
  </si>
  <si>
    <t>FORFEITURES</t>
  </si>
  <si>
    <t>DIVIDENDS</t>
  </si>
  <si>
    <t>INTEREST EARNED</t>
  </si>
  <si>
    <t>REALIZED G&amp;L ON SALE OF INVEST</t>
  </si>
  <si>
    <t>UNREALIZED G&amp;L-ON INVEST</t>
  </si>
  <si>
    <t>INVESTMENT EXPENSE</t>
  </si>
  <si>
    <t>RENTS &amp; ROYALTIES</t>
  </si>
  <si>
    <t>UNCLAIMED PROPERTY</t>
  </si>
  <si>
    <t>OTHER REVENUE</t>
  </si>
  <si>
    <t>NONOP REV-HOTEL/MOTEL TAXES</t>
  </si>
  <si>
    <t>NONOP REV-INTERGOVTL-FED</t>
  </si>
  <si>
    <t>NONOP REV-INTERGOVT-LOCAL GOVT</t>
  </si>
  <si>
    <t>NONOP REV-CONT &amp; DONATIONS</t>
  </si>
  <si>
    <t>NONOP REV - DIVIDENDS</t>
  </si>
  <si>
    <t>NONOP REV - INTEREST REVENUES</t>
  </si>
  <si>
    <t>NONOP REV-REAL G&amp;L-SALE INVEST</t>
  </si>
  <si>
    <t>NONOP REV-UNREAL G&amp;L ON INVEST</t>
  </si>
  <si>
    <t>NON-OPERATING REVENUE-OTHER</t>
  </si>
  <si>
    <t>CAPITAL CONTRIBTIONS</t>
  </si>
  <si>
    <t>4042100</t>
  </si>
  <si>
    <t>4041100</t>
  </si>
  <si>
    <t>4170000</t>
  </si>
  <si>
    <t>4113000</t>
  </si>
  <si>
    <t>4123300</t>
  </si>
  <si>
    <t>7231000</t>
  </si>
  <si>
    <t>4122000</t>
  </si>
  <si>
    <t>4143800</t>
  </si>
  <si>
    <t>4112100</t>
  </si>
  <si>
    <t>4112200</t>
  </si>
  <si>
    <t>4121000</t>
  </si>
  <si>
    <t>4123100</t>
  </si>
  <si>
    <t>4114000</t>
  </si>
  <si>
    <t>4123305</t>
  </si>
  <si>
    <t>4255000</t>
  </si>
  <si>
    <t>4115000</t>
  </si>
  <si>
    <t>4160000</t>
  </si>
  <si>
    <t>4070100</t>
  </si>
  <si>
    <t>4251000</t>
  </si>
  <si>
    <t>4231000</t>
  </si>
  <si>
    <t>N/A - Interfund Receivables Only</t>
  </si>
  <si>
    <t>N/A - Other</t>
  </si>
  <si>
    <t>N/A - No Accounts Receivables</t>
  </si>
  <si>
    <t>W100*</t>
  </si>
  <si>
    <t>W101*</t>
  </si>
  <si>
    <t>W102*</t>
  </si>
  <si>
    <t>W103*</t>
  </si>
  <si>
    <t>100</t>
  </si>
  <si>
    <t>101</t>
  </si>
  <si>
    <t>102</t>
  </si>
  <si>
    <t>103</t>
  </si>
  <si>
    <t>1100000</t>
  </si>
  <si>
    <t>W106</t>
  </si>
  <si>
    <t>W107</t>
  </si>
  <si>
    <t>W108</t>
  </si>
  <si>
    <t>W109</t>
  </si>
  <si>
    <t>W110</t>
  </si>
  <si>
    <t>W111</t>
  </si>
  <si>
    <t>W112</t>
  </si>
  <si>
    <t>107</t>
  </si>
  <si>
    <t>109</t>
  </si>
  <si>
    <t>110</t>
  </si>
  <si>
    <t>111</t>
  </si>
  <si>
    <t>112</t>
  </si>
  <si>
    <t>108</t>
  </si>
  <si>
    <t>100103999</t>
  </si>
  <si>
    <t>107112</t>
  </si>
  <si>
    <t>1</t>
  </si>
  <si>
    <t>0</t>
  </si>
  <si>
    <t>100001</t>
  </si>
  <si>
    <t>1100200</t>
  </si>
  <si>
    <t>101005</t>
  </si>
  <si>
    <t>1100300</t>
  </si>
  <si>
    <t>101200</t>
  </si>
  <si>
    <t>107500</t>
  </si>
  <si>
    <t>1201000</t>
  </si>
  <si>
    <t>107501</t>
  </si>
  <si>
    <t>107900</t>
  </si>
  <si>
    <t>108500</t>
  </si>
  <si>
    <t>1206000</t>
  </si>
  <si>
    <t>108501</t>
  </si>
  <si>
    <t>108900</t>
  </si>
  <si>
    <t>109500</t>
  </si>
  <si>
    <t>1207000</t>
  </si>
  <si>
    <t>109501</t>
  </si>
  <si>
    <t>109900</t>
  </si>
  <si>
    <t>110500</t>
  </si>
  <si>
    <t>110501</t>
  </si>
  <si>
    <t>110900</t>
  </si>
  <si>
    <t>111500</t>
  </si>
  <si>
    <t>1208000</t>
  </si>
  <si>
    <t>111501</t>
  </si>
  <si>
    <t>111900</t>
  </si>
  <si>
    <t>112001</t>
  </si>
  <si>
    <t>112501</t>
  </si>
  <si>
    <t>1200000</t>
  </si>
  <si>
    <t>112600</t>
  </si>
  <si>
    <t>131001</t>
  </si>
  <si>
    <t>1340000</t>
  </si>
  <si>
    <t>131900</t>
  </si>
  <si>
    <t>1341000</t>
  </si>
  <si>
    <t>133002</t>
  </si>
  <si>
    <t>1330000</t>
  </si>
  <si>
    <t>133003</t>
  </si>
  <si>
    <t>133900</t>
  </si>
  <si>
    <t>1540000</t>
  </si>
  <si>
    <t>133901</t>
  </si>
  <si>
    <t>133910</t>
  </si>
  <si>
    <t>1351000</t>
  </si>
  <si>
    <t>141000</t>
  </si>
  <si>
    <t>1350000</t>
  </si>
  <si>
    <t>141001</t>
  </si>
  <si>
    <t>172001</t>
  </si>
  <si>
    <t>1579100</t>
  </si>
  <si>
    <t>176001</t>
  </si>
  <si>
    <t>1579300</t>
  </si>
  <si>
    <t>196160</t>
  </si>
  <si>
    <t>200011</t>
  </si>
  <si>
    <t>2021000</t>
  </si>
  <si>
    <t>200050</t>
  </si>
  <si>
    <t>2072000</t>
  </si>
  <si>
    <t>200601</t>
  </si>
  <si>
    <t>2071000</t>
  </si>
  <si>
    <t>206001</t>
  </si>
  <si>
    <t>215501</t>
  </si>
  <si>
    <t>2020000</t>
  </si>
  <si>
    <t>215502</t>
  </si>
  <si>
    <t>215510</t>
  </si>
  <si>
    <t>215521</t>
  </si>
  <si>
    <t>215522</t>
  </si>
  <si>
    <t>215523</t>
  </si>
  <si>
    <t>215524</t>
  </si>
  <si>
    <t>215525</t>
  </si>
  <si>
    <t>215530</t>
  </si>
  <si>
    <t>288500</t>
  </si>
  <si>
    <t>2702000</t>
  </si>
  <si>
    <t>390100</t>
  </si>
  <si>
    <t>8202000</t>
  </si>
  <si>
    <t>390103</t>
  </si>
  <si>
    <t>390104</t>
  </si>
  <si>
    <t>8201110</t>
  </si>
  <si>
    <t>390105</t>
  </si>
  <si>
    <t>390106</t>
  </si>
  <si>
    <t>8211050</t>
  </si>
  <si>
    <t>390107</t>
  </si>
  <si>
    <t>8209000</t>
  </si>
  <si>
    <t>390108</t>
  </si>
  <si>
    <t>390109</t>
  </si>
  <si>
    <t>8201200</t>
  </si>
  <si>
    <t>390110</t>
  </si>
  <si>
    <t>8218000</t>
  </si>
  <si>
    <t>414100</t>
  </si>
  <si>
    <t>4143200</t>
  </si>
  <si>
    <t>414150</t>
  </si>
  <si>
    <t>414159</t>
  </si>
  <si>
    <t>414199</t>
  </si>
  <si>
    <t>414210</t>
  </si>
  <si>
    <t>4143500</t>
  </si>
  <si>
    <t>414219</t>
  </si>
  <si>
    <t>414220</t>
  </si>
  <si>
    <t>414229</t>
  </si>
  <si>
    <t>414230</t>
  </si>
  <si>
    <t>414239</t>
  </si>
  <si>
    <t>414300</t>
  </si>
  <si>
    <t>4143600</t>
  </si>
  <si>
    <t>414398</t>
  </si>
  <si>
    <t>414399</t>
  </si>
  <si>
    <t>414400</t>
  </si>
  <si>
    <t>415001</t>
  </si>
  <si>
    <t>4143100</t>
  </si>
  <si>
    <t>415100</t>
  </si>
  <si>
    <t>415150</t>
  </si>
  <si>
    <t>415199</t>
  </si>
  <si>
    <t>416000</t>
  </si>
  <si>
    <t>4143900</t>
  </si>
  <si>
    <t>416001</t>
  </si>
  <si>
    <t>416002</t>
  </si>
  <si>
    <t>417000</t>
  </si>
  <si>
    <t>4143700</t>
  </si>
  <si>
    <t>417100</t>
  </si>
  <si>
    <t>417199</t>
  </si>
  <si>
    <t>418000</t>
  </si>
  <si>
    <t>4143000</t>
  </si>
  <si>
    <t>418001</t>
  </si>
  <si>
    <t>418050</t>
  </si>
  <si>
    <t>418100</t>
  </si>
  <si>
    <t>418105</t>
  </si>
  <si>
    <t>418106</t>
  </si>
  <si>
    <t>418110</t>
  </si>
  <si>
    <t>418111</t>
  </si>
  <si>
    <t>418115</t>
  </si>
  <si>
    <t>418116</t>
  </si>
  <si>
    <t>418220</t>
  </si>
  <si>
    <t>419000</t>
  </si>
  <si>
    <t>419001</t>
  </si>
  <si>
    <t>419100</t>
  </si>
  <si>
    <t>419101</t>
  </si>
  <si>
    <t>419200</t>
  </si>
  <si>
    <t>419300</t>
  </si>
  <si>
    <t>419900</t>
  </si>
  <si>
    <t>419908</t>
  </si>
  <si>
    <t>420001</t>
  </si>
  <si>
    <t>441087</t>
  </si>
  <si>
    <t>4224100</t>
  </si>
  <si>
    <t>466050</t>
  </si>
  <si>
    <t>466051</t>
  </si>
  <si>
    <t>466054</t>
  </si>
  <si>
    <t>466056</t>
  </si>
  <si>
    <t>466057</t>
  </si>
  <si>
    <t>466059</t>
  </si>
  <si>
    <t>466060</t>
  </si>
  <si>
    <t>466061</t>
  </si>
  <si>
    <t>466062</t>
  </si>
  <si>
    <t>466065</t>
  </si>
  <si>
    <t>466066</t>
  </si>
  <si>
    <t>466067</t>
  </si>
  <si>
    <t>466100</t>
  </si>
  <si>
    <t>4123200</t>
  </si>
  <si>
    <t>466101</t>
  </si>
  <si>
    <t>466102</t>
  </si>
  <si>
    <t>466103</t>
  </si>
  <si>
    <t>466105</t>
  </si>
  <si>
    <t>466106</t>
  </si>
  <si>
    <t>466114</t>
  </si>
  <si>
    <t>474002</t>
  </si>
  <si>
    <t>7166018</t>
  </si>
  <si>
    <t>474003</t>
  </si>
  <si>
    <t>474004</t>
  </si>
  <si>
    <t>750500</t>
  </si>
  <si>
    <t>7174000</t>
  </si>
  <si>
    <t>1100100</t>
  </si>
  <si>
    <t>1214000</t>
  </si>
  <si>
    <t>1219000</t>
  </si>
  <si>
    <t>1220000</t>
  </si>
  <si>
    <t>1221000</t>
  </si>
  <si>
    <t>1225000</t>
  </si>
  <si>
    <t>1216000</t>
  </si>
  <si>
    <t>1310000</t>
  </si>
  <si>
    <t>1411000</t>
  </si>
  <si>
    <t>1410000</t>
  </si>
  <si>
    <t>1352000</t>
  </si>
  <si>
    <t>1320000</t>
  </si>
  <si>
    <t>1440000</t>
  </si>
  <si>
    <t>1430000</t>
  </si>
  <si>
    <t>1578000</t>
  </si>
  <si>
    <t>1590000</t>
  </si>
  <si>
    <t>1560000</t>
  </si>
  <si>
    <t>1574000</t>
  </si>
  <si>
    <t>1579400</t>
  </si>
  <si>
    <t>1581000</t>
  </si>
  <si>
    <t>1571000</t>
  </si>
  <si>
    <t>1572000</t>
  </si>
  <si>
    <t>1573000</t>
  </si>
  <si>
    <t>1575000</t>
  </si>
  <si>
    <t>1583000</t>
  </si>
  <si>
    <t>1577000</t>
  </si>
  <si>
    <t>1576000</t>
  </si>
  <si>
    <t>1582000</t>
  </si>
  <si>
    <t>1450000</t>
  </si>
  <si>
    <t>2241000</t>
  </si>
  <si>
    <t>2190000</t>
  </si>
  <si>
    <t>2120000</t>
  </si>
  <si>
    <t>2080000</t>
  </si>
  <si>
    <t>2110000</t>
  </si>
  <si>
    <t>2170000</t>
  </si>
  <si>
    <t>2243000</t>
  </si>
  <si>
    <t>2244000</t>
  </si>
  <si>
    <t>2242000</t>
  </si>
  <si>
    <t>2180000</t>
  </si>
  <si>
    <t>2220000</t>
  </si>
  <si>
    <t>2130000</t>
  </si>
  <si>
    <t>2290000</t>
  </si>
  <si>
    <t>2301000</t>
  </si>
  <si>
    <t>2303000</t>
  </si>
  <si>
    <t>2304000</t>
  </si>
  <si>
    <t>2305000</t>
  </si>
  <si>
    <t>2302000</t>
  </si>
  <si>
    <t>8217000</t>
  </si>
  <si>
    <t>8113000</t>
  </si>
  <si>
    <t>8112510</t>
  </si>
  <si>
    <t>7163000</t>
  </si>
  <si>
    <t>7160000</t>
  </si>
  <si>
    <t>7165000</t>
  </si>
  <si>
    <t>4930101</t>
  </si>
  <si>
    <t>7510000</t>
  </si>
  <si>
    <t>8111000</t>
  </si>
  <si>
    <t>4930102</t>
  </si>
  <si>
    <t>5251000</t>
  </si>
  <si>
    <t>5252000</t>
  </si>
  <si>
    <t>5254000</t>
  </si>
  <si>
    <t>5440000</t>
  </si>
  <si>
    <t>7163200</t>
  </si>
  <si>
    <t>5255000</t>
  </si>
  <si>
    <t>5253000</t>
  </si>
  <si>
    <t>7910000</t>
  </si>
  <si>
    <t>5132000</t>
  </si>
  <si>
    <t>5257000</t>
  </si>
  <si>
    <t>5311000</t>
  </si>
  <si>
    <t>5259000</t>
  </si>
  <si>
    <t>7150000</t>
  </si>
  <si>
    <t>7520000</t>
  </si>
  <si>
    <t>Cash on Hand</t>
  </si>
  <si>
    <t>Cash in Bank - Treasury Bank</t>
  </si>
  <si>
    <t>INVESTMENTS-CURRENT-CDs</t>
  </si>
  <si>
    <t>INVESTMENTS-CURRENT-US GOV SEC</t>
  </si>
  <si>
    <t>INVESTMENTS-CURRENT-CORP BONDS</t>
  </si>
  <si>
    <t>INVESTMENTS-CURRENT-STOCK</t>
  </si>
  <si>
    <t>CASH IN BANKS</t>
  </si>
  <si>
    <t>Investments-Currrent-Other</t>
  </si>
  <si>
    <t>Loans &amp; Notes Rec.</t>
  </si>
  <si>
    <t>Loans/Notes Rec-Prop Fund-LT</t>
  </si>
  <si>
    <t>INTEREST RECEIVABLE</t>
  </si>
  <si>
    <t>O.R.-Div Earned-Prop Fund-RA</t>
  </si>
  <si>
    <t>O.R. - Prop Funds - Long-Term</t>
  </si>
  <si>
    <t>ACCOUNTS RECEIVABLE</t>
  </si>
  <si>
    <t>Accumulated Depreciation-Bldgs</t>
  </si>
  <si>
    <t>Accum Dep - Machinery &amp; Equip</t>
  </si>
  <si>
    <t>UALLOTTED STATE APPROPS</t>
  </si>
  <si>
    <t>Accounts Payable - Encum Pay</t>
  </si>
  <si>
    <t>Accts Pay-Curr Consol PR WH</t>
  </si>
  <si>
    <t>ACCRUED PAYROLL</t>
  </si>
  <si>
    <t>ACCOUNTS PAYABLE</t>
  </si>
  <si>
    <t>Deferred Inflows of Resources</t>
  </si>
  <si>
    <t>Adj to FB -Adj to PY Ex/P</t>
  </si>
  <si>
    <t>Adj to FB- Surplus Ret to OTFS</t>
  </si>
  <si>
    <t>Adj to FB - Prog Trs &amp; Oth Adj</t>
  </si>
  <si>
    <t>Adj to FB - Chg in Acctng Prin</t>
  </si>
  <si>
    <t>Adj to FB - Surplus to OST</t>
  </si>
  <si>
    <t>Adj to FB - Est Res (BCR)</t>
  </si>
  <si>
    <t>S-S&amp;UT- Motor Fuel</t>
  </si>
  <si>
    <t>S-S&amp;UT - AB - Beer</t>
  </si>
  <si>
    <t>S-S&amp;UT - Tobacco -Excise Tax</t>
  </si>
  <si>
    <t>Income Taxes</t>
  </si>
  <si>
    <t>DEATH &amp; GIFT TAXES</t>
  </si>
  <si>
    <t>OTHER TAXES</t>
  </si>
  <si>
    <t>Undistributed Rev Coll-DOR</t>
  </si>
  <si>
    <t>Sales and Services-Cont/Prem</t>
  </si>
  <si>
    <t>C&amp;D-DOAS-RM-Prop Ins Prem</t>
  </si>
  <si>
    <t>OFS-Proceeds of G.O. Bonds</t>
  </si>
  <si>
    <t>Transfers Out-DOT-SR&amp;T Authori</t>
  </si>
  <si>
    <t>CASH EQUIVALENTS-POOLED</t>
  </si>
  <si>
    <t>INVESTMENTS-NONCURR-CD</t>
  </si>
  <si>
    <t>INVESTMENTS-NONCURR-US GOV SEC</t>
  </si>
  <si>
    <t>INVESTMENT-NONCURR-CORP BONDS</t>
  </si>
  <si>
    <t>INVESTMENTS-NONCURRENT - STOCK</t>
  </si>
  <si>
    <t>INVESTMENTS-NONCURRENT - OTHER</t>
  </si>
  <si>
    <t>INVESTMENTS-NONCURRRENT-POOLED</t>
  </si>
  <si>
    <t>STATE APPROPRIATION RECEIVABLE</t>
  </si>
  <si>
    <t>FEDERAL RECEIVABLES</t>
  </si>
  <si>
    <t>LOCAL GOVERNMENT RECEIVABLES</t>
  </si>
  <si>
    <t>ALLOWANCE FOR UNCOLLECT A/R</t>
  </si>
  <si>
    <t>TAXES RECEIVABLE-CURRENT</t>
  </si>
  <si>
    <t>SUPPLIES &amp; MATERIALS INVENT</t>
  </si>
  <si>
    <t>PREPAID ITEMS - RENTS</t>
  </si>
  <si>
    <t>ACC DEP - INTAG O/T SOFTWARE</t>
  </si>
  <si>
    <t>DEFERRED COMP PLAN ASSETS</t>
  </si>
  <si>
    <t>DEFERRED CHARGES</t>
  </si>
  <si>
    <t>COMPUTER SOFTWARE</t>
  </si>
  <si>
    <t>ACCUM DEP-COMPUTER SOFTWARE</t>
  </si>
  <si>
    <t>LAND</t>
  </si>
  <si>
    <t>BUILDINGS</t>
  </si>
  <si>
    <t>IMPROVEMENTS OTHER THAN BLDGS</t>
  </si>
  <si>
    <t>MACHINERY &amp; EQUIP</t>
  </si>
  <si>
    <t>LIBRARY COLLECTIONS</t>
  </si>
  <si>
    <t>CONSTRUCTION IN PROGRESS</t>
  </si>
  <si>
    <t>INFRASTRUCTURE</t>
  </si>
  <si>
    <t>CAPITALIZED COLLECTIONS</t>
  </si>
  <si>
    <t>ART &amp; HISTORICAL TREASURE-NDEP</t>
  </si>
  <si>
    <t>OTHER ASSETS</t>
  </si>
  <si>
    <t>COMPENSATED ABSENCES PAY-CURR</t>
  </si>
  <si>
    <t>CLAIMS &amp; JUDGMENTS PAY-CURRENT</t>
  </si>
  <si>
    <t>CONTRACTS PAYABLE</t>
  </si>
  <si>
    <t>BENEFITS PAYABLE</t>
  </si>
  <si>
    <t>ACCRUED INTEREST PAYABLE</t>
  </si>
  <si>
    <t>UNEARNED REVENUE</t>
  </si>
  <si>
    <t>NOTES PAYABLE - CURRENT</t>
  </si>
  <si>
    <t>BONDS PAYABLE - CURRENT</t>
  </si>
  <si>
    <t>CAP LEASE/INSTALL PUR PAY-CURR</t>
  </si>
  <si>
    <t>CUSTOMER DEPOSITS</t>
  </si>
  <si>
    <t>OVERPAYMENTS</t>
  </si>
  <si>
    <t>FUNDS HELD FOR OTHERS</t>
  </si>
  <si>
    <t>POLLUTION REMEDIATION-NONCURR</t>
  </si>
  <si>
    <t>COMPENSATED ABSENCES PAY-NC</t>
  </si>
  <si>
    <t>NOTES PAYABLE - NONCURRENT</t>
  </si>
  <si>
    <t>BONDS PAYABLE - NONCURRENT</t>
  </si>
  <si>
    <t>UNAMORTIZED PREMIUMS ON BONDS</t>
  </si>
  <si>
    <t>CAP LEASE/INSTALL PUR-PAY-NC</t>
  </si>
  <si>
    <t>OTHER CREDITS-INVEST IN GEN FA</t>
  </si>
  <si>
    <t>R.E.-UNRESERVED-UNDESIGNATED</t>
  </si>
  <si>
    <t>RESERVED FOR INVENTORIES</t>
  </si>
  <si>
    <t>APPROPRIATION ALLOTMENT</t>
  </si>
  <si>
    <t>TRANSFERS IN</t>
  </si>
  <si>
    <t>OFS-OPER TRANS FROM COMP UNIT</t>
  </si>
  <si>
    <t>OFS-PROCEEDS-DISPOSITION GFA</t>
  </si>
  <si>
    <t>OFS - OTHER</t>
  </si>
  <si>
    <t>CARRY-OVER/TRANS FROM RESERVES</t>
  </si>
  <si>
    <t>SPECIAL ITEMS</t>
  </si>
  <si>
    <t>REGULAR SALARIES</t>
  </si>
  <si>
    <t>COGS/PURCHASES FOR RESALE</t>
  </si>
  <si>
    <t>DIRECT BENEFITS</t>
  </si>
  <si>
    <t>REFUND OF CONTRIBUTIONS</t>
  </si>
  <si>
    <t>State Alloted Funds</t>
  </si>
  <si>
    <t>CLAIMS &amp; JUDGMENTS</t>
  </si>
  <si>
    <t>TUITION AND SCHOLARSHIPS</t>
  </si>
  <si>
    <t>EXTRAORDINARY EXPENDITURES</t>
  </si>
  <si>
    <t>CAP LEASE/I P - INTEREST PAY</t>
  </si>
  <si>
    <t>DEPRECIATION</t>
  </si>
  <si>
    <t>EXP REIMB ALLOW-(GENASSEMONLY)</t>
  </si>
  <si>
    <t>NON-OP EXPENSES-INTEREST EXP</t>
  </si>
  <si>
    <t>TRANSFERS OUT</t>
  </si>
  <si>
    <t>OTHER FINANCING USES-OTHER</t>
  </si>
  <si>
    <t>PS Description</t>
  </si>
  <si>
    <t>REVENUE ACCTS FOR A4DA drop down</t>
  </si>
  <si>
    <t>YES</t>
  </si>
  <si>
    <t>NO</t>
  </si>
  <si>
    <t>**NOTE:  If an uncollectible amount has already been recorded in the agency's general ledger, please include entry number, fund source and amount in summary box below.**</t>
  </si>
  <si>
    <t>The percentage of estimated uncollectible receivables will be calculated in column [D] based on data entered.</t>
  </si>
  <si>
    <t>Organizational Unit</t>
  </si>
  <si>
    <t>Metadata</t>
  </si>
  <si>
    <t>Agriculture, Department of</t>
  </si>
  <si>
    <t>Administrative Services, Department of - GAA</t>
  </si>
  <si>
    <t>Administrative Services, Department of - General Fund</t>
  </si>
  <si>
    <t>Administrative Services, Department of - ISF</t>
  </si>
  <si>
    <t xml:space="preserve">Audits and Accounts, Department of </t>
  </si>
  <si>
    <t>Public Health, Department of</t>
  </si>
  <si>
    <t>Banking and Finance, Department of</t>
  </si>
  <si>
    <t>Accounting Office, State</t>
  </si>
  <si>
    <t>Insurance Department of the State of Georgia</t>
  </si>
  <si>
    <t>Financing and Investment Commission, Georgia State</t>
  </si>
  <si>
    <t>Properties Commission, State</t>
  </si>
  <si>
    <t>Defense, Department of</t>
  </si>
  <si>
    <t>Education, Department of</t>
  </si>
  <si>
    <t>Governor, Office of the</t>
  </si>
  <si>
    <t>Human Services, Department of</t>
  </si>
  <si>
    <t>Community Affairs, Department of</t>
  </si>
  <si>
    <t>Economic Development, Department of</t>
  </si>
  <si>
    <t>Juvenile Court Judges, Council of</t>
  </si>
  <si>
    <t>Judicial Council of Georgia</t>
  </si>
  <si>
    <t>44000(ENT)</t>
  </si>
  <si>
    <t>Labor, Department of  - Enterprise Fund</t>
  </si>
  <si>
    <t>44000(GF)</t>
  </si>
  <si>
    <t>Labor, Department of - General Fund</t>
  </si>
  <si>
    <t>Behavioral Health and Developmental Disabilities, Department of</t>
  </si>
  <si>
    <t>Law, Department of</t>
  </si>
  <si>
    <t>General Assembly, Georgia</t>
  </si>
  <si>
    <t>House of Representatives, Georgia</t>
  </si>
  <si>
    <t>State Senate, Georgia</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</si>
  <si>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</si>
  <si>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</si>
  <si>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</si>
  <si>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</si>
  <si>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</si>
  <si>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</si>
  <si>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</si>
  <si>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</si>
  <si>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</si>
  <si>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</si>
  <si>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</si>
  <si>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REACH Georgia Foundation, Inc.</t>
  </si>
  <si>
    <t>47610_90001</t>
  </si>
  <si>
    <t>Community Supervision, Department of</t>
  </si>
  <si>
    <t>Teachers Retirement System of Georgia</t>
  </si>
  <si>
    <t>Transportation, Department of</t>
  </si>
  <si>
    <t>Transportation, Department of - TIA</t>
  </si>
  <si>
    <t>State Treasurer, Office of the</t>
  </si>
  <si>
    <t>Department of Veterans Service</t>
  </si>
  <si>
    <t>Workers' Compensation, State Board of</t>
  </si>
  <si>
    <t>Augusta University Early Retirement Pension Plan</t>
  </si>
  <si>
    <t>Building Authority, Georgia</t>
  </si>
  <si>
    <t>Jekyll Island - State Park Authority</t>
  </si>
  <si>
    <t>Development Authority, Georgia</t>
  </si>
  <si>
    <t>Ports Authority, Georgia</t>
  </si>
  <si>
    <t>Student Finance Authority, Georgia</t>
  </si>
  <si>
    <t>Seed Development Commission, Georgia</t>
  </si>
  <si>
    <t>Correctional Industries Administration, Georgia</t>
  </si>
  <si>
    <t>Geo. L. Smith II Georgia World Congress Center Authority</t>
  </si>
  <si>
    <t>Housing and Finance Authority, Georgia</t>
  </si>
  <si>
    <t>Highway Authority, Georgia</t>
  </si>
  <si>
    <t>Z_92400_90001</t>
  </si>
  <si>
    <t>Road and Tollway Authority, State - Enterprise Fund</t>
  </si>
  <si>
    <t>Road and Tollway Authority, State - General Fund</t>
  </si>
  <si>
    <t>Environmental Finance Authority, Georgia</t>
  </si>
  <si>
    <t>Z_46200_90311</t>
  </si>
  <si>
    <t>Judges of the Probate Courts Retirement Fund of Georgia</t>
  </si>
  <si>
    <t>Firefighters' Pension Fund, Georgia</t>
  </si>
  <si>
    <t>Sheriffs' Retirement Fund of Georgia</t>
  </si>
  <si>
    <t>Superior Court Clerks' Cooperative Authority, Georgia</t>
  </si>
  <si>
    <t>Rail Passenger Authority, Georgia</t>
  </si>
  <si>
    <t>Z_48400_90001</t>
  </si>
  <si>
    <t>96800_90001</t>
  </si>
  <si>
    <t>Higher Education Facilities Authority, Georgia</t>
  </si>
  <si>
    <t>Lottery Corporation, Georgia</t>
  </si>
  <si>
    <t>Public Telecommunications Commission, Georgia</t>
  </si>
  <si>
    <t>Technology Authority, Georgia</t>
  </si>
  <si>
    <t>Z_98700_20000</t>
  </si>
  <si>
    <t>Z_98900_20000</t>
  </si>
  <si>
    <t>Magistrates Retirement Fund of Georgia</t>
  </si>
  <si>
    <t>Jekyll Island Foundation, Inc.</t>
  </si>
  <si>
    <t>Z_99400_90001</t>
  </si>
  <si>
    <t>Natural Resources Foundation, Georgia</t>
  </si>
  <si>
    <t>Z_46200_20000</t>
  </si>
  <si>
    <t>Savannah – Georgia Convention Center Authority</t>
  </si>
  <si>
    <t>5250103</t>
  </si>
  <si>
    <r>
      <t xml:space="preserve">https://cviog.uga.edu/training-and-education/financial-training/   </t>
    </r>
    <r>
      <rPr>
        <u/>
        <sz val="10"/>
        <color rgb="FFFF0000"/>
        <rFont val="Arial"/>
        <family val="2"/>
      </rPr>
      <t>https://sao.georgia.gov/accounting-training-and-cpe-links</t>
    </r>
  </si>
  <si>
    <t>https://sao.georgia.gov/training-calendars/year-end-reporting-training/year-end-training-videos-presentations</t>
  </si>
  <si>
    <t>Georgia Veterans Service Foundation, Inc.</t>
  </si>
  <si>
    <t>z_15100_20000</t>
  </si>
  <si>
    <t>The Foundation for Public Education in Georgia, Inc.</t>
  </si>
  <si>
    <t>z_15300_90001</t>
  </si>
  <si>
    <t>Superior Court Clerks' Retirement Fund of Georgia</t>
  </si>
  <si>
    <t>99800_90001</t>
  </si>
  <si>
    <t>Data Source</t>
  </si>
  <si>
    <t>InterCompany</t>
  </si>
  <si>
    <t>Movement</t>
  </si>
  <si>
    <t>Consolidation</t>
  </si>
  <si>
    <t>FCCS_Other Data</t>
  </si>
  <si>
    <t>FCCS_No Intercompany</t>
  </si>
  <si>
    <t>No Custom1</t>
  </si>
  <si>
    <t>No Custom2</t>
  </si>
  <si>
    <t>No Custom3</t>
  </si>
  <si>
    <t>FCCS_YTD_Input</t>
  </si>
  <si>
    <t>No Custom4</t>
  </si>
  <si>
    <t>FCCS_Entity Input</t>
  </si>
  <si>
    <t>Allowance for Doubtful Accounts Form Received</t>
  </si>
  <si>
    <t>Allowance for Doubtful Accounts Form Not applicable</t>
  </si>
  <si>
    <t>FCC Formula</t>
  </si>
  <si>
    <t>FCC Account</t>
  </si>
  <si>
    <t>FCC Desc</t>
  </si>
  <si>
    <t>FCC</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</si>
  <si>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</si>
  <si>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</si>
  <si>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</si>
  <si>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</si>
  <si>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</si>
  <si>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</si>
  <si>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</si>
  <si>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</si>
  <si>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</si>
  <si>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</si>
  <si>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</si>
  <si>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</si>
  <si>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</si>
  <si>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</si>
  <si>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Z_99000_20200</t>
  </si>
  <si>
    <t>99600_90001</t>
  </si>
  <si>
    <r>
      <t xml:space="preserve">Then, create a pivot table. Format the pivot as follows: Put "Reason" in the Row Labels section; Put "Sum Amount" in the Values section; Put "Aging Category" in the Column Labels section. For additional pivot table training, please use one of the following link.  Below there is one link for Carl Vinson website and one link for the SAO website.  Select </t>
    </r>
    <r>
      <rPr>
        <b/>
        <sz val="12"/>
        <rFont val="Times New Roman"/>
        <family val="1"/>
      </rPr>
      <t>State Financial Video Tutorials</t>
    </r>
    <r>
      <rPr>
        <sz val="12"/>
        <rFont val="Times New Roman"/>
        <family val="1"/>
      </rPr>
      <t xml:space="preserve">, and scroll down to </t>
    </r>
    <r>
      <rPr>
        <i/>
        <sz val="12"/>
        <rFont val="Times New Roman"/>
        <family val="1"/>
      </rPr>
      <t xml:space="preserve">How to Create PivotTables </t>
    </r>
  </si>
  <si>
    <t>Entity List for Forms</t>
  </si>
  <si>
    <t>Georgia Vocational Rehabilitation Agency</t>
  </si>
  <si>
    <t>jun</t>
  </si>
  <si>
    <t>FCCS_ClosingBalance_Input</t>
  </si>
  <si>
    <t>FY23</t>
  </si>
  <si>
    <t>Flexible Benefits Program</t>
  </si>
  <si>
    <t>26000_60130</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</si>
  <si>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</si>
  <si>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</si>
  <si>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</si>
  <si>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</si>
  <si>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</si>
  <si>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</si>
  <si>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</si>
  <si>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</si>
  <si>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</si>
  <si>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</si>
  <si>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</si>
  <si>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</si>
  <si>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</si>
  <si>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</si>
  <si>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40200(Boll)</t>
  </si>
  <si>
    <t>Agriculture, Department of - Custodial Fund - Boll Weevil</t>
  </si>
  <si>
    <t>40200(ACC)</t>
  </si>
  <si>
    <t>Agriculture, Department of - Custodial Fund - ACC</t>
  </si>
  <si>
    <r>
      <t xml:space="preserve">To submit your form, please visit the form submission site at https://sao.georgia.gov/form/year-end-forms . If there is no data reported on the form, please do not attach a blank form. </t>
    </r>
    <r>
      <rPr>
        <sz val="12"/>
        <color rgb="FFFF0000"/>
        <rFont val="Times New Roman"/>
        <family val="1"/>
      </rPr>
      <t>For forms not applicable, indicate that nothing needs to be communicated to SAO on the portal. Forms sent through the SAO_Reporting@sao.ga.gov mailbox or directly to SAO personnel will be returned. Submission of forms are only accepted through the website.</t>
    </r>
    <r>
      <rPr>
        <sz val="12"/>
        <rFont val="Times New Roman"/>
        <family val="1"/>
      </rPr>
      <t xml:space="preserve"> 
</t>
    </r>
    <r>
      <rPr>
        <b/>
        <u/>
        <sz val="12"/>
        <rFont val="Times New Roman"/>
        <family val="1"/>
      </rPr>
      <t>Please submit this form if the Allowance for Doubtful Accounts is greater than 10 Million.</t>
    </r>
    <r>
      <rPr>
        <b/>
        <sz val="12"/>
        <rFont val="Times New Roman"/>
        <family val="1"/>
      </rPr>
      <t xml:space="preserve"> 
</t>
    </r>
    <r>
      <rPr>
        <sz val="12"/>
        <rFont val="Times New Roman"/>
        <family val="1"/>
      </rPr>
      <t xml:space="preserve">
Please make sure file is named as follows - XXX_Form24_Allowance for Doubtful Accounts.xls (where XXX is the organization's entity code number).</t>
    </r>
  </si>
  <si>
    <t>Caron Purvis</t>
  </si>
  <si>
    <t>Caron.Purvis1@sao.ga.gov</t>
  </si>
  <si>
    <t>404.323.0577</t>
  </si>
  <si>
    <r>
      <t xml:space="preserve">Use TeamWorks query: </t>
    </r>
    <r>
      <rPr>
        <b/>
        <sz val="12"/>
        <rFont val="Times New Roman"/>
        <family val="1"/>
      </rPr>
      <t>0GL076G_4092X_TBL_EXTRACT - GG Report Query Source Prompt</t>
    </r>
    <r>
      <rPr>
        <sz val="12"/>
        <rFont val="Times New Roman"/>
        <family val="1"/>
      </rPr>
      <t xml:space="preserve"> to assist with determining whether or not to include manual JVs affecting uncollectible accounts receivable balances. Query criteria -  </t>
    </r>
    <r>
      <rPr>
        <b/>
        <sz val="12"/>
        <rFont val="Times New Roman"/>
        <family val="1"/>
      </rPr>
      <t>Account Range:</t>
    </r>
    <r>
      <rPr>
        <sz val="12"/>
        <rFont val="Times New Roman"/>
        <family val="1"/>
      </rPr>
      <t xml:space="preserve"> 101001-496001 </t>
    </r>
    <r>
      <rPr>
        <b/>
        <sz val="12"/>
        <rFont val="Times New Roman"/>
        <family val="1"/>
      </rPr>
      <t>Fiscal Year:</t>
    </r>
    <r>
      <rPr>
        <sz val="12"/>
        <rFont val="Times New Roman"/>
        <family val="1"/>
      </rPr>
      <t xml:space="preserve"> 2024 </t>
    </r>
    <r>
      <rPr>
        <b/>
        <sz val="12"/>
        <rFont val="Times New Roman"/>
        <family val="1"/>
      </rPr>
      <t>Period:</t>
    </r>
    <r>
      <rPr>
        <sz val="12"/>
        <rFont val="Times New Roman"/>
        <family val="1"/>
      </rPr>
      <t xml:space="preserve"> 0-998 </t>
    </r>
    <r>
      <rPr>
        <b/>
        <sz val="12"/>
        <rFont val="Times New Roman"/>
        <family val="1"/>
      </rPr>
      <t>Budget Year:</t>
    </r>
    <r>
      <rPr>
        <sz val="12"/>
        <rFont val="Times New Roman"/>
        <family val="1"/>
      </rPr>
      <t xml:space="preserve"> ALL </t>
    </r>
    <r>
      <rPr>
        <b/>
        <sz val="12"/>
        <rFont val="Times New Roman"/>
        <family val="1"/>
      </rPr>
      <t>Source:</t>
    </r>
    <r>
      <rPr>
        <sz val="12"/>
        <rFont val="Times New Roman"/>
        <family val="1"/>
      </rPr>
      <t xml:space="preserve"> MAN.  If applicable, summarize manual JV activity by revenue account number and enter on the "Form_Allow" tab in the summary "TOTAL ESTIMATED UNCOLLECTIBLE ACCOUNTS RECEIVABLE" section at the bottom of the form.  </t>
    </r>
    <r>
      <rPr>
        <b/>
        <sz val="12"/>
        <color indexed="12"/>
        <rFont val="Times New Roman"/>
        <family val="1"/>
      </rPr>
      <t>Note: This query does not take into account prior year account receivable balances; it displays current year transaction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</si>
</sst>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
    <numFmt numFmtId="166" formatCode="_(* #,##0_);_(* \(#,##0\);_(* &quot;-&quot;??_);_(@_)"/>
    <numFmt numFmtId="167" formatCode="000\-000\-0000"/>
    <numFmt numFmtId="168" formatCode="0.000"/>
    <numFmt numFmtId="169" formatCode="0_);\(0\)"/>
    <numFmt numFmtId="170" formatCode="#,##0.00000_);\(#,##0.0000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MS Sans Serif"/>
      <family val="2"/>
    </font>
    <font>
      <u/>
      <sz val="10"/>
      <color indexed="12"/>
      <name val="Arial"/>
      <family val="2"/>
    </font>
    <font>
      <sz val="10"/>
      <name val="Times New Roman"/>
      <family val="1"/>
    </font>
    <font>
      <b/>
      <sz val="10"/>
      <name val="Times New Roman"/>
      <family val="1"/>
    </font>
    <font>
      <b/>
      <sz val="12"/>
      <name val="Times New Roman"/>
      <family val="1"/>
    </font>
    <font>
      <sz val="12"/>
      <name val="Times New Roman"/>
      <family val="1"/>
    </font>
    <font>
      <b/>
      <sz val="14"/>
      <color indexed="62"/>
      <name val="Times New Roman"/>
      <family val="1"/>
    </font>
    <font>
      <i/>
      <sz val="12"/>
      <name val="Times New Roman"/>
      <family val="1"/>
    </font>
    <font>
      <sz val="12"/>
      <color indexed="8"/>
      <name val="Times New Roman"/>
      <family val="1"/>
    </font>
    <font>
      <b/>
      <u/>
      <sz val="12"/>
      <name val="Times New Roman"/>
      <family val="1"/>
    </font>
    <font>
      <b/>
      <sz val="12"/>
      <color indexed="12"/>
      <name val="Times New Roman"/>
      <family val="1"/>
    </font>
    <font>
      <b/>
      <sz val="12"/>
      <color indexed="10"/>
      <name val="Times New Roman"/>
      <family val="1"/>
    </font>
    <font>
      <sz val="10"/>
      <name val="Arial Unicode MS"/>
      <family val="2"/>
    </font>
    <font>
      <sz val="10"/>
      <name val="Arial Unicode MS"/>
      <family val="2"/>
    </font>
    <font>
      <u/>
      <sz val="10"/>
      <color indexed="12"/>
      <name val="Times New Roman"/>
      <family val="1"/>
    </font>
    <font>
      <b/>
      <sz val="10"/>
      <color indexed="57"/>
      <name val="Times New Roman"/>
      <family val="1"/>
    </font>
    <font>
      <sz val="11"/>
      <color theme="1"/>
      <name val="Calibri"/>
      <family val="2"/>
      <scheme val="minor"/>
    </font>
    <font>
      <u/>
      <sz val="10"/>
      <color theme="10"/>
      <name val="Arial"/>
      <family val="2"/>
    </font>
    <font>
      <sz val="11"/>
      <color theme="1"/>
      <name val="Times New Roman"/>
      <family val="2"/>
    </font>
    <font>
      <sz val="12"/>
      <color theme="1"/>
      <name val="Times New Roman"/>
      <family val="1"/>
    </font>
    <font>
      <b/>
      <sz val="12"/>
      <color rgb="FF870E00"/>
      <name val="Times New Roman"/>
      <family val="1"/>
    </font>
    <font>
      <sz val="12"/>
      <color rgb="FF000000"/>
      <name val="Times New Roman"/>
      <family val="1"/>
    </font>
    <font>
      <b/>
      <sz val="10"/>
      <color rgb="FFC00000"/>
      <name val="Times New Roman"/>
      <family val="1"/>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b/>
      <sz val="11"/>
      <color rgb="FF4A598C"/>
      <name val="Times New Roman"/>
      <family val="1"/>
    </font>
    <font>
      <b/>
      <sz val="11"/>
      <color theme="9" tint="-0.249977111117893"/>
      <name val="Times New Roman"/>
      <family val="1"/>
    </font>
    <font>
      <sz val="10"/>
      <color rgb="FF870E00"/>
      <name val="Times New Roman"/>
      <family val="1"/>
    </font>
    <font>
      <sz val="8"/>
      <color rgb="FF870E00"/>
      <name val="Times New Roman"/>
      <family val="1"/>
    </font>
    <font>
      <b/>
      <sz val="12"/>
      <color rgb="FFFF0000"/>
      <name val="Times New Roman"/>
      <family val="1"/>
    </font>
    <font>
      <b/>
      <sz val="14"/>
      <color rgb="FF002060"/>
      <name val="Times New Roman"/>
      <family val="1"/>
    </font>
    <font>
      <b/>
      <sz val="12"/>
      <color rgb="FF002060"/>
      <name val="Times New Roman"/>
      <family val="1"/>
    </font>
    <font>
      <sz val="12"/>
      <color rgb="FF002060"/>
      <name val="Times New Roman"/>
      <family val="1"/>
    </font>
    <font>
      <b/>
      <i/>
      <sz val="10"/>
      <color theme="5" tint="-0.24994659260841701"/>
      <name val="Times New Roman"/>
      <family val="1"/>
    </font>
    <font>
      <b/>
      <sz val="11"/>
      <color theme="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b/>
      <sz val="9"/>
      <color rgb="FFFF0000"/>
      <name val="Times New Roman"/>
      <family val="1"/>
    </font>
    <font>
      <u/>
      <sz val="10"/>
      <color rgb="FFFF0000"/>
      <name val="Arial"/>
      <family val="2"/>
    </font>
    <font>
      <sz val="12"/>
      <color rgb="FFFF0000"/>
      <name val="Times New Roman"/>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8A6E8"/>
        <bgColor indexed="64"/>
      </patternFill>
    </fill>
    <fill>
      <patternFill patternType="solid">
        <fgColor theme="8" tint="0.79998168889431442"/>
        <bgColor theme="8" tint="0.79998168889431442"/>
      </patternFill>
    </fill>
    <fill>
      <patternFill patternType="solid">
        <fgColor rgb="FFCC99FF"/>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ck">
        <color rgb="FFC00000"/>
      </bottom>
      <diagonal/>
    </border>
    <border>
      <left/>
      <right style="thick">
        <color rgb="FFC00000"/>
      </right>
      <top style="thick">
        <color rgb="FFC00000"/>
      </top>
      <bottom/>
      <diagonal/>
    </border>
    <border>
      <left/>
      <right style="thick">
        <color rgb="FFC00000"/>
      </right>
      <top/>
      <bottom/>
      <diagonal/>
    </border>
    <border>
      <left/>
      <right style="thick">
        <color rgb="FFC00000"/>
      </right>
      <top/>
      <bottom style="thin">
        <color indexed="64"/>
      </bottom>
      <diagonal/>
    </border>
    <border>
      <left/>
      <right/>
      <top style="thin">
        <color indexed="64"/>
      </top>
      <bottom style="thick">
        <color rgb="FFC00000"/>
      </bottom>
      <diagonal/>
    </border>
    <border>
      <left/>
      <right/>
      <top style="thick">
        <color rgb="FFC00000"/>
      </top>
      <bottom/>
      <diagonal/>
    </border>
    <border>
      <left/>
      <right style="thick">
        <color rgb="FFC00000"/>
      </right>
      <top/>
      <bottom style="thick">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8" tint="0.39997558519241921"/>
      </bottom>
      <diagonal/>
    </border>
  </borders>
  <cellStyleXfs count="44">
    <xf numFmtId="0" fontId="0" fillId="0" borderId="0"/>
    <xf numFmtId="43" fontId="6" fillId="0" borderId="0" applyFont="0" applyFill="0" applyBorder="0" applyAlignment="0" applyProtection="0"/>
    <xf numFmtId="41" fontId="6"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xf numFmtId="0" fontId="6" fillId="0" borderId="0"/>
    <xf numFmtId="0" fontId="8" fillId="0" borderId="0"/>
    <xf numFmtId="0" fontId="6" fillId="0" borderId="0"/>
    <xf numFmtId="0" fontId="25" fillId="0" borderId="0"/>
    <xf numFmtId="0" fontId="25" fillId="0" borderId="0"/>
    <xf numFmtId="0" fontId="11" fillId="0" borderId="0"/>
    <xf numFmtId="0" fontId="6" fillId="0" borderId="0"/>
    <xf numFmtId="0" fontId="8" fillId="0" borderId="0"/>
    <xf numFmtId="0" fontId="6" fillId="0" borderId="0"/>
    <xf numFmtId="0" fontId="21" fillId="0" borderId="0"/>
    <xf numFmtId="0" fontId="21" fillId="0" borderId="0"/>
    <xf numFmtId="0" fontId="27" fillId="0" borderId="0"/>
    <xf numFmtId="0" fontId="21" fillId="0" borderId="0"/>
    <xf numFmtId="0" fontId="6" fillId="0" borderId="0"/>
    <xf numFmtId="0" fontId="22" fillId="0" borderId="0"/>
    <xf numFmtId="0" fontId="8" fillId="0" borderId="0"/>
    <xf numFmtId="0" fontId="8" fillId="0" borderId="0"/>
    <xf numFmtId="0" fontId="6" fillId="0" borderId="0"/>
    <xf numFmtId="9" fontId="11" fillId="0" borderId="0" applyFont="0" applyFill="0" applyBorder="0" applyAlignment="0" applyProtection="0"/>
    <xf numFmtId="4" fontId="9" fillId="0" borderId="0" applyFont="0" applyFill="0" applyBorder="0" applyAlignment="0" applyProtection="0"/>
    <xf numFmtId="0" fontId="5" fillId="0" borderId="0"/>
    <xf numFmtId="0" fontId="5" fillId="0" borderId="0"/>
    <xf numFmtId="0" fontId="5" fillId="0" borderId="0"/>
    <xf numFmtId="0" fontId="4" fillId="0" borderId="0"/>
    <xf numFmtId="0" fontId="2" fillId="0" borderId="0"/>
    <xf numFmtId="0" fontId="1" fillId="0" borderId="0"/>
  </cellStyleXfs>
  <cellXfs count="249">
    <xf numFmtId="0" fontId="0" fillId="0" borderId="0" xfId="0"/>
    <xf numFmtId="0" fontId="14" fillId="0" borderId="0" xfId="33" applyFont="1"/>
    <xf numFmtId="0" fontId="13" fillId="4" borderId="0" xfId="33" applyFont="1" applyFill="1" applyAlignment="1">
      <alignment vertical="top" wrapText="1"/>
    </xf>
    <xf numFmtId="0" fontId="13" fillId="4" borderId="0" xfId="33" applyFont="1" applyFill="1" applyAlignment="1">
      <alignment vertical="top"/>
    </xf>
    <xf numFmtId="0" fontId="14" fillId="4" borderId="0" xfId="33" applyFont="1" applyFill="1" applyAlignment="1">
      <alignment vertical="top"/>
    </xf>
    <xf numFmtId="0" fontId="13" fillId="0" borderId="0" xfId="33" applyFont="1" applyAlignment="1">
      <alignment vertical="top" wrapText="1"/>
    </xf>
    <xf numFmtId="0" fontId="13" fillId="0" borderId="0" xfId="33" applyFont="1" applyAlignment="1">
      <alignment vertical="top"/>
    </xf>
    <xf numFmtId="0" fontId="14" fillId="4" borderId="0" xfId="33" applyFont="1" applyFill="1" applyAlignment="1">
      <alignment horizontal="left" vertical="top"/>
    </xf>
    <xf numFmtId="0" fontId="14" fillId="0" borderId="0" xfId="33" applyFont="1" applyAlignment="1">
      <alignment vertical="top"/>
    </xf>
    <xf numFmtId="0" fontId="14" fillId="0" borderId="0" xfId="33" applyFont="1" applyAlignment="1">
      <alignment vertical="top" wrapText="1"/>
    </xf>
    <xf numFmtId="0" fontId="14" fillId="4" borderId="0" xfId="33" applyFont="1" applyFill="1" applyAlignment="1">
      <alignment horizontal="left" vertical="top" wrapText="1" indent="2"/>
    </xf>
    <xf numFmtId="43" fontId="11" fillId="0" borderId="0" xfId="3" applyFont="1" applyAlignment="1" applyProtection="1">
      <alignment horizontal="center"/>
      <protection locked="0"/>
    </xf>
    <xf numFmtId="43" fontId="11" fillId="0" borderId="0" xfId="3" quotePrefix="1" applyFont="1" applyAlignment="1" applyProtection="1">
      <alignment horizontal="center"/>
      <protection locked="0"/>
    </xf>
    <xf numFmtId="9" fontId="11" fillId="0" borderId="0" xfId="36" applyFont="1" applyAlignment="1" applyProtection="1">
      <alignment horizontal="center"/>
      <protection locked="0"/>
    </xf>
    <xf numFmtId="39" fontId="11" fillId="0" borderId="0" xfId="3" applyNumberFormat="1" applyFont="1" applyProtection="1">
      <protection locked="0"/>
    </xf>
    <xf numFmtId="39" fontId="11" fillId="0" borderId="1" xfId="3" applyNumberFormat="1" applyFont="1" applyBorder="1" applyProtection="1">
      <protection locked="0"/>
    </xf>
    <xf numFmtId="43" fontId="11" fillId="0" borderId="0" xfId="3" applyFont="1" applyProtection="1">
      <protection locked="0"/>
    </xf>
    <xf numFmtId="39" fontId="11" fillId="0" borderId="0" xfId="3" applyNumberFormat="1" applyFont="1" applyBorder="1" applyProtection="1">
      <protection locked="0"/>
    </xf>
    <xf numFmtId="43" fontId="11" fillId="0" borderId="0" xfId="3" quotePrefix="1" applyFont="1" applyProtection="1">
      <protection locked="0"/>
    </xf>
    <xf numFmtId="0" fontId="15" fillId="2" borderId="0" xfId="33" applyFont="1" applyFill="1" applyAlignment="1" applyProtection="1">
      <alignment vertical="top"/>
      <protection locked="0"/>
    </xf>
    <xf numFmtId="165" fontId="13" fillId="0" borderId="0" xfId="33" applyNumberFormat="1" applyFont="1" applyAlignment="1" applyProtection="1">
      <alignment horizontal="center" vertical="top"/>
      <protection locked="0"/>
    </xf>
    <xf numFmtId="43" fontId="11" fillId="0" borderId="1" xfId="3" applyFont="1" applyBorder="1" applyAlignment="1" applyProtection="1">
      <alignment horizontal="center"/>
      <protection locked="0"/>
    </xf>
    <xf numFmtId="0" fontId="14" fillId="4" borderId="0" xfId="33" applyFont="1" applyFill="1" applyAlignment="1">
      <alignment horizontal="justify" wrapText="1"/>
    </xf>
    <xf numFmtId="43" fontId="31" fillId="0" borderId="0" xfId="3" applyFont="1" applyAlignment="1" applyProtection="1">
      <alignment horizontal="center"/>
      <protection locked="0"/>
    </xf>
    <xf numFmtId="43" fontId="31" fillId="0" borderId="1" xfId="3" applyFont="1" applyBorder="1" applyAlignment="1" applyProtection="1">
      <alignment horizontal="center"/>
      <protection locked="0"/>
    </xf>
    <xf numFmtId="39" fontId="12" fillId="0" borderId="0" xfId="3" applyNumberFormat="1" applyFont="1" applyBorder="1" applyProtection="1">
      <protection locked="0"/>
    </xf>
    <xf numFmtId="43" fontId="12" fillId="0" borderId="0" xfId="3" applyFont="1" applyBorder="1" applyProtection="1">
      <protection locked="0"/>
    </xf>
    <xf numFmtId="0" fontId="32" fillId="0" borderId="1" xfId="19" applyFont="1" applyBorder="1"/>
    <xf numFmtId="0" fontId="34" fillId="0" borderId="1" xfId="19" applyFont="1" applyBorder="1"/>
    <xf numFmtId="0" fontId="7" fillId="0" borderId="1" xfId="19" applyFont="1" applyBorder="1"/>
    <xf numFmtId="0" fontId="8" fillId="0" borderId="0" xfId="19"/>
    <xf numFmtId="0" fontId="8" fillId="0" borderId="0" xfId="17" applyAlignment="1">
      <alignment horizontal="left"/>
    </xf>
    <xf numFmtId="0" fontId="8" fillId="0" borderId="0" xfId="17"/>
    <xf numFmtId="0" fontId="8" fillId="0" borderId="0" xfId="19" applyAlignment="1">
      <alignment horizontal="left"/>
    </xf>
    <xf numFmtId="0" fontId="35" fillId="0" borderId="0" xfId="19" applyFont="1"/>
    <xf numFmtId="0" fontId="33" fillId="0" borderId="0" xfId="19" applyFont="1"/>
    <xf numFmtId="0" fontId="36" fillId="0" borderId="0" xfId="19" applyFont="1" applyAlignment="1">
      <alignment horizontal="left"/>
    </xf>
    <xf numFmtId="0" fontId="36" fillId="0" borderId="0" xfId="1" applyNumberFormat="1" applyFont="1" applyAlignment="1">
      <alignment horizontal="right"/>
    </xf>
    <xf numFmtId="0" fontId="11" fillId="0" borderId="1" xfId="3" applyNumberFormat="1" applyFont="1" applyBorder="1" applyAlignment="1" applyProtection="1">
      <alignment horizontal="center"/>
      <protection locked="0"/>
    </xf>
    <xf numFmtId="0" fontId="11" fillId="0" borderId="1" xfId="3" applyNumberFormat="1" applyFont="1" applyBorder="1" applyProtection="1">
      <protection locked="0"/>
    </xf>
    <xf numFmtId="0" fontId="11" fillId="0" borderId="0" xfId="0" applyFont="1"/>
    <xf numFmtId="0" fontId="11" fillId="0" borderId="0" xfId="0" applyFont="1" applyAlignment="1">
      <alignment horizontal="left"/>
    </xf>
    <xf numFmtId="0" fontId="11" fillId="0" borderId="0" xfId="0" applyFont="1" applyProtection="1">
      <protection locked="0"/>
    </xf>
    <xf numFmtId="43" fontId="11" fillId="0" borderId="0" xfId="3" applyFont="1" applyProtection="1"/>
    <xf numFmtId="0" fontId="11" fillId="4" borderId="0" xfId="0" applyFont="1" applyFill="1" applyAlignment="1">
      <alignment horizontal="left"/>
    </xf>
    <xf numFmtId="0" fontId="11" fillId="4" borderId="0" xfId="0" applyFont="1" applyFill="1"/>
    <xf numFmtId="0" fontId="38" fillId="4" borderId="0" xfId="0" applyFont="1" applyFill="1"/>
    <xf numFmtId="0" fontId="38" fillId="4" borderId="0" xfId="0" applyFont="1" applyFill="1" applyAlignment="1">
      <alignment horizontal="right"/>
    </xf>
    <xf numFmtId="0" fontId="11" fillId="0" borderId="0" xfId="0" applyFont="1" applyAlignment="1">
      <alignment horizontal="right"/>
    </xf>
    <xf numFmtId="0" fontId="11" fillId="0" borderId="0" xfId="0" applyFont="1" applyAlignment="1" applyProtection="1">
      <alignment horizontal="left"/>
      <protection locked="0"/>
    </xf>
    <xf numFmtId="0" fontId="12" fillId="0" borderId="0" xfId="0" applyFont="1" applyAlignment="1" applyProtection="1">
      <alignment horizontal="left"/>
      <protection locked="0"/>
    </xf>
    <xf numFmtId="0" fontId="11" fillId="0" borderId="0" xfId="33" applyFont="1" applyProtection="1">
      <protection locked="0"/>
    </xf>
    <xf numFmtId="0" fontId="11" fillId="0" borderId="0" xfId="17" applyFont="1"/>
    <xf numFmtId="0" fontId="24" fillId="0" borderId="0" xfId="0" applyFont="1" applyProtection="1">
      <protection locked="0"/>
    </xf>
    <xf numFmtId="0" fontId="11" fillId="0" borderId="0" xfId="3" applyNumberFormat="1" applyFont="1" applyProtection="1">
      <protection locked="0"/>
    </xf>
    <xf numFmtId="43" fontId="11" fillId="0" borderId="0" xfId="3" applyFont="1" applyBorder="1" applyProtection="1">
      <protection locked="0"/>
    </xf>
    <xf numFmtId="0" fontId="11" fillId="0" borderId="0" xfId="3" applyNumberFormat="1" applyFont="1" applyBorder="1" applyProtection="1">
      <protection locked="0"/>
    </xf>
    <xf numFmtId="0" fontId="11" fillId="4" borderId="0" xfId="0" applyFont="1" applyFill="1" applyAlignment="1">
      <alignment horizontal="right"/>
    </xf>
    <xf numFmtId="0" fontId="39" fillId="0" borderId="0" xfId="0" applyFont="1"/>
    <xf numFmtId="43" fontId="12" fillId="0" borderId="0" xfId="3" applyFont="1" applyAlignment="1" applyProtection="1">
      <alignment horizontal="left"/>
      <protection locked="0"/>
    </xf>
    <xf numFmtId="0" fontId="11" fillId="0" borderId="0" xfId="18" applyFont="1"/>
    <xf numFmtId="0" fontId="34" fillId="0" borderId="1" xfId="19" applyFont="1" applyBorder="1" applyAlignment="1">
      <alignment horizontal="left"/>
    </xf>
    <xf numFmtId="0" fontId="40" fillId="0" borderId="0" xfId="0" applyFont="1" applyAlignment="1" applyProtection="1">
      <alignment horizontal="left"/>
      <protection locked="0"/>
    </xf>
    <xf numFmtId="0" fontId="11" fillId="0" borderId="0" xfId="0" pivotButton="1" applyFont="1"/>
    <xf numFmtId="39" fontId="11" fillId="0" borderId="0" xfId="0" applyNumberFormat="1" applyFont="1"/>
    <xf numFmtId="49" fontId="12" fillId="3" borderId="3" xfId="27" applyNumberFormat="1" applyFont="1" applyFill="1" applyBorder="1"/>
    <xf numFmtId="0" fontId="11" fillId="0" borderId="0" xfId="27" applyFont="1"/>
    <xf numFmtId="49" fontId="11" fillId="0" borderId="0" xfId="27" applyNumberFormat="1" applyFont="1"/>
    <xf numFmtId="14" fontId="11" fillId="0" borderId="0" xfId="27" applyNumberFormat="1" applyFont="1"/>
    <xf numFmtId="168" fontId="11" fillId="0" borderId="0" xfId="27" applyNumberFormat="1" applyFont="1"/>
    <xf numFmtId="39" fontId="11" fillId="0" borderId="4" xfId="17" applyNumberFormat="1" applyFont="1" applyBorder="1" applyAlignment="1">
      <alignment horizontal="left"/>
    </xf>
    <xf numFmtId="39" fontId="11" fillId="0" borderId="0" xfId="3" applyNumberFormat="1" applyFont="1" applyProtection="1"/>
    <xf numFmtId="39" fontId="11" fillId="0" borderId="1" xfId="3" applyNumberFormat="1" applyFont="1" applyBorder="1" applyProtection="1"/>
    <xf numFmtId="39" fontId="12" fillId="0" borderId="0" xfId="3" applyNumberFormat="1" applyFont="1" applyBorder="1" applyProtection="1"/>
    <xf numFmtId="0" fontId="11" fillId="0" borderId="0" xfId="17" applyFont="1" applyAlignment="1">
      <alignment vertical="top"/>
    </xf>
    <xf numFmtId="164" fontId="17" fillId="0" borderId="0" xfId="0" quotePrefix="1" applyNumberFormat="1" applyFont="1" applyAlignment="1">
      <alignment horizontal="left" vertical="top"/>
    </xf>
    <xf numFmtId="164" fontId="17" fillId="0" borderId="0" xfId="0" quotePrefix="1" applyNumberFormat="1" applyFont="1" applyAlignment="1">
      <alignment vertical="top"/>
    </xf>
    <xf numFmtId="0" fontId="11" fillId="0" borderId="0" xfId="17" applyFont="1" applyAlignment="1">
      <alignment vertical="top" wrapText="1"/>
    </xf>
    <xf numFmtId="0" fontId="15" fillId="2" borderId="0" xfId="35" applyFont="1" applyFill="1" applyAlignment="1">
      <alignment vertical="top"/>
    </xf>
    <xf numFmtId="0" fontId="11" fillId="4" borderId="0" xfId="18" applyFont="1" applyFill="1" applyAlignment="1">
      <alignment horizontal="left"/>
    </xf>
    <xf numFmtId="0" fontId="11" fillId="4" borderId="0" xfId="18" applyFont="1" applyFill="1"/>
    <xf numFmtId="0" fontId="38" fillId="4" borderId="0" xfId="18" applyFont="1" applyFill="1"/>
    <xf numFmtId="0" fontId="38" fillId="4" borderId="0" xfId="18" applyFont="1" applyFill="1" applyAlignment="1">
      <alignment horizontal="right"/>
    </xf>
    <xf numFmtId="0" fontId="11" fillId="0" borderId="0" xfId="18" applyFont="1" applyAlignment="1">
      <alignment horizontal="left"/>
    </xf>
    <xf numFmtId="0" fontId="11" fillId="0" borderId="0" xfId="18" applyFont="1" applyAlignment="1">
      <alignment horizontal="right"/>
    </xf>
    <xf numFmtId="165" fontId="13" fillId="0" borderId="0" xfId="35" applyNumberFormat="1" applyFont="1" applyAlignment="1">
      <alignment horizontal="center" vertical="top"/>
    </xf>
    <xf numFmtId="0" fontId="12" fillId="0" borderId="0" xfId="18" applyFont="1" applyAlignment="1">
      <alignment horizontal="left"/>
    </xf>
    <xf numFmtId="0" fontId="11" fillId="0" borderId="0" xfId="35" applyFont="1"/>
    <xf numFmtId="0" fontId="24" fillId="0" borderId="0" xfId="18" applyFont="1"/>
    <xf numFmtId="0" fontId="11" fillId="0" borderId="0" xfId="3" applyNumberFormat="1" applyFont="1" applyProtection="1"/>
    <xf numFmtId="43" fontId="11" fillId="0" borderId="0" xfId="3" applyFont="1" applyAlignment="1" applyProtection="1">
      <alignment horizontal="center"/>
    </xf>
    <xf numFmtId="43" fontId="11" fillId="0" borderId="1" xfId="3" applyFont="1" applyBorder="1" applyAlignment="1" applyProtection="1">
      <alignment horizontal="center"/>
    </xf>
    <xf numFmtId="0" fontId="11" fillId="0" borderId="1" xfId="3" applyNumberFormat="1" applyFont="1" applyBorder="1" applyAlignment="1" applyProtection="1">
      <alignment horizontal="center"/>
    </xf>
    <xf numFmtId="43" fontId="31" fillId="0" borderId="0" xfId="3" applyFont="1" applyAlignment="1" applyProtection="1">
      <alignment horizontal="center"/>
    </xf>
    <xf numFmtId="43" fontId="11" fillId="0" borderId="0" xfId="3" quotePrefix="1" applyFont="1" applyProtection="1"/>
    <xf numFmtId="43" fontId="11" fillId="0" borderId="1" xfId="3" applyFont="1" applyBorder="1" applyProtection="1"/>
    <xf numFmtId="43" fontId="31" fillId="0" borderId="1" xfId="3" applyFont="1" applyBorder="1" applyAlignment="1" applyProtection="1">
      <alignment horizontal="center"/>
    </xf>
    <xf numFmtId="166" fontId="31" fillId="0" borderId="5" xfId="3" quotePrefix="1" applyNumberFormat="1" applyFont="1" applyBorder="1" applyAlignment="1" applyProtection="1">
      <alignment horizontal="center"/>
    </xf>
    <xf numFmtId="43" fontId="11" fillId="0" borderId="0" xfId="3" applyFont="1" applyBorder="1" applyProtection="1"/>
    <xf numFmtId="43" fontId="11" fillId="0" borderId="0" xfId="3" quotePrefix="1" applyFont="1" applyAlignment="1" applyProtection="1">
      <alignment horizontal="center"/>
    </xf>
    <xf numFmtId="9" fontId="11" fillId="0" borderId="0" xfId="36" applyFont="1" applyAlignment="1" applyProtection="1">
      <alignment horizontal="center"/>
    </xf>
    <xf numFmtId="0" fontId="11" fillId="0" borderId="1" xfId="3" applyNumberFormat="1" applyFont="1" applyBorder="1" applyProtection="1"/>
    <xf numFmtId="43" fontId="11" fillId="0" borderId="0" xfId="3" quotePrefix="1" applyFont="1" applyAlignment="1" applyProtection="1">
      <alignment horizontal="right"/>
    </xf>
    <xf numFmtId="39" fontId="11" fillId="0" borderId="0" xfId="3" applyNumberFormat="1" applyFont="1" applyBorder="1" applyProtection="1"/>
    <xf numFmtId="0" fontId="11" fillId="4" borderId="0" xfId="18" applyFont="1" applyFill="1" applyAlignment="1">
      <alignment horizontal="right"/>
    </xf>
    <xf numFmtId="0" fontId="42" fillId="0" borderId="0" xfId="33" applyFont="1" applyAlignment="1">
      <alignment vertical="top"/>
    </xf>
    <xf numFmtId="0" fontId="42" fillId="2" borderId="0" xfId="33" applyFont="1" applyFill="1" applyAlignment="1" applyProtection="1">
      <alignment vertical="top"/>
      <protection locked="0"/>
    </xf>
    <xf numFmtId="0" fontId="42" fillId="2" borderId="0" xfId="35" applyFont="1" applyFill="1" applyAlignment="1">
      <alignment vertical="top"/>
    </xf>
    <xf numFmtId="169" fontId="11" fillId="0" borderId="0" xfId="3" applyNumberFormat="1" applyFont="1" applyProtection="1"/>
    <xf numFmtId="43" fontId="11" fillId="0" borderId="0" xfId="3" applyFont="1" applyAlignment="1" applyProtection="1">
      <alignment horizontal="center" wrapText="1"/>
    </xf>
    <xf numFmtId="43" fontId="31" fillId="0" borderId="1" xfId="3" applyFont="1" applyBorder="1" applyProtection="1">
      <protection locked="0"/>
    </xf>
    <xf numFmtId="169" fontId="11" fillId="0" borderId="0" xfId="3" applyNumberFormat="1" applyFont="1" applyProtection="1">
      <protection locked="0"/>
    </xf>
    <xf numFmtId="0" fontId="11" fillId="0" borderId="1" xfId="3" applyNumberFormat="1" applyFont="1" applyFill="1" applyBorder="1" applyAlignment="1" applyProtection="1">
      <alignment horizontal="right"/>
    </xf>
    <xf numFmtId="0" fontId="11" fillId="0" borderId="1" xfId="3" applyNumberFormat="1" applyFont="1" applyFill="1" applyBorder="1" applyProtection="1"/>
    <xf numFmtId="43" fontId="11" fillId="0" borderId="0" xfId="3" applyFont="1" applyBorder="1" applyAlignment="1" applyProtection="1">
      <alignment horizontal="center"/>
      <protection locked="0"/>
    </xf>
    <xf numFmtId="0" fontId="11" fillId="0" borderId="0" xfId="17" applyFont="1" applyAlignment="1" applyProtection="1">
      <alignment vertical="top"/>
      <protection locked="0"/>
    </xf>
    <xf numFmtId="39" fontId="12" fillId="0" borderId="1" xfId="3" applyNumberFormat="1" applyFont="1" applyBorder="1" applyAlignment="1" applyProtection="1">
      <alignment horizontal="center" wrapText="1"/>
      <protection locked="0"/>
    </xf>
    <xf numFmtId="39" fontId="12" fillId="0" borderId="1" xfId="3" applyNumberFormat="1" applyFont="1" applyBorder="1" applyAlignment="1" applyProtection="1">
      <alignment horizontal="center"/>
      <protection locked="0"/>
    </xf>
    <xf numFmtId="0" fontId="12" fillId="0" borderId="1" xfId="3" applyNumberFormat="1" applyFont="1" applyBorder="1" applyAlignment="1" applyProtection="1">
      <alignment horizontal="center" wrapText="1"/>
      <protection locked="0"/>
    </xf>
    <xf numFmtId="43" fontId="11" fillId="0" borderId="9" xfId="3" applyFont="1" applyBorder="1" applyProtection="1">
      <protection locked="0"/>
    </xf>
    <xf numFmtId="39" fontId="11" fillId="0" borderId="9" xfId="3" applyNumberFormat="1" applyFont="1" applyBorder="1" applyProtection="1">
      <protection locked="0"/>
    </xf>
    <xf numFmtId="0" fontId="11" fillId="0" borderId="9" xfId="3" applyNumberFormat="1" applyFont="1" applyBorder="1" applyProtection="1">
      <protection locked="0"/>
    </xf>
    <xf numFmtId="0" fontId="11" fillId="0" borderId="11" xfId="3" applyNumberFormat="1" applyFont="1" applyBorder="1" applyProtection="1">
      <protection locked="0"/>
    </xf>
    <xf numFmtId="0" fontId="12" fillId="0" borderId="12" xfId="3" applyNumberFormat="1" applyFont="1" applyBorder="1" applyAlignment="1" applyProtection="1">
      <alignment horizontal="center" wrapText="1"/>
      <protection locked="0"/>
    </xf>
    <xf numFmtId="39" fontId="12" fillId="0" borderId="13" xfId="3" applyNumberFormat="1" applyFont="1" applyBorder="1" applyProtection="1"/>
    <xf numFmtId="43" fontId="12" fillId="0" borderId="0" xfId="3" applyFont="1" applyBorder="1" applyAlignment="1" applyProtection="1">
      <alignment horizontal="center"/>
      <protection locked="0"/>
    </xf>
    <xf numFmtId="43" fontId="12" fillId="0" borderId="1" xfId="3" applyFont="1" applyBorder="1" applyAlignment="1" applyProtection="1">
      <alignment horizontal="center"/>
      <protection locked="0"/>
    </xf>
    <xf numFmtId="49" fontId="12" fillId="0" borderId="0" xfId="3" quotePrefix="1" applyNumberFormat="1" applyFont="1" applyBorder="1" applyAlignment="1" applyProtection="1">
      <alignment horizontal="right"/>
    </xf>
    <xf numFmtId="166" fontId="12" fillId="0" borderId="0" xfId="3" quotePrefix="1" applyNumberFormat="1" applyFont="1" applyBorder="1" applyAlignment="1" applyProtection="1">
      <alignment horizontal="right"/>
      <protection locked="0"/>
    </xf>
    <xf numFmtId="43" fontId="12" fillId="0" borderId="0" xfId="3" applyFont="1" applyBorder="1" applyAlignment="1" applyProtection="1">
      <alignment horizontal="right"/>
      <protection locked="0"/>
    </xf>
    <xf numFmtId="43" fontId="12" fillId="0" borderId="9" xfId="3" applyFont="1" applyBorder="1" applyProtection="1">
      <protection locked="0"/>
    </xf>
    <xf numFmtId="43" fontId="11" fillId="0" borderId="11" xfId="3" applyFont="1" applyBorder="1" applyProtection="1">
      <protection locked="0"/>
    </xf>
    <xf numFmtId="39" fontId="12" fillId="0" borderId="15" xfId="3" applyNumberFormat="1" applyFont="1" applyBorder="1" applyProtection="1"/>
    <xf numFmtId="39" fontId="12" fillId="0" borderId="11" xfId="3" applyNumberFormat="1" applyFont="1" applyBorder="1" applyProtection="1"/>
    <xf numFmtId="2" fontId="12" fillId="0" borderId="0" xfId="3" applyNumberFormat="1" applyFont="1" applyBorder="1" applyProtection="1">
      <protection locked="0"/>
    </xf>
    <xf numFmtId="0" fontId="11" fillId="0" borderId="11" xfId="3" applyNumberFormat="1" applyFont="1" applyBorder="1" applyProtection="1"/>
    <xf numFmtId="0" fontId="11" fillId="0" borderId="12" xfId="3" applyNumberFormat="1" applyFont="1" applyBorder="1" applyProtection="1"/>
    <xf numFmtId="39" fontId="12" fillId="0" borderId="9" xfId="3" applyNumberFormat="1" applyFont="1" applyBorder="1" applyProtection="1"/>
    <xf numFmtId="0" fontId="12" fillId="0" borderId="1" xfId="3" applyNumberFormat="1" applyFont="1" applyFill="1" applyBorder="1" applyAlignment="1" applyProtection="1">
      <alignment horizontal="center"/>
      <protection locked="0"/>
    </xf>
    <xf numFmtId="43" fontId="12" fillId="0" borderId="1" xfId="3" applyFont="1" applyBorder="1" applyProtection="1">
      <protection locked="0"/>
    </xf>
    <xf numFmtId="43" fontId="11" fillId="0" borderId="9" xfId="3" applyFont="1" applyBorder="1" applyProtection="1"/>
    <xf numFmtId="43" fontId="11" fillId="0" borderId="11" xfId="3" applyFont="1" applyBorder="1" applyProtection="1"/>
    <xf numFmtId="2" fontId="36" fillId="5" borderId="0" xfId="4" applyNumberFormat="1" applyFont="1" applyFill="1" applyProtection="1">
      <protection locked="0"/>
    </xf>
    <xf numFmtId="0" fontId="39" fillId="0" borderId="0" xfId="18" applyFont="1"/>
    <xf numFmtId="0" fontId="14" fillId="0" borderId="0" xfId="34" applyFont="1" applyAlignment="1">
      <alignment vertical="top"/>
    </xf>
    <xf numFmtId="0" fontId="47" fillId="0" borderId="0" xfId="40" applyFont="1" applyAlignment="1">
      <alignment horizontal="center" vertical="center" wrapText="1"/>
    </xf>
    <xf numFmtId="49" fontId="47" fillId="0" borderId="0" xfId="40" applyNumberFormat="1" applyFont="1" applyAlignment="1">
      <alignment horizontal="center" vertical="center" wrapText="1"/>
    </xf>
    <xf numFmtId="0" fontId="5" fillId="0" borderId="0" xfId="40"/>
    <xf numFmtId="0" fontId="48" fillId="0" borderId="0" xfId="40" applyFont="1" applyAlignment="1">
      <alignment wrapText="1"/>
    </xf>
    <xf numFmtId="49" fontId="48" fillId="0" borderId="0" xfId="40" applyNumberFormat="1" applyFont="1" applyAlignment="1">
      <alignment wrapText="1"/>
    </xf>
    <xf numFmtId="49" fontId="48" fillId="0" borderId="0" xfId="40" quotePrefix="1" applyNumberFormat="1" applyFont="1" applyAlignment="1">
      <alignment wrapText="1"/>
    </xf>
    <xf numFmtId="0" fontId="5" fillId="0" borderId="0" xfId="40" applyAlignment="1">
      <alignment wrapText="1"/>
    </xf>
    <xf numFmtId="49" fontId="5" fillId="0" borderId="0" xfId="40" applyNumberFormat="1"/>
    <xf numFmtId="0" fontId="5" fillId="0" borderId="0" xfId="40" quotePrefix="1"/>
    <xf numFmtId="0" fontId="6" fillId="0" borderId="0" xfId="18"/>
    <xf numFmtId="0" fontId="45" fillId="0" borderId="0" xfId="0" applyFont="1" applyProtection="1">
      <protection locked="0"/>
    </xf>
    <xf numFmtId="0" fontId="45" fillId="0" borderId="2" xfId="0" applyFont="1" applyBorder="1" applyProtection="1">
      <protection locked="0"/>
    </xf>
    <xf numFmtId="0" fontId="46" fillId="0" borderId="0" xfId="40" applyFont="1" applyAlignment="1">
      <alignment horizontal="center"/>
    </xf>
    <xf numFmtId="0" fontId="5" fillId="0" borderId="22" xfId="40" applyBorder="1"/>
    <xf numFmtId="0" fontId="5" fillId="0" borderId="23" xfId="40" applyBorder="1"/>
    <xf numFmtId="0" fontId="5" fillId="0" borderId="24" xfId="40" applyBorder="1"/>
    <xf numFmtId="0" fontId="5" fillId="0" borderId="4" xfId="40" applyBorder="1"/>
    <xf numFmtId="0" fontId="5" fillId="0" borderId="25" xfId="40" applyBorder="1"/>
    <xf numFmtId="0" fontId="49" fillId="0" borderId="22" xfId="40" applyFont="1" applyBorder="1"/>
    <xf numFmtId="0" fontId="14" fillId="4" borderId="0" xfId="33" applyFont="1" applyFill="1"/>
    <xf numFmtId="0" fontId="48" fillId="0" borderId="0" xfId="0" applyFont="1" applyAlignment="1">
      <alignment horizontal="left" wrapText="1"/>
    </xf>
    <xf numFmtId="0" fontId="48" fillId="0" borderId="0" xfId="0" quotePrefix="1" applyFont="1" applyAlignment="1">
      <alignment horizontal="left" wrapText="1"/>
    </xf>
    <xf numFmtId="0" fontId="48" fillId="0" borderId="0" xfId="40" applyFont="1" applyAlignment="1">
      <alignment horizontal="left" wrapText="1"/>
    </xf>
    <xf numFmtId="0" fontId="3" fillId="0" borderId="0" xfId="40" quotePrefix="1" applyFont="1"/>
    <xf numFmtId="0" fontId="10" fillId="5" borderId="0" xfId="13" applyFill="1" applyAlignment="1" applyProtection="1">
      <alignment horizontal="justify" wrapText="1"/>
    </xf>
    <xf numFmtId="0" fontId="7" fillId="0" borderId="1" xfId="18" applyFont="1" applyBorder="1"/>
    <xf numFmtId="0" fontId="6" fillId="0" borderId="0" xfId="18" quotePrefix="1"/>
    <xf numFmtId="0" fontId="34" fillId="0" borderId="1" xfId="18" applyFont="1" applyBorder="1"/>
    <xf numFmtId="0" fontId="6" fillId="0" borderId="0" xfId="18" applyAlignment="1">
      <alignment horizontal="left"/>
    </xf>
    <xf numFmtId="0" fontId="34" fillId="0" borderId="1" xfId="18" applyFont="1" applyBorder="1" applyAlignment="1">
      <alignment horizontal="left"/>
    </xf>
    <xf numFmtId="0" fontId="33" fillId="6" borderId="1" xfId="19" applyFont="1" applyFill="1" applyBorder="1"/>
    <xf numFmtId="0" fontId="11" fillId="4" borderId="2" xfId="17" applyFont="1" applyFill="1" applyBorder="1" applyAlignment="1" applyProtection="1">
      <alignment horizontal="center" vertical="center"/>
      <protection locked="0"/>
    </xf>
    <xf numFmtId="170" fontId="11" fillId="0" borderId="0" xfId="3" applyNumberFormat="1" applyFont="1" applyProtection="1">
      <protection locked="0"/>
    </xf>
    <xf numFmtId="0" fontId="46" fillId="7" borderId="26" xfId="43" applyFont="1" applyFill="1" applyBorder="1" applyAlignment="1">
      <alignment horizontal="right" wrapText="1"/>
    </xf>
    <xf numFmtId="0" fontId="46" fillId="7" borderId="26" xfId="43" applyFont="1" applyFill="1" applyBorder="1"/>
    <xf numFmtId="0" fontId="1" fillId="0" borderId="0" xfId="43"/>
    <xf numFmtId="0" fontId="46" fillId="0" borderId="26" xfId="43" applyFont="1" applyBorder="1" applyAlignment="1">
      <alignment horizontal="right"/>
    </xf>
    <xf numFmtId="0" fontId="46" fillId="0" borderId="0" xfId="43" applyFont="1"/>
    <xf numFmtId="0" fontId="46" fillId="0" borderId="26" xfId="43" applyFont="1" applyBorder="1"/>
    <xf numFmtId="49" fontId="31" fillId="8" borderId="6" xfId="3" quotePrefix="1" applyNumberFormat="1" applyFont="1" applyFill="1" applyBorder="1" applyAlignment="1" applyProtection="1">
      <alignment horizontal="center"/>
      <protection locked="0"/>
    </xf>
    <xf numFmtId="9" fontId="11" fillId="8" borderId="0" xfId="36" applyFont="1" applyFill="1" applyAlignment="1" applyProtection="1">
      <alignment horizontal="center"/>
      <protection locked="0"/>
    </xf>
    <xf numFmtId="170" fontId="11" fillId="8" borderId="1" xfId="3" applyNumberFormat="1" applyFont="1" applyFill="1" applyBorder="1" applyProtection="1">
      <protection locked="0"/>
    </xf>
    <xf numFmtId="0" fontId="11" fillId="8" borderId="0" xfId="3" applyNumberFormat="1" applyFont="1" applyFill="1" applyProtection="1">
      <protection locked="0"/>
    </xf>
    <xf numFmtId="0" fontId="11" fillId="8" borderId="1" xfId="3" applyNumberFormat="1" applyFont="1" applyFill="1" applyBorder="1" applyProtection="1">
      <protection locked="0"/>
    </xf>
    <xf numFmtId="0" fontId="43" fillId="4" borderId="0" xfId="33" applyFont="1" applyFill="1" applyAlignment="1">
      <alignment vertical="top" wrapText="1"/>
    </xf>
    <xf numFmtId="0" fontId="43" fillId="4" borderId="0" xfId="33" applyFont="1" applyFill="1" applyAlignment="1">
      <alignment vertical="top"/>
    </xf>
    <xf numFmtId="0" fontId="44" fillId="4" borderId="0" xfId="33" applyFont="1" applyFill="1" applyAlignment="1">
      <alignment vertical="top"/>
    </xf>
    <xf numFmtId="0" fontId="44" fillId="4" borderId="0" xfId="33" applyFont="1" applyFill="1"/>
    <xf numFmtId="0" fontId="42" fillId="4" borderId="0" xfId="33" applyFont="1" applyFill="1" applyAlignment="1">
      <alignment vertical="top"/>
    </xf>
    <xf numFmtId="164" fontId="28" fillId="4" borderId="0" xfId="17" applyNumberFormat="1" applyFont="1" applyFill="1" applyAlignment="1">
      <alignment horizontal="left"/>
    </xf>
    <xf numFmtId="0" fontId="14" fillId="4" borderId="0" xfId="34" applyFont="1" applyFill="1" applyAlignment="1">
      <alignment horizontal="justify" vertical="top" wrapText="1"/>
    </xf>
    <xf numFmtId="0" fontId="14" fillId="4" borderId="0" xfId="33" applyFont="1" applyFill="1" applyAlignment="1">
      <alignment horizontal="justify" vertical="top" wrapText="1"/>
    </xf>
    <xf numFmtId="0" fontId="14" fillId="4" borderId="0" xfId="33" applyFont="1" applyFill="1" applyAlignment="1">
      <alignment horizontal="left"/>
    </xf>
    <xf numFmtId="0" fontId="30" fillId="4" borderId="0" xfId="0" applyFont="1" applyFill="1" applyAlignment="1">
      <alignment horizontal="justify" wrapText="1"/>
    </xf>
    <xf numFmtId="0" fontId="14" fillId="4" borderId="0" xfId="0" applyFont="1" applyFill="1" applyAlignment="1">
      <alignment horizontal="justify" vertical="top" wrapText="1"/>
    </xf>
    <xf numFmtId="0" fontId="10" fillId="4" borderId="0" xfId="13" applyFill="1" applyAlignment="1" applyProtection="1"/>
    <xf numFmtId="0" fontId="14" fillId="4" borderId="0" xfId="35" applyFont="1" applyFill="1" applyAlignment="1">
      <alignment vertical="top"/>
    </xf>
    <xf numFmtId="0" fontId="14" fillId="4" borderId="0" xfId="35" applyFont="1" applyFill="1"/>
    <xf numFmtId="0" fontId="10" fillId="4" borderId="0" xfId="13" applyFill="1" applyAlignment="1" applyProtection="1">
      <alignment vertical="top"/>
    </xf>
    <xf numFmtId="0" fontId="14" fillId="4" borderId="0" xfId="33" applyFont="1" applyFill="1" applyAlignment="1">
      <alignment vertical="top" wrapText="1"/>
    </xf>
    <xf numFmtId="0" fontId="14" fillId="4" borderId="0" xfId="0" applyFont="1" applyFill="1"/>
    <xf numFmtId="165" fontId="13" fillId="4" borderId="0" xfId="34" applyNumberFormat="1" applyFont="1" applyFill="1" applyAlignment="1">
      <alignment horizontal="center" vertical="top"/>
    </xf>
    <xf numFmtId="0" fontId="14" fillId="4" borderId="0" xfId="0" applyFont="1" applyFill="1" applyAlignment="1">
      <alignment wrapText="1"/>
    </xf>
    <xf numFmtId="0" fontId="18" fillId="4" borderId="0" xfId="33" applyFont="1" applyFill="1" applyAlignment="1">
      <alignment vertical="top"/>
    </xf>
    <xf numFmtId="0" fontId="29" fillId="4" borderId="0" xfId="0" applyFont="1" applyFill="1" applyAlignment="1">
      <alignment horizontal="justify" vertical="top" wrapText="1"/>
    </xf>
    <xf numFmtId="165" fontId="13" fillId="4" borderId="0" xfId="34" applyNumberFormat="1" applyFont="1" applyFill="1" applyAlignment="1">
      <alignment horizontal="center" vertical="center"/>
    </xf>
    <xf numFmtId="0" fontId="14" fillId="4" borderId="0" xfId="0" applyFont="1" applyFill="1" applyAlignment="1">
      <alignment horizontal="justify" wrapText="1"/>
    </xf>
    <xf numFmtId="0" fontId="29" fillId="4" borderId="0" xfId="0" applyFont="1" applyFill="1"/>
    <xf numFmtId="0" fontId="14" fillId="4" borderId="0" xfId="0" applyFont="1" applyFill="1" applyAlignment="1">
      <alignment horizontal="left" vertical="top"/>
    </xf>
    <xf numFmtId="0" fontId="14" fillId="4" borderId="0" xfId="0" applyFont="1" applyFill="1" applyAlignment="1">
      <alignment horizontal="left" indent="1"/>
    </xf>
    <xf numFmtId="0" fontId="37" fillId="4" borderId="0" xfId="0" applyFont="1" applyFill="1" applyAlignment="1">
      <alignment horizontal="left"/>
    </xf>
    <xf numFmtId="0" fontId="41" fillId="5" borderId="0" xfId="0" applyFont="1" applyFill="1" applyAlignment="1">
      <alignment horizontal="left" wrapText="1"/>
    </xf>
    <xf numFmtId="0" fontId="14" fillId="4" borderId="0" xfId="0" applyFont="1" applyFill="1" applyAlignment="1">
      <alignment horizontal="justify" wrapText="1" readingOrder="1"/>
    </xf>
    <xf numFmtId="0" fontId="11" fillId="4" borderId="0" xfId="0" applyFont="1" applyFill="1" applyAlignment="1">
      <alignment wrapText="1" readingOrder="1"/>
    </xf>
    <xf numFmtId="0" fontId="14" fillId="4" borderId="0" xfId="0" applyFont="1" applyFill="1" applyAlignment="1">
      <alignment wrapText="1"/>
    </xf>
    <xf numFmtId="0" fontId="29" fillId="4" borderId="0" xfId="0" applyFont="1" applyFill="1" applyAlignment="1">
      <alignment horizontal="justify" vertical="top" wrapText="1"/>
    </xf>
    <xf numFmtId="0" fontId="14" fillId="4" borderId="0" xfId="0" applyFont="1" applyFill="1" applyAlignment="1">
      <alignment horizontal="justify" vertical="top" wrapText="1"/>
    </xf>
    <xf numFmtId="0" fontId="14" fillId="4" borderId="0" xfId="0" applyFont="1" applyFill="1" applyAlignment="1">
      <alignment horizontal="left" vertical="top" wrapText="1"/>
    </xf>
    <xf numFmtId="43" fontId="12" fillId="0" borderId="14" xfId="3" applyFont="1" applyBorder="1" applyAlignment="1" applyProtection="1">
      <alignment horizontal="center"/>
      <protection locked="0"/>
    </xf>
    <xf numFmtId="43" fontId="12" fillId="0" borderId="10" xfId="3" applyFont="1" applyBorder="1" applyAlignment="1" applyProtection="1">
      <alignment horizontal="center"/>
      <protection locked="0"/>
    </xf>
    <xf numFmtId="43" fontId="50" fillId="5" borderId="16" xfId="3" applyFont="1" applyFill="1" applyBorder="1" applyAlignment="1" applyProtection="1">
      <alignment horizontal="left"/>
      <protection locked="0"/>
    </xf>
    <xf numFmtId="43" fontId="50" fillId="5" borderId="17" xfId="3" applyFont="1" applyFill="1" applyBorder="1" applyAlignment="1" applyProtection="1">
      <alignment horizontal="left"/>
      <protection locked="0"/>
    </xf>
    <xf numFmtId="43" fontId="50" fillId="5" borderId="18" xfId="3" applyFont="1" applyFill="1" applyBorder="1" applyAlignment="1" applyProtection="1">
      <alignment horizontal="left"/>
      <protection locked="0"/>
    </xf>
    <xf numFmtId="49" fontId="11" fillId="8" borderId="16" xfId="17" applyNumberFormat="1" applyFont="1" applyFill="1" applyBorder="1" applyAlignment="1" applyProtection="1">
      <alignment horizontal="right"/>
      <protection locked="0"/>
    </xf>
    <xf numFmtId="49" fontId="11" fillId="8" borderId="17" xfId="17" applyNumberFormat="1" applyFont="1" applyFill="1" applyBorder="1" applyAlignment="1" applyProtection="1">
      <alignment horizontal="right"/>
      <protection locked="0"/>
    </xf>
    <xf numFmtId="49" fontId="11" fillId="8" borderId="18" xfId="17" applyNumberFormat="1" applyFont="1" applyFill="1" applyBorder="1" applyAlignment="1" applyProtection="1">
      <alignment horizontal="right"/>
      <protection locked="0"/>
    </xf>
    <xf numFmtId="39" fontId="11" fillId="0" borderId="16" xfId="17" applyNumberFormat="1" applyFont="1" applyBorder="1" applyAlignment="1">
      <alignment horizontal="right"/>
    </xf>
    <xf numFmtId="39" fontId="11" fillId="0" borderId="17" xfId="17" applyNumberFormat="1" applyFont="1" applyBorder="1" applyAlignment="1">
      <alignment horizontal="right"/>
    </xf>
    <xf numFmtId="39" fontId="11" fillId="0" borderId="18" xfId="17" applyNumberFormat="1" applyFont="1" applyBorder="1" applyAlignment="1">
      <alignment horizontal="right"/>
    </xf>
    <xf numFmtId="0" fontId="11" fillId="8" borderId="16" xfId="0" applyFont="1" applyFill="1" applyBorder="1" applyAlignment="1" applyProtection="1">
      <alignment horizontal="right"/>
      <protection locked="0"/>
    </xf>
    <xf numFmtId="0" fontId="11" fillId="8" borderId="17" xfId="0" applyFont="1" applyFill="1" applyBorder="1" applyAlignment="1" applyProtection="1">
      <alignment horizontal="right"/>
      <protection locked="0"/>
    </xf>
    <xf numFmtId="0" fontId="11" fillId="8" borderId="18" xfId="0" applyFont="1" applyFill="1" applyBorder="1" applyAlignment="1" applyProtection="1">
      <alignment horizontal="right"/>
      <protection locked="0"/>
    </xf>
    <xf numFmtId="167" fontId="11" fillId="8" borderId="16" xfId="0" applyNumberFormat="1" applyFont="1" applyFill="1" applyBorder="1" applyAlignment="1" applyProtection="1">
      <alignment horizontal="right"/>
      <protection locked="0"/>
    </xf>
    <xf numFmtId="167" fontId="11" fillId="8" borderId="17" xfId="0" applyNumberFormat="1" applyFont="1" applyFill="1" applyBorder="1" applyAlignment="1" applyProtection="1">
      <alignment horizontal="right"/>
      <protection locked="0"/>
    </xf>
    <xf numFmtId="167" fontId="11" fillId="8" borderId="18" xfId="0" applyNumberFormat="1" applyFont="1" applyFill="1" applyBorder="1" applyAlignment="1" applyProtection="1">
      <alignment horizontal="right"/>
      <protection locked="0"/>
    </xf>
    <xf numFmtId="167" fontId="23" fillId="8" borderId="16" xfId="13" applyNumberFormat="1" applyFont="1" applyFill="1" applyBorder="1" applyAlignment="1" applyProtection="1">
      <alignment horizontal="right"/>
      <protection locked="0"/>
    </xf>
    <xf numFmtId="0" fontId="45" fillId="0" borderId="7" xfId="18" applyFont="1" applyBorder="1"/>
    <xf numFmtId="0" fontId="45" fillId="0" borderId="8" xfId="18" applyFont="1" applyBorder="1"/>
    <xf numFmtId="0" fontId="11" fillId="0" borderId="4" xfId="18" applyFont="1" applyBorder="1" applyAlignment="1">
      <alignment horizontal="right"/>
    </xf>
    <xf numFmtId="39" fontId="11" fillId="0" borderId="4" xfId="18" applyNumberFormat="1" applyFont="1" applyBorder="1" applyAlignment="1">
      <alignment horizontal="right"/>
    </xf>
    <xf numFmtId="167" fontId="11" fillId="0" borderId="4" xfId="18" applyNumberFormat="1" applyFont="1" applyBorder="1" applyAlignment="1">
      <alignment horizontal="right"/>
    </xf>
    <xf numFmtId="0" fontId="46" fillId="0" borderId="19" xfId="40" applyFont="1" applyBorder="1" applyAlignment="1">
      <alignment horizontal="center"/>
    </xf>
    <xf numFmtId="0" fontId="46" fillId="0" borderId="20" xfId="40" applyFont="1" applyBorder="1" applyAlignment="1">
      <alignment horizontal="center"/>
    </xf>
    <xf numFmtId="0" fontId="46" fillId="0" borderId="21" xfId="40" applyFont="1" applyBorder="1" applyAlignment="1">
      <alignment horizontal="center"/>
    </xf>
  </cellXfs>
  <cellStyles count="44">
    <cellStyle name="Comma" xfId="1" builtinId="3"/>
    <cellStyle name="Comma [0] 2" xfId="2" xr:uid="{00000000-0005-0000-0000-000001000000}"/>
    <cellStyle name="Comma 2" xfId="3" xr:uid="{00000000-0005-0000-0000-000002000000}"/>
    <cellStyle name="Comma 2 2" xfId="4" xr:uid="{00000000-0005-0000-0000-000003000000}"/>
    <cellStyle name="Comma 2 2 2" xfId="5" xr:uid="{00000000-0005-0000-0000-000004000000}"/>
    <cellStyle name="Comma 2 2 3" xfId="6" xr:uid="{00000000-0005-0000-0000-000005000000}"/>
    <cellStyle name="Comma 2 2 4" xfId="7" xr:uid="{00000000-0005-0000-0000-000006000000}"/>
    <cellStyle name="Comma 3" xfId="8" xr:uid="{00000000-0005-0000-0000-000007000000}"/>
    <cellStyle name="Comma 3 2" xfId="9" xr:uid="{00000000-0005-0000-0000-000008000000}"/>
    <cellStyle name="Comma 4" xfId="10" xr:uid="{00000000-0005-0000-0000-000009000000}"/>
    <cellStyle name="Currency [0] 2" xfId="11" xr:uid="{00000000-0005-0000-0000-00000A000000}"/>
    <cellStyle name="Currency 2" xfId="12" xr:uid="{00000000-0005-0000-0000-00000B000000}"/>
    <cellStyle name="Hyperlink" xfId="13" builtinId="8"/>
    <cellStyle name="Hyperlink 2" xfId="14" xr:uid="{00000000-0005-0000-0000-00000D000000}"/>
    <cellStyle name="Hyperlink 2 2" xfId="15" xr:uid="{00000000-0005-0000-0000-00000E000000}"/>
    <cellStyle name="Hyperlink 2 3" xfId="16" xr:uid="{00000000-0005-0000-0000-00000F000000}"/>
    <cellStyle name="Normal" xfId="0" builtinId="0"/>
    <cellStyle name="Normal 10" xfId="42" xr:uid="{AAE435B4-0220-48E6-94EC-637F3562F971}"/>
    <cellStyle name="Normal 11" xfId="38" xr:uid="{00000000-0005-0000-0000-000011000000}"/>
    <cellStyle name="Normal 12" xfId="43" xr:uid="{5E1E2E08-FCE0-4545-80AC-6A166B24A6B4}"/>
    <cellStyle name="Normal 2" xfId="17" xr:uid="{00000000-0005-0000-0000-000012000000}"/>
    <cellStyle name="Normal 2 2" xfId="18" xr:uid="{00000000-0005-0000-0000-000013000000}"/>
    <cellStyle name="Normal 2 2 2" xfId="19" xr:uid="{00000000-0005-0000-0000-000014000000}"/>
    <cellStyle name="Normal 2 2 2 2" xfId="20" xr:uid="{00000000-0005-0000-0000-000015000000}"/>
    <cellStyle name="Normal 2 2 3" xfId="21" xr:uid="{00000000-0005-0000-0000-000016000000}"/>
    <cellStyle name="Normal 2 2 4" xfId="22" xr:uid="{00000000-0005-0000-0000-000017000000}"/>
    <cellStyle name="Normal 3" xfId="23" xr:uid="{00000000-0005-0000-0000-000018000000}"/>
    <cellStyle name="Normal 3 2" xfId="24" xr:uid="{00000000-0005-0000-0000-000019000000}"/>
    <cellStyle name="Normal 4" xfId="25" xr:uid="{00000000-0005-0000-0000-00001A000000}"/>
    <cellStyle name="Normal 4 2" xfId="26" xr:uid="{00000000-0005-0000-0000-00001B000000}"/>
    <cellStyle name="Normal 5" xfId="27" xr:uid="{00000000-0005-0000-0000-00001C000000}"/>
    <cellStyle name="Normal 5 2" xfId="28" xr:uid="{00000000-0005-0000-0000-00001D000000}"/>
    <cellStyle name="Normal 5 3" xfId="29" xr:uid="{00000000-0005-0000-0000-00001E000000}"/>
    <cellStyle name="Normal 5 4" xfId="30" xr:uid="{00000000-0005-0000-0000-00001F000000}"/>
    <cellStyle name="Normal 5 5" xfId="31" xr:uid="{00000000-0005-0000-0000-000020000000}"/>
    <cellStyle name="Normal 6" xfId="32" xr:uid="{00000000-0005-0000-0000-000021000000}"/>
    <cellStyle name="Normal 7" xfId="41" xr:uid="{C1AC71EF-70B3-4937-9D1F-433B29E47844}"/>
    <cellStyle name="Normal 8" xfId="39" xr:uid="{00000000-0005-0000-0000-000022000000}"/>
    <cellStyle name="Normal 9" xfId="40" xr:uid="{00000000-0005-0000-0000-000023000000}"/>
    <cellStyle name="Normal_SHEET" xfId="33" xr:uid="{00000000-0005-0000-0000-000024000000}"/>
    <cellStyle name="Normal_SHEET 2" xfId="34" xr:uid="{00000000-0005-0000-0000-000025000000}"/>
    <cellStyle name="Normal_SHEET 3" xfId="35" xr:uid="{00000000-0005-0000-0000-000026000000}"/>
    <cellStyle name="Percent 2" xfId="36" xr:uid="{00000000-0005-0000-0000-000027000000}"/>
    <cellStyle name="PSDec" xfId="37" xr:uid="{00000000-0005-0000-0000-000028000000}"/>
  </cellStyles>
  <dxfs count="1">
    <dxf>
      <font>
        <name val="Times New Roman"/>
        <scheme val="none"/>
      </font>
    </dxf>
  </dxfs>
  <tableStyles count="0" defaultTableStyle="TableStyleMedium9" defaultPivotStyle="PivotStyleLight16"/>
  <colors>
    <mruColors>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247651"/>
          <a:ext cx="5916930"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495425"/>
          <a:ext cx="5907405"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4152900</xdr:colOff>
      <xdr:row>6</xdr:row>
      <xdr:rowOff>85725</xdr:rowOff>
    </xdr:from>
    <xdr:to>
      <xdr:col>3</xdr:col>
      <xdr:colOff>5010150</xdr:colOff>
      <xdr:row>6</xdr:row>
      <xdr:rowOff>87313</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rot="10800000">
          <a:off x="5038725" y="1285875"/>
          <a:ext cx="857250"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114300</xdr:rowOff>
    </xdr:from>
    <xdr:to>
      <xdr:col>2</xdr:col>
      <xdr:colOff>6412230</xdr:colOff>
      <xdr:row>0</xdr:row>
      <xdr:rowOff>114301</xdr:rowOff>
    </xdr:to>
    <xdr:cxnSp macro="">
      <xdr:nvCxnSpPr>
        <xdr:cNvPr id="2" name="Straight Connector 1">
          <a:extLst>
            <a:ext uri="{FF2B5EF4-FFF2-40B4-BE49-F238E27FC236}">
              <a16:creationId xmlns:a16="http://schemas.microsoft.com/office/drawing/2014/main" id="{87369EAB-A77D-46D7-8A2B-CC19DD25E33A}"/>
            </a:ext>
          </a:extLst>
        </xdr:cNvPr>
        <xdr:cNvCxnSpPr/>
      </xdr:nvCxnSpPr>
      <xdr:spPr>
        <a:xfrm flipV="1">
          <a:off x="0" y="114300"/>
          <a:ext cx="8028305"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4</xdr:row>
      <xdr:rowOff>85725</xdr:rowOff>
    </xdr:from>
    <xdr:to>
      <xdr:col>2</xdr:col>
      <xdr:colOff>6450330</xdr:colOff>
      <xdr:row>4</xdr:row>
      <xdr:rowOff>85726</xdr:rowOff>
    </xdr:to>
    <xdr:cxnSp macro="">
      <xdr:nvCxnSpPr>
        <xdr:cNvPr id="3" name="Straight Connector 2">
          <a:extLst>
            <a:ext uri="{FF2B5EF4-FFF2-40B4-BE49-F238E27FC236}">
              <a16:creationId xmlns:a16="http://schemas.microsoft.com/office/drawing/2014/main" id="{5663E10E-96B6-4768-B8EE-994693B4F6D0}"/>
            </a:ext>
          </a:extLst>
        </xdr:cNvPr>
        <xdr:cNvCxnSpPr/>
      </xdr:nvCxnSpPr>
      <xdr:spPr>
        <a:xfrm flipV="1">
          <a:off x="38100" y="901700"/>
          <a:ext cx="8028305"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223546</xdr:colOff>
      <xdr:row>3</xdr:row>
      <xdr:rowOff>97194</xdr:rowOff>
    </xdr:from>
    <xdr:to>
      <xdr:col>6</xdr:col>
      <xdr:colOff>0</xdr:colOff>
      <xdr:row>3</xdr:row>
      <xdr:rowOff>98782</xdr:rowOff>
    </xdr:to>
    <xdr:cxnSp macro="">
      <xdr:nvCxnSpPr>
        <xdr:cNvPr id="2" name="Straight Arrow Connector 1">
          <a:extLst>
            <a:ext uri="{FF2B5EF4-FFF2-40B4-BE49-F238E27FC236}">
              <a16:creationId xmlns:a16="http://schemas.microsoft.com/office/drawing/2014/main" id="{00000000-0008-0000-0200-000002000000}"/>
            </a:ext>
          </a:extLst>
        </xdr:cNvPr>
        <xdr:cNvCxnSpPr/>
      </xdr:nvCxnSpPr>
      <xdr:spPr>
        <a:xfrm rot="10800000">
          <a:off x="4179337" y="709515"/>
          <a:ext cx="1019177"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O-N3150-01A.sog.local\SHARE\SWAR\25-%20CAFR\CAFR2016\Forms%202016\2015%20Forms%20-%20Copied\Form16_Revenues_Based_on%20Encumbrances_conver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FR2020/Forms/FCC%20formulas/FCC%20PINK%20load%20for%20FY20%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o-n3150-01a.sog.local\SWAR\CAFR2018\Forms\Forms%20Ready%20for%20Phase%201%20Review\XXX_Form18_Post%20Closing%20Adjustment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gets.sharepoint.com/sites/SWAR/SWAR/ACFR%202024/Forms/Entity%20list%20for%20forms%206.30.24.xlsx" TargetMode="External"/><Relationship Id="rId1" Type="http://schemas.openxmlformats.org/officeDocument/2006/relationships/externalLinkPath" Target="Entity%20list%20for%20forms%206.3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CAFR2017\Organization%20Folders\1_FY17%20Forms\0_Primary%20Govt\402%20-%20Agriculture\BU%2040200_Form17_Allowance%20for%20Doubtful%20Accou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Rev-encum summary"/>
      <sheetName val="Rev Based on Encum detail SHORT"/>
      <sheetName val="Sheet2"/>
      <sheetName val="Programs"/>
      <sheetName val="Sheet1"/>
      <sheetName val="Accounts TW to FASTR"/>
      <sheetName val="Rev Based on Encum detail Long"/>
      <sheetName val="Sample Rev-encum summary"/>
      <sheetName val="Sample Rev Based on Encum detai"/>
      <sheetName val="PS Query Screen shot"/>
      <sheetName val="Sample 0GL080 Query"/>
      <sheetName val="Sample AR_AP"/>
      <sheetName val="Sample Pivot AR_AP"/>
      <sheetName val="Value Copy-PS to HFM Map"/>
      <sheetName val="Value Copy-PS to HFM Map (2)"/>
      <sheetName val="PS to HFM Map"/>
      <sheetName val="Pivot-PS to HFM Map"/>
      <sheetName val="HFM"/>
      <sheetName val="Entit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F2" t="str">
            <v>121000</v>
          </cell>
          <cell r="H2" t="str">
            <v>200000</v>
          </cell>
        </row>
        <row r="3">
          <cell r="F3" t="str">
            <v>121001</v>
          </cell>
          <cell r="H3" t="str">
            <v>200001</v>
          </cell>
        </row>
        <row r="4">
          <cell r="F4" t="str">
            <v>121002</v>
          </cell>
          <cell r="H4" t="str">
            <v>200002</v>
          </cell>
        </row>
        <row r="5">
          <cell r="F5" t="str">
            <v>121003</v>
          </cell>
          <cell r="H5" t="str">
            <v>200003</v>
          </cell>
        </row>
        <row r="6">
          <cell r="F6" t="str">
            <v>121004</v>
          </cell>
          <cell r="H6" t="str">
            <v>200004</v>
          </cell>
        </row>
        <row r="7">
          <cell r="F7" t="str">
            <v>121005</v>
          </cell>
          <cell r="H7" t="str">
            <v>200005</v>
          </cell>
        </row>
        <row r="8">
          <cell r="F8" t="str">
            <v>121008</v>
          </cell>
          <cell r="H8" t="str">
            <v>200006</v>
          </cell>
        </row>
        <row r="9">
          <cell r="F9" t="str">
            <v>121010</v>
          </cell>
          <cell r="H9" t="str">
            <v>200007</v>
          </cell>
        </row>
        <row r="10">
          <cell r="F10" t="str">
            <v>122000</v>
          </cell>
          <cell r="H10" t="str">
            <v>200008</v>
          </cell>
        </row>
        <row r="11">
          <cell r="F11" t="str">
            <v>122001</v>
          </cell>
          <cell r="H11" t="str">
            <v>200009</v>
          </cell>
        </row>
        <row r="12">
          <cell r="F12" t="str">
            <v>122002</v>
          </cell>
          <cell r="H12" t="str">
            <v>200010</v>
          </cell>
        </row>
        <row r="13">
          <cell r="F13" t="str">
            <v>122003</v>
          </cell>
          <cell r="H13" t="str">
            <v>200011</v>
          </cell>
        </row>
        <row r="14">
          <cell r="F14" t="str">
            <v>122004</v>
          </cell>
          <cell r="H14" t="str">
            <v>200012</v>
          </cell>
        </row>
        <row r="15">
          <cell r="F15" t="str">
            <v>122005</v>
          </cell>
          <cell r="H15" t="str">
            <v>200050</v>
          </cell>
        </row>
        <row r="16">
          <cell r="F16" t="str">
            <v>122006</v>
          </cell>
          <cell r="H16" t="str">
            <v>200999</v>
          </cell>
        </row>
        <row r="17">
          <cell r="F17" t="str">
            <v>122007</v>
          </cell>
          <cell r="H17" t="str">
            <v>201000</v>
          </cell>
        </row>
        <row r="18">
          <cell r="F18" t="str">
            <v>122008</v>
          </cell>
          <cell r="H18" t="str">
            <v>201001</v>
          </cell>
        </row>
        <row r="19">
          <cell r="F19" t="str">
            <v>122009</v>
          </cell>
          <cell r="H19" t="str">
            <v>202000</v>
          </cell>
        </row>
        <row r="20">
          <cell r="F20" t="str">
            <v>122010</v>
          </cell>
          <cell r="H20" t="str">
            <v>202001</v>
          </cell>
        </row>
        <row r="21">
          <cell r="F21" t="str">
            <v>122011</v>
          </cell>
          <cell r="H21" t="str">
            <v>202050</v>
          </cell>
        </row>
        <row r="22">
          <cell r="F22" t="str">
            <v>122500</v>
          </cell>
          <cell r="H22" t="str">
            <v>202070</v>
          </cell>
        </row>
        <row r="23">
          <cell r="F23" t="str">
            <v>122501</v>
          </cell>
          <cell r="H23" t="str">
            <v>202071</v>
          </cell>
        </row>
        <row r="24">
          <cell r="F24" t="str">
            <v>122502</v>
          </cell>
          <cell r="H24" t="str">
            <v>202072</v>
          </cell>
        </row>
        <row r="25">
          <cell r="F25" t="str">
            <v>123000</v>
          </cell>
          <cell r="H25" t="str">
            <v>206000</v>
          </cell>
        </row>
        <row r="26">
          <cell r="F26" t="str">
            <v>123001</v>
          </cell>
          <cell r="H26" t="str">
            <v>206001</v>
          </cell>
        </row>
        <row r="27">
          <cell r="F27" t="str">
            <v>123002</v>
          </cell>
          <cell r="H27" t="str">
            <v>207000</v>
          </cell>
        </row>
        <row r="28">
          <cell r="F28" t="str">
            <v>123050</v>
          </cell>
          <cell r="H28" t="str">
            <v>207001</v>
          </cell>
        </row>
        <row r="29">
          <cell r="F29" t="str">
            <v>123051</v>
          </cell>
          <cell r="H29" t="str">
            <v>207002</v>
          </cell>
        </row>
        <row r="30">
          <cell r="F30" t="str">
            <v>124000</v>
          </cell>
          <cell r="H30" t="str">
            <v>210000</v>
          </cell>
        </row>
        <row r="31">
          <cell r="F31" t="str">
            <v>124001</v>
          </cell>
          <cell r="H31" t="str">
            <v>210001</v>
          </cell>
        </row>
        <row r="32">
          <cell r="F32" t="str">
            <v>124002</v>
          </cell>
          <cell r="H32" t="str">
            <v>210002</v>
          </cell>
        </row>
        <row r="33">
          <cell r="F33" t="str">
            <v>124900</v>
          </cell>
          <cell r="H33" t="str">
            <v>210003</v>
          </cell>
        </row>
        <row r="34">
          <cell r="F34" t="str">
            <v>124901</v>
          </cell>
          <cell r="H34" t="str">
            <v>210004</v>
          </cell>
        </row>
        <row r="35">
          <cell r="F35" t="str">
            <v>125000</v>
          </cell>
          <cell r="H35" t="str">
            <v>210005</v>
          </cell>
        </row>
        <row r="36">
          <cell r="F36" t="str">
            <v>125001</v>
          </cell>
          <cell r="H36" t="str">
            <v>210006</v>
          </cell>
        </row>
        <row r="37">
          <cell r="F37" t="str">
            <v>125002</v>
          </cell>
          <cell r="H37" t="str">
            <v>210007</v>
          </cell>
        </row>
        <row r="38">
          <cell r="F38" t="str">
            <v>125003</v>
          </cell>
          <cell r="H38" t="str">
            <v>210050</v>
          </cell>
        </row>
        <row r="39">
          <cell r="F39" t="str">
            <v>125004</v>
          </cell>
          <cell r="H39" t="str">
            <v>210051</v>
          </cell>
        </row>
        <row r="40">
          <cell r="F40" t="str">
            <v>125010</v>
          </cell>
          <cell r="H40" t="str">
            <v>210052</v>
          </cell>
        </row>
        <row r="41">
          <cell r="F41" t="str">
            <v>125050</v>
          </cell>
          <cell r="H41" t="str">
            <v>210053</v>
          </cell>
        </row>
        <row r="42">
          <cell r="F42" t="str">
            <v>125051</v>
          </cell>
          <cell r="H42" t="str">
            <v>210054</v>
          </cell>
        </row>
        <row r="43">
          <cell r="F43" t="str">
            <v>126000</v>
          </cell>
          <cell r="H43" t="str">
            <v>210055</v>
          </cell>
        </row>
        <row r="44">
          <cell r="F44" t="str">
            <v>126001</v>
          </cell>
          <cell r="H44" t="str">
            <v>210056</v>
          </cell>
        </row>
        <row r="45">
          <cell r="F45" t="str">
            <v>126002</v>
          </cell>
          <cell r="H45" t="str">
            <v>210057</v>
          </cell>
        </row>
        <row r="46">
          <cell r="F46" t="str">
            <v>126010</v>
          </cell>
          <cell r="H46" t="str">
            <v>210058</v>
          </cell>
        </row>
        <row r="47">
          <cell r="F47" t="str">
            <v>127000</v>
          </cell>
          <cell r="H47" t="str">
            <v>210070</v>
          </cell>
        </row>
        <row r="48">
          <cell r="F48" t="str">
            <v>127001</v>
          </cell>
          <cell r="H48" t="str">
            <v>214000</v>
          </cell>
        </row>
        <row r="49">
          <cell r="F49" t="str">
            <v>127002</v>
          </cell>
          <cell r="H49" t="str">
            <v>214001</v>
          </cell>
        </row>
        <row r="50">
          <cell r="F50" t="str">
            <v>127003</v>
          </cell>
          <cell r="H50" t="str">
            <v>215000</v>
          </cell>
        </row>
        <row r="51">
          <cell r="F51" t="str">
            <v>127004</v>
          </cell>
          <cell r="H51" t="str">
            <v>215001</v>
          </cell>
        </row>
        <row r="52">
          <cell r="F52" t="str">
            <v>127005</v>
          </cell>
          <cell r="H52" t="str">
            <v>215002</v>
          </cell>
        </row>
        <row r="53">
          <cell r="F53" t="str">
            <v>127006</v>
          </cell>
          <cell r="H53" t="str">
            <v>215003</v>
          </cell>
        </row>
        <row r="54">
          <cell r="F54" t="str">
            <v>127007</v>
          </cell>
          <cell r="H54" t="str">
            <v>215004</v>
          </cell>
        </row>
        <row r="55">
          <cell r="F55" t="str">
            <v>127008</v>
          </cell>
          <cell r="H55" t="str">
            <v>215005</v>
          </cell>
        </row>
        <row r="56">
          <cell r="F56" t="str">
            <v>127009</v>
          </cell>
          <cell r="H56" t="str">
            <v>215006</v>
          </cell>
        </row>
        <row r="57">
          <cell r="F57" t="str">
            <v>127010</v>
          </cell>
          <cell r="H57" t="str">
            <v>215007</v>
          </cell>
        </row>
        <row r="58">
          <cell r="F58" t="str">
            <v>127011</v>
          </cell>
          <cell r="H58" t="str">
            <v>215008</v>
          </cell>
        </row>
        <row r="59">
          <cell r="F59" t="str">
            <v>127500</v>
          </cell>
          <cell r="H59" t="str">
            <v>215010</v>
          </cell>
        </row>
        <row r="60">
          <cell r="F60" t="str">
            <v>127501</v>
          </cell>
          <cell r="H60" t="str">
            <v>215011</v>
          </cell>
        </row>
        <row r="61">
          <cell r="F61" t="str">
            <v>128000</v>
          </cell>
          <cell r="H61" t="str">
            <v>215020</v>
          </cell>
        </row>
        <row r="62">
          <cell r="F62" t="str">
            <v>128001</v>
          </cell>
          <cell r="H62" t="str">
            <v>215021</v>
          </cell>
        </row>
        <row r="63">
          <cell r="F63" t="str">
            <v>128002</v>
          </cell>
          <cell r="H63" t="str">
            <v>215025</v>
          </cell>
        </row>
        <row r="64">
          <cell r="F64" t="str">
            <v>128003</v>
          </cell>
          <cell r="H64" t="str">
            <v>215028</v>
          </cell>
        </row>
        <row r="65">
          <cell r="F65" t="str">
            <v>128004</v>
          </cell>
          <cell r="H65" t="str">
            <v>215040</v>
          </cell>
        </row>
        <row r="66">
          <cell r="F66" t="str">
            <v>128005</v>
          </cell>
          <cell r="H66" t="str">
            <v>215041</v>
          </cell>
        </row>
        <row r="67">
          <cell r="F67" t="str">
            <v>128006</v>
          </cell>
          <cell r="H67" t="str">
            <v>215045</v>
          </cell>
        </row>
        <row r="68">
          <cell r="F68" t="str">
            <v>128007</v>
          </cell>
          <cell r="H68" t="str">
            <v>215048</v>
          </cell>
        </row>
        <row r="69">
          <cell r="F69" t="str">
            <v>128008</v>
          </cell>
          <cell r="H69" t="str">
            <v>215050</v>
          </cell>
        </row>
        <row r="70">
          <cell r="F70" t="str">
            <v>128009</v>
          </cell>
          <cell r="H70" t="str">
            <v>215060</v>
          </cell>
        </row>
        <row r="71">
          <cell r="F71" t="str">
            <v>128010</v>
          </cell>
          <cell r="H71" t="str">
            <v>215061</v>
          </cell>
        </row>
        <row r="72">
          <cell r="F72" t="str">
            <v>128011</v>
          </cell>
          <cell r="H72" t="str">
            <v>215065</v>
          </cell>
        </row>
        <row r="73">
          <cell r="F73" t="str">
            <v>128500</v>
          </cell>
          <cell r="H73" t="str">
            <v>215070</v>
          </cell>
        </row>
        <row r="74">
          <cell r="F74" t="str">
            <v>128501</v>
          </cell>
          <cell r="H74" t="str">
            <v>215071</v>
          </cell>
        </row>
        <row r="75">
          <cell r="F75" t="str">
            <v>129000</v>
          </cell>
          <cell r="H75" t="str">
            <v>215072</v>
          </cell>
        </row>
        <row r="76">
          <cell r="F76" t="str">
            <v>129001</v>
          </cell>
          <cell r="H76" t="str">
            <v>215073</v>
          </cell>
        </row>
        <row r="77">
          <cell r="F77" t="str">
            <v>129002</v>
          </cell>
          <cell r="H77" t="str">
            <v>215074</v>
          </cell>
        </row>
        <row r="78">
          <cell r="F78" t="str">
            <v>129003</v>
          </cell>
          <cell r="H78" t="str">
            <v>215075</v>
          </cell>
        </row>
        <row r="79">
          <cell r="F79" t="str">
            <v>129004</v>
          </cell>
          <cell r="H79" t="str">
            <v>215076</v>
          </cell>
        </row>
        <row r="80">
          <cell r="F80" t="str">
            <v>129005</v>
          </cell>
          <cell r="H80" t="str">
            <v>215077</v>
          </cell>
        </row>
        <row r="81">
          <cell r="F81" t="str">
            <v>129006</v>
          </cell>
          <cell r="H81" t="str">
            <v>215078</v>
          </cell>
        </row>
        <row r="82">
          <cell r="F82" t="str">
            <v>129007</v>
          </cell>
          <cell r="H82" t="str">
            <v>215079</v>
          </cell>
        </row>
        <row r="83">
          <cell r="F83" t="str">
            <v>129008</v>
          </cell>
          <cell r="H83" t="str">
            <v>215080</v>
          </cell>
        </row>
        <row r="84">
          <cell r="F84" t="str">
            <v>129009</v>
          </cell>
          <cell r="H84" t="str">
            <v>215081</v>
          </cell>
        </row>
        <row r="85">
          <cell r="F85" t="str">
            <v>129010</v>
          </cell>
          <cell r="H85" t="str">
            <v>215082</v>
          </cell>
        </row>
        <row r="86">
          <cell r="F86" t="str">
            <v>129011</v>
          </cell>
          <cell r="H86" t="str">
            <v>215083</v>
          </cell>
        </row>
        <row r="87">
          <cell r="F87" t="str">
            <v>130000</v>
          </cell>
          <cell r="H87" t="str">
            <v>215084</v>
          </cell>
        </row>
        <row r="88">
          <cell r="F88" t="str">
            <v>130001</v>
          </cell>
          <cell r="H88" t="str">
            <v>215090</v>
          </cell>
        </row>
        <row r="89">
          <cell r="F89" t="str">
            <v>130002</v>
          </cell>
          <cell r="H89" t="str">
            <v>215096</v>
          </cell>
        </row>
        <row r="90">
          <cell r="F90" t="str">
            <v>130003</v>
          </cell>
          <cell r="H90" t="str">
            <v>215099</v>
          </cell>
        </row>
        <row r="91">
          <cell r="F91" t="str">
            <v>130004</v>
          </cell>
          <cell r="H91" t="str">
            <v>215101</v>
          </cell>
        </row>
        <row r="92">
          <cell r="F92" t="str">
            <v>130005</v>
          </cell>
          <cell r="H92" t="str">
            <v>215102</v>
          </cell>
        </row>
        <row r="93">
          <cell r="F93" t="str">
            <v>130006</v>
          </cell>
          <cell r="H93" t="str">
            <v>215103</v>
          </cell>
        </row>
        <row r="94">
          <cell r="F94" t="str">
            <v>130007</v>
          </cell>
          <cell r="H94" t="str">
            <v>215106</v>
          </cell>
        </row>
        <row r="95">
          <cell r="F95" t="str">
            <v>130008</v>
          </cell>
          <cell r="H95" t="str">
            <v>215107</v>
          </cell>
        </row>
        <row r="96">
          <cell r="F96" t="str">
            <v>130009</v>
          </cell>
          <cell r="H96" t="str">
            <v>215108</v>
          </cell>
        </row>
        <row r="97">
          <cell r="F97" t="str">
            <v>130010</v>
          </cell>
          <cell r="H97" t="str">
            <v>215111</v>
          </cell>
        </row>
        <row r="98">
          <cell r="F98" t="str">
            <v>130011</v>
          </cell>
          <cell r="H98" t="str">
            <v>215112</v>
          </cell>
        </row>
        <row r="99">
          <cell r="F99" t="str">
            <v>131000</v>
          </cell>
          <cell r="H99" t="str">
            <v>215121</v>
          </cell>
        </row>
        <row r="100">
          <cell r="F100" t="str">
            <v>131001</v>
          </cell>
          <cell r="H100" t="str">
            <v>215131</v>
          </cell>
        </row>
        <row r="101">
          <cell r="F101" t="str">
            <v>131900</v>
          </cell>
          <cell r="H101" t="str">
            <v>215132</v>
          </cell>
        </row>
        <row r="102">
          <cell r="F102" t="str">
            <v>132000</v>
          </cell>
          <cell r="H102" t="str">
            <v>215140</v>
          </cell>
        </row>
        <row r="103">
          <cell r="F103" t="str">
            <v>132001</v>
          </cell>
          <cell r="H103" t="str">
            <v>215151</v>
          </cell>
        </row>
        <row r="104">
          <cell r="F104" t="str">
            <v>132900</v>
          </cell>
          <cell r="H104" t="str">
            <v>215201</v>
          </cell>
        </row>
        <row r="105">
          <cell r="F105" t="str">
            <v>133000</v>
          </cell>
          <cell r="H105" t="str">
            <v>215202</v>
          </cell>
        </row>
        <row r="106">
          <cell r="F106" t="str">
            <v>133001</v>
          </cell>
          <cell r="H106" t="str">
            <v>215203</v>
          </cell>
        </row>
        <row r="107">
          <cell r="F107" t="str">
            <v>133002</v>
          </cell>
          <cell r="H107" t="str">
            <v>215204</v>
          </cell>
        </row>
        <row r="108">
          <cell r="F108" t="str">
            <v>133003</v>
          </cell>
          <cell r="H108" t="str">
            <v>215205</v>
          </cell>
        </row>
        <row r="109">
          <cell r="F109" t="str">
            <v>133040</v>
          </cell>
          <cell r="H109" t="str">
            <v>215206</v>
          </cell>
        </row>
        <row r="110">
          <cell r="F110" t="str">
            <v>133041</v>
          </cell>
          <cell r="H110" t="str">
            <v>215207</v>
          </cell>
        </row>
        <row r="111">
          <cell r="F111" t="str">
            <v>133042</v>
          </cell>
          <cell r="H111" t="str">
            <v>215208</v>
          </cell>
        </row>
        <row r="112">
          <cell r="F112" t="str">
            <v>133050</v>
          </cell>
          <cell r="H112" t="str">
            <v>215209</v>
          </cell>
        </row>
        <row r="113">
          <cell r="F113" t="str">
            <v>133051</v>
          </cell>
          <cell r="H113" t="str">
            <v>215210</v>
          </cell>
        </row>
        <row r="114">
          <cell r="F114" t="str">
            <v>133052</v>
          </cell>
          <cell r="H114" t="str">
            <v>215211</v>
          </cell>
        </row>
        <row r="115">
          <cell r="F115" t="str">
            <v>133053</v>
          </cell>
          <cell r="H115" t="str">
            <v>215212</v>
          </cell>
        </row>
        <row r="116">
          <cell r="F116" t="str">
            <v>133054</v>
          </cell>
          <cell r="H116" t="str">
            <v>215213</v>
          </cell>
        </row>
        <row r="117">
          <cell r="F117" t="str">
            <v>133055</v>
          </cell>
          <cell r="H117" t="str">
            <v>215214</v>
          </cell>
        </row>
        <row r="118">
          <cell r="F118" t="str">
            <v>133056</v>
          </cell>
          <cell r="H118" t="str">
            <v>215215</v>
          </cell>
        </row>
        <row r="119">
          <cell r="F119" t="str">
            <v>133057</v>
          </cell>
          <cell r="H119" t="str">
            <v>215216</v>
          </cell>
        </row>
        <row r="120">
          <cell r="F120" t="str">
            <v>133058</v>
          </cell>
          <cell r="H120" t="str">
            <v>215217</v>
          </cell>
        </row>
        <row r="121">
          <cell r="F121" t="str">
            <v>133059</v>
          </cell>
          <cell r="H121" t="str">
            <v>215218</v>
          </cell>
        </row>
        <row r="122">
          <cell r="F122" t="str">
            <v>133060</v>
          </cell>
          <cell r="H122" t="str">
            <v>215219</v>
          </cell>
        </row>
        <row r="123">
          <cell r="F123" t="str">
            <v>133061</v>
          </cell>
          <cell r="H123" t="str">
            <v>215220</v>
          </cell>
        </row>
        <row r="124">
          <cell r="F124" t="str">
            <v>133062</v>
          </cell>
          <cell r="H124" t="str">
            <v>215221</v>
          </cell>
        </row>
        <row r="125">
          <cell r="F125" t="str">
            <v>133080</v>
          </cell>
          <cell r="H125" t="str">
            <v>215222</v>
          </cell>
        </row>
        <row r="126">
          <cell r="F126" t="str">
            <v>133081</v>
          </cell>
          <cell r="H126" t="str">
            <v>215223</v>
          </cell>
        </row>
        <row r="127">
          <cell r="F127" t="str">
            <v>133082</v>
          </cell>
          <cell r="H127" t="str">
            <v>215224</v>
          </cell>
        </row>
        <row r="128">
          <cell r="F128" t="str">
            <v>133083</v>
          </cell>
          <cell r="H128" t="str">
            <v>215225</v>
          </cell>
        </row>
        <row r="129">
          <cell r="F129" t="str">
            <v>133084</v>
          </cell>
          <cell r="H129" t="str">
            <v>215226</v>
          </cell>
        </row>
        <row r="130">
          <cell r="F130" t="str">
            <v>133085</v>
          </cell>
          <cell r="H130" t="str">
            <v>215227</v>
          </cell>
        </row>
        <row r="131">
          <cell r="F131" t="str">
            <v>133086</v>
          </cell>
          <cell r="H131" t="str">
            <v>215228</v>
          </cell>
        </row>
        <row r="132">
          <cell r="F132" t="str">
            <v>133090</v>
          </cell>
          <cell r="H132" t="str">
            <v>215229</v>
          </cell>
        </row>
        <row r="133">
          <cell r="F133" t="str">
            <v>133095</v>
          </cell>
          <cell r="H133" t="str">
            <v>215230</v>
          </cell>
        </row>
        <row r="134">
          <cell r="F134" t="str">
            <v>133096</v>
          </cell>
          <cell r="H134" t="str">
            <v>215231</v>
          </cell>
        </row>
        <row r="135">
          <cell r="F135" t="str">
            <v>133100</v>
          </cell>
          <cell r="H135" t="str">
            <v>215232</v>
          </cell>
        </row>
        <row r="136">
          <cell r="F136" t="str">
            <v>133102</v>
          </cell>
          <cell r="H136" t="str">
            <v>215233</v>
          </cell>
        </row>
        <row r="137">
          <cell r="F137" t="str">
            <v>133104</v>
          </cell>
          <cell r="H137" t="str">
            <v>215234</v>
          </cell>
        </row>
        <row r="138">
          <cell r="F138" t="str">
            <v>133105</v>
          </cell>
          <cell r="H138" t="str">
            <v>215235</v>
          </cell>
        </row>
        <row r="139">
          <cell r="F139" t="str">
            <v>133120</v>
          </cell>
          <cell r="H139" t="str">
            <v>215236</v>
          </cell>
        </row>
        <row r="140">
          <cell r="F140" t="str">
            <v>133150</v>
          </cell>
          <cell r="H140" t="str">
            <v>215237</v>
          </cell>
        </row>
        <row r="141">
          <cell r="F141" t="str">
            <v>133151</v>
          </cell>
          <cell r="H141" t="str">
            <v>215238</v>
          </cell>
        </row>
        <row r="142">
          <cell r="F142" t="str">
            <v>133152</v>
          </cell>
          <cell r="H142" t="str">
            <v>215239</v>
          </cell>
        </row>
        <row r="143">
          <cell r="F143" t="str">
            <v>133160</v>
          </cell>
          <cell r="H143" t="str">
            <v>215240</v>
          </cell>
        </row>
        <row r="144">
          <cell r="F144" t="str">
            <v>133900</v>
          </cell>
          <cell r="H144" t="str">
            <v>215241</v>
          </cell>
        </row>
        <row r="145">
          <cell r="F145" t="str">
            <v>133901</v>
          </cell>
          <cell r="H145" t="str">
            <v>215242</v>
          </cell>
        </row>
        <row r="146">
          <cell r="F146" t="str">
            <v>133910</v>
          </cell>
          <cell r="H146" t="str">
            <v>215243</v>
          </cell>
        </row>
        <row r="147">
          <cell r="F147" t="str">
            <v>134000</v>
          </cell>
          <cell r="H147" t="str">
            <v>215244</v>
          </cell>
        </row>
        <row r="148">
          <cell r="F148" t="str">
            <v>134001</v>
          </cell>
          <cell r="H148" t="str">
            <v>215245</v>
          </cell>
        </row>
        <row r="149">
          <cell r="F149" t="str">
            <v>134910</v>
          </cell>
          <cell r="H149" t="str">
            <v>215246</v>
          </cell>
        </row>
        <row r="150">
          <cell r="F150" t="str">
            <v>136000</v>
          </cell>
          <cell r="H150" t="str">
            <v>215247</v>
          </cell>
        </row>
        <row r="151">
          <cell r="F151" t="str">
            <v>136001</v>
          </cell>
          <cell r="H151" t="str">
            <v>215248</v>
          </cell>
        </row>
        <row r="152">
          <cell r="F152" t="str">
            <v>140000</v>
          </cell>
          <cell r="H152" t="str">
            <v>215249</v>
          </cell>
        </row>
        <row r="153">
          <cell r="F153" t="str">
            <v>140001</v>
          </cell>
          <cell r="H153" t="str">
            <v>215250</v>
          </cell>
        </row>
        <row r="154">
          <cell r="F154" t="str">
            <v>140002</v>
          </cell>
          <cell r="H154" t="str">
            <v>215301</v>
          </cell>
        </row>
        <row r="155">
          <cell r="F155" t="str">
            <v>140003</v>
          </cell>
          <cell r="H155" t="str">
            <v>215302</v>
          </cell>
        </row>
        <row r="156">
          <cell r="F156" t="str">
            <v>140004</v>
          </cell>
          <cell r="H156" t="str">
            <v>215303</v>
          </cell>
        </row>
        <row r="157">
          <cell r="F157" t="str">
            <v>140005</v>
          </cell>
          <cell r="H157" t="str">
            <v>215311</v>
          </cell>
        </row>
        <row r="158">
          <cell r="F158" t="str">
            <v>140006</v>
          </cell>
          <cell r="H158" t="str">
            <v>215312</v>
          </cell>
        </row>
        <row r="159">
          <cell r="F159" t="str">
            <v>140007</v>
          </cell>
          <cell r="H159" t="str">
            <v>215313</v>
          </cell>
        </row>
        <row r="160">
          <cell r="F160" t="str">
            <v>140050</v>
          </cell>
          <cell r="H160" t="str">
            <v>215314</v>
          </cell>
        </row>
        <row r="161">
          <cell r="F161" t="str">
            <v>140051</v>
          </cell>
          <cell r="H161" t="str">
            <v>215315</v>
          </cell>
        </row>
        <row r="162">
          <cell r="F162" t="str">
            <v>140053</v>
          </cell>
          <cell r="H162" t="str">
            <v>215316</v>
          </cell>
        </row>
        <row r="163">
          <cell r="F163" t="str">
            <v>140054</v>
          </cell>
          <cell r="H163" t="str">
            <v>215317</v>
          </cell>
        </row>
        <row r="164">
          <cell r="F164" t="str">
            <v>140055</v>
          </cell>
          <cell r="H164" t="str">
            <v>215318</v>
          </cell>
        </row>
        <row r="165">
          <cell r="F165" t="str">
            <v>140056</v>
          </cell>
          <cell r="H165" t="str">
            <v>215319</v>
          </cell>
        </row>
        <row r="166">
          <cell r="F166" t="str">
            <v>140057</v>
          </cell>
          <cell r="H166" t="str">
            <v>215320</v>
          </cell>
        </row>
        <row r="167">
          <cell r="F167" t="str">
            <v>141000</v>
          </cell>
          <cell r="H167" t="str">
            <v>215321</v>
          </cell>
        </row>
        <row r="168">
          <cell r="F168" t="str">
            <v>141001</v>
          </cell>
          <cell r="H168" t="str">
            <v>215325</v>
          </cell>
        </row>
        <row r="169">
          <cell r="F169" t="str">
            <v>143000</v>
          </cell>
          <cell r="H169" t="str">
            <v>215501</v>
          </cell>
        </row>
        <row r="170">
          <cell r="F170" t="str">
            <v>143001</v>
          </cell>
          <cell r="H170" t="str">
            <v>215502</v>
          </cell>
        </row>
        <row r="171">
          <cell r="F171" t="str">
            <v>143050</v>
          </cell>
          <cell r="H171" t="str">
            <v>215510</v>
          </cell>
        </row>
        <row r="172">
          <cell r="F172" t="str">
            <v>143051</v>
          </cell>
          <cell r="H172" t="str">
            <v>215521</v>
          </cell>
        </row>
        <row r="173">
          <cell r="F173" t="str">
            <v>143055</v>
          </cell>
          <cell r="H173" t="str">
            <v>215522</v>
          </cell>
        </row>
        <row r="174">
          <cell r="F174" t="str">
            <v>143074</v>
          </cell>
          <cell r="H174" t="str">
            <v>215523</v>
          </cell>
        </row>
        <row r="175">
          <cell r="F175" t="str">
            <v>143075</v>
          </cell>
          <cell r="H175" t="str">
            <v>215524</v>
          </cell>
        </row>
        <row r="176">
          <cell r="F176" t="str">
            <v>143076</v>
          </cell>
          <cell r="H176" t="str">
            <v>215525</v>
          </cell>
        </row>
        <row r="177">
          <cell r="F177" t="str">
            <v>143077</v>
          </cell>
          <cell r="H177" t="str">
            <v>215530</v>
          </cell>
        </row>
        <row r="178">
          <cell r="F178" t="str">
            <v>143078</v>
          </cell>
          <cell r="H178" t="str">
            <v>222000</v>
          </cell>
        </row>
        <row r="179">
          <cell r="F179" t="str">
            <v>144000</v>
          </cell>
          <cell r="H179" t="str">
            <v>222001</v>
          </cell>
        </row>
        <row r="180">
          <cell r="F180" t="str">
            <v>144001</v>
          </cell>
          <cell r="H180" t="str">
            <v>222002</v>
          </cell>
        </row>
        <row r="181">
          <cell r="F181" t="str">
            <v>144003</v>
          </cell>
          <cell r="H181" t="str">
            <v>222050</v>
          </cell>
        </row>
        <row r="182">
          <cell r="F182" t="str">
            <v>144004</v>
          </cell>
          <cell r="H182" t="str">
            <v>222051</v>
          </cell>
        </row>
        <row r="183">
          <cell r="F183" t="str">
            <v>144005</v>
          </cell>
          <cell r="H183" t="str">
            <v>222052</v>
          </cell>
        </row>
        <row r="184">
          <cell r="F184" t="str">
            <v>144009</v>
          </cell>
          <cell r="H184" t="str">
            <v>222053</v>
          </cell>
        </row>
        <row r="185">
          <cell r="F185" t="str">
            <v>144080</v>
          </cell>
          <cell r="H185" t="str">
            <v>222054</v>
          </cell>
        </row>
        <row r="186">
          <cell r="F186" t="str">
            <v>145000</v>
          </cell>
          <cell r="H186" t="str">
            <v>222055</v>
          </cell>
        </row>
        <row r="187">
          <cell r="F187" t="str">
            <v>145001</v>
          </cell>
          <cell r="H187" t="str">
            <v>222056</v>
          </cell>
        </row>
        <row r="188">
          <cell r="H188" t="str">
            <v>222057</v>
          </cell>
        </row>
        <row r="189">
          <cell r="H189" t="str">
            <v>222058</v>
          </cell>
        </row>
        <row r="190">
          <cell r="H190" t="str">
            <v>222059</v>
          </cell>
        </row>
        <row r="191">
          <cell r="H191" t="str">
            <v>222060</v>
          </cell>
        </row>
        <row r="192">
          <cell r="H192" t="str">
            <v>222100</v>
          </cell>
        </row>
        <row r="193">
          <cell r="H193" t="str">
            <v>222101</v>
          </cell>
        </row>
        <row r="194">
          <cell r="H194" t="str">
            <v>222110</v>
          </cell>
        </row>
        <row r="195">
          <cell r="H195" t="str">
            <v>222111</v>
          </cell>
        </row>
        <row r="196">
          <cell r="H196" t="str">
            <v>222112</v>
          </cell>
        </row>
        <row r="197">
          <cell r="H197" t="str">
            <v>222113</v>
          </cell>
        </row>
        <row r="198">
          <cell r="H198" t="str">
            <v>222114</v>
          </cell>
        </row>
        <row r="199">
          <cell r="H199" t="str">
            <v>222115</v>
          </cell>
        </row>
        <row r="200">
          <cell r="H200" t="str">
            <v>222116</v>
          </cell>
        </row>
        <row r="201">
          <cell r="H201" t="str">
            <v>230000</v>
          </cell>
        </row>
        <row r="202">
          <cell r="H202" t="str">
            <v>230001</v>
          </cell>
        </row>
        <row r="203">
          <cell r="H203" t="str">
            <v>231000</v>
          </cell>
        </row>
        <row r="204">
          <cell r="H204" t="str">
            <v>231001</v>
          </cell>
        </row>
        <row r="205">
          <cell r="H205" t="str">
            <v>233000</v>
          </cell>
        </row>
        <row r="206">
          <cell r="H206" t="str">
            <v>233001</v>
          </cell>
        </row>
        <row r="207">
          <cell r="H207" t="str">
            <v>233053</v>
          </cell>
        </row>
        <row r="208">
          <cell r="H208" t="str">
            <v>233054</v>
          </cell>
        </row>
        <row r="209">
          <cell r="H209" t="str">
            <v>233055</v>
          </cell>
        </row>
        <row r="210">
          <cell r="H210" t="str">
            <v>234000</v>
          </cell>
        </row>
        <row r="211">
          <cell r="H211" t="str">
            <v>234001</v>
          </cell>
        </row>
        <row r="212">
          <cell r="H212" t="str">
            <v>240000</v>
          </cell>
        </row>
        <row r="213">
          <cell r="H213" t="str">
            <v>240001</v>
          </cell>
        </row>
        <row r="214">
          <cell r="H214" t="str">
            <v>241000</v>
          </cell>
        </row>
        <row r="215">
          <cell r="H215" t="str">
            <v>241001</v>
          </cell>
        </row>
        <row r="216">
          <cell r="H216" t="str">
            <v>250000</v>
          </cell>
        </row>
        <row r="217">
          <cell r="H217" t="str">
            <v>250001</v>
          </cell>
        </row>
        <row r="218">
          <cell r="H218" t="str">
            <v>250002</v>
          </cell>
        </row>
        <row r="219">
          <cell r="H219" t="str">
            <v>250003</v>
          </cell>
        </row>
        <row r="220">
          <cell r="H220" t="str">
            <v>250010</v>
          </cell>
        </row>
        <row r="221">
          <cell r="H221" t="str">
            <v>250020</v>
          </cell>
        </row>
        <row r="222">
          <cell r="H222" t="str">
            <v>250022</v>
          </cell>
        </row>
        <row r="223">
          <cell r="H223" t="str">
            <v>250050</v>
          </cell>
        </row>
        <row r="224">
          <cell r="H224" t="str">
            <v>250080</v>
          </cell>
        </row>
        <row r="225">
          <cell r="H225" t="str">
            <v>251000</v>
          </cell>
        </row>
        <row r="226">
          <cell r="H226" t="str">
            <v>251001</v>
          </cell>
        </row>
        <row r="227">
          <cell r="H227" t="str">
            <v>256000</v>
          </cell>
        </row>
        <row r="228">
          <cell r="H228" t="str">
            <v>256001</v>
          </cell>
        </row>
        <row r="229">
          <cell r="H229" t="str">
            <v>257000</v>
          </cell>
        </row>
        <row r="230">
          <cell r="H230" t="str">
            <v>257001</v>
          </cell>
        </row>
        <row r="231">
          <cell r="H231" t="str">
            <v>257100</v>
          </cell>
        </row>
        <row r="232">
          <cell r="H232" t="str">
            <v>260000</v>
          </cell>
        </row>
        <row r="233">
          <cell r="H233" t="str">
            <v>260001</v>
          </cell>
        </row>
        <row r="234">
          <cell r="H234" t="str">
            <v>261000</v>
          </cell>
        </row>
        <row r="235">
          <cell r="H235" t="str">
            <v>261001</v>
          </cell>
        </row>
        <row r="236">
          <cell r="H236" t="str">
            <v>262000</v>
          </cell>
        </row>
        <row r="237">
          <cell r="H237" t="str">
            <v>262001</v>
          </cell>
        </row>
        <row r="238">
          <cell r="H238" t="str">
            <v>262002</v>
          </cell>
        </row>
        <row r="239">
          <cell r="H239" t="str">
            <v>262005</v>
          </cell>
        </row>
        <row r="240">
          <cell r="H240" t="str">
            <v>262006</v>
          </cell>
        </row>
        <row r="241">
          <cell r="H241" t="str">
            <v>262048</v>
          </cell>
        </row>
        <row r="242">
          <cell r="H242" t="str">
            <v>262049</v>
          </cell>
        </row>
        <row r="243">
          <cell r="H243" t="str">
            <v>262050</v>
          </cell>
        </row>
        <row r="244">
          <cell r="H244" t="str">
            <v>262051</v>
          </cell>
        </row>
        <row r="245">
          <cell r="H245" t="str">
            <v>262052</v>
          </cell>
        </row>
        <row r="246">
          <cell r="H246" t="str">
            <v>262053</v>
          </cell>
        </row>
        <row r="247">
          <cell r="H247" t="str">
            <v>262054</v>
          </cell>
        </row>
        <row r="248">
          <cell r="H248" t="str">
            <v>262055</v>
          </cell>
        </row>
        <row r="249">
          <cell r="H249" t="str">
            <v>262056</v>
          </cell>
        </row>
        <row r="250">
          <cell r="H250" t="str">
            <v>262057</v>
          </cell>
        </row>
        <row r="251">
          <cell r="H251" t="str">
            <v>262058</v>
          </cell>
        </row>
        <row r="252">
          <cell r="H252" t="str">
            <v>262059</v>
          </cell>
        </row>
        <row r="253">
          <cell r="H253" t="str">
            <v>262060</v>
          </cell>
        </row>
        <row r="254">
          <cell r="H254" t="str">
            <v>262061</v>
          </cell>
        </row>
        <row r="255">
          <cell r="H255" t="str">
            <v>262062</v>
          </cell>
        </row>
        <row r="256">
          <cell r="H256" t="str">
            <v>262063</v>
          </cell>
        </row>
        <row r="257">
          <cell r="H257" t="str">
            <v>262064</v>
          </cell>
        </row>
        <row r="258">
          <cell r="H258" t="str">
            <v>262065</v>
          </cell>
        </row>
        <row r="259">
          <cell r="H259" t="str">
            <v>262066</v>
          </cell>
        </row>
        <row r="260">
          <cell r="H260" t="str">
            <v>262067</v>
          </cell>
        </row>
        <row r="261">
          <cell r="H261" t="str">
            <v>262068</v>
          </cell>
        </row>
        <row r="262">
          <cell r="H262" t="str">
            <v>262069</v>
          </cell>
        </row>
        <row r="263">
          <cell r="H263" t="str">
            <v>262070</v>
          </cell>
        </row>
        <row r="264">
          <cell r="H264" t="str">
            <v>262100</v>
          </cell>
        </row>
        <row r="265">
          <cell r="H265" t="str">
            <v>262101</v>
          </cell>
        </row>
        <row r="266">
          <cell r="H266" t="str">
            <v>262102</v>
          </cell>
        </row>
        <row r="267">
          <cell r="H267" t="str">
            <v>262200</v>
          </cell>
        </row>
        <row r="268">
          <cell r="H268" t="str">
            <v>262201</v>
          </cell>
        </row>
        <row r="269">
          <cell r="H269" t="str">
            <v>262202</v>
          </cell>
        </row>
        <row r="270">
          <cell r="H270" t="str">
            <v>262203</v>
          </cell>
        </row>
        <row r="271">
          <cell r="H271" t="str">
            <v>262204</v>
          </cell>
        </row>
        <row r="272">
          <cell r="H272" t="str">
            <v>262205</v>
          </cell>
        </row>
        <row r="273">
          <cell r="H273" t="str">
            <v>262206</v>
          </cell>
        </row>
        <row r="274">
          <cell r="H274" t="str">
            <v>262207</v>
          </cell>
        </row>
        <row r="275">
          <cell r="H275" t="str">
            <v>262208</v>
          </cell>
        </row>
        <row r="276">
          <cell r="H276" t="str">
            <v>262209</v>
          </cell>
        </row>
        <row r="277">
          <cell r="H277" t="str">
            <v>262210</v>
          </cell>
        </row>
        <row r="278">
          <cell r="H278" t="str">
            <v>262211</v>
          </cell>
        </row>
        <row r="279">
          <cell r="H279" t="str">
            <v>262212</v>
          </cell>
        </row>
        <row r="280">
          <cell r="H280" t="str">
            <v>262213</v>
          </cell>
        </row>
        <row r="281">
          <cell r="H281" t="str">
            <v>262214</v>
          </cell>
        </row>
        <row r="282">
          <cell r="H282" t="str">
            <v>262215</v>
          </cell>
        </row>
        <row r="283">
          <cell r="H283" t="str">
            <v>262216</v>
          </cell>
        </row>
        <row r="284">
          <cell r="H284" t="str">
            <v>262217</v>
          </cell>
        </row>
        <row r="285">
          <cell r="H285" t="str">
            <v>262218</v>
          </cell>
        </row>
        <row r="286">
          <cell r="H286" t="str">
            <v>262219</v>
          </cell>
        </row>
        <row r="287">
          <cell r="H287" t="str">
            <v>262220</v>
          </cell>
        </row>
        <row r="288">
          <cell r="H288" t="str">
            <v>262221</v>
          </cell>
        </row>
        <row r="289">
          <cell r="H289" t="str">
            <v>262222</v>
          </cell>
        </row>
        <row r="290">
          <cell r="H290" t="str">
            <v>262223</v>
          </cell>
        </row>
        <row r="291">
          <cell r="H291" t="str">
            <v>262224</v>
          </cell>
        </row>
        <row r="292">
          <cell r="H292" t="str">
            <v>262225</v>
          </cell>
        </row>
        <row r="293">
          <cell r="H293" t="str">
            <v>262226</v>
          </cell>
        </row>
        <row r="294">
          <cell r="H294" t="str">
            <v>262227</v>
          </cell>
        </row>
        <row r="295">
          <cell r="H295" t="str">
            <v>262228</v>
          </cell>
        </row>
        <row r="296">
          <cell r="H296" t="str">
            <v>262229</v>
          </cell>
        </row>
        <row r="297">
          <cell r="H297" t="str">
            <v>262230</v>
          </cell>
        </row>
        <row r="298">
          <cell r="H298" t="str">
            <v>262231</v>
          </cell>
        </row>
        <row r="299">
          <cell r="H299" t="str">
            <v>262232</v>
          </cell>
        </row>
        <row r="300">
          <cell r="H300" t="str">
            <v>262233</v>
          </cell>
        </row>
        <row r="301">
          <cell r="H301" t="str">
            <v>262234</v>
          </cell>
        </row>
        <row r="302">
          <cell r="H302" t="str">
            <v>262235</v>
          </cell>
        </row>
        <row r="303">
          <cell r="H303" t="str">
            <v>263000</v>
          </cell>
        </row>
        <row r="304">
          <cell r="H304" t="str">
            <v>263001</v>
          </cell>
        </row>
        <row r="305">
          <cell r="H305" t="str">
            <v>264000</v>
          </cell>
        </row>
        <row r="306">
          <cell r="H306" t="str">
            <v>264001</v>
          </cell>
        </row>
        <row r="307">
          <cell r="H307" t="str">
            <v>265000</v>
          </cell>
        </row>
        <row r="308">
          <cell r="H308" t="str">
            <v>265001</v>
          </cell>
        </row>
        <row r="309">
          <cell r="H309" t="str">
            <v>266000</v>
          </cell>
        </row>
        <row r="310">
          <cell r="H310" t="str">
            <v>266001</v>
          </cell>
        </row>
        <row r="311">
          <cell r="H311" t="str">
            <v>269000</v>
          </cell>
        </row>
        <row r="312">
          <cell r="H312" t="str">
            <v>269001</v>
          </cell>
        </row>
        <row r="313">
          <cell r="H313" t="str">
            <v>270000</v>
          </cell>
        </row>
        <row r="314">
          <cell r="H314" t="str">
            <v>270001</v>
          </cell>
        </row>
        <row r="315">
          <cell r="H315" t="str">
            <v>270002</v>
          </cell>
        </row>
        <row r="316">
          <cell r="H316" t="str">
            <v>270003</v>
          </cell>
        </row>
        <row r="317">
          <cell r="H317" t="str">
            <v>270004</v>
          </cell>
        </row>
        <row r="318">
          <cell r="H318" t="str">
            <v>270005</v>
          </cell>
        </row>
        <row r="319">
          <cell r="H319" t="str">
            <v>271000</v>
          </cell>
        </row>
        <row r="320">
          <cell r="H320" t="str">
            <v>271001</v>
          </cell>
        </row>
        <row r="321">
          <cell r="H321" t="str">
            <v>279000</v>
          </cell>
        </row>
        <row r="322">
          <cell r="H322" t="str">
            <v>279001</v>
          </cell>
        </row>
        <row r="323">
          <cell r="H323" t="str">
            <v>280000</v>
          </cell>
        </row>
        <row r="324">
          <cell r="H324" t="str">
            <v>280001</v>
          </cell>
        </row>
        <row r="325">
          <cell r="H325" t="str">
            <v>281000</v>
          </cell>
        </row>
        <row r="326">
          <cell r="H326" t="str">
            <v>281001</v>
          </cell>
        </row>
        <row r="327">
          <cell r="H327" t="str">
            <v>282000</v>
          </cell>
        </row>
        <row r="328">
          <cell r="H328" t="str">
            <v>282001</v>
          </cell>
        </row>
        <row r="329">
          <cell r="H329" t="str">
            <v>283000</v>
          </cell>
        </row>
        <row r="330">
          <cell r="H330" t="str">
            <v>283001</v>
          </cell>
        </row>
        <row r="331">
          <cell r="H331" t="str">
            <v>284000</v>
          </cell>
        </row>
        <row r="332">
          <cell r="H332" t="str">
            <v>284001</v>
          </cell>
        </row>
        <row r="333">
          <cell r="H333" t="str">
            <v>285000</v>
          </cell>
        </row>
        <row r="334">
          <cell r="H334" t="str">
            <v>285001</v>
          </cell>
        </row>
        <row r="335">
          <cell r="H335" t="str">
            <v>286000</v>
          </cell>
        </row>
        <row r="336">
          <cell r="H336" t="str">
            <v>286001</v>
          </cell>
        </row>
        <row r="337">
          <cell r="H337" t="str">
            <v>286100</v>
          </cell>
        </row>
        <row r="338">
          <cell r="H338" t="str">
            <v>287000</v>
          </cell>
        </row>
        <row r="339">
          <cell r="H339" t="str">
            <v>287001</v>
          </cell>
        </row>
        <row r="340">
          <cell r="H340" t="str">
            <v>288000</v>
          </cell>
        </row>
        <row r="341">
          <cell r="H341" t="str">
            <v>288001</v>
          </cell>
        </row>
        <row r="342">
          <cell r="H342" t="str">
            <v>290000</v>
          </cell>
        </row>
        <row r="343">
          <cell r="H343" t="str">
            <v>290001</v>
          </cell>
        </row>
        <row r="344">
          <cell r="H344" t="str">
            <v>290002</v>
          </cell>
        </row>
        <row r="345">
          <cell r="H345" t="str">
            <v>290003</v>
          </cell>
        </row>
        <row r="346">
          <cell r="H346" t="str">
            <v>291000</v>
          </cell>
        </row>
        <row r="347">
          <cell r="H347" t="str">
            <v>291001</v>
          </cell>
        </row>
        <row r="348">
          <cell r="H348" t="str">
            <v>291002</v>
          </cell>
        </row>
        <row r="349">
          <cell r="H349" t="str">
            <v>291003</v>
          </cell>
        </row>
        <row r="350">
          <cell r="H350" t="str">
            <v>291004</v>
          </cell>
        </row>
        <row r="351">
          <cell r="H351" t="str">
            <v>291005</v>
          </cell>
        </row>
        <row r="352">
          <cell r="H352" t="str">
            <v>291006</v>
          </cell>
        </row>
        <row r="353">
          <cell r="H353" t="str">
            <v>291007</v>
          </cell>
        </row>
        <row r="354">
          <cell r="H354" t="str">
            <v>291008</v>
          </cell>
        </row>
        <row r="355">
          <cell r="H355" t="str">
            <v>291009</v>
          </cell>
        </row>
        <row r="356">
          <cell r="H356" t="str">
            <v>291010</v>
          </cell>
        </row>
        <row r="357">
          <cell r="H357" t="str">
            <v>292000</v>
          </cell>
        </row>
        <row r="358">
          <cell r="H358" t="str">
            <v>292001</v>
          </cell>
        </row>
        <row r="359">
          <cell r="H359" t="str">
            <v>293000</v>
          </cell>
        </row>
        <row r="360">
          <cell r="H360" t="str">
            <v>293001</v>
          </cell>
        </row>
        <row r="361">
          <cell r="H361" t="str">
            <v>293002</v>
          </cell>
        </row>
        <row r="362">
          <cell r="H362" t="str">
            <v>296000</v>
          </cell>
        </row>
        <row r="363">
          <cell r="H363" t="str">
            <v>296001</v>
          </cell>
        </row>
        <row r="364">
          <cell r="H364" t="str">
            <v>296002</v>
          </cell>
        </row>
        <row r="365">
          <cell r="H365" t="str">
            <v>296003</v>
          </cell>
        </row>
        <row r="366">
          <cell r="H366" t="str">
            <v>296004</v>
          </cell>
        </row>
        <row r="367">
          <cell r="H367" t="str">
            <v>296005</v>
          </cell>
        </row>
        <row r="368">
          <cell r="H368" t="str">
            <v>296006</v>
          </cell>
        </row>
        <row r="369">
          <cell r="H369" t="str">
            <v>296007</v>
          </cell>
        </row>
        <row r="370">
          <cell r="H370" t="str">
            <v>296008</v>
          </cell>
        </row>
        <row r="371">
          <cell r="H371" t="str">
            <v>296009</v>
          </cell>
        </row>
        <row r="372">
          <cell r="H372" t="str">
            <v>296010</v>
          </cell>
        </row>
        <row r="373">
          <cell r="H373" t="str">
            <v>296099</v>
          </cell>
        </row>
        <row r="374">
          <cell r="H374" t="str">
            <v>296150</v>
          </cell>
        </row>
      </sheetData>
      <sheetData sheetId="16"/>
      <sheetData sheetId="17"/>
      <sheetData sheetId="18"/>
      <sheetData sheetId="19"/>
      <sheetData sheetId="20">
        <row r="3">
          <cell r="A3">
            <v>40200</v>
          </cell>
          <cell r="B3" t="str">
            <v>Department of Agriculture</v>
          </cell>
          <cell r="G3" t="str">
            <v>Yes</v>
          </cell>
        </row>
        <row r="4">
          <cell r="A4" t="str">
            <v>40300(GF)</v>
          </cell>
          <cell r="B4" t="str">
            <v>Department of Administrative Services - General Fund</v>
          </cell>
        </row>
        <row r="5">
          <cell r="A5" t="str">
            <v>40300(ISF)</v>
          </cell>
          <cell r="B5" t="str">
            <v>Department of Administrative Services - ISF</v>
          </cell>
        </row>
        <row r="6">
          <cell r="A6" t="str">
            <v>40300(GAA)</v>
          </cell>
          <cell r="B6" t="str">
            <v>Department of Administrative Services - GAA</v>
          </cell>
        </row>
        <row r="7">
          <cell r="A7">
            <v>40400</v>
          </cell>
          <cell r="B7" t="str">
            <v>Department of Audits and Accounts</v>
          </cell>
        </row>
        <row r="8">
          <cell r="A8">
            <v>40500</v>
          </cell>
          <cell r="B8" t="str">
            <v>Department of Public Health</v>
          </cell>
        </row>
        <row r="9">
          <cell r="A9">
            <v>40600</v>
          </cell>
          <cell r="B9" t="str">
            <v>Department of Banking and Finance</v>
          </cell>
        </row>
        <row r="10">
          <cell r="A10">
            <v>40700</v>
          </cell>
          <cell r="B10" t="str">
            <v>State Accounting Office</v>
          </cell>
        </row>
        <row r="11">
          <cell r="A11">
            <v>40800</v>
          </cell>
          <cell r="B11" t="str">
            <v>Department of Insurance</v>
          </cell>
        </row>
        <row r="12">
          <cell r="A12">
            <v>40900</v>
          </cell>
          <cell r="B12" t="str">
            <v>Georgia State Financing and Investment Commission</v>
          </cell>
        </row>
        <row r="13">
          <cell r="A13">
            <v>41000</v>
          </cell>
          <cell r="B13" t="str">
            <v>State Properties Commission</v>
          </cell>
        </row>
        <row r="14">
          <cell r="A14">
            <v>41100</v>
          </cell>
          <cell r="B14" t="str">
            <v>Department of Defense</v>
          </cell>
        </row>
        <row r="15">
          <cell r="A15">
            <v>41400</v>
          </cell>
          <cell r="B15" t="str">
            <v>Department of Education</v>
          </cell>
        </row>
        <row r="16">
          <cell r="A16">
            <v>41500</v>
          </cell>
          <cell r="B16" t="str">
            <v>Technical College System of Georgia</v>
          </cell>
        </row>
        <row r="17">
          <cell r="A17">
            <v>41600</v>
          </cell>
          <cell r="B17" t="str">
            <v>Employees' Retirement System of Georgia</v>
          </cell>
        </row>
        <row r="18">
          <cell r="A18">
            <v>41800</v>
          </cell>
          <cell r="B18" t="str">
            <v>Prosecuting Attorneys - Judicial Branch</v>
          </cell>
        </row>
        <row r="19">
          <cell r="A19">
            <v>41900</v>
          </cell>
          <cell r="B19" t="str">
            <v>Department of Community Health</v>
          </cell>
        </row>
        <row r="20">
          <cell r="A20">
            <v>42000</v>
          </cell>
          <cell r="B20" t="str">
            <v>Georgia Forestry Commission</v>
          </cell>
        </row>
        <row r="21">
          <cell r="A21">
            <v>42200</v>
          </cell>
          <cell r="B21" t="str">
            <v>Office of the Governor</v>
          </cell>
        </row>
        <row r="22">
          <cell r="A22">
            <v>42700</v>
          </cell>
          <cell r="B22" t="str">
            <v>Department of Human Services</v>
          </cell>
        </row>
        <row r="23">
          <cell r="A23">
            <v>42800</v>
          </cell>
          <cell r="B23" t="str">
            <v>Department of Community Affairs</v>
          </cell>
        </row>
        <row r="24">
          <cell r="A24">
            <v>42900</v>
          </cell>
          <cell r="B24" t="str">
            <v>Department of Economic Development</v>
          </cell>
        </row>
        <row r="25">
          <cell r="A25">
            <v>43100</v>
          </cell>
          <cell r="B25" t="str">
            <v>Judicial Branch - Juvenile Courts</v>
          </cell>
        </row>
        <row r="26">
          <cell r="A26">
            <v>43200</v>
          </cell>
          <cell r="B26" t="str">
            <v>Judicial Branch - Court of Appeals</v>
          </cell>
        </row>
        <row r="27">
          <cell r="A27">
            <v>43400</v>
          </cell>
          <cell r="B27" t="str">
            <v>Judicial Branch - Judicial Council</v>
          </cell>
        </row>
        <row r="28">
          <cell r="A28">
            <v>43600</v>
          </cell>
          <cell r="B28" t="str">
            <v>Judicial Branch - Superior Courts</v>
          </cell>
        </row>
        <row r="29">
          <cell r="A29">
            <v>43800</v>
          </cell>
          <cell r="B29" t="str">
            <v>Judicial Branch - Supreme Court</v>
          </cell>
        </row>
        <row r="30">
          <cell r="A30" t="str">
            <v>44000(GF)</v>
          </cell>
          <cell r="B30" t="str">
            <v>Department of Labor - General Fund</v>
          </cell>
        </row>
        <row r="31">
          <cell r="A31" t="str">
            <v>44000(ENT)</v>
          </cell>
          <cell r="B31" t="str">
            <v>Department of Labor - Enterprise Fund</v>
          </cell>
        </row>
        <row r="32">
          <cell r="A32">
            <v>44100</v>
          </cell>
          <cell r="B32" t="str">
            <v>Department of Behavioral Health and Developmental Disabilities</v>
          </cell>
        </row>
        <row r="33">
          <cell r="A33">
            <v>44200</v>
          </cell>
          <cell r="B33" t="str">
            <v>Department of Law</v>
          </cell>
        </row>
        <row r="34">
          <cell r="A34">
            <v>44400</v>
          </cell>
          <cell r="B34" t="str">
            <v>General Assembly (Unspecified)</v>
          </cell>
        </row>
        <row r="35">
          <cell r="A35" t="str">
            <v>46000(GF)</v>
          </cell>
          <cell r="B35" t="str">
            <v>State Personnel Administration - General Fund</v>
          </cell>
        </row>
        <row r="36">
          <cell r="A36" t="str">
            <v>46000(ISF)</v>
          </cell>
          <cell r="B36" t="str">
            <v>State Personnel Administration - ISF</v>
          </cell>
        </row>
        <row r="37">
          <cell r="A37">
            <v>46100</v>
          </cell>
          <cell r="B37" t="str">
            <v>Department of Juvenile Justice</v>
          </cell>
        </row>
        <row r="38">
          <cell r="A38">
            <v>46200</v>
          </cell>
          <cell r="B38" t="str">
            <v>Department of Natural Resources</v>
          </cell>
        </row>
        <row r="39">
          <cell r="A39">
            <v>46210</v>
          </cell>
          <cell r="B39" t="str">
            <v>Natural Resources Foundation</v>
          </cell>
        </row>
        <row r="40">
          <cell r="A40">
            <v>46500</v>
          </cell>
          <cell r="B40" t="str">
            <v>State Board of Pardons and Paroles</v>
          </cell>
        </row>
        <row r="41">
          <cell r="A41">
            <v>46600</v>
          </cell>
          <cell r="B41" t="str">
            <v>Department of Public Safety</v>
          </cell>
        </row>
        <row r="42">
          <cell r="A42">
            <v>46700</v>
          </cell>
          <cell r="B42" t="str">
            <v>Department of Corrections</v>
          </cell>
        </row>
        <row r="43">
          <cell r="A43">
            <v>46900</v>
          </cell>
          <cell r="B43" t="str">
            <v>Department of Early Care and Learning</v>
          </cell>
        </row>
        <row r="44">
          <cell r="A44">
            <v>47000</v>
          </cell>
          <cell r="B44" t="str">
            <v>Public Service Commission</v>
          </cell>
        </row>
        <row r="45">
          <cell r="A45">
            <v>47100</v>
          </cell>
          <cell r="B45" t="str">
            <v>Georgia Bureau of Investigation</v>
          </cell>
        </row>
        <row r="46">
          <cell r="A46">
            <v>47200</v>
          </cell>
          <cell r="B46" t="str">
            <v>Board of Regents of the University System of Georgia</v>
          </cell>
        </row>
        <row r="47">
          <cell r="A47">
            <v>47400</v>
          </cell>
          <cell r="B47" t="str">
            <v>Department of Revenue</v>
          </cell>
        </row>
        <row r="48">
          <cell r="A48">
            <v>47500</v>
          </cell>
          <cell r="B48" t="str">
            <v>Department of Driver Services</v>
          </cell>
        </row>
        <row r="49">
          <cell r="A49">
            <v>47600</v>
          </cell>
          <cell r="B49" t="str">
            <v>Georgia Student Finance Commission</v>
          </cell>
        </row>
        <row r="50">
          <cell r="A50">
            <v>47700</v>
          </cell>
          <cell r="B50" t="str">
            <v>Department of Community Supervision</v>
          </cell>
        </row>
        <row r="51">
          <cell r="A51">
            <v>47800</v>
          </cell>
          <cell r="B51" t="str">
            <v>Secretary of State</v>
          </cell>
        </row>
        <row r="52">
          <cell r="A52">
            <v>48000</v>
          </cell>
          <cell r="B52" t="str">
            <v>State Soil and Water Conservation Commission</v>
          </cell>
        </row>
        <row r="53">
          <cell r="A53">
            <v>48200</v>
          </cell>
          <cell r="B53" t="str">
            <v>Teachers' Retirement System of Georgia</v>
          </cell>
        </row>
        <row r="54">
          <cell r="A54">
            <v>48300</v>
          </cell>
          <cell r="B54" t="str">
            <v>Georgia Aviation Hall of Fame</v>
          </cell>
        </row>
        <row r="55">
          <cell r="A55">
            <v>48400</v>
          </cell>
          <cell r="B55" t="str">
            <v>Department of Transportation</v>
          </cell>
        </row>
        <row r="56">
          <cell r="A56" t="str">
            <v>48400(TIA)</v>
          </cell>
          <cell r="B56" t="str">
            <v>Department of Transportation - TIA</v>
          </cell>
        </row>
        <row r="57">
          <cell r="A57">
            <v>48600</v>
          </cell>
          <cell r="B57" t="str">
            <v>Office of Treasury and Fiscal Services</v>
          </cell>
        </row>
        <row r="58">
          <cell r="A58">
            <v>48800</v>
          </cell>
          <cell r="B58" t="str">
            <v>State Department of Veterans' Service</v>
          </cell>
        </row>
        <row r="59">
          <cell r="A59">
            <v>48900</v>
          </cell>
          <cell r="B59" t="str">
            <v>Subsequent Injury Trust Fund</v>
          </cell>
        </row>
        <row r="60">
          <cell r="A60">
            <v>49000</v>
          </cell>
          <cell r="B60" t="str">
            <v>State Board of Workers' Compensation</v>
          </cell>
        </row>
        <row r="61">
          <cell r="A61">
            <v>49200</v>
          </cell>
          <cell r="B61" t="str">
            <v>Georgia Public Defender Standards Council</v>
          </cell>
        </row>
        <row r="62">
          <cell r="A62">
            <v>49600</v>
          </cell>
          <cell r="B62" t="str">
            <v>State Games Commission</v>
          </cell>
        </row>
        <row r="63">
          <cell r="A63">
            <v>85040</v>
          </cell>
          <cell r="B63" t="str">
            <v>Northwest Georgia RESA</v>
          </cell>
        </row>
        <row r="64">
          <cell r="A64">
            <v>85240</v>
          </cell>
          <cell r="B64" t="str">
            <v>North Georgia RESA</v>
          </cell>
        </row>
        <row r="65">
          <cell r="A65">
            <v>85440</v>
          </cell>
          <cell r="B65" t="str">
            <v>Pioneer RESA</v>
          </cell>
        </row>
        <row r="66">
          <cell r="A66">
            <v>85640</v>
          </cell>
          <cell r="B66" t="str">
            <v>Metropolitan RESA</v>
          </cell>
        </row>
        <row r="67">
          <cell r="A67">
            <v>85840</v>
          </cell>
          <cell r="B67" t="str">
            <v>Northeast Georgia RESA</v>
          </cell>
        </row>
        <row r="68">
          <cell r="A68">
            <v>86040</v>
          </cell>
          <cell r="B68" t="str">
            <v>West Georgia RESA</v>
          </cell>
        </row>
        <row r="69">
          <cell r="A69">
            <v>86240</v>
          </cell>
          <cell r="B69" t="str">
            <v>Griffin RESA</v>
          </cell>
        </row>
        <row r="70">
          <cell r="A70">
            <v>86440</v>
          </cell>
          <cell r="B70" t="str">
            <v>Middle Georgia RESA</v>
          </cell>
        </row>
        <row r="71">
          <cell r="A71">
            <v>86640</v>
          </cell>
          <cell r="B71" t="str">
            <v>Oconee RESA</v>
          </cell>
        </row>
        <row r="72">
          <cell r="A72">
            <v>86840</v>
          </cell>
          <cell r="B72" t="str">
            <v>Central Savannah River Area RESA</v>
          </cell>
        </row>
        <row r="73">
          <cell r="A73">
            <v>87240</v>
          </cell>
          <cell r="B73" t="str">
            <v>Chattahoochee-Flint RESA</v>
          </cell>
        </row>
        <row r="74">
          <cell r="A74">
            <v>87640</v>
          </cell>
          <cell r="B74" t="str">
            <v>Heart of Georgia RESA</v>
          </cell>
        </row>
        <row r="75">
          <cell r="A75">
            <v>88040</v>
          </cell>
          <cell r="B75" t="str">
            <v>First District RESA</v>
          </cell>
        </row>
        <row r="76">
          <cell r="A76">
            <v>88440</v>
          </cell>
          <cell r="B76" t="str">
            <v>Southwest Georgia RESA</v>
          </cell>
        </row>
        <row r="77">
          <cell r="A77">
            <v>88640</v>
          </cell>
          <cell r="B77" t="str">
            <v>Coastal Plains RESA</v>
          </cell>
        </row>
        <row r="78">
          <cell r="A78">
            <v>88840</v>
          </cell>
          <cell r="B78" t="str">
            <v>Okefenokee RESA</v>
          </cell>
        </row>
        <row r="79">
          <cell r="A79">
            <v>91000</v>
          </cell>
          <cell r="B79" t="str">
            <v>Jekyll Island State Park Authority</v>
          </cell>
        </row>
        <row r="80">
          <cell r="A80">
            <v>91000</v>
          </cell>
          <cell r="B80" t="str">
            <v>Jekyll Island Foundation</v>
          </cell>
        </row>
        <row r="81">
          <cell r="A81">
            <v>91100</v>
          </cell>
          <cell r="B81" t="str">
            <v>Stone Mountain Memorial Association</v>
          </cell>
        </row>
        <row r="82">
          <cell r="A82">
            <v>91200</v>
          </cell>
          <cell r="B82" t="str">
            <v>North Georgia Mountains Authority</v>
          </cell>
        </row>
        <row r="83">
          <cell r="A83">
            <v>91300</v>
          </cell>
          <cell r="B83" t="str">
            <v>Lake Lanier Islands Development Authority</v>
          </cell>
        </row>
        <row r="84">
          <cell r="A84">
            <v>91400</v>
          </cell>
          <cell r="B84" t="str">
            <v>Georgia Development Authority</v>
          </cell>
        </row>
        <row r="85">
          <cell r="A85">
            <v>91600</v>
          </cell>
          <cell r="B85" t="str">
            <v>Georgia Ports Authority</v>
          </cell>
        </row>
        <row r="86">
          <cell r="A86">
            <v>91700</v>
          </cell>
          <cell r="B86" t="str">
            <v>Georgia Student Finance Authority</v>
          </cell>
        </row>
        <row r="87">
          <cell r="A87">
            <v>91800</v>
          </cell>
          <cell r="B87" t="str">
            <v>Georgia Higher Education Assistance</v>
          </cell>
        </row>
        <row r="88">
          <cell r="A88">
            <v>91900</v>
          </cell>
          <cell r="B88" t="str">
            <v>Georgia Seed Development Commission</v>
          </cell>
        </row>
        <row r="89">
          <cell r="A89">
            <v>92100</v>
          </cell>
          <cell r="B89" t="str">
            <v>Correctional Industries Administration</v>
          </cell>
        </row>
        <row r="90">
          <cell r="A90">
            <v>92200</v>
          </cell>
          <cell r="B90" t="str">
            <v>Georgia Geo. L. Smith IIWorld Congress Center Authority</v>
          </cell>
        </row>
        <row r="91">
          <cell r="A91">
            <v>92300</v>
          </cell>
          <cell r="B91" t="str">
            <v>Georgia Housing and Finance Authority</v>
          </cell>
        </row>
        <row r="92">
          <cell r="A92">
            <v>92400</v>
          </cell>
          <cell r="B92" t="str">
            <v>Georgia Highway Authority</v>
          </cell>
        </row>
        <row r="93">
          <cell r="A93">
            <v>92600</v>
          </cell>
          <cell r="B93" t="str">
            <v>Georgia Agricultural Exposition Authority</v>
          </cell>
        </row>
        <row r="94">
          <cell r="A94" t="str">
            <v>92700(GF)</v>
          </cell>
          <cell r="B94" t="str">
            <v>State Road and Tollway Authority - General Fund</v>
          </cell>
        </row>
        <row r="95">
          <cell r="A95" t="str">
            <v>92700(ENT)</v>
          </cell>
          <cell r="B95" t="str">
            <v>State Road and Tollway Authority - Enterprise Fund</v>
          </cell>
        </row>
        <row r="96">
          <cell r="A96">
            <v>92800</v>
          </cell>
          <cell r="B96" t="str">
            <v>Georgia Environmental Finance Authority</v>
          </cell>
        </row>
        <row r="97">
          <cell r="A97" t="str">
            <v>92800-1</v>
          </cell>
          <cell r="B97" t="str">
            <v>Ga Environmental Loan Acquisition Corp (CU of GEFA)</v>
          </cell>
        </row>
        <row r="98">
          <cell r="A98">
            <v>92900</v>
          </cell>
          <cell r="B98" t="str">
            <v>Music Hall of Fame</v>
          </cell>
        </row>
        <row r="99">
          <cell r="A99">
            <v>93000</v>
          </cell>
          <cell r="B99" t="str">
            <v>Boll Weevil Eradication Foundation</v>
          </cell>
        </row>
        <row r="100">
          <cell r="A100" t="str">
            <v>930X</v>
          </cell>
          <cell r="B100" t="str">
            <v>Agricultural Commodities Commission</v>
          </cell>
        </row>
        <row r="101">
          <cell r="A101">
            <v>94000</v>
          </cell>
          <cell r="B101" t="str">
            <v>Georgia Agrirama Development Authority</v>
          </cell>
        </row>
        <row r="102">
          <cell r="A102">
            <v>94200</v>
          </cell>
          <cell r="B102" t="str">
            <v>Sapelo Island Heritage Authority</v>
          </cell>
        </row>
        <row r="103">
          <cell r="A103">
            <v>94400</v>
          </cell>
          <cell r="B103" t="str">
            <v>Georgia Sports Hall of Fame Authority</v>
          </cell>
        </row>
        <row r="104">
          <cell r="A104">
            <v>94700</v>
          </cell>
          <cell r="B104" t="str">
            <v>Peace Officers' Annuity and Benefit Fund</v>
          </cell>
        </row>
        <row r="105">
          <cell r="A105">
            <v>94800</v>
          </cell>
          <cell r="B105" t="str">
            <v>Superior Court Clerks Retirement Fund</v>
          </cell>
        </row>
        <row r="106">
          <cell r="A106">
            <v>94900</v>
          </cell>
          <cell r="B106" t="str">
            <v>Judges of the Probate Courts Retirement Fund</v>
          </cell>
        </row>
        <row r="107">
          <cell r="A107">
            <v>95000</v>
          </cell>
          <cell r="B107" t="str">
            <v>Firefighters' Pension Fund</v>
          </cell>
        </row>
        <row r="108">
          <cell r="A108">
            <v>95100</v>
          </cell>
          <cell r="B108" t="str">
            <v>Sheriffs' Retirement Fund</v>
          </cell>
        </row>
        <row r="109">
          <cell r="A109">
            <v>95500</v>
          </cell>
          <cell r="B109" t="str">
            <v>Georgia Superior Court Clerks Cooperative Authority</v>
          </cell>
        </row>
        <row r="110">
          <cell r="A110">
            <v>95800</v>
          </cell>
          <cell r="B110" t="str">
            <v>Georgia Golf Hall of Fame Board</v>
          </cell>
        </row>
        <row r="111">
          <cell r="A111">
            <v>96000</v>
          </cell>
          <cell r="B111" t="str">
            <v>Georgia Rail Passenger Authority</v>
          </cell>
        </row>
        <row r="112">
          <cell r="A112">
            <v>96800</v>
          </cell>
          <cell r="B112" t="str">
            <v>Georgia Military College</v>
          </cell>
        </row>
        <row r="113">
          <cell r="A113">
            <v>96900</v>
          </cell>
          <cell r="B113" t="str">
            <v>Georgia Higher Education Facilities Authority</v>
          </cell>
        </row>
        <row r="114">
          <cell r="A114">
            <v>97300</v>
          </cell>
          <cell r="B114" t="str">
            <v>Georgia Lottery Corporation</v>
          </cell>
        </row>
        <row r="115">
          <cell r="A115">
            <v>97400</v>
          </cell>
          <cell r="B115" t="str">
            <v>Georgia International and Maritime Trade Center Authority</v>
          </cell>
        </row>
        <row r="116">
          <cell r="A116">
            <v>97500</v>
          </cell>
          <cell r="B116" t="str">
            <v>Georgia Golf Hall of Fame Authority</v>
          </cell>
        </row>
        <row r="117">
          <cell r="A117">
            <v>97600</v>
          </cell>
          <cell r="B117" t="str">
            <v>Regional Transportation Authority, Georgia</v>
          </cell>
        </row>
        <row r="118">
          <cell r="A118">
            <v>97700</v>
          </cell>
          <cell r="B118" t="str">
            <v>Georgia Public Telecommunications Commission</v>
          </cell>
        </row>
        <row r="119">
          <cell r="A119">
            <v>98000</v>
          </cell>
          <cell r="B119" t="str">
            <v>Georgia Technology Authority</v>
          </cell>
        </row>
        <row r="120">
          <cell r="A120">
            <v>98100</v>
          </cell>
          <cell r="B120" t="str">
            <v>OneGeorgia Authority</v>
          </cell>
        </row>
        <row r="121">
          <cell r="A121">
            <v>98200</v>
          </cell>
          <cell r="B121" t="str">
            <v>Georgia Medical Center Authority</v>
          </cell>
        </row>
        <row r="122">
          <cell r="A122">
            <v>98400</v>
          </cell>
          <cell r="B122" t="str">
            <v>Southwest Georgia Railroad Excursion Authority</v>
          </cell>
        </row>
        <row r="123">
          <cell r="A123">
            <v>98800</v>
          </cell>
          <cell r="B123" t="str">
            <v>Oconee River Greenway Authority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Other Instructions"/>
      <sheetName val="Capital Assets"/>
      <sheetName val="Depreciation"/>
      <sheetName val="Questionnaire"/>
      <sheetName val="Construction in Progress"/>
      <sheetName val="Impairment of Capital Assets"/>
      <sheetName val="CIP Beg Bal"/>
      <sheetName val="Beg Bal-linked TH 4.1.20"/>
      <sheetName val="Beg Balance"/>
      <sheetName val="Beg Bal-linked"/>
      <sheetName val="FCCHFM-date and NA only"/>
      <sheetName val="Test"/>
      <sheetName val="FCCHFM-data only"/>
      <sheetName val="Entity List"/>
    </sheetNames>
    <sheetDataSet>
      <sheetData sheetId="0"/>
      <sheetData sheetId="1"/>
      <sheetData sheetId="2"/>
      <sheetData sheetId="3">
        <row r="4">
          <cell r="D4" t="str">
            <v>40300(GAA)</v>
          </cell>
        </row>
      </sheetData>
      <sheetData sheetId="4">
        <row r="11">
          <cell r="B11">
            <v>0</v>
          </cell>
        </row>
      </sheetData>
      <sheetData sheetId="5">
        <row r="11">
          <cell r="B11">
            <v>0</v>
          </cell>
        </row>
      </sheetData>
      <sheetData sheetId="6"/>
      <sheetData sheetId="7"/>
      <sheetData sheetId="8">
        <row r="1">
          <cell r="A1" t="str">
            <v>Entity</v>
          </cell>
          <cell r="B1" t="str">
            <v>HFM Entity</v>
          </cell>
          <cell r="C1" t="str">
            <v>Agency mgmd</v>
          </cell>
          <cell r="D1" t="str">
            <v>total CIP</v>
          </cell>
          <cell r="E1" t="str">
            <v>per Beg Bal</v>
          </cell>
          <cell r="F1" t="str">
            <v>Diff</v>
          </cell>
        </row>
        <row r="2">
          <cell r="A2">
            <v>40200</v>
          </cell>
          <cell r="B2">
            <v>40200</v>
          </cell>
          <cell r="C2">
            <v>0</v>
          </cell>
          <cell r="D2">
            <v>0</v>
          </cell>
          <cell r="E2" t="e">
            <v>#REF!</v>
          </cell>
          <cell r="F2" t="e">
            <v>#REF!</v>
          </cell>
        </row>
        <row r="3">
          <cell r="A3" t="str">
            <v>40300(GA)</v>
          </cell>
          <cell r="B3">
            <v>40300</v>
          </cell>
          <cell r="C3">
            <v>0</v>
          </cell>
          <cell r="D3">
            <v>0</v>
          </cell>
          <cell r="E3" t="e">
            <v>#REF!</v>
          </cell>
          <cell r="F3" t="e">
            <v>#REF!</v>
          </cell>
        </row>
        <row r="4">
          <cell r="A4" t="str">
            <v>40300(BTA)</v>
          </cell>
          <cell r="B4">
            <v>40300</v>
          </cell>
          <cell r="C4">
            <v>0</v>
          </cell>
          <cell r="D4">
            <v>0</v>
          </cell>
          <cell r="E4" t="e">
            <v>#REF!</v>
          </cell>
          <cell r="F4" t="e">
            <v>#REF!</v>
          </cell>
        </row>
        <row r="5">
          <cell r="A5">
            <v>40400</v>
          </cell>
          <cell r="B5">
            <v>40400</v>
          </cell>
          <cell r="C5">
            <v>0</v>
          </cell>
          <cell r="D5">
            <v>0</v>
          </cell>
          <cell r="E5" t="e">
            <v>#REF!</v>
          </cell>
          <cell r="F5" t="e">
            <v>#REF!</v>
          </cell>
        </row>
        <row r="6">
          <cell r="A6">
            <v>40500</v>
          </cell>
          <cell r="B6">
            <v>40500</v>
          </cell>
          <cell r="C6">
            <v>0</v>
          </cell>
          <cell r="D6">
            <v>0</v>
          </cell>
          <cell r="E6" t="e">
            <v>#REF!</v>
          </cell>
          <cell r="F6" t="e">
            <v>#REF!</v>
          </cell>
        </row>
        <row r="7">
          <cell r="A7">
            <v>40600</v>
          </cell>
          <cell r="B7">
            <v>40600</v>
          </cell>
          <cell r="C7">
            <v>0</v>
          </cell>
          <cell r="D7">
            <v>0</v>
          </cell>
          <cell r="E7" t="e">
            <v>#REF!</v>
          </cell>
          <cell r="F7" t="e">
            <v>#REF!</v>
          </cell>
        </row>
        <row r="8">
          <cell r="A8">
            <v>40600</v>
          </cell>
          <cell r="B8">
            <v>40600</v>
          </cell>
          <cell r="C8">
            <v>0</v>
          </cell>
          <cell r="D8">
            <v>0</v>
          </cell>
          <cell r="E8" t="e">
            <v>#REF!</v>
          </cell>
          <cell r="F8" t="e">
            <v>#REF!</v>
          </cell>
        </row>
        <row r="9">
          <cell r="A9">
            <v>40700</v>
          </cell>
          <cell r="B9">
            <v>40700</v>
          </cell>
          <cell r="C9">
            <v>1999721.12</v>
          </cell>
          <cell r="D9">
            <v>1999721.12</v>
          </cell>
          <cell r="E9" t="e">
            <v>#REF!</v>
          </cell>
          <cell r="F9" t="e">
            <v>#REF!</v>
          </cell>
        </row>
        <row r="10">
          <cell r="A10">
            <v>40800</v>
          </cell>
          <cell r="B10">
            <v>40800</v>
          </cell>
          <cell r="C10">
            <v>0</v>
          </cell>
          <cell r="D10">
            <v>0</v>
          </cell>
          <cell r="E10" t="e">
            <v>#REF!</v>
          </cell>
          <cell r="F10" t="e">
            <v>#REF!</v>
          </cell>
        </row>
        <row r="11">
          <cell r="A11">
            <v>40900</v>
          </cell>
          <cell r="B11">
            <v>40900</v>
          </cell>
          <cell r="C11">
            <v>259330400</v>
          </cell>
          <cell r="D11">
            <v>259330400</v>
          </cell>
          <cell r="E11" t="e">
            <v>#REF!</v>
          </cell>
          <cell r="F11" t="e">
            <v>#REF!</v>
          </cell>
        </row>
        <row r="12">
          <cell r="A12">
            <v>41000</v>
          </cell>
          <cell r="B12">
            <v>41000</v>
          </cell>
          <cell r="C12">
            <v>0</v>
          </cell>
          <cell r="D12">
            <v>0</v>
          </cell>
          <cell r="E12" t="e">
            <v>#REF!</v>
          </cell>
          <cell r="F12" t="e">
            <v>#REF!</v>
          </cell>
        </row>
        <row r="13">
          <cell r="A13">
            <v>41100</v>
          </cell>
          <cell r="B13">
            <v>41100</v>
          </cell>
          <cell r="C13">
            <v>25526016.670000002</v>
          </cell>
          <cell r="D13">
            <v>25526016.670000002</v>
          </cell>
          <cell r="E13" t="e">
            <v>#REF!</v>
          </cell>
          <cell r="F13" t="e">
            <v>#REF!</v>
          </cell>
        </row>
        <row r="14">
          <cell r="A14">
            <v>41400</v>
          </cell>
          <cell r="B14">
            <v>41400</v>
          </cell>
          <cell r="C14">
            <v>0</v>
          </cell>
          <cell r="D14">
            <v>0</v>
          </cell>
          <cell r="E14" t="e">
            <v>#REF!</v>
          </cell>
          <cell r="F14" t="e">
            <v>#REF!</v>
          </cell>
        </row>
        <row r="15">
          <cell r="A15">
            <v>41500</v>
          </cell>
          <cell r="B15">
            <v>41500</v>
          </cell>
          <cell r="C15">
            <v>5153898.28</v>
          </cell>
          <cell r="D15">
            <v>5153898.28</v>
          </cell>
          <cell r="E15" t="e">
            <v>#REF!</v>
          </cell>
          <cell r="F15" t="e">
            <v>#REF!</v>
          </cell>
        </row>
        <row r="16">
          <cell r="A16">
            <v>41600</v>
          </cell>
          <cell r="B16">
            <v>41600</v>
          </cell>
          <cell r="C16">
            <v>0</v>
          </cell>
          <cell r="D16">
            <v>0</v>
          </cell>
          <cell r="E16" t="e">
            <v>#REF!</v>
          </cell>
          <cell r="F16" t="e">
            <v>#REF!</v>
          </cell>
        </row>
        <row r="17">
          <cell r="A17">
            <v>41800</v>
          </cell>
          <cell r="B17">
            <v>41800</v>
          </cell>
          <cell r="C17">
            <v>0</v>
          </cell>
          <cell r="D17">
            <v>0</v>
          </cell>
          <cell r="E17" t="e">
            <v>#REF!</v>
          </cell>
          <cell r="F17" t="e">
            <v>#REF!</v>
          </cell>
        </row>
        <row r="18">
          <cell r="A18">
            <v>41900</v>
          </cell>
          <cell r="B18">
            <v>41900</v>
          </cell>
          <cell r="C18">
            <v>72434165</v>
          </cell>
          <cell r="D18">
            <v>72434165</v>
          </cell>
          <cell r="E18" t="e">
            <v>#REF!</v>
          </cell>
          <cell r="F18" t="e">
            <v>#REF!</v>
          </cell>
        </row>
        <row r="19">
          <cell r="A19">
            <v>42000</v>
          </cell>
          <cell r="B19">
            <v>42000</v>
          </cell>
          <cell r="C19">
            <v>0</v>
          </cell>
          <cell r="D19">
            <v>0</v>
          </cell>
          <cell r="E19" t="e">
            <v>#REF!</v>
          </cell>
          <cell r="F19" t="e">
            <v>#REF!</v>
          </cell>
        </row>
        <row r="20">
          <cell r="A20">
            <v>42200</v>
          </cell>
          <cell r="B20">
            <v>42200</v>
          </cell>
          <cell r="C20">
            <v>0</v>
          </cell>
          <cell r="D20">
            <v>0</v>
          </cell>
          <cell r="E20" t="e">
            <v>#REF!</v>
          </cell>
          <cell r="F20" t="e">
            <v>#REF!</v>
          </cell>
        </row>
        <row r="21">
          <cell r="A21">
            <v>42700</v>
          </cell>
          <cell r="B21">
            <v>42700</v>
          </cell>
          <cell r="C21">
            <v>0</v>
          </cell>
          <cell r="D21">
            <v>0</v>
          </cell>
          <cell r="E21" t="e">
            <v>#REF!</v>
          </cell>
          <cell r="F21" t="e">
            <v>#REF!</v>
          </cell>
        </row>
        <row r="22">
          <cell r="A22">
            <v>42800</v>
          </cell>
          <cell r="B22">
            <v>42800</v>
          </cell>
          <cell r="C22">
            <v>1979218.99</v>
          </cell>
          <cell r="D22">
            <v>1979218.99</v>
          </cell>
          <cell r="E22" t="e">
            <v>#REF!</v>
          </cell>
          <cell r="F22" t="e">
            <v>#REF!</v>
          </cell>
        </row>
        <row r="23">
          <cell r="A23">
            <v>42900</v>
          </cell>
          <cell r="B23">
            <v>42900</v>
          </cell>
          <cell r="C23">
            <v>0</v>
          </cell>
          <cell r="D23">
            <v>0</v>
          </cell>
          <cell r="E23" t="e">
            <v>#REF!</v>
          </cell>
          <cell r="F23" t="e">
            <v>#REF!</v>
          </cell>
        </row>
        <row r="24">
          <cell r="A24">
            <v>43100</v>
          </cell>
          <cell r="B24">
            <v>43100</v>
          </cell>
          <cell r="C24">
            <v>0</v>
          </cell>
          <cell r="D24">
            <v>0</v>
          </cell>
          <cell r="E24" t="e">
            <v>#REF!</v>
          </cell>
          <cell r="F24" t="e">
            <v>#REF!</v>
          </cell>
        </row>
        <row r="25">
          <cell r="A25">
            <v>43400</v>
          </cell>
          <cell r="B25">
            <v>43400</v>
          </cell>
          <cell r="C25">
            <v>0</v>
          </cell>
          <cell r="D25">
            <v>0</v>
          </cell>
          <cell r="E25" t="e">
            <v>#REF!</v>
          </cell>
          <cell r="F25" t="e">
            <v>#REF!</v>
          </cell>
        </row>
        <row r="26">
          <cell r="A26">
            <v>43600</v>
          </cell>
          <cell r="B26">
            <v>43600</v>
          </cell>
          <cell r="C26">
            <v>0</v>
          </cell>
          <cell r="D26">
            <v>0</v>
          </cell>
          <cell r="E26" t="e">
            <v>#REF!</v>
          </cell>
          <cell r="F26" t="e">
            <v>#REF!</v>
          </cell>
        </row>
        <row r="27">
          <cell r="A27">
            <v>43800</v>
          </cell>
          <cell r="B27">
            <v>43800</v>
          </cell>
          <cell r="C27">
            <v>0</v>
          </cell>
          <cell r="D27">
            <v>0</v>
          </cell>
          <cell r="E27" t="e">
            <v>#REF!</v>
          </cell>
          <cell r="F27" t="e">
            <v>#REF!</v>
          </cell>
        </row>
        <row r="28">
          <cell r="A28">
            <v>44100</v>
          </cell>
          <cell r="B28">
            <v>44100</v>
          </cell>
          <cell r="C28">
            <v>0</v>
          </cell>
          <cell r="D28">
            <v>0</v>
          </cell>
          <cell r="E28" t="e">
            <v>#REF!</v>
          </cell>
          <cell r="F28" t="e">
            <v>#REF!</v>
          </cell>
        </row>
        <row r="29">
          <cell r="A29" t="str">
            <v>44000(GF)</v>
          </cell>
          <cell r="B29">
            <v>44000</v>
          </cell>
          <cell r="C29">
            <v>0</v>
          </cell>
          <cell r="D29">
            <v>0</v>
          </cell>
          <cell r="E29" t="e">
            <v>#REF!</v>
          </cell>
          <cell r="F29" t="e">
            <v>#REF!</v>
          </cell>
        </row>
        <row r="30">
          <cell r="A30">
            <v>46100</v>
          </cell>
          <cell r="B30">
            <v>46100</v>
          </cell>
          <cell r="C30">
            <v>62464195.520000003</v>
          </cell>
          <cell r="D30">
            <v>62464195.520000003</v>
          </cell>
          <cell r="E30" t="e">
            <v>#REF!</v>
          </cell>
          <cell r="F30" t="e">
            <v>#REF!</v>
          </cell>
        </row>
        <row r="31">
          <cell r="A31">
            <v>46200</v>
          </cell>
          <cell r="B31">
            <v>46200</v>
          </cell>
          <cell r="C31">
            <v>9581441.4700000007</v>
          </cell>
          <cell r="D31">
            <v>9581441.4700000007</v>
          </cell>
          <cell r="E31" t="e">
            <v>#REF!</v>
          </cell>
          <cell r="F31" t="e">
            <v>#REF!</v>
          </cell>
        </row>
        <row r="32">
          <cell r="A32">
            <v>46500</v>
          </cell>
          <cell r="B32">
            <v>46500</v>
          </cell>
          <cell r="C32">
            <v>0</v>
          </cell>
          <cell r="D32">
            <v>0</v>
          </cell>
          <cell r="E32" t="e">
            <v>#REF!</v>
          </cell>
          <cell r="F32" t="e">
            <v>#REF!</v>
          </cell>
        </row>
        <row r="33">
          <cell r="A33">
            <v>46600</v>
          </cell>
          <cell r="B33">
            <v>46600</v>
          </cell>
          <cell r="C33">
            <v>20558400.059999999</v>
          </cell>
          <cell r="D33">
            <v>20558400.059999999</v>
          </cell>
          <cell r="E33" t="e">
            <v>#REF!</v>
          </cell>
          <cell r="F33" t="e">
            <v>#REF!</v>
          </cell>
        </row>
        <row r="34">
          <cell r="A34">
            <v>46700</v>
          </cell>
          <cell r="B34">
            <v>46700</v>
          </cell>
          <cell r="C34">
            <v>23134353.66</v>
          </cell>
          <cell r="D34">
            <v>23134353.66</v>
          </cell>
          <cell r="E34" t="e">
            <v>#REF!</v>
          </cell>
          <cell r="F34" t="e">
            <v>#REF!</v>
          </cell>
        </row>
        <row r="35">
          <cell r="A35">
            <v>46900</v>
          </cell>
          <cell r="B35">
            <v>46900</v>
          </cell>
          <cell r="C35">
            <v>0</v>
          </cell>
          <cell r="D35">
            <v>0</v>
          </cell>
          <cell r="E35" t="e">
            <v>#REF!</v>
          </cell>
          <cell r="F35" t="e">
            <v>#REF!</v>
          </cell>
        </row>
        <row r="36">
          <cell r="A36">
            <v>47000</v>
          </cell>
          <cell r="B36">
            <v>47000</v>
          </cell>
          <cell r="C36">
            <v>0</v>
          </cell>
          <cell r="D36">
            <v>0</v>
          </cell>
          <cell r="E36" t="e">
            <v>#REF!</v>
          </cell>
          <cell r="F36" t="e">
            <v>#REF!</v>
          </cell>
        </row>
        <row r="37">
          <cell r="A37">
            <v>47100</v>
          </cell>
          <cell r="B37">
            <v>47100</v>
          </cell>
          <cell r="C37">
            <v>0</v>
          </cell>
          <cell r="D37">
            <v>0</v>
          </cell>
          <cell r="E37" t="e">
            <v>#REF!</v>
          </cell>
          <cell r="F37" t="e">
            <v>#REF!</v>
          </cell>
        </row>
        <row r="38">
          <cell r="A38">
            <v>47200</v>
          </cell>
          <cell r="B38" t="str">
            <v>47200_90001</v>
          </cell>
          <cell r="C38">
            <v>62168516</v>
          </cell>
          <cell r="D38">
            <v>62168516</v>
          </cell>
          <cell r="E38" t="e">
            <v>#REF!</v>
          </cell>
          <cell r="F38" t="e">
            <v>#REF!</v>
          </cell>
        </row>
        <row r="39">
          <cell r="A39">
            <v>47400</v>
          </cell>
          <cell r="B39">
            <v>47400</v>
          </cell>
          <cell r="C39">
            <v>349216.48</v>
          </cell>
          <cell r="D39">
            <v>349216.48</v>
          </cell>
          <cell r="E39" t="e">
            <v>#REF!</v>
          </cell>
          <cell r="F39" t="e">
            <v>#REF!</v>
          </cell>
        </row>
        <row r="40">
          <cell r="A40">
            <v>47500</v>
          </cell>
          <cell r="B40">
            <v>47500</v>
          </cell>
          <cell r="C40">
            <v>0</v>
          </cell>
          <cell r="D40">
            <v>0</v>
          </cell>
          <cell r="E40" t="e">
            <v>#REF!</v>
          </cell>
          <cell r="F40" t="e">
            <v>#REF!</v>
          </cell>
        </row>
        <row r="41">
          <cell r="A41">
            <v>47600</v>
          </cell>
          <cell r="B41">
            <v>47600</v>
          </cell>
          <cell r="C41">
            <v>0</v>
          </cell>
          <cell r="D41">
            <v>0</v>
          </cell>
          <cell r="E41" t="e">
            <v>#REF!</v>
          </cell>
          <cell r="F41" t="e">
            <v>#REF!</v>
          </cell>
        </row>
        <row r="42">
          <cell r="A42">
            <v>47800</v>
          </cell>
          <cell r="B42">
            <v>47800</v>
          </cell>
          <cell r="C42">
            <v>0</v>
          </cell>
          <cell r="D42">
            <v>0</v>
          </cell>
          <cell r="E42" t="e">
            <v>#REF!</v>
          </cell>
          <cell r="F42" t="e">
            <v>#REF!</v>
          </cell>
        </row>
        <row r="43">
          <cell r="A43">
            <v>48000</v>
          </cell>
          <cell r="B43">
            <v>48000</v>
          </cell>
          <cell r="C43">
            <v>0</v>
          </cell>
          <cell r="D43">
            <v>0</v>
          </cell>
          <cell r="E43" t="e">
            <v>#REF!</v>
          </cell>
          <cell r="F43" t="e">
            <v>#REF!</v>
          </cell>
        </row>
        <row r="44">
          <cell r="A44">
            <v>48200</v>
          </cell>
          <cell r="B44">
            <v>48200</v>
          </cell>
          <cell r="C44">
            <v>0</v>
          </cell>
          <cell r="D44">
            <v>0</v>
          </cell>
          <cell r="E44" t="e">
            <v>#REF!</v>
          </cell>
          <cell r="F44" t="e">
            <v>#REF!</v>
          </cell>
        </row>
        <row r="45">
          <cell r="A45">
            <v>48300</v>
          </cell>
          <cell r="B45">
            <v>48300</v>
          </cell>
          <cell r="C45">
            <v>0</v>
          </cell>
          <cell r="D45">
            <v>0</v>
          </cell>
          <cell r="E45" t="e">
            <v>#REF!</v>
          </cell>
          <cell r="F45" t="e">
            <v>#REF!</v>
          </cell>
        </row>
        <row r="46">
          <cell r="A46">
            <v>48400</v>
          </cell>
          <cell r="B46">
            <v>48400</v>
          </cell>
          <cell r="C46">
            <v>2252072696.77</v>
          </cell>
          <cell r="D46">
            <v>2252072696.77</v>
          </cell>
          <cell r="E46" t="e">
            <v>#REF!</v>
          </cell>
          <cell r="F46" t="e">
            <v>#REF!</v>
          </cell>
        </row>
        <row r="47">
          <cell r="A47">
            <v>48600</v>
          </cell>
          <cell r="B47">
            <v>48600</v>
          </cell>
          <cell r="C47">
            <v>0</v>
          </cell>
          <cell r="D47">
            <v>0</v>
          </cell>
          <cell r="E47" t="e">
            <v>#REF!</v>
          </cell>
          <cell r="F47" t="e">
            <v>#REF!</v>
          </cell>
        </row>
        <row r="48">
          <cell r="A48">
            <v>48800</v>
          </cell>
          <cell r="B48">
            <v>48800</v>
          </cell>
          <cell r="C48">
            <v>6817919.2699999996</v>
          </cell>
          <cell r="D48">
            <v>6817919.2699999996</v>
          </cell>
          <cell r="E48" t="e">
            <v>#REF!</v>
          </cell>
          <cell r="F48" t="e">
            <v>#REF!</v>
          </cell>
        </row>
        <row r="49">
          <cell r="A49">
            <v>48900</v>
          </cell>
          <cell r="B49">
            <v>48900</v>
          </cell>
          <cell r="C49">
            <v>0</v>
          </cell>
          <cell r="D49">
            <v>0</v>
          </cell>
          <cell r="E49" t="e">
            <v>#REF!</v>
          </cell>
          <cell r="F49" t="e">
            <v>#REF!</v>
          </cell>
        </row>
        <row r="50">
          <cell r="A50">
            <v>49000</v>
          </cell>
          <cell r="B50">
            <v>49000</v>
          </cell>
          <cell r="C50">
            <v>0</v>
          </cell>
          <cell r="D50">
            <v>0</v>
          </cell>
          <cell r="E50" t="e">
            <v>#REF!</v>
          </cell>
          <cell r="F50" t="e">
            <v>#REF!</v>
          </cell>
        </row>
        <row r="51">
          <cell r="A51">
            <v>49200</v>
          </cell>
          <cell r="B51">
            <v>49200</v>
          </cell>
          <cell r="C51">
            <v>0</v>
          </cell>
          <cell r="D51">
            <v>0</v>
          </cell>
          <cell r="E51" t="e">
            <v>#REF!</v>
          </cell>
          <cell r="F51" t="e">
            <v>#REF!</v>
          </cell>
        </row>
        <row r="52">
          <cell r="A52">
            <v>49600</v>
          </cell>
          <cell r="B52">
            <v>49600</v>
          </cell>
          <cell r="C52">
            <v>0</v>
          </cell>
          <cell r="D52">
            <v>0</v>
          </cell>
          <cell r="E52" t="e">
            <v>#REF!</v>
          </cell>
          <cell r="F52" t="e">
            <v>#REF!</v>
          </cell>
        </row>
        <row r="53">
          <cell r="A53">
            <v>85040</v>
          </cell>
          <cell r="B53">
            <v>85040</v>
          </cell>
          <cell r="C53">
            <v>0</v>
          </cell>
          <cell r="D53">
            <v>0</v>
          </cell>
          <cell r="E53" t="e">
            <v>#REF!</v>
          </cell>
          <cell r="F53" t="e">
            <v>#REF!</v>
          </cell>
        </row>
        <row r="54">
          <cell r="A54">
            <v>85240</v>
          </cell>
          <cell r="B54">
            <v>85240</v>
          </cell>
          <cell r="C54">
            <v>0</v>
          </cell>
          <cell r="D54">
            <v>0</v>
          </cell>
          <cell r="E54" t="e">
            <v>#REF!</v>
          </cell>
          <cell r="F54" t="e">
            <v>#REF!</v>
          </cell>
        </row>
        <row r="55">
          <cell r="A55">
            <v>85440</v>
          </cell>
          <cell r="B55">
            <v>85440</v>
          </cell>
          <cell r="C55">
            <v>0</v>
          </cell>
          <cell r="D55">
            <v>0</v>
          </cell>
          <cell r="E55" t="e">
            <v>#REF!</v>
          </cell>
          <cell r="F55" t="e">
            <v>#REF!</v>
          </cell>
        </row>
        <row r="56">
          <cell r="A56">
            <v>85640</v>
          </cell>
          <cell r="B56">
            <v>85640</v>
          </cell>
          <cell r="C56">
            <v>0</v>
          </cell>
          <cell r="D56">
            <v>0</v>
          </cell>
          <cell r="E56" t="e">
            <v>#REF!</v>
          </cell>
          <cell r="F56" t="e">
            <v>#REF!</v>
          </cell>
        </row>
        <row r="57">
          <cell r="A57">
            <v>85840</v>
          </cell>
          <cell r="B57">
            <v>85840</v>
          </cell>
          <cell r="C57">
            <v>0</v>
          </cell>
          <cell r="D57">
            <v>0</v>
          </cell>
          <cell r="E57" t="e">
            <v>#REF!</v>
          </cell>
          <cell r="F57" t="e">
            <v>#REF!</v>
          </cell>
        </row>
        <row r="58">
          <cell r="A58">
            <v>86040</v>
          </cell>
          <cell r="B58">
            <v>86040</v>
          </cell>
          <cell r="C58">
            <v>0</v>
          </cell>
          <cell r="D58">
            <v>0</v>
          </cell>
          <cell r="E58" t="e">
            <v>#REF!</v>
          </cell>
          <cell r="F58" t="e">
            <v>#REF!</v>
          </cell>
        </row>
        <row r="59">
          <cell r="A59">
            <v>86240</v>
          </cell>
          <cell r="B59">
            <v>86240</v>
          </cell>
          <cell r="C59">
            <v>0</v>
          </cell>
          <cell r="D59">
            <v>0</v>
          </cell>
          <cell r="E59" t="e">
            <v>#REF!</v>
          </cell>
          <cell r="F59" t="e">
            <v>#REF!</v>
          </cell>
        </row>
        <row r="60">
          <cell r="A60">
            <v>86440</v>
          </cell>
          <cell r="B60">
            <v>86440</v>
          </cell>
          <cell r="C60">
            <v>0</v>
          </cell>
          <cell r="D60">
            <v>0</v>
          </cell>
          <cell r="E60" t="e">
            <v>#REF!</v>
          </cell>
          <cell r="F60" t="e">
            <v>#REF!</v>
          </cell>
        </row>
        <row r="61">
          <cell r="A61">
            <v>86640</v>
          </cell>
          <cell r="B61">
            <v>86640</v>
          </cell>
          <cell r="C61">
            <v>0</v>
          </cell>
          <cell r="D61">
            <v>0</v>
          </cell>
          <cell r="E61" t="e">
            <v>#REF!</v>
          </cell>
          <cell r="F61" t="e">
            <v>#REF!</v>
          </cell>
        </row>
        <row r="62">
          <cell r="A62">
            <v>86840</v>
          </cell>
          <cell r="B62">
            <v>86840</v>
          </cell>
          <cell r="C62">
            <v>0</v>
          </cell>
          <cell r="D62">
            <v>0</v>
          </cell>
          <cell r="E62" t="e">
            <v>#REF!</v>
          </cell>
          <cell r="F62" t="e">
            <v>#REF!</v>
          </cell>
        </row>
        <row r="63">
          <cell r="A63">
            <v>87240</v>
          </cell>
          <cell r="B63">
            <v>87240</v>
          </cell>
          <cell r="C63">
            <v>0</v>
          </cell>
          <cell r="D63">
            <v>0</v>
          </cell>
          <cell r="E63" t="e">
            <v>#REF!</v>
          </cell>
          <cell r="F63" t="e">
            <v>#REF!</v>
          </cell>
        </row>
        <row r="64">
          <cell r="A64">
            <v>87640</v>
          </cell>
          <cell r="B64">
            <v>87640</v>
          </cell>
          <cell r="C64">
            <v>0</v>
          </cell>
          <cell r="D64">
            <v>0</v>
          </cell>
          <cell r="E64" t="e">
            <v>#REF!</v>
          </cell>
          <cell r="F64" t="e">
            <v>#REF!</v>
          </cell>
        </row>
        <row r="65">
          <cell r="A65">
            <v>88040</v>
          </cell>
          <cell r="B65">
            <v>88040</v>
          </cell>
          <cell r="C65">
            <v>0</v>
          </cell>
          <cell r="D65">
            <v>0</v>
          </cell>
          <cell r="E65" t="e">
            <v>#REF!</v>
          </cell>
          <cell r="F65" t="e">
            <v>#REF!</v>
          </cell>
        </row>
        <row r="66">
          <cell r="A66">
            <v>88440</v>
          </cell>
          <cell r="B66">
            <v>88440</v>
          </cell>
          <cell r="C66">
            <v>0</v>
          </cell>
          <cell r="D66">
            <v>0</v>
          </cell>
          <cell r="E66" t="e">
            <v>#REF!</v>
          </cell>
          <cell r="F66" t="e">
            <v>#REF!</v>
          </cell>
        </row>
        <row r="67">
          <cell r="A67">
            <v>88640</v>
          </cell>
          <cell r="B67">
            <v>88640</v>
          </cell>
          <cell r="C67">
            <v>0</v>
          </cell>
          <cell r="D67">
            <v>0</v>
          </cell>
          <cell r="E67" t="e">
            <v>#REF!</v>
          </cell>
          <cell r="F67" t="e">
            <v>#REF!</v>
          </cell>
        </row>
        <row r="68">
          <cell r="A68">
            <v>88840</v>
          </cell>
          <cell r="B68">
            <v>88840</v>
          </cell>
          <cell r="C68">
            <v>0</v>
          </cell>
          <cell r="D68">
            <v>0</v>
          </cell>
          <cell r="E68" t="e">
            <v>#REF!</v>
          </cell>
          <cell r="F68" t="e">
            <v>#REF!</v>
          </cell>
        </row>
        <row r="69">
          <cell r="A69">
            <v>90000</v>
          </cell>
          <cell r="B69">
            <v>90000</v>
          </cell>
          <cell r="C69">
            <v>0</v>
          </cell>
          <cell r="D69">
            <v>0</v>
          </cell>
          <cell r="E69" t="e">
            <v>#REF!</v>
          </cell>
          <cell r="F69" t="e">
            <v>#REF!</v>
          </cell>
        </row>
        <row r="70">
          <cell r="A70">
            <v>91000</v>
          </cell>
          <cell r="B70">
            <v>91000</v>
          </cell>
          <cell r="C70">
            <v>12866101.619999999</v>
          </cell>
          <cell r="D70">
            <v>12866101.619999999</v>
          </cell>
          <cell r="E70" t="e">
            <v>#REF!</v>
          </cell>
          <cell r="F70" t="e">
            <v>#REF!</v>
          </cell>
        </row>
        <row r="71">
          <cell r="A71">
            <v>91100</v>
          </cell>
          <cell r="B71">
            <v>91100</v>
          </cell>
          <cell r="C71">
            <v>1700</v>
          </cell>
          <cell r="D71">
            <v>1700</v>
          </cell>
          <cell r="E71" t="e">
            <v>#REF!</v>
          </cell>
          <cell r="F71" t="e">
            <v>#REF!</v>
          </cell>
        </row>
        <row r="72">
          <cell r="A72">
            <v>91200</v>
          </cell>
          <cell r="B72">
            <v>46200</v>
          </cell>
          <cell r="C72">
            <v>0</v>
          </cell>
          <cell r="D72">
            <v>0</v>
          </cell>
          <cell r="E72" t="e">
            <v>#REF!</v>
          </cell>
          <cell r="F72" t="e">
            <v>#REF!</v>
          </cell>
        </row>
        <row r="73">
          <cell r="A73">
            <v>91300</v>
          </cell>
          <cell r="B73">
            <v>91300</v>
          </cell>
          <cell r="C73">
            <v>0</v>
          </cell>
          <cell r="D73">
            <v>0</v>
          </cell>
          <cell r="E73" t="e">
            <v>#REF!</v>
          </cell>
          <cell r="F73" t="e">
            <v>#REF!</v>
          </cell>
        </row>
        <row r="74">
          <cell r="A74">
            <v>91400</v>
          </cell>
          <cell r="B74">
            <v>91400</v>
          </cell>
          <cell r="C74">
            <v>0</v>
          </cell>
          <cell r="D74">
            <v>0</v>
          </cell>
          <cell r="E74" t="e">
            <v>#REF!</v>
          </cell>
          <cell r="F74" t="e">
            <v>#REF!</v>
          </cell>
        </row>
        <row r="75">
          <cell r="A75">
            <v>91600</v>
          </cell>
          <cell r="B75">
            <v>91600</v>
          </cell>
          <cell r="C75">
            <v>89280000</v>
          </cell>
          <cell r="D75">
            <v>89280000</v>
          </cell>
          <cell r="E75" t="e">
            <v>#REF!</v>
          </cell>
          <cell r="F75" t="e">
            <v>#REF!</v>
          </cell>
        </row>
        <row r="76">
          <cell r="A76">
            <v>91700</v>
          </cell>
          <cell r="B76">
            <v>91700</v>
          </cell>
          <cell r="C76">
            <v>49781</v>
          </cell>
          <cell r="D76">
            <v>49781</v>
          </cell>
          <cell r="E76" t="e">
            <v>#REF!</v>
          </cell>
          <cell r="F76" t="e">
            <v>#REF!</v>
          </cell>
        </row>
        <row r="77">
          <cell r="A77">
            <v>91800</v>
          </cell>
          <cell r="B77">
            <v>91800</v>
          </cell>
          <cell r="C77">
            <v>0</v>
          </cell>
          <cell r="D77">
            <v>0</v>
          </cell>
          <cell r="E77" t="e">
            <v>#REF!</v>
          </cell>
          <cell r="F77" t="e">
            <v>#REF!</v>
          </cell>
        </row>
        <row r="78">
          <cell r="A78">
            <v>91900</v>
          </cell>
          <cell r="B78">
            <v>91900</v>
          </cell>
          <cell r="C78">
            <v>357596.33</v>
          </cell>
          <cell r="D78">
            <v>357596.33</v>
          </cell>
          <cell r="E78" t="e">
            <v>#REF!</v>
          </cell>
          <cell r="F78" t="e">
            <v>#REF!</v>
          </cell>
        </row>
        <row r="79">
          <cell r="A79">
            <v>92100</v>
          </cell>
          <cell r="B79">
            <v>92100</v>
          </cell>
          <cell r="C79">
            <v>0</v>
          </cell>
          <cell r="D79">
            <v>0</v>
          </cell>
          <cell r="E79" t="e">
            <v>#REF!</v>
          </cell>
          <cell r="F79" t="e">
            <v>#REF!</v>
          </cell>
        </row>
        <row r="80">
          <cell r="A80">
            <v>92200</v>
          </cell>
          <cell r="B80">
            <v>92200</v>
          </cell>
          <cell r="C80">
            <v>335237532</v>
          </cell>
          <cell r="D80">
            <v>335237532</v>
          </cell>
          <cell r="E80" t="e">
            <v>#REF!</v>
          </cell>
          <cell r="F80" t="e">
            <v>#REF!</v>
          </cell>
        </row>
        <row r="81">
          <cell r="A81">
            <v>92300</v>
          </cell>
          <cell r="B81">
            <v>92300</v>
          </cell>
          <cell r="C81">
            <v>0</v>
          </cell>
          <cell r="D81">
            <v>0</v>
          </cell>
          <cell r="E81" t="e">
            <v>#REF!</v>
          </cell>
          <cell r="F81" t="e">
            <v>#REF!</v>
          </cell>
        </row>
        <row r="82">
          <cell r="A82">
            <v>92400</v>
          </cell>
          <cell r="B82">
            <v>92400</v>
          </cell>
          <cell r="C82">
            <v>0</v>
          </cell>
          <cell r="D82">
            <v>0</v>
          </cell>
          <cell r="E82" t="e">
            <v>#REF!</v>
          </cell>
          <cell r="F82" t="e">
            <v>#REF!</v>
          </cell>
        </row>
        <row r="83">
          <cell r="A83">
            <v>92600</v>
          </cell>
          <cell r="B83">
            <v>92600</v>
          </cell>
          <cell r="C83">
            <v>0</v>
          </cell>
          <cell r="D83">
            <v>0</v>
          </cell>
          <cell r="E83" t="e">
            <v>#REF!</v>
          </cell>
          <cell r="F83" t="e">
            <v>#REF!</v>
          </cell>
        </row>
        <row r="84">
          <cell r="A84" t="str">
            <v>92700(GA)</v>
          </cell>
          <cell r="B84">
            <v>92700</v>
          </cell>
          <cell r="C84">
            <v>0</v>
          </cell>
          <cell r="D84">
            <v>0</v>
          </cell>
          <cell r="E84" t="e">
            <v>#REF!</v>
          </cell>
          <cell r="F84" t="e">
            <v>#REF!</v>
          </cell>
        </row>
        <row r="85">
          <cell r="A85" t="str">
            <v>92700(ENT)</v>
          </cell>
          <cell r="B85">
            <v>92700</v>
          </cell>
          <cell r="C85">
            <v>4970466</v>
          </cell>
          <cell r="D85">
            <v>4970466</v>
          </cell>
          <cell r="E85" t="e">
            <v>#REF!</v>
          </cell>
          <cell r="F85" t="e">
            <v>#REF!</v>
          </cell>
        </row>
        <row r="86">
          <cell r="A86">
            <v>92800</v>
          </cell>
          <cell r="B86">
            <v>92800</v>
          </cell>
          <cell r="C86">
            <v>0</v>
          </cell>
          <cell r="D86">
            <v>0</v>
          </cell>
          <cell r="E86" t="e">
            <v>#REF!</v>
          </cell>
          <cell r="F86" t="e">
            <v>#REF!</v>
          </cell>
        </row>
        <row r="87">
          <cell r="A87">
            <v>92900</v>
          </cell>
          <cell r="B87">
            <v>92900</v>
          </cell>
          <cell r="C87">
            <v>0</v>
          </cell>
          <cell r="D87">
            <v>0</v>
          </cell>
          <cell r="E87" t="e">
            <v>#REF!</v>
          </cell>
          <cell r="F87" t="e">
            <v>#REF!</v>
          </cell>
        </row>
        <row r="88">
          <cell r="A88">
            <v>93000</v>
          </cell>
          <cell r="B88">
            <v>93000</v>
          </cell>
          <cell r="C88">
            <v>0</v>
          </cell>
          <cell r="D88">
            <v>0</v>
          </cell>
          <cell r="E88" t="e">
            <v>#REF!</v>
          </cell>
          <cell r="F88" t="e">
            <v>#REF!</v>
          </cell>
        </row>
        <row r="89">
          <cell r="A89" t="str">
            <v>930X</v>
          </cell>
          <cell r="B89" t="str">
            <v>930X</v>
          </cell>
          <cell r="C89">
            <v>0</v>
          </cell>
          <cell r="D89">
            <v>0</v>
          </cell>
          <cell r="E89" t="e">
            <v>#REF!</v>
          </cell>
          <cell r="F89" t="e">
            <v>#REF!</v>
          </cell>
        </row>
        <row r="90">
          <cell r="A90">
            <v>94000</v>
          </cell>
          <cell r="B90">
            <v>94000</v>
          </cell>
          <cell r="C90">
            <v>0</v>
          </cell>
          <cell r="D90">
            <v>0</v>
          </cell>
          <cell r="E90" t="e">
            <v>#REF!</v>
          </cell>
          <cell r="F90" t="e">
            <v>#REF!</v>
          </cell>
        </row>
        <row r="91">
          <cell r="A91">
            <v>94200</v>
          </cell>
          <cell r="B91">
            <v>46200</v>
          </cell>
          <cell r="C91">
            <v>0</v>
          </cell>
          <cell r="D91">
            <v>0</v>
          </cell>
          <cell r="E91" t="e">
            <v>#REF!</v>
          </cell>
          <cell r="F91" t="e">
            <v>#REF!</v>
          </cell>
        </row>
        <row r="92">
          <cell r="A92">
            <v>94400</v>
          </cell>
          <cell r="B92">
            <v>94400</v>
          </cell>
          <cell r="C92">
            <v>0</v>
          </cell>
          <cell r="D92">
            <v>0</v>
          </cell>
          <cell r="E92" t="e">
            <v>#REF!</v>
          </cell>
          <cell r="F92" t="e">
            <v>#REF!</v>
          </cell>
        </row>
        <row r="93">
          <cell r="A93">
            <v>94700</v>
          </cell>
          <cell r="B93">
            <v>94700</v>
          </cell>
          <cell r="C93">
            <v>0</v>
          </cell>
          <cell r="D93">
            <v>0</v>
          </cell>
          <cell r="E93" t="e">
            <v>#REF!</v>
          </cell>
          <cell r="F93" t="e">
            <v>#REF!</v>
          </cell>
        </row>
        <row r="94">
          <cell r="A94">
            <v>94800</v>
          </cell>
          <cell r="B94">
            <v>94800</v>
          </cell>
          <cell r="C94">
            <v>0</v>
          </cell>
          <cell r="D94">
            <v>0</v>
          </cell>
          <cell r="E94" t="e">
            <v>#REF!</v>
          </cell>
          <cell r="F94" t="e">
            <v>#REF!</v>
          </cell>
        </row>
        <row r="95">
          <cell r="A95">
            <v>94900</v>
          </cell>
          <cell r="B95">
            <v>94900</v>
          </cell>
          <cell r="C95">
            <v>0</v>
          </cell>
          <cell r="D95">
            <v>0</v>
          </cell>
          <cell r="E95" t="e">
            <v>#REF!</v>
          </cell>
          <cell r="F95" t="e">
            <v>#REF!</v>
          </cell>
        </row>
        <row r="96">
          <cell r="A96">
            <v>95000</v>
          </cell>
          <cell r="B96">
            <v>95000</v>
          </cell>
          <cell r="C96">
            <v>0</v>
          </cell>
          <cell r="D96">
            <v>0</v>
          </cell>
          <cell r="E96" t="e">
            <v>#REF!</v>
          </cell>
          <cell r="F96" t="e">
            <v>#REF!</v>
          </cell>
        </row>
        <row r="97">
          <cell r="A97">
            <v>95100</v>
          </cell>
          <cell r="B97">
            <v>95100</v>
          </cell>
          <cell r="C97">
            <v>0</v>
          </cell>
          <cell r="D97">
            <v>0</v>
          </cell>
          <cell r="E97" t="e">
            <v>#REF!</v>
          </cell>
          <cell r="F97" t="e">
            <v>#REF!</v>
          </cell>
        </row>
        <row r="98">
          <cell r="A98">
            <v>95500</v>
          </cell>
          <cell r="B98">
            <v>95500</v>
          </cell>
          <cell r="C98">
            <v>0</v>
          </cell>
          <cell r="D98">
            <v>0</v>
          </cell>
          <cell r="E98" t="e">
            <v>#REF!</v>
          </cell>
          <cell r="F98" t="e">
            <v>#REF!</v>
          </cell>
        </row>
        <row r="99">
          <cell r="A99">
            <v>95800</v>
          </cell>
          <cell r="B99">
            <v>95800</v>
          </cell>
          <cell r="C99">
            <v>0</v>
          </cell>
          <cell r="D99">
            <v>0</v>
          </cell>
          <cell r="E99" t="e">
            <v>#REF!</v>
          </cell>
          <cell r="F99" t="e">
            <v>#REF!</v>
          </cell>
        </row>
        <row r="100">
          <cell r="A100">
            <v>96000</v>
          </cell>
          <cell r="B100">
            <v>48400</v>
          </cell>
          <cell r="C100">
            <v>0</v>
          </cell>
          <cell r="D100">
            <v>0</v>
          </cell>
          <cell r="E100" t="e">
            <v>#REF!</v>
          </cell>
          <cell r="F100" t="e">
            <v>#REF!</v>
          </cell>
        </row>
        <row r="101">
          <cell r="A101">
            <v>96800</v>
          </cell>
          <cell r="B101">
            <v>96800</v>
          </cell>
          <cell r="C101">
            <v>0</v>
          </cell>
          <cell r="D101">
            <v>0</v>
          </cell>
          <cell r="E101" t="e">
            <v>#REF!</v>
          </cell>
          <cell r="F101" t="e">
            <v>#REF!</v>
          </cell>
        </row>
        <row r="102">
          <cell r="A102">
            <v>96900</v>
          </cell>
          <cell r="B102">
            <v>96900</v>
          </cell>
          <cell r="C102">
            <v>0</v>
          </cell>
          <cell r="D102">
            <v>0</v>
          </cell>
          <cell r="E102" t="e">
            <v>#REF!</v>
          </cell>
          <cell r="F102" t="e">
            <v>#REF!</v>
          </cell>
        </row>
        <row r="103">
          <cell r="A103">
            <v>97300</v>
          </cell>
          <cell r="B103">
            <v>97300</v>
          </cell>
          <cell r="C103">
            <v>0</v>
          </cell>
          <cell r="D103">
            <v>0</v>
          </cell>
          <cell r="E103" t="e">
            <v>#REF!</v>
          </cell>
          <cell r="F103" t="e">
            <v>#REF!</v>
          </cell>
        </row>
        <row r="104">
          <cell r="A104">
            <v>97400</v>
          </cell>
          <cell r="B104">
            <v>97400</v>
          </cell>
          <cell r="C104">
            <v>140033</v>
          </cell>
          <cell r="D104">
            <v>140033</v>
          </cell>
          <cell r="E104" t="e">
            <v>#REF!</v>
          </cell>
          <cell r="F104" t="e">
            <v>#REF!</v>
          </cell>
        </row>
        <row r="105">
          <cell r="A105">
            <v>97500</v>
          </cell>
          <cell r="B105">
            <v>97500</v>
          </cell>
          <cell r="C105">
            <v>0</v>
          </cell>
          <cell r="D105">
            <v>0</v>
          </cell>
          <cell r="E105" t="e">
            <v>#REF!</v>
          </cell>
          <cell r="F105" t="e">
            <v>#REF!</v>
          </cell>
        </row>
        <row r="106">
          <cell r="A106">
            <v>97600</v>
          </cell>
          <cell r="B106">
            <v>97600</v>
          </cell>
          <cell r="C106">
            <v>418682.59</v>
          </cell>
          <cell r="D106">
            <v>418682.59</v>
          </cell>
          <cell r="E106" t="e">
            <v>#REF!</v>
          </cell>
          <cell r="F106" t="e">
            <v>#REF!</v>
          </cell>
        </row>
        <row r="107">
          <cell r="A107">
            <v>97700</v>
          </cell>
          <cell r="B107">
            <v>97700</v>
          </cell>
          <cell r="C107">
            <v>0</v>
          </cell>
          <cell r="D107">
            <v>0</v>
          </cell>
          <cell r="E107" t="e">
            <v>#REF!</v>
          </cell>
          <cell r="F107" t="e">
            <v>#REF!</v>
          </cell>
        </row>
        <row r="108">
          <cell r="A108">
            <v>98000</v>
          </cell>
          <cell r="B108">
            <v>98000</v>
          </cell>
          <cell r="C108">
            <v>0</v>
          </cell>
          <cell r="D108">
            <v>0</v>
          </cell>
          <cell r="E108" t="e">
            <v>#REF!</v>
          </cell>
          <cell r="F108" t="e">
            <v>#REF!</v>
          </cell>
        </row>
        <row r="109">
          <cell r="A109">
            <v>98100</v>
          </cell>
          <cell r="B109">
            <v>98100</v>
          </cell>
          <cell r="C109">
            <v>0</v>
          </cell>
          <cell r="D109">
            <v>0</v>
          </cell>
          <cell r="E109" t="e">
            <v>#REF!</v>
          </cell>
          <cell r="F109" t="e">
            <v>#REF!</v>
          </cell>
        </row>
        <row r="110">
          <cell r="A110">
            <v>98200</v>
          </cell>
          <cell r="B110">
            <v>98200</v>
          </cell>
          <cell r="C110">
            <v>0</v>
          </cell>
          <cell r="D110">
            <v>0</v>
          </cell>
          <cell r="E110" t="e">
            <v>#REF!</v>
          </cell>
          <cell r="F110" t="e">
            <v>#REF!</v>
          </cell>
        </row>
        <row r="111">
          <cell r="A111">
            <v>98400</v>
          </cell>
          <cell r="B111">
            <v>46200</v>
          </cell>
          <cell r="C111">
            <v>0</v>
          </cell>
          <cell r="D111">
            <v>0</v>
          </cell>
          <cell r="E111" t="e">
            <v>#REF!</v>
          </cell>
          <cell r="F111" t="e">
            <v>#REF!</v>
          </cell>
        </row>
        <row r="112">
          <cell r="A112">
            <v>98800</v>
          </cell>
          <cell r="B112">
            <v>98800</v>
          </cell>
          <cell r="C112">
            <v>0</v>
          </cell>
          <cell r="D112">
            <v>0</v>
          </cell>
          <cell r="E112" t="e">
            <v>#REF!</v>
          </cell>
          <cell r="F112" t="e">
            <v>#REF!</v>
          </cell>
        </row>
        <row r="113">
          <cell r="A113">
            <v>98900</v>
          </cell>
          <cell r="B113">
            <v>98900</v>
          </cell>
          <cell r="C113">
            <v>0</v>
          </cell>
          <cell r="D113">
            <v>0</v>
          </cell>
          <cell r="E113" t="e">
            <v>#REF!</v>
          </cell>
          <cell r="F113" t="e">
            <v>#REF!</v>
          </cell>
        </row>
        <row r="114">
          <cell r="A114">
            <v>99000</v>
          </cell>
          <cell r="B114">
            <v>99000</v>
          </cell>
          <cell r="C114">
            <v>0</v>
          </cell>
          <cell r="D114">
            <v>0</v>
          </cell>
          <cell r="E114" t="e">
            <v>#REF!</v>
          </cell>
          <cell r="F114" t="e">
            <v>#REF!</v>
          </cell>
        </row>
        <row r="115">
          <cell r="A115">
            <v>99100</v>
          </cell>
          <cell r="B115">
            <v>99100</v>
          </cell>
          <cell r="C115">
            <v>0</v>
          </cell>
          <cell r="D115">
            <v>0</v>
          </cell>
          <cell r="E115" t="e">
            <v>#REF!</v>
          </cell>
          <cell r="F115" t="e">
            <v>#REF!</v>
          </cell>
        </row>
        <row r="116">
          <cell r="A116">
            <v>99200</v>
          </cell>
          <cell r="B116">
            <v>99200</v>
          </cell>
          <cell r="C116">
            <v>0</v>
          </cell>
          <cell r="D116">
            <v>0</v>
          </cell>
          <cell r="E116" t="e">
            <v>#REF!</v>
          </cell>
          <cell r="F116" t="e">
            <v>#REF!</v>
          </cell>
        </row>
        <row r="117">
          <cell r="A117">
            <v>53620</v>
          </cell>
          <cell r="B117">
            <v>53620</v>
          </cell>
          <cell r="C117">
            <v>0</v>
          </cell>
          <cell r="D117">
            <v>0</v>
          </cell>
          <cell r="E117" t="e">
            <v>#REF!</v>
          </cell>
          <cell r="F117" t="e">
            <v>#REF!</v>
          </cell>
        </row>
        <row r="118">
          <cell r="A118">
            <v>53920</v>
          </cell>
          <cell r="B118">
            <v>53920</v>
          </cell>
          <cell r="C118">
            <v>0</v>
          </cell>
          <cell r="D118">
            <v>0</v>
          </cell>
          <cell r="E118" t="e">
            <v>#REF!</v>
          </cell>
          <cell r="F118" t="e">
            <v>#REF!</v>
          </cell>
        </row>
        <row r="119">
          <cell r="A119">
            <v>50910</v>
          </cell>
          <cell r="B119">
            <v>50910</v>
          </cell>
          <cell r="C119">
            <v>0</v>
          </cell>
          <cell r="D119">
            <v>0</v>
          </cell>
          <cell r="E119" t="e">
            <v>#REF!</v>
          </cell>
          <cell r="F119" t="e">
            <v>#REF!</v>
          </cell>
        </row>
        <row r="120">
          <cell r="A120" t="str">
            <v>47200(CU)</v>
          </cell>
          <cell r="B120">
            <v>50920</v>
          </cell>
          <cell r="C120">
            <v>0</v>
          </cell>
          <cell r="D120">
            <v>0</v>
          </cell>
          <cell r="E120" t="e">
            <v>#REF!</v>
          </cell>
          <cell r="F120" t="e">
            <v>#REF!</v>
          </cell>
        </row>
        <row r="121">
          <cell r="A121">
            <v>50320</v>
          </cell>
          <cell r="B121">
            <v>50320</v>
          </cell>
          <cell r="C121">
            <v>0</v>
          </cell>
          <cell r="D121">
            <v>0</v>
          </cell>
          <cell r="E121" t="e">
            <v>#REF!</v>
          </cell>
          <cell r="F121" t="e">
            <v>#REF!</v>
          </cell>
        </row>
        <row r="122">
          <cell r="A122">
            <v>50340</v>
          </cell>
          <cell r="B122">
            <v>50340</v>
          </cell>
          <cell r="C122">
            <v>80247</v>
          </cell>
          <cell r="D122">
            <v>80247</v>
          </cell>
          <cell r="E122" t="e">
            <v>#REF!</v>
          </cell>
          <cell r="F122" t="e">
            <v>#REF!</v>
          </cell>
        </row>
        <row r="123">
          <cell r="A123">
            <v>50350</v>
          </cell>
          <cell r="B123">
            <v>50350</v>
          </cell>
          <cell r="C123">
            <v>0</v>
          </cell>
          <cell r="D123">
            <v>0</v>
          </cell>
          <cell r="E123" t="e">
            <v>#REF!</v>
          </cell>
          <cell r="F123" t="e">
            <v>#REF!</v>
          </cell>
        </row>
        <row r="124">
          <cell r="A124">
            <v>50360</v>
          </cell>
          <cell r="B124">
            <v>50360</v>
          </cell>
          <cell r="C124">
            <v>87580</v>
          </cell>
          <cell r="D124">
            <v>87580</v>
          </cell>
          <cell r="E124" t="e">
            <v>#REF!</v>
          </cell>
          <cell r="F124" t="e">
            <v>#REF!</v>
          </cell>
        </row>
        <row r="125">
          <cell r="A125">
            <v>54310</v>
          </cell>
          <cell r="B125">
            <v>54310</v>
          </cell>
          <cell r="C125">
            <v>0</v>
          </cell>
          <cell r="D125">
            <v>0</v>
          </cell>
          <cell r="E125" t="e">
            <v>#REF!</v>
          </cell>
          <cell r="F125" t="e">
            <v>#REF!</v>
          </cell>
        </row>
        <row r="126">
          <cell r="A126">
            <v>54520</v>
          </cell>
          <cell r="B126">
            <v>54520</v>
          </cell>
          <cell r="C126">
            <v>600839</v>
          </cell>
          <cell r="D126">
            <v>600839</v>
          </cell>
          <cell r="E126" t="e">
            <v>#REF!</v>
          </cell>
          <cell r="F126" t="e">
            <v>#REF!</v>
          </cell>
        </row>
        <row r="127">
          <cell r="A127">
            <v>51220</v>
          </cell>
          <cell r="B127">
            <v>51220</v>
          </cell>
          <cell r="C127">
            <v>0</v>
          </cell>
          <cell r="D127">
            <v>0</v>
          </cell>
          <cell r="E127" t="e">
            <v>#REF!</v>
          </cell>
          <cell r="F127" t="e">
            <v>#REF!</v>
          </cell>
        </row>
        <row r="128">
          <cell r="A128">
            <v>51240</v>
          </cell>
          <cell r="B128">
            <v>51240</v>
          </cell>
          <cell r="C128">
            <v>0</v>
          </cell>
          <cell r="D128">
            <v>0</v>
          </cell>
          <cell r="E128" t="e">
            <v>#REF!</v>
          </cell>
          <cell r="F128" t="e">
            <v>#REF!</v>
          </cell>
        </row>
        <row r="129">
          <cell r="A129">
            <v>51250</v>
          </cell>
          <cell r="B129">
            <v>51250</v>
          </cell>
          <cell r="C129">
            <v>0</v>
          </cell>
          <cell r="D129">
            <v>0</v>
          </cell>
          <cell r="E129" t="e">
            <v>#REF!</v>
          </cell>
          <cell r="F129" t="e">
            <v>#REF!</v>
          </cell>
        </row>
        <row r="130">
          <cell r="A130">
            <v>51810</v>
          </cell>
          <cell r="B130">
            <v>51810</v>
          </cell>
          <cell r="C130">
            <v>0</v>
          </cell>
          <cell r="D130">
            <v>0</v>
          </cell>
          <cell r="E130" t="e">
            <v>#REF!</v>
          </cell>
          <cell r="F130" t="e">
            <v>#REF!</v>
          </cell>
        </row>
        <row r="131">
          <cell r="A131">
            <v>51820</v>
          </cell>
          <cell r="B131">
            <v>51820</v>
          </cell>
          <cell r="C131">
            <v>0</v>
          </cell>
          <cell r="D131">
            <v>0</v>
          </cell>
          <cell r="E131" t="e">
            <v>#REF!</v>
          </cell>
          <cell r="F131" t="e">
            <v>#REF!</v>
          </cell>
        </row>
        <row r="132">
          <cell r="A132">
            <v>51840</v>
          </cell>
          <cell r="B132">
            <v>51840</v>
          </cell>
          <cell r="C132">
            <v>0</v>
          </cell>
          <cell r="D132">
            <v>0</v>
          </cell>
          <cell r="E132" t="e">
            <v>#REF!</v>
          </cell>
          <cell r="F132" t="e">
            <v>#REF!</v>
          </cell>
        </row>
        <row r="133">
          <cell r="A133" t="str">
            <v>47200_30400</v>
          </cell>
          <cell r="B133" t="str">
            <v>47200_30400</v>
          </cell>
          <cell r="C133">
            <v>230438996</v>
          </cell>
          <cell r="D133">
            <v>230438996</v>
          </cell>
          <cell r="E133" t="e">
            <v>#REF!</v>
          </cell>
          <cell r="F133" t="e">
            <v>#REF!</v>
          </cell>
        </row>
        <row r="134">
          <cell r="A134">
            <v>55120</v>
          </cell>
          <cell r="B134">
            <v>55120</v>
          </cell>
          <cell r="C134">
            <v>0</v>
          </cell>
          <cell r="D134">
            <v>0</v>
          </cell>
          <cell r="E134" t="e">
            <v>#REF!</v>
          </cell>
          <cell r="F134" t="e">
            <v>#REF!</v>
          </cell>
        </row>
      </sheetData>
      <sheetData sheetId="9"/>
      <sheetData sheetId="10"/>
      <sheetData sheetId="11"/>
      <sheetData sheetId="12"/>
      <sheetData sheetId="13"/>
      <sheetData sheetId="14"/>
      <sheetData sheetId="15">
        <row r="1">
          <cell r="A1" t="str">
            <v>BU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ty List"/>
      <sheetName val="Instructions"/>
      <sheetName val="flowchart"/>
      <sheetName val="Short form"/>
      <sheetName val="JE Pivot_PCA Summary_Short"/>
      <sheetName val="Long Form"/>
      <sheetName val="JE Pivot_PCA Summary_Long"/>
      <sheetName val="Exported"/>
      <sheetName val="Account as of 3.7.18"/>
      <sheetName val="Entity as of 3.7.18"/>
      <sheetName val="Prog as of 3.7.18"/>
      <sheetName val="FS Tye as of 3.6.1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24"/>
      <sheetName val="entity list for forms 6.30.2023"/>
    </sheetNames>
    <sheetDataSet>
      <sheetData sheetId="0"/>
      <sheetData sheetId="1">
        <row r="2">
          <cell r="A2">
            <v>15100</v>
          </cell>
          <cell r="B2" t="str">
            <v>Georgia Veterans Service Foundation, Inc.</v>
          </cell>
          <cell r="C2" t="str">
            <v>z_15100_20000</v>
          </cell>
        </row>
        <row r="3">
          <cell r="A3">
            <v>15300</v>
          </cell>
          <cell r="B3" t="str">
            <v>The Foundation for Public Education in Georgia, Inc.</v>
          </cell>
          <cell r="C3" t="str">
            <v>z_15300_90001</v>
          </cell>
        </row>
        <row r="4">
          <cell r="A4">
            <v>26000</v>
          </cell>
          <cell r="B4" t="str">
            <v>Flexible Benefits Program</v>
          </cell>
          <cell r="C4" t="str">
            <v>26000_60130</v>
          </cell>
        </row>
        <row r="5">
          <cell r="A5">
            <v>40200</v>
          </cell>
          <cell r="B5" t="str">
            <v>Agriculture, Department of</v>
          </cell>
          <cell r="C5" t="str">
            <v>40200_EWAdj</v>
          </cell>
        </row>
        <row r="6">
          <cell r="A6" t="str">
            <v>40300(GAA)</v>
          </cell>
          <cell r="B6" t="str">
            <v>Administrative Services, Department of - GAA</v>
          </cell>
          <cell r="C6" t="str">
            <v>40300_20000</v>
          </cell>
        </row>
        <row r="7">
          <cell r="A7" t="str">
            <v>40300(GF)</v>
          </cell>
          <cell r="B7" t="str">
            <v>Administrative Services, Department of - General Fund</v>
          </cell>
          <cell r="C7" t="str">
            <v>40300_EWAdj</v>
          </cell>
        </row>
        <row r="8">
          <cell r="A8" t="str">
            <v>40300(ISF)</v>
          </cell>
          <cell r="B8" t="str">
            <v>Administrative Services, Department of - ISF</v>
          </cell>
          <cell r="C8" t="str">
            <v>40300_40001</v>
          </cell>
        </row>
        <row r="9">
          <cell r="A9">
            <v>40400</v>
          </cell>
          <cell r="B9" t="str">
            <v xml:space="preserve">Audits and Accounts, Department of </v>
          </cell>
          <cell r="C9" t="str">
            <v>40400_EWAdj</v>
          </cell>
        </row>
        <row r="10">
          <cell r="A10">
            <v>40500</v>
          </cell>
          <cell r="B10" t="str">
            <v>Public Health, Department of</v>
          </cell>
          <cell r="C10" t="str">
            <v>40500_EWAdj</v>
          </cell>
        </row>
        <row r="11">
          <cell r="A11">
            <v>40600</v>
          </cell>
          <cell r="B11" t="str">
            <v>Banking and Finance, Department of</v>
          </cell>
          <cell r="C11" t="str">
            <v>40600_EWAdj</v>
          </cell>
        </row>
        <row r="12">
          <cell r="A12">
            <v>40700</v>
          </cell>
          <cell r="B12" t="str">
            <v>Accounting Office, State</v>
          </cell>
          <cell r="C12" t="str">
            <v>40700_EWAdj</v>
          </cell>
        </row>
        <row r="13">
          <cell r="A13">
            <v>40800</v>
          </cell>
          <cell r="B13" t="str">
            <v>Insurance Department of the State of Georgia</v>
          </cell>
          <cell r="C13" t="str">
            <v>40800_EWAdj</v>
          </cell>
        </row>
        <row r="14">
          <cell r="A14">
            <v>40900</v>
          </cell>
          <cell r="B14" t="str">
            <v>Financing and Investment Commission, Georgia State</v>
          </cell>
          <cell r="C14" t="str">
            <v>40900_EWAdj</v>
          </cell>
        </row>
        <row r="15">
          <cell r="A15">
            <v>41000</v>
          </cell>
          <cell r="B15" t="str">
            <v>Properties Commission, State</v>
          </cell>
          <cell r="C15" t="str">
            <v>41000_EWAdj</v>
          </cell>
        </row>
        <row r="16">
          <cell r="A16">
            <v>41100</v>
          </cell>
          <cell r="B16" t="str">
            <v>Defense, Department of</v>
          </cell>
          <cell r="C16" t="str">
            <v>41100_EWAdj</v>
          </cell>
        </row>
        <row r="17">
          <cell r="A17">
            <v>41200</v>
          </cell>
          <cell r="B17" t="str">
            <v>Georgia Vocational Rehabilitation Agency</v>
          </cell>
          <cell r="C17" t="str">
            <v>41200_Ewadj</v>
          </cell>
        </row>
        <row r="18">
          <cell r="A18">
            <v>41400</v>
          </cell>
          <cell r="B18" t="str">
            <v>Education, Department of</v>
          </cell>
          <cell r="C18" t="str">
            <v>41400_EWAdj</v>
          </cell>
        </row>
        <row r="19">
          <cell r="A19">
            <v>41500</v>
          </cell>
          <cell r="B19" t="str">
            <v>Technical College System of Georgia</v>
          </cell>
          <cell r="C19" t="str">
            <v>41500_30400</v>
          </cell>
        </row>
        <row r="20">
          <cell r="A20">
            <v>41600</v>
          </cell>
          <cell r="B20" t="str">
            <v>Employees' Retirement System of Georgia</v>
          </cell>
          <cell r="C20" t="str">
            <v>41600_80106</v>
          </cell>
        </row>
        <row r="21">
          <cell r="A21">
            <v>41800</v>
          </cell>
          <cell r="B21" t="str">
            <v>Prosecuting Attorneys' Council of the State of Georgia</v>
          </cell>
          <cell r="C21" t="str">
            <v>41800_EWAdj</v>
          </cell>
        </row>
        <row r="22">
          <cell r="A22" t="str">
            <v>419(GF)</v>
          </cell>
          <cell r="B22" t="str">
            <v>Community Health, Department of - regular</v>
          </cell>
          <cell r="C22" t="str">
            <v>41900_EWAdj</v>
          </cell>
        </row>
        <row r="23">
          <cell r="A23" t="str">
            <v>419(SHBP)</v>
          </cell>
          <cell r="B23" t="str">
            <v>Community Health, Department of - SHBP</v>
          </cell>
          <cell r="C23" t="str">
            <v>41900_EWAdj</v>
          </cell>
        </row>
        <row r="24">
          <cell r="A24">
            <v>42000</v>
          </cell>
          <cell r="B24" t="str">
            <v>State Forestry Commission</v>
          </cell>
          <cell r="C24" t="str">
            <v>42000_EWAdj</v>
          </cell>
        </row>
        <row r="25">
          <cell r="A25">
            <v>42200</v>
          </cell>
          <cell r="B25" t="str">
            <v>Governor, Office of the</v>
          </cell>
          <cell r="C25" t="str">
            <v>42200_EWAdj</v>
          </cell>
        </row>
        <row r="26">
          <cell r="A26">
            <v>42700</v>
          </cell>
          <cell r="B26" t="str">
            <v>Human Services, Department of</v>
          </cell>
          <cell r="C26" t="str">
            <v>42700_EWAdj</v>
          </cell>
        </row>
        <row r="27">
          <cell r="A27">
            <v>42800</v>
          </cell>
          <cell r="B27" t="str">
            <v>Community Affairs, Department of</v>
          </cell>
          <cell r="C27" t="str">
            <v>42800_EWAdj</v>
          </cell>
        </row>
        <row r="28">
          <cell r="A28">
            <v>42900</v>
          </cell>
          <cell r="B28" t="str">
            <v>Economic Development, Department of</v>
          </cell>
          <cell r="C28" t="str">
            <v>42900_EWAdj</v>
          </cell>
        </row>
        <row r="29">
          <cell r="A29">
            <v>43000</v>
          </cell>
          <cell r="B29" t="str">
            <v>Judicial Branch</v>
          </cell>
          <cell r="C29" t="str">
            <v>43000_EWAdj</v>
          </cell>
        </row>
        <row r="30">
          <cell r="A30">
            <v>43100</v>
          </cell>
          <cell r="B30" t="str">
            <v>Juvenile Court Judges, Council of</v>
          </cell>
          <cell r="C30" t="str">
            <v>43100_EWAdj</v>
          </cell>
        </row>
        <row r="31">
          <cell r="A31">
            <v>43200</v>
          </cell>
          <cell r="B31" t="str">
            <v>Court of Appeals</v>
          </cell>
          <cell r="C31" t="str">
            <v>43200_EWAdj</v>
          </cell>
        </row>
        <row r="32">
          <cell r="A32">
            <v>43400</v>
          </cell>
          <cell r="B32" t="str">
            <v>Judicial Council of Georgia</v>
          </cell>
          <cell r="C32" t="str">
            <v>43400_EWAdj</v>
          </cell>
        </row>
        <row r="33">
          <cell r="A33">
            <v>43600</v>
          </cell>
          <cell r="B33" t="str">
            <v>Superior Courts</v>
          </cell>
          <cell r="C33" t="str">
            <v>43600_EWAdj</v>
          </cell>
        </row>
        <row r="34">
          <cell r="A34">
            <v>43800</v>
          </cell>
          <cell r="B34" t="str">
            <v>Supreme Court</v>
          </cell>
          <cell r="C34" t="str">
            <v>43800_EWAdj</v>
          </cell>
        </row>
        <row r="35">
          <cell r="A35" t="str">
            <v>44000(ENT)</v>
          </cell>
          <cell r="B35" t="str">
            <v>Labor, Department of  - Enterprise Fund</v>
          </cell>
          <cell r="C35" t="str">
            <v>44000_30200</v>
          </cell>
        </row>
        <row r="36">
          <cell r="A36" t="str">
            <v>44000(GF)</v>
          </cell>
          <cell r="B36" t="str">
            <v>Labor, Department of - General Fund</v>
          </cell>
          <cell r="C36" t="str">
            <v>44000_EWAdj</v>
          </cell>
        </row>
        <row r="37">
          <cell r="A37">
            <v>44100</v>
          </cell>
          <cell r="B37" t="str">
            <v>Behavioral Health and Developmental Disabilities, Department of</v>
          </cell>
          <cell r="C37" t="str">
            <v>44100_EWAdj</v>
          </cell>
        </row>
        <row r="38">
          <cell r="A38">
            <v>44200</v>
          </cell>
          <cell r="B38" t="str">
            <v>Law, Department of</v>
          </cell>
          <cell r="C38" t="str">
            <v>44200_EWAdj</v>
          </cell>
        </row>
        <row r="39">
          <cell r="A39">
            <v>44400</v>
          </cell>
          <cell r="B39" t="str">
            <v>General Assembly, Georgia</v>
          </cell>
          <cell r="C39" t="str">
            <v>44400_EWAdj</v>
          </cell>
        </row>
        <row r="40">
          <cell r="A40">
            <v>44500</v>
          </cell>
          <cell r="B40" t="str">
            <v>Georgia General Assembly Joint Offices</v>
          </cell>
          <cell r="C40" t="str">
            <v>44500_EWAdj</v>
          </cell>
        </row>
        <row r="41">
          <cell r="A41">
            <v>44600</v>
          </cell>
          <cell r="B41" t="str">
            <v>House of Representatives, Georgia</v>
          </cell>
          <cell r="C41" t="str">
            <v>44600_EWAdj</v>
          </cell>
        </row>
        <row r="42">
          <cell r="A42">
            <v>45200</v>
          </cell>
          <cell r="B42" t="str">
            <v>State Senate, Georgia</v>
          </cell>
          <cell r="C42" t="str">
            <v>45200_EWAdj</v>
          </cell>
        </row>
        <row r="43">
          <cell r="A43">
            <v>46100</v>
          </cell>
          <cell r="B43" t="str">
            <v>Juvenile Justice, Department of</v>
          </cell>
          <cell r="C43" t="str">
            <v>46100_EWAdj</v>
          </cell>
        </row>
        <row r="44">
          <cell r="A44">
            <v>46200</v>
          </cell>
          <cell r="B44" t="str">
            <v>Natural Resources, Department of</v>
          </cell>
          <cell r="C44" t="str">
            <v>46200_EWAdj</v>
          </cell>
        </row>
        <row r="45">
          <cell r="A45">
            <v>46500</v>
          </cell>
          <cell r="B45" t="str">
            <v>Pardons and Paroles, State Board of</v>
          </cell>
          <cell r="C45" t="str">
            <v>46500_EWAdj</v>
          </cell>
        </row>
        <row r="46">
          <cell r="A46">
            <v>46600</v>
          </cell>
          <cell r="B46" t="str">
            <v>Public Safety, Department of</v>
          </cell>
          <cell r="C46" t="str">
            <v>46600_EWAdj</v>
          </cell>
        </row>
        <row r="47">
          <cell r="A47">
            <v>46700</v>
          </cell>
          <cell r="B47" t="str">
            <v>Corrections, Department of</v>
          </cell>
          <cell r="C47" t="str">
            <v>46700_EWAdj</v>
          </cell>
        </row>
        <row r="48">
          <cell r="A48">
            <v>46900</v>
          </cell>
          <cell r="B48" t="str">
            <v>Early Care and Learning, Department of</v>
          </cell>
          <cell r="C48" t="str">
            <v>46900_EWAdj</v>
          </cell>
        </row>
        <row r="49">
          <cell r="A49">
            <v>47000</v>
          </cell>
          <cell r="B49" t="str">
            <v>Georgia Public Service Commission</v>
          </cell>
          <cell r="C49" t="str">
            <v>47000_EWAdj</v>
          </cell>
        </row>
        <row r="50">
          <cell r="A50">
            <v>47100</v>
          </cell>
          <cell r="B50" t="str">
            <v>Investigation, Georgia Bureau of</v>
          </cell>
          <cell r="C50" t="str">
            <v>47100_EWAdj</v>
          </cell>
        </row>
        <row r="51">
          <cell r="A51">
            <v>47200</v>
          </cell>
          <cell r="B51" t="str">
            <v>Regents of the University System of Georgia, Board of</v>
          </cell>
          <cell r="C51" t="str">
            <v>47200_30400</v>
          </cell>
        </row>
        <row r="52">
          <cell r="A52">
            <v>47400</v>
          </cell>
          <cell r="B52" t="str">
            <v>Revenue, Department of</v>
          </cell>
          <cell r="C52" t="str">
            <v>47400_EWAdj</v>
          </cell>
        </row>
        <row r="53">
          <cell r="A53">
            <v>47500</v>
          </cell>
          <cell r="B53" t="str">
            <v>Driver Services, Department of</v>
          </cell>
          <cell r="C53" t="str">
            <v>47500_EWAdj</v>
          </cell>
        </row>
        <row r="54">
          <cell r="A54">
            <v>47600</v>
          </cell>
          <cell r="B54" t="str">
            <v>Student Finance Commission, Georgia</v>
          </cell>
          <cell r="C54" t="str">
            <v>47600_EWAdj</v>
          </cell>
        </row>
        <row r="55">
          <cell r="A55">
            <v>47610</v>
          </cell>
          <cell r="B55" t="str">
            <v>REACH Georgia Foundation, Inc.</v>
          </cell>
          <cell r="C55" t="str">
            <v>47610_90001</v>
          </cell>
        </row>
        <row r="56">
          <cell r="A56">
            <v>47700</v>
          </cell>
          <cell r="B56" t="str">
            <v>Community Supervision, Department of</v>
          </cell>
          <cell r="C56" t="str">
            <v>47700_EWAdj</v>
          </cell>
        </row>
        <row r="57">
          <cell r="A57">
            <v>47800</v>
          </cell>
          <cell r="B57" t="str">
            <v>Secretary of State</v>
          </cell>
          <cell r="C57" t="str">
            <v>47800_EWAdj</v>
          </cell>
        </row>
        <row r="58">
          <cell r="A58">
            <v>48200</v>
          </cell>
          <cell r="B58" t="str">
            <v>Teachers Retirement System of Georgia</v>
          </cell>
          <cell r="C58" t="str">
            <v>48200_80106</v>
          </cell>
        </row>
        <row r="59">
          <cell r="A59">
            <v>48400</v>
          </cell>
          <cell r="B59" t="str">
            <v>Transportation, Department of</v>
          </cell>
          <cell r="C59" t="str">
            <v>48400_EWAdj</v>
          </cell>
        </row>
        <row r="60">
          <cell r="A60" t="str">
            <v>48400(TIA)</v>
          </cell>
          <cell r="B60" t="str">
            <v>Transportation, Department of - TIA</v>
          </cell>
          <cell r="C60" t="str">
            <v>48400_20200</v>
          </cell>
        </row>
        <row r="61">
          <cell r="A61">
            <v>48600</v>
          </cell>
          <cell r="B61" t="str">
            <v>State Treasurer, Office of the</v>
          </cell>
          <cell r="C61" t="str">
            <v>48600_EWAdj</v>
          </cell>
        </row>
        <row r="62">
          <cell r="A62">
            <v>48800</v>
          </cell>
          <cell r="B62" t="str">
            <v>Department of Veterans Service</v>
          </cell>
          <cell r="C62" t="str">
            <v>48800_EWAdj</v>
          </cell>
        </row>
        <row r="63">
          <cell r="A63">
            <v>48900</v>
          </cell>
          <cell r="B63" t="str">
            <v>Subsequent Injury Trust Fund</v>
          </cell>
          <cell r="C63" t="str">
            <v>48900_80301</v>
          </cell>
        </row>
        <row r="64">
          <cell r="A64">
            <v>49000</v>
          </cell>
          <cell r="B64" t="str">
            <v>Workers' Compensation, State Board of</v>
          </cell>
          <cell r="C64" t="str">
            <v>49000_EWAdj</v>
          </cell>
        </row>
        <row r="65">
          <cell r="A65">
            <v>49200</v>
          </cell>
          <cell r="B65" t="str">
            <v>Georgia Public Defender Council</v>
          </cell>
          <cell r="C65" t="str">
            <v>49200_EWAdj</v>
          </cell>
        </row>
        <row r="66">
          <cell r="A66">
            <v>49500</v>
          </cell>
          <cell r="B66" t="str">
            <v>Georgia Commission on the Holocaust</v>
          </cell>
          <cell r="C66" t="str">
            <v>49500_Ewadj</v>
          </cell>
        </row>
        <row r="67">
          <cell r="A67">
            <v>51270</v>
          </cell>
          <cell r="B67" t="str">
            <v>Augusta University Early Retirement Pension Plan</v>
          </cell>
          <cell r="C67" t="str">
            <v>51270_80106</v>
          </cell>
        </row>
        <row r="68">
          <cell r="A68">
            <v>85040</v>
          </cell>
          <cell r="B68" t="str">
            <v>Northwest Georgia RESA</v>
          </cell>
          <cell r="C68" t="str">
            <v>85040_90001</v>
          </cell>
        </row>
        <row r="69">
          <cell r="A69">
            <v>85240</v>
          </cell>
          <cell r="B69" t="str">
            <v>North Georgia RESA</v>
          </cell>
          <cell r="C69" t="str">
            <v>85240_90001</v>
          </cell>
        </row>
        <row r="70">
          <cell r="A70">
            <v>85440</v>
          </cell>
          <cell r="B70" t="str">
            <v>Pioneer RESA</v>
          </cell>
          <cell r="C70" t="str">
            <v>85440_90001</v>
          </cell>
        </row>
        <row r="71">
          <cell r="A71">
            <v>85640</v>
          </cell>
          <cell r="B71" t="str">
            <v>Metropolitan RESA</v>
          </cell>
          <cell r="C71" t="str">
            <v>85640_90001</v>
          </cell>
        </row>
        <row r="72">
          <cell r="A72">
            <v>85840</v>
          </cell>
          <cell r="B72" t="str">
            <v>Northeast Georgia RESA</v>
          </cell>
          <cell r="C72" t="str">
            <v>85840_90001</v>
          </cell>
        </row>
        <row r="73">
          <cell r="A73">
            <v>86040</v>
          </cell>
          <cell r="B73" t="str">
            <v>West Georgia RESA</v>
          </cell>
          <cell r="C73" t="str">
            <v>86040_90001</v>
          </cell>
        </row>
        <row r="74">
          <cell r="A74">
            <v>86240</v>
          </cell>
          <cell r="B74" t="str">
            <v>Griffin RESA</v>
          </cell>
          <cell r="C74" t="str">
            <v>86240_90001</v>
          </cell>
        </row>
        <row r="75">
          <cell r="A75">
            <v>86440</v>
          </cell>
          <cell r="B75" t="str">
            <v>Middle Georgia RESA</v>
          </cell>
          <cell r="C75" t="str">
            <v>86440_90001</v>
          </cell>
        </row>
        <row r="76">
          <cell r="A76">
            <v>86640</v>
          </cell>
          <cell r="B76" t="str">
            <v>Oconee RESA</v>
          </cell>
          <cell r="C76" t="str">
            <v>86640_90001</v>
          </cell>
        </row>
        <row r="77">
          <cell r="A77">
            <v>86840</v>
          </cell>
          <cell r="B77" t="str">
            <v>Central Savannah River Area RESA</v>
          </cell>
          <cell r="C77" t="str">
            <v>86840_90001</v>
          </cell>
        </row>
        <row r="78">
          <cell r="A78">
            <v>87240</v>
          </cell>
          <cell r="B78" t="str">
            <v>Chattahoochee-Flint RESA</v>
          </cell>
          <cell r="C78" t="str">
            <v>87240_90001</v>
          </cell>
        </row>
        <row r="79">
          <cell r="A79">
            <v>87640</v>
          </cell>
          <cell r="B79" t="str">
            <v>Heart of Georgia RESA</v>
          </cell>
          <cell r="C79" t="str">
            <v>87640_90001</v>
          </cell>
        </row>
        <row r="80">
          <cell r="A80">
            <v>88040</v>
          </cell>
          <cell r="B80" t="str">
            <v>First District RESA</v>
          </cell>
          <cell r="C80" t="str">
            <v>88040_90001</v>
          </cell>
        </row>
        <row r="81">
          <cell r="A81">
            <v>88440</v>
          </cell>
          <cell r="B81" t="str">
            <v>Southwest Georgia RESA</v>
          </cell>
          <cell r="C81" t="str">
            <v>88440_90001</v>
          </cell>
        </row>
        <row r="82">
          <cell r="A82">
            <v>88640</v>
          </cell>
          <cell r="B82" t="str">
            <v>Coastal Plains RESA</v>
          </cell>
          <cell r="C82" t="str">
            <v>88640_90001</v>
          </cell>
        </row>
        <row r="83">
          <cell r="A83">
            <v>88840</v>
          </cell>
          <cell r="B83" t="str">
            <v>Okefenokee RESA</v>
          </cell>
          <cell r="C83" t="str">
            <v>88840_90001</v>
          </cell>
        </row>
        <row r="84">
          <cell r="A84">
            <v>90000</v>
          </cell>
          <cell r="B84" t="str">
            <v>Building Authority, Georgia</v>
          </cell>
          <cell r="C84" t="str">
            <v>90000_40001</v>
          </cell>
        </row>
        <row r="85">
          <cell r="A85" t="str">
            <v>910Au</v>
          </cell>
          <cell r="B85" t="str">
            <v>Jekyll Island - State Park Authority</v>
          </cell>
          <cell r="C85" t="str">
            <v>910Au_90001</v>
          </cell>
        </row>
        <row r="86">
          <cell r="A86" t="str">
            <v>910FD</v>
          </cell>
          <cell r="B86" t="str">
            <v>Jekyll Island Foundation, Inc.</v>
          </cell>
          <cell r="C86" t="str">
            <v>910Fd_90001</v>
          </cell>
        </row>
        <row r="87">
          <cell r="A87">
            <v>91100</v>
          </cell>
          <cell r="B87" t="str">
            <v>Stone Mountain Memorial Association</v>
          </cell>
          <cell r="C87" t="str">
            <v>91100_90001</v>
          </cell>
        </row>
        <row r="88">
          <cell r="A88">
            <v>91200</v>
          </cell>
          <cell r="B88" t="str">
            <v>North Georgia Mountains Authority</v>
          </cell>
          <cell r="C88" t="str">
            <v>46200_90231</v>
          </cell>
        </row>
        <row r="89">
          <cell r="A89">
            <v>91300</v>
          </cell>
          <cell r="B89" t="str">
            <v>Lake Lanier Islands Development Authority</v>
          </cell>
          <cell r="C89" t="str">
            <v>91300_90001</v>
          </cell>
        </row>
        <row r="90">
          <cell r="A90">
            <v>91400</v>
          </cell>
          <cell r="B90" t="str">
            <v>Development Authority, Georgia</v>
          </cell>
          <cell r="C90" t="str">
            <v>91400_90001</v>
          </cell>
        </row>
        <row r="91">
          <cell r="A91">
            <v>91600</v>
          </cell>
          <cell r="B91" t="str">
            <v>Ports Authority, Georgia</v>
          </cell>
          <cell r="C91" t="str">
            <v>91600_90001</v>
          </cell>
        </row>
        <row r="92">
          <cell r="A92">
            <v>91700</v>
          </cell>
          <cell r="B92" t="str">
            <v>Student Finance Authority, Georgia</v>
          </cell>
          <cell r="C92" t="str">
            <v>91700_90001</v>
          </cell>
        </row>
        <row r="93">
          <cell r="A93">
            <v>91800</v>
          </cell>
          <cell r="B93" t="str">
            <v>Higher Education Assistance Corporation, Georgia</v>
          </cell>
          <cell r="C93" t="str">
            <v>91800_90001</v>
          </cell>
        </row>
        <row r="94">
          <cell r="A94">
            <v>91900</v>
          </cell>
          <cell r="B94" t="str">
            <v>Seed Development Commission, Georgia</v>
          </cell>
          <cell r="C94" t="str">
            <v>91900_90001</v>
          </cell>
        </row>
        <row r="95">
          <cell r="A95">
            <v>92100</v>
          </cell>
          <cell r="B95" t="str">
            <v>Correctional Industries Administration, Georgia</v>
          </cell>
          <cell r="C95" t="str">
            <v>92100_40001</v>
          </cell>
        </row>
        <row r="96">
          <cell r="A96">
            <v>92200</v>
          </cell>
          <cell r="B96" t="str">
            <v>Geo. L. Smith II Georgia World Congress Center Authority</v>
          </cell>
          <cell r="C96" t="str">
            <v>92200_90001</v>
          </cell>
        </row>
        <row r="97">
          <cell r="A97">
            <v>92300</v>
          </cell>
          <cell r="B97" t="str">
            <v>Housing and Finance Authority, Georgia</v>
          </cell>
          <cell r="C97" t="str">
            <v>92300_90001</v>
          </cell>
        </row>
        <row r="98">
          <cell r="A98">
            <v>92400</v>
          </cell>
          <cell r="B98" t="str">
            <v>Highway Authority, Georgia</v>
          </cell>
          <cell r="C98" t="str">
            <v>Z_92400_90001</v>
          </cell>
        </row>
        <row r="99">
          <cell r="A99">
            <v>92600</v>
          </cell>
          <cell r="B99" t="str">
            <v>Georgia Agricultural Exposition Authority</v>
          </cell>
          <cell r="C99" t="str">
            <v>92600_90001</v>
          </cell>
        </row>
        <row r="100">
          <cell r="A100" t="str">
            <v>92700(ENT)</v>
          </cell>
          <cell r="B100" t="str">
            <v>Road and Tollway Authority, State - Enterprise Fund</v>
          </cell>
          <cell r="C100" t="str">
            <v>92700_30000</v>
          </cell>
        </row>
        <row r="101">
          <cell r="A101" t="str">
            <v>92700(GF)</v>
          </cell>
          <cell r="B101" t="str">
            <v>Road and Tollway Authority, State - General Fund</v>
          </cell>
          <cell r="C101" t="str">
            <v>92700_EWAdj</v>
          </cell>
        </row>
        <row r="102">
          <cell r="A102">
            <v>92800</v>
          </cell>
          <cell r="B102" t="str">
            <v>Environmental Finance Authority, Georgia</v>
          </cell>
          <cell r="C102" t="str">
            <v>92800_90001</v>
          </cell>
        </row>
        <row r="103">
          <cell r="A103">
            <v>93000</v>
          </cell>
          <cell r="B103" t="str">
            <v>Boll Weevil Eradication Foundation of Georgia, Inc.</v>
          </cell>
          <cell r="C103" t="str">
            <v>40200_60171</v>
          </cell>
        </row>
        <row r="104">
          <cell r="A104" t="str">
            <v>930X</v>
          </cell>
          <cell r="B104" t="str">
            <v>Agricultural Commodities Commissions</v>
          </cell>
          <cell r="C104" t="str">
            <v>40200_60172</v>
          </cell>
        </row>
        <row r="105">
          <cell r="A105">
            <v>94200</v>
          </cell>
          <cell r="B105" t="str">
            <v>Sapelo Island Heritage Authority</v>
          </cell>
          <cell r="C105" t="str">
            <v>Z_46200_90311</v>
          </cell>
        </row>
        <row r="106">
          <cell r="A106">
            <v>94700</v>
          </cell>
          <cell r="B106" t="str">
            <v>Peace Officers’ Annuity and Benefit Fund</v>
          </cell>
          <cell r="C106" t="str">
            <v>94700_80106</v>
          </cell>
        </row>
        <row r="107">
          <cell r="A107">
            <v>94800</v>
          </cell>
          <cell r="B107" t="str">
            <v>Superior Court Clerks' Retirement Fund of Georgia</v>
          </cell>
          <cell r="C107" t="str">
            <v>94800_80106</v>
          </cell>
        </row>
        <row r="108">
          <cell r="A108">
            <v>94900</v>
          </cell>
          <cell r="B108" t="str">
            <v>Judges of the Probate Courts Retirement Fund of Georgia</v>
          </cell>
          <cell r="C108" t="str">
            <v>94900_80106</v>
          </cell>
        </row>
        <row r="109">
          <cell r="A109">
            <v>95000</v>
          </cell>
          <cell r="B109" t="str">
            <v>Firefighters' Pension Fund, Georgia</v>
          </cell>
          <cell r="C109" t="str">
            <v>95000_80106</v>
          </cell>
        </row>
        <row r="110">
          <cell r="A110">
            <v>95100</v>
          </cell>
          <cell r="B110" t="str">
            <v>Sheriffs' Retirement Fund of Georgia</v>
          </cell>
          <cell r="C110" t="str">
            <v>95100_80106</v>
          </cell>
        </row>
        <row r="111">
          <cell r="A111">
            <v>95500</v>
          </cell>
          <cell r="B111" t="str">
            <v>Superior Court Clerks' Cooperative Authority, Georgia</v>
          </cell>
          <cell r="C111" t="str">
            <v>95500_90001</v>
          </cell>
        </row>
        <row r="112">
          <cell r="A112">
            <v>96000</v>
          </cell>
          <cell r="B112" t="str">
            <v>Rail Passenger Authority, Georgia</v>
          </cell>
          <cell r="C112" t="str">
            <v>Z_48400_90001</v>
          </cell>
        </row>
        <row r="113">
          <cell r="A113">
            <v>96800</v>
          </cell>
          <cell r="B113" t="str">
            <v>Georgia Military College</v>
          </cell>
          <cell r="C113" t="str">
            <v>96800_90001</v>
          </cell>
        </row>
        <row r="114">
          <cell r="A114">
            <v>96900</v>
          </cell>
          <cell r="B114" t="str">
            <v>Higher Education Facilities Authority, Georgia</v>
          </cell>
          <cell r="C114" t="str">
            <v>96900_30001</v>
          </cell>
        </row>
        <row r="115">
          <cell r="A115">
            <v>97300</v>
          </cell>
          <cell r="B115" t="str">
            <v>Lottery Corporation, Georgia</v>
          </cell>
          <cell r="C115" t="str">
            <v>97300_90001</v>
          </cell>
        </row>
        <row r="116">
          <cell r="A116">
            <v>97600</v>
          </cell>
          <cell r="B116" t="str">
            <v>Regional Transportation Authority, Georgia</v>
          </cell>
          <cell r="C116" t="str">
            <v>97600_90001</v>
          </cell>
        </row>
        <row r="117">
          <cell r="A117">
            <v>97700</v>
          </cell>
          <cell r="B117" t="str">
            <v>Public Telecommunications Commission, Georgia</v>
          </cell>
          <cell r="C117" t="str">
            <v>97700_90001</v>
          </cell>
        </row>
        <row r="118">
          <cell r="A118">
            <v>98000</v>
          </cell>
          <cell r="B118" t="str">
            <v>Technology Authority, Georgia</v>
          </cell>
          <cell r="C118" t="str">
            <v>98000_40001</v>
          </cell>
        </row>
        <row r="119">
          <cell r="A119">
            <v>98100</v>
          </cell>
          <cell r="B119" t="str">
            <v>OneGeorgia Authority</v>
          </cell>
          <cell r="C119" t="str">
            <v>98100_90001</v>
          </cell>
        </row>
        <row r="120">
          <cell r="A120">
            <v>98700</v>
          </cell>
          <cell r="B120" t="str">
            <v>Governor's Defense Initiative, Inc.</v>
          </cell>
          <cell r="C120" t="str">
            <v>Z_98700_20000</v>
          </cell>
        </row>
        <row r="121">
          <cell r="A121">
            <v>98900</v>
          </cell>
          <cell r="B121" t="str">
            <v>Georgia Economic Development Foundation, Inc.</v>
          </cell>
          <cell r="C121" t="str">
            <v>Z_98900_20000</v>
          </cell>
        </row>
        <row r="122">
          <cell r="A122">
            <v>99000</v>
          </cell>
          <cell r="B122" t="str">
            <v>Georgia Tourism Foundation</v>
          </cell>
          <cell r="C122" t="str">
            <v>Z_99000_20200</v>
          </cell>
        </row>
        <row r="123">
          <cell r="A123">
            <v>99100</v>
          </cell>
          <cell r="B123" t="str">
            <v>Magistrates Retirement Fund of Georgia</v>
          </cell>
          <cell r="C123" t="str">
            <v>99100_80106</v>
          </cell>
        </row>
        <row r="124">
          <cell r="A124">
            <v>99400</v>
          </cell>
          <cell r="B124" t="str">
            <v>Georgia Foundation for Public Education</v>
          </cell>
          <cell r="C124" t="str">
            <v>Z_99400_90001</v>
          </cell>
        </row>
        <row r="125">
          <cell r="A125">
            <v>99500</v>
          </cell>
          <cell r="B125" t="str">
            <v>Natural Resources Foundation, Georgia</v>
          </cell>
          <cell r="C125" t="str">
            <v>Z_46200_20000</v>
          </cell>
        </row>
        <row r="126">
          <cell r="A126">
            <v>99600</v>
          </cell>
          <cell r="B126" t="str">
            <v>Atlanta-region Transit Link “ATL” Authority</v>
          </cell>
          <cell r="C126" t="str">
            <v>99600_90001</v>
          </cell>
        </row>
        <row r="127">
          <cell r="A127">
            <v>99800</v>
          </cell>
          <cell r="B127" t="str">
            <v>Savannah – Georgia Convention Center Authority</v>
          </cell>
          <cell r="C127" t="str">
            <v>99800_90001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SetValue"/>
    </defined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ty List"/>
      <sheetName val="checklist"/>
      <sheetName val="Instructions"/>
      <sheetName val="Form _Allow"/>
      <sheetName val="Sheet1"/>
      <sheetName val="Sample Form _Allow"/>
      <sheetName val="Sample Pivot"/>
      <sheetName val="Sample Query Results"/>
      <sheetName val="HFM Tab"/>
    </sheetNames>
    <sheetDataSet>
      <sheetData sheetId="0" refreshError="1"/>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siratu" refreshedDate="41388.377620370367" createdVersion="3" refreshedVersion="3" minRefreshableVersion="3" recordCount="185" xr:uid="{00000000-000A-0000-FFFF-FFFF08000000}">
  <cacheSource type="worksheet">
    <worksheetSource ref="A1:P65536" sheet="Sample Query Results"/>
  </cacheSource>
  <cacheFields count="16">
    <cacheField name="Business Unit" numFmtId="0">
      <sharedItems containsBlank="1"/>
    </cacheField>
    <cacheField name="Customer" numFmtId="0">
      <sharedItems containsBlank="1"/>
    </cacheField>
    <cacheField name="Name" numFmtId="0">
      <sharedItems containsBlank="1"/>
    </cacheField>
    <cacheField name="State Customer" numFmtId="0">
      <sharedItems containsBlank="1"/>
    </cacheField>
    <cacheField name="Entry Type" numFmtId="0">
      <sharedItems containsBlank="1"/>
    </cacheField>
    <cacheField name="Reason" numFmtId="0">
      <sharedItems containsBlank="1" count="18">
        <s v="41005"/>
        <s v="41252"/>
        <s v="68001"/>
        <s v="41006"/>
        <s v="32001"/>
        <s v="41008"/>
        <s v="31001"/>
        <s v="41010"/>
        <s v="41080"/>
        <s v="41007"/>
        <s v="41092"/>
        <s v="38001"/>
        <s v="01001"/>
        <s v="19611"/>
        <s v="65005"/>
        <s v="65001"/>
        <s v="41017"/>
        <m/>
      </sharedItems>
    </cacheField>
    <cacheField name="Posted Date" numFmtId="0">
      <sharedItems containsNonDate="0" containsDate="1" containsString="0" containsBlank="1" minDate="2003-04-24T00:00:00" maxDate="2013-02-26T00:00:00"/>
    </cacheField>
    <cacheField name="Item ID" numFmtId="0">
      <sharedItems containsBlank="1"/>
    </cacheField>
    <cacheField name="Line" numFmtId="0">
      <sharedItems containsString="0" containsBlank="1" containsNumber="1" containsInteger="1" minValue="1" maxValue="3"/>
    </cacheField>
    <cacheField name="Sum Amount" numFmtId="0">
      <sharedItems containsString="0" containsBlank="1" containsNumber="1" minValue="0.02" maxValue="3659592.39"/>
    </cacheField>
    <cacheField name="Acctg Date" numFmtId="0">
      <sharedItems containsNonDate="0" containsDate="1" containsString="0" containsBlank="1" minDate="2003-04-23T00:00:00" maxDate="2012-07-01T00:00:00"/>
    </cacheField>
    <cacheField name="As Of" numFmtId="0">
      <sharedItems containsNonDate="0" containsDate="1" containsString="0" containsBlank="1" minDate="2003-04-23T00:00:00" maxDate="2012-07-01T00:00:00" count="84">
        <d v="2012-06-07T00:00:00"/>
        <d v="2003-04-23T00:00:00"/>
        <d v="2003-09-30T00:00:00"/>
        <d v="2003-12-02T00:00:00"/>
        <d v="2003-08-05T00:00:00"/>
        <d v="2004-05-11T00:00:00"/>
        <d v="2003-08-22T00:00:00"/>
        <d v="2004-12-30T00:00:00"/>
        <d v="2005-02-16T00:00:00"/>
        <d v="2004-08-31T00:00:00"/>
        <d v="2004-09-22T00:00:00"/>
        <d v="2004-10-25T00:00:00"/>
        <d v="2004-12-07T00:00:00"/>
        <d v="2005-09-30T00:00:00"/>
        <d v="2005-11-21T00:00:00"/>
        <d v="2005-07-21T00:00:00"/>
        <d v="2006-03-02T00:00:00"/>
        <d v="2004-08-03T00:00:00"/>
        <d v="2005-08-12T00:00:00"/>
        <d v="2005-03-02T00:00:00"/>
        <d v="2012-06-11T00:00:00"/>
        <d v="2012-06-08T00:00:00"/>
        <d v="2012-03-30T00:00:00"/>
        <d v="2012-06-27T00:00:00"/>
        <d v="2008-06-27T00:00:00"/>
        <d v="2012-06-28T00:00:00"/>
        <d v="2012-06-30T00:00:00"/>
        <d v="2012-06-29T00:00:00"/>
        <d v="2012-06-05T00:00:00"/>
        <d v="2012-06-19T00:00:00"/>
        <d v="2012-05-29T00:00:00"/>
        <d v="2012-01-12T00:00:00"/>
        <d v="2012-02-21T00:00:00"/>
        <d v="2012-03-08T00:00:00"/>
        <d v="2012-06-26T00:00:00"/>
        <d v="2011-06-30T00:00:00"/>
        <d v="2007-10-25T00:00:00"/>
        <d v="2012-04-12T00:00:00"/>
        <d v="2006-03-27T00:00:00"/>
        <d v="2006-04-26T00:00:00"/>
        <d v="2006-12-06T00:00:00"/>
        <d v="2007-08-22T00:00:00"/>
        <d v="2007-06-29T00:00:00"/>
        <d v="2009-08-11T00:00:00"/>
        <d v="2005-09-08T00:00:00"/>
        <d v="2009-11-03T00:00:00"/>
        <d v="2012-05-22T00:00:00"/>
        <d v="2012-03-28T00:00:00"/>
        <d v="2012-05-30T00:00:00"/>
        <d v="2012-05-07T00:00:00"/>
        <d v="2007-10-26T00:00:00"/>
        <d v="2007-12-05T00:00:00"/>
        <d v="2009-05-06T00:00:00"/>
        <d v="2007-12-26T00:00:00"/>
        <d v="2010-05-26T00:00:00"/>
        <d v="2008-02-21T00:00:00"/>
        <d v="2008-03-27T00:00:00"/>
        <d v="2009-04-28T00:00:00"/>
        <d v="2009-06-04T00:00:00"/>
        <d v="2012-03-21T00:00:00"/>
        <d v="2012-04-19T00:00:00"/>
        <d v="2012-06-06T00:00:00"/>
        <d v="2012-06-13T00:00:00"/>
        <d v="2012-06-25T00:00:00"/>
        <d v="2007-06-30T00:00:00"/>
        <d v="2004-06-30T00:00:00"/>
        <d v="2012-06-15T00:00:00"/>
        <d v="2012-04-03T00:00:00"/>
        <d v="2012-05-02T00:00:00"/>
        <d v="2011-10-13T00:00:00"/>
        <d v="2012-05-01T00:00:00"/>
        <d v="2012-05-08T00:00:00"/>
        <d v="2012-01-26T00:00:00"/>
        <d v="2012-06-21T00:00:00"/>
        <d v="2012-05-31T00:00:00"/>
        <d v="2012-04-24T00:00:00"/>
        <d v="2012-05-24T00:00:00"/>
        <d v="2012-05-09T00:00:00"/>
        <d v="2011-09-28T00:00:00"/>
        <d v="2012-06-14T00:00:00"/>
        <d v="2012-04-26T00:00:00"/>
        <d v="2005-08-23T00:00:00"/>
        <d v="2012-05-23T00:00:00"/>
        <m/>
      </sharedItems>
    </cacheField>
    <cacheField name="Days Outstanding" numFmtId="0">
      <sharedItems containsString="0" containsBlank="1" containsNumber="1" containsInteger="1" minValue="-30" maxValue="3326"/>
    </cacheField>
    <cacheField name="Due Date" numFmtId="0">
      <sharedItems containsNonDate="0" containsDate="1" containsString="0" containsBlank="1" minDate="2003-05-23T00:00:00" maxDate="2012-07-31T00:00:00"/>
    </cacheField>
    <cacheField name="Aging Category" numFmtId="0">
      <sharedItems containsBlank="1" count="6">
        <s v="0-30"/>
        <s v="Over 120"/>
        <s v="61-90"/>
        <s v="91-120"/>
        <s v="31-60"/>
        <m/>
      </sharedItems>
    </cacheField>
    <cacheField name="As Of Prompt Date" numFmtId="0">
      <sharedItems containsNonDate="0" containsDate="1" containsString="0" containsBlank="1" minDate="2012-06-30T00:00:00" maxDate="2012-07-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5">
  <r>
    <s v="46600"/>
    <s v="00000141"/>
    <s v="Gilmer County Commissioners"/>
    <s v=""/>
    <s v="IN"/>
    <x v="0"/>
    <d v="2012-10-18T00:00:00"/>
    <s v="26-12-1239"/>
    <n v="1"/>
    <n v="814.5"/>
    <d v="2012-06-07T00:00:00"/>
    <x v="0"/>
    <n v="-7"/>
    <d v="2012-07-07T00:00:00"/>
    <x v="0"/>
    <d v="2012-06-30T00:00:00"/>
  </r>
  <r>
    <s v="46600"/>
    <s v="00000216"/>
    <s v="Hall County Board of Commissioners"/>
    <s v=""/>
    <s v="IN"/>
    <x v="0"/>
    <d v="2012-07-06T00:00:00"/>
    <s v="26-12-1241"/>
    <n v="1"/>
    <n v="666"/>
    <d v="2012-06-07T00:00:00"/>
    <x v="0"/>
    <n v="-7"/>
    <d v="2012-07-07T00:00:00"/>
    <x v="0"/>
    <d v="2012-06-30T00:00:00"/>
  </r>
  <r>
    <s v="46600"/>
    <s v="00000228"/>
    <s v="MISCPYMT"/>
    <s v=""/>
    <s v="IN"/>
    <x v="1"/>
    <d v="2003-04-24T00:00:00"/>
    <s v="43374"/>
    <n v="1"/>
    <n v="8836"/>
    <d v="2003-04-23T00:00:00"/>
    <x v="1"/>
    <n v="3326"/>
    <d v="2003-05-23T00:00:00"/>
    <x v="1"/>
    <d v="2012-06-30T00:00:00"/>
  </r>
  <r>
    <s v="46600"/>
    <s v="00000228"/>
    <s v="MISCPYMT"/>
    <s v=""/>
    <s v="IN"/>
    <x v="1"/>
    <d v="2004-08-23T00:00:00"/>
    <s v="44132"/>
    <n v="1"/>
    <n v="3.96"/>
    <d v="2003-09-30T00:00:00"/>
    <x v="2"/>
    <n v="3166"/>
    <d v="2003-10-30T00:00:00"/>
    <x v="1"/>
    <d v="2012-06-30T00:00:00"/>
  </r>
  <r>
    <s v="46600"/>
    <s v="00000228"/>
    <s v="MISCPYMT"/>
    <s v=""/>
    <s v="IN"/>
    <x v="1"/>
    <d v="2004-08-03T00:00:00"/>
    <s v="44208"/>
    <n v="1"/>
    <n v="477.38"/>
    <d v="2003-12-02T00:00:00"/>
    <x v="3"/>
    <n v="3103"/>
    <d v="2004-01-01T00:00:00"/>
    <x v="1"/>
    <d v="2012-06-30T00:00:00"/>
  </r>
  <r>
    <s v="46600"/>
    <s v="00000228"/>
    <s v="MISCPYMT"/>
    <s v=""/>
    <s v="IN"/>
    <x v="1"/>
    <d v="2004-08-03T00:00:00"/>
    <s v="4432"/>
    <n v="1"/>
    <n v="1115.1300000000001"/>
    <d v="2003-08-05T00:00:00"/>
    <x v="4"/>
    <n v="3222"/>
    <d v="2003-09-04T00:00:00"/>
    <x v="1"/>
    <d v="2012-06-30T00:00:00"/>
  </r>
  <r>
    <s v="46600"/>
    <s v="00000228"/>
    <s v="MISCPYMT"/>
    <s v=""/>
    <s v="IN"/>
    <x v="1"/>
    <d v="2005-07-25T00:00:00"/>
    <s v="44362"/>
    <n v="1"/>
    <n v="745.57"/>
    <d v="2004-05-11T00:00:00"/>
    <x v="5"/>
    <n v="2942"/>
    <d v="2004-06-10T00:00:00"/>
    <x v="1"/>
    <d v="2012-06-30T00:00:00"/>
  </r>
  <r>
    <s v="46600"/>
    <s v="00000228"/>
    <s v="MISCPYMT"/>
    <s v=""/>
    <s v="IN"/>
    <x v="1"/>
    <d v="2004-08-03T00:00:00"/>
    <s v="4468"/>
    <n v="1"/>
    <n v="1027.75"/>
    <d v="2003-08-22T00:00:00"/>
    <x v="6"/>
    <n v="3205"/>
    <d v="2003-09-21T00:00:00"/>
    <x v="1"/>
    <d v="2012-06-30T00:00:00"/>
  </r>
  <r>
    <s v="46600"/>
    <s v="00000228"/>
    <s v="MISCPYMT"/>
    <s v=""/>
    <s v="IN"/>
    <x v="1"/>
    <d v="2004-08-03T00:00:00"/>
    <s v="4469"/>
    <n v="1"/>
    <n v="1446.15"/>
    <d v="2003-08-22T00:00:00"/>
    <x v="6"/>
    <n v="3205"/>
    <d v="2003-09-21T00:00:00"/>
    <x v="1"/>
    <d v="2012-06-30T00:00:00"/>
  </r>
  <r>
    <s v="46600"/>
    <s v="00000228"/>
    <s v="MISCPYMT"/>
    <s v=""/>
    <s v="IN"/>
    <x v="1"/>
    <d v="2005-01-05T00:00:00"/>
    <s v="45114"/>
    <n v="1"/>
    <n v="55"/>
    <d v="2004-12-30T00:00:00"/>
    <x v="7"/>
    <n v="2709"/>
    <d v="2005-01-29T00:00:00"/>
    <x v="1"/>
    <d v="2012-06-30T00:00:00"/>
  </r>
  <r>
    <s v="46600"/>
    <s v="00000228"/>
    <s v="MISCPYMT"/>
    <s v=""/>
    <s v="IN"/>
    <x v="1"/>
    <d v="2005-11-22T00:00:00"/>
    <s v="45140"/>
    <n v="1"/>
    <n v="224.73"/>
    <d v="2005-02-16T00:00:00"/>
    <x v="8"/>
    <n v="2661"/>
    <d v="2005-03-18T00:00:00"/>
    <x v="1"/>
    <d v="2012-06-30T00:00:00"/>
  </r>
  <r>
    <s v="46600"/>
    <s v="00000228"/>
    <s v="MISCPYMT"/>
    <s v=""/>
    <s v="IN"/>
    <x v="1"/>
    <d v="2004-09-02T00:00:00"/>
    <s v="4538"/>
    <n v="1"/>
    <n v="195.83"/>
    <d v="2004-08-31T00:00:00"/>
    <x v="9"/>
    <n v="2830"/>
    <d v="2004-09-30T00:00:00"/>
    <x v="1"/>
    <d v="2012-06-30T00:00:00"/>
  </r>
  <r>
    <s v="46600"/>
    <s v="00000228"/>
    <s v="MISCPYMT"/>
    <s v=""/>
    <s v="IN"/>
    <x v="1"/>
    <d v="2005-02-04T00:00:00"/>
    <s v="4550"/>
    <n v="1"/>
    <n v="0.17"/>
    <d v="2004-09-22T00:00:00"/>
    <x v="10"/>
    <n v="2808"/>
    <d v="2004-10-22T00:00:00"/>
    <x v="1"/>
    <d v="2012-06-30T00:00:00"/>
  </r>
  <r>
    <s v="46600"/>
    <s v="00000228"/>
    <s v="MISCPYMT"/>
    <s v=""/>
    <s v="IN"/>
    <x v="1"/>
    <d v="2005-01-21T00:00:00"/>
    <s v="4579"/>
    <n v="1"/>
    <n v="939.07"/>
    <d v="2004-10-25T00:00:00"/>
    <x v="11"/>
    <n v="2775"/>
    <d v="2004-11-24T00:00:00"/>
    <x v="1"/>
    <d v="2012-06-30T00:00:00"/>
  </r>
  <r>
    <s v="46600"/>
    <s v="00000228"/>
    <s v="MISCPYMT"/>
    <s v=""/>
    <s v="IN"/>
    <x v="1"/>
    <d v="2005-03-22T00:00:00"/>
    <s v="4598"/>
    <n v="1"/>
    <n v="938"/>
    <d v="2004-12-07T00:00:00"/>
    <x v="12"/>
    <n v="2732"/>
    <d v="2005-01-06T00:00:00"/>
    <x v="1"/>
    <d v="2012-06-30T00:00:00"/>
  </r>
  <r>
    <s v="46600"/>
    <s v="00000228"/>
    <s v="MISCPYMT"/>
    <s v=""/>
    <s v="IN"/>
    <x v="1"/>
    <d v="2005-10-17T00:00:00"/>
    <s v="46152"/>
    <n v="1"/>
    <n v="732.82"/>
    <d v="2005-09-30T00:00:00"/>
    <x v="13"/>
    <n v="2435"/>
    <d v="2005-10-30T00:00:00"/>
    <x v="1"/>
    <d v="2012-06-30T00:00:00"/>
  </r>
  <r>
    <s v="46600"/>
    <s v="00000228"/>
    <s v="MISCPYMT"/>
    <s v=""/>
    <s v="IN"/>
    <x v="1"/>
    <d v="2009-07-15T00:00:00"/>
    <s v="46222"/>
    <n v="1"/>
    <n v="1686.56"/>
    <d v="2005-11-21T00:00:00"/>
    <x v="14"/>
    <n v="2383"/>
    <d v="2005-12-21T00:00:00"/>
    <x v="1"/>
    <d v="2012-06-30T00:00:00"/>
  </r>
  <r>
    <s v="46600"/>
    <s v="00000228"/>
    <s v="MISCPYMT"/>
    <s v=""/>
    <s v="IN"/>
    <x v="1"/>
    <d v="2005-07-25T00:00:00"/>
    <s v="4631"/>
    <n v="1"/>
    <n v="1574.46"/>
    <d v="2005-07-21T00:00:00"/>
    <x v="15"/>
    <n v="2506"/>
    <d v="2005-08-20T00:00:00"/>
    <x v="1"/>
    <d v="2012-06-30T00:00:00"/>
  </r>
  <r>
    <s v="46600"/>
    <s v="00000228"/>
    <s v="MISCPYMT"/>
    <s v=""/>
    <s v="IN"/>
    <x v="1"/>
    <d v="2006-03-07T00:00:00"/>
    <s v="46400"/>
    <n v="1"/>
    <n v="2005.87"/>
    <d v="2006-03-02T00:00:00"/>
    <x v="16"/>
    <n v="2282"/>
    <d v="2006-04-01T00:00:00"/>
    <x v="1"/>
    <d v="2012-06-30T00:00:00"/>
  </r>
  <r>
    <s v="46600"/>
    <s v="00000228"/>
    <s v="MISCPYMT"/>
    <s v=""/>
    <s v="DR"/>
    <x v="2"/>
    <d v="2004-09-16T00:00:00"/>
    <s v="6010305"/>
    <n v="1"/>
    <n v="2646"/>
    <d v="2004-08-03T00:00:00"/>
    <x v="17"/>
    <n v="2858"/>
    <d v="2004-09-02T00:00:00"/>
    <x v="1"/>
    <d v="2012-06-30T00:00:00"/>
  </r>
  <r>
    <s v="46600"/>
    <s v="00000228"/>
    <s v="MISCPYMT"/>
    <s v=""/>
    <s v="IN"/>
    <x v="2"/>
    <d v="2005-08-12T00:00:00"/>
    <s v="6010306"/>
    <n v="1"/>
    <n v="3024"/>
    <d v="2005-08-12T00:00:00"/>
    <x v="18"/>
    <n v="2484"/>
    <d v="2005-09-11T00:00:00"/>
    <x v="1"/>
    <d v="2012-06-30T00:00:00"/>
  </r>
  <r>
    <s v="46600"/>
    <s v="00000228-A"/>
    <s v="Use Customer 00000228"/>
    <s v=""/>
    <s v="IN"/>
    <x v="2"/>
    <d v="2005-03-02T00:00:00"/>
    <s v="6010305"/>
    <n v="1"/>
    <n v="472.5"/>
    <d v="2005-03-02T00:00:00"/>
    <x v="19"/>
    <n v="2647"/>
    <d v="2005-04-01T00:00:00"/>
    <x v="1"/>
    <d v="2012-06-30T00:00:00"/>
  </r>
  <r>
    <s v="46600"/>
    <s v="00000287"/>
    <s v="Crawford County Board of Commissioners"/>
    <s v=""/>
    <s v="IN"/>
    <x v="3"/>
    <d v="2012-07-06T00:00:00"/>
    <s v="26-12-1262"/>
    <n v="1"/>
    <n v="1955"/>
    <d v="2012-06-11T00:00:00"/>
    <x v="20"/>
    <n v="-11"/>
    <d v="2012-07-11T00:00:00"/>
    <x v="0"/>
    <d v="2012-06-30T00:00:00"/>
  </r>
  <r>
    <s v="46600"/>
    <s v="00000314"/>
    <s v="Toombs County"/>
    <s v=""/>
    <s v="IN"/>
    <x v="0"/>
    <d v="2012-07-20T00:00:00"/>
    <s v="26-12-1245"/>
    <n v="1"/>
    <n v="166.5"/>
    <d v="2012-06-08T00:00:00"/>
    <x v="21"/>
    <n v="-8"/>
    <d v="2012-07-08T00:00:00"/>
    <x v="0"/>
    <d v="2012-06-30T00:00:00"/>
  </r>
  <r>
    <s v="46600"/>
    <s v="00000401"/>
    <s v="Emanuel County"/>
    <s v=""/>
    <s v="IN"/>
    <x v="4"/>
    <d v="2012-08-15T00:00:00"/>
    <s v="30275-3"/>
    <n v="1"/>
    <n v="12141"/>
    <d v="2012-03-30T00:00:00"/>
    <x v="22"/>
    <n v="62"/>
    <d v="2012-04-29T00:00:00"/>
    <x v="2"/>
    <d v="2012-06-30T00:00:00"/>
  </r>
  <r>
    <s v="46600"/>
    <s v="00000401"/>
    <s v="Emanuel County"/>
    <s v=""/>
    <s v="IN"/>
    <x v="4"/>
    <d v="2012-09-28T00:00:00"/>
    <s v="30275-4"/>
    <n v="1"/>
    <n v="12141"/>
    <d v="2012-06-27T00:00:00"/>
    <x v="23"/>
    <n v="-27"/>
    <d v="2012-07-27T00:00:00"/>
    <x v="0"/>
    <d v="2012-06-30T00:00:00"/>
  </r>
  <r>
    <s v="46600"/>
    <s v="00000405"/>
    <s v="City of Douglas"/>
    <s v=""/>
    <s v="IN"/>
    <x v="0"/>
    <d v="2012-07-06T00:00:00"/>
    <s v="26-12-1246"/>
    <n v="1"/>
    <n v="198"/>
    <d v="2012-06-08T00:00:00"/>
    <x v="21"/>
    <n v="-8"/>
    <d v="2012-07-08T00:00:00"/>
    <x v="0"/>
    <d v="2012-06-30T00:00:00"/>
  </r>
  <r>
    <s v="46600"/>
    <s v="00000450"/>
    <s v="Effingham County"/>
    <s v=""/>
    <s v="IN"/>
    <x v="5"/>
    <d v="2013-01-04T00:00:00"/>
    <s v="26-08-1631"/>
    <n v="1"/>
    <n v="28.48"/>
    <d v="2008-06-27T00:00:00"/>
    <x v="24"/>
    <n v="1434"/>
    <d v="2008-07-27T00:00:00"/>
    <x v="1"/>
    <d v="2012-06-30T00:00:00"/>
  </r>
  <r>
    <s v="46600"/>
    <s v="00000865"/>
    <s v="CITY OF ATLANTA"/>
    <s v=""/>
    <s v="IN"/>
    <x v="4"/>
    <d v="2012-07-31T00:00:00"/>
    <s v="3020812-12-08"/>
    <n v="1"/>
    <n v="6022.56"/>
    <d v="2012-06-07T00:00:00"/>
    <x v="0"/>
    <n v="-7"/>
    <d v="2012-07-07T00:00:00"/>
    <x v="0"/>
    <d v="2012-06-30T00:00:00"/>
  </r>
  <r>
    <s v="46600"/>
    <s v="00000865"/>
    <s v="CITY OF ATLANTA"/>
    <s v=""/>
    <s v="IN"/>
    <x v="4"/>
    <d v="2012-07-25T00:00:00"/>
    <s v="3020812-12-09"/>
    <n v="1"/>
    <n v="4389.25"/>
    <d v="2012-06-28T00:00:00"/>
    <x v="25"/>
    <n v="-28"/>
    <d v="2012-07-28T00:00:00"/>
    <x v="0"/>
    <d v="2012-06-30T00:00:00"/>
  </r>
  <r>
    <s v="46600"/>
    <s v="00000865"/>
    <s v="CITY OF ATLANTA"/>
    <s v=""/>
    <s v="IN"/>
    <x v="4"/>
    <d v="2012-08-17T00:00:00"/>
    <s v="3020812-12-10"/>
    <n v="1"/>
    <n v="8978.07"/>
    <d v="2012-06-30T00:00:00"/>
    <x v="26"/>
    <n v="-30"/>
    <d v="2012-07-30T00:00:00"/>
    <x v="0"/>
    <d v="2012-06-30T00:00:00"/>
  </r>
  <r>
    <s v="46600"/>
    <s v="00000940"/>
    <s v="National Governors Association"/>
    <s v=""/>
    <s v="IN"/>
    <x v="2"/>
    <d v="2012-08-29T00:00:00"/>
    <s v="TRAVEL0612-01"/>
    <n v="1"/>
    <n v="1464.8"/>
    <d v="2012-06-29T00:00:00"/>
    <x v="27"/>
    <n v="-29"/>
    <d v="2012-07-29T00:00:00"/>
    <x v="0"/>
    <d v="2012-06-30T00:00:00"/>
  </r>
  <r>
    <s v="46600"/>
    <s v="00000942"/>
    <s v="Athens Clarke County"/>
    <s v=""/>
    <s v="IN"/>
    <x v="0"/>
    <d v="2012-07-06T00:00:00"/>
    <s v="26-12-1228"/>
    <n v="1"/>
    <n v="513"/>
    <d v="2012-06-05T00:00:00"/>
    <x v="28"/>
    <n v="-5"/>
    <d v="2012-07-05T00:00:00"/>
    <x v="0"/>
    <d v="2012-06-30T00:00:00"/>
  </r>
  <r>
    <s v="46600"/>
    <s v="00000953"/>
    <s v="US DEPARTMENT OF TRANSPORTATION"/>
    <s v=""/>
    <s v="IN"/>
    <x v="6"/>
    <d v="2012-07-17T00:00:00"/>
    <s v="1200112-4"/>
    <n v="1"/>
    <n v="6862.61"/>
    <d v="2012-06-19T00:00:00"/>
    <x v="29"/>
    <n v="-19"/>
    <d v="2012-07-19T00:00:00"/>
    <x v="0"/>
    <d v="2012-06-30T00:00:00"/>
  </r>
  <r>
    <s v="46600"/>
    <s v="00001117"/>
    <s v="CENTER FOR DISEASE"/>
    <s v=""/>
    <s v="IN"/>
    <x v="7"/>
    <d v="2012-07-18T00:00:00"/>
    <s v="26-12-1168"/>
    <n v="1"/>
    <n v="315"/>
    <d v="2012-05-29T00:00:00"/>
    <x v="30"/>
    <n v="2"/>
    <d v="2012-06-28T00:00:00"/>
    <x v="0"/>
    <d v="2012-06-30T00:00:00"/>
  </r>
  <r>
    <s v="46600"/>
    <s v="00001117"/>
    <s v="CENTER FOR DISEASE"/>
    <s v=""/>
    <s v="IN"/>
    <x v="8"/>
    <d v="2012-07-18T00:00:00"/>
    <s v="26-12-1168"/>
    <n v="2"/>
    <n v="7560"/>
    <d v="2012-05-29T00:00:00"/>
    <x v="30"/>
    <n v="2"/>
    <d v="2012-06-28T00:00:00"/>
    <x v="0"/>
    <d v="2012-06-30T00:00:00"/>
  </r>
  <r>
    <s v="46600"/>
    <s v="00001117"/>
    <s v="CENTER FOR DISEASE"/>
    <s v=""/>
    <s v="IN"/>
    <x v="7"/>
    <d v="2012-07-18T00:00:00"/>
    <s v="26-12-1169"/>
    <n v="1"/>
    <n v="300"/>
    <d v="2012-05-29T00:00:00"/>
    <x v="30"/>
    <n v="2"/>
    <d v="2012-06-28T00:00:00"/>
    <x v="0"/>
    <d v="2012-06-30T00:00:00"/>
  </r>
  <r>
    <s v="46600"/>
    <s v="00001117"/>
    <s v="CENTER FOR DISEASE"/>
    <s v=""/>
    <s v="IN"/>
    <x v="8"/>
    <d v="2012-07-18T00:00:00"/>
    <s v="26-12-1169"/>
    <n v="2"/>
    <n v="7200"/>
    <d v="2012-05-29T00:00:00"/>
    <x v="30"/>
    <n v="2"/>
    <d v="2012-06-28T00:00:00"/>
    <x v="0"/>
    <d v="2012-06-30T00:00:00"/>
  </r>
  <r>
    <s v="46600"/>
    <s v="00001117"/>
    <s v="CENTER FOR DISEASE"/>
    <s v=""/>
    <s v="IN"/>
    <x v="8"/>
    <d v="2013-02-25T00:00:00"/>
    <s v="26-12-1170"/>
    <n v="1"/>
    <n v="2160"/>
    <d v="2012-05-29T00:00:00"/>
    <x v="30"/>
    <n v="2"/>
    <d v="2012-06-28T00:00:00"/>
    <x v="0"/>
    <d v="2012-06-30T00:00:00"/>
  </r>
  <r>
    <s v="46600"/>
    <s v="00001117"/>
    <s v="CENTER FOR DISEASE"/>
    <s v=""/>
    <s v="IN"/>
    <x v="7"/>
    <d v="2013-02-25T00:00:00"/>
    <s v="26-12-1170"/>
    <n v="2"/>
    <n v="135"/>
    <d v="2012-05-29T00:00:00"/>
    <x v="30"/>
    <n v="2"/>
    <d v="2012-06-28T00:00:00"/>
    <x v="0"/>
    <d v="2012-06-30T00:00:00"/>
  </r>
  <r>
    <s v="46600"/>
    <s v="00001117"/>
    <s v="CENTER FOR DISEASE"/>
    <s v=""/>
    <s v="IN"/>
    <x v="7"/>
    <d v="2012-07-26T00:00:00"/>
    <s v="26-12-1171"/>
    <n v="1"/>
    <n v="315"/>
    <d v="2012-05-29T00:00:00"/>
    <x v="30"/>
    <n v="2"/>
    <d v="2012-06-28T00:00:00"/>
    <x v="0"/>
    <d v="2012-06-30T00:00:00"/>
  </r>
  <r>
    <s v="46600"/>
    <s v="00001117"/>
    <s v="CENTER FOR DISEASE"/>
    <s v=""/>
    <s v="IN"/>
    <x v="8"/>
    <d v="2012-07-26T00:00:00"/>
    <s v="26-12-1171"/>
    <n v="2"/>
    <n v="7560"/>
    <d v="2012-05-29T00:00:00"/>
    <x v="30"/>
    <n v="2"/>
    <d v="2012-06-28T00:00:00"/>
    <x v="0"/>
    <d v="2012-06-30T00:00:00"/>
  </r>
  <r>
    <s v="46600"/>
    <s v="00001117"/>
    <s v="CENTER FOR DISEASE"/>
    <s v=""/>
    <s v="IN"/>
    <x v="8"/>
    <d v="2012-07-26T00:00:00"/>
    <s v="26-12-657"/>
    <n v="1"/>
    <n v="15000"/>
    <d v="2012-01-12T00:00:00"/>
    <x v="31"/>
    <n v="140"/>
    <d v="2012-02-11T00:00:00"/>
    <x v="1"/>
    <d v="2012-06-30T00:00:00"/>
  </r>
  <r>
    <s v="46600"/>
    <s v="00001117"/>
    <s v="CENTER FOR DISEASE"/>
    <s v=""/>
    <s v="IN"/>
    <x v="8"/>
    <d v="2012-07-26T00:00:00"/>
    <s v="26-12-658"/>
    <n v="1"/>
    <n v="10200"/>
    <d v="2012-01-12T00:00:00"/>
    <x v="31"/>
    <n v="140"/>
    <d v="2012-02-11T00:00:00"/>
    <x v="1"/>
    <d v="2012-06-30T00:00:00"/>
  </r>
  <r>
    <s v="46600"/>
    <s v="00001117"/>
    <s v="CENTER FOR DISEASE"/>
    <s v=""/>
    <s v="IN"/>
    <x v="8"/>
    <d v="2012-07-26T00:00:00"/>
    <s v="26-12-666"/>
    <n v="1"/>
    <n v="7125"/>
    <d v="2012-01-12T00:00:00"/>
    <x v="31"/>
    <n v="140"/>
    <d v="2012-02-11T00:00:00"/>
    <x v="1"/>
    <d v="2012-06-30T00:00:00"/>
  </r>
  <r>
    <s v="46600"/>
    <s v="00001117"/>
    <s v="CENTER FOR DISEASE"/>
    <s v=""/>
    <s v="IN"/>
    <x v="8"/>
    <d v="2012-07-18T00:00:00"/>
    <s v="26-12-795"/>
    <n v="1"/>
    <n v="6480"/>
    <d v="2012-02-21T00:00:00"/>
    <x v="32"/>
    <n v="100"/>
    <d v="2012-03-22T00:00:00"/>
    <x v="3"/>
    <d v="2012-06-30T00:00:00"/>
  </r>
  <r>
    <s v="46600"/>
    <s v="00001117"/>
    <s v="CENTER FOR DISEASE"/>
    <s v=""/>
    <s v="IN"/>
    <x v="7"/>
    <d v="2012-07-18T00:00:00"/>
    <s v="26-12-795"/>
    <n v="2"/>
    <n v="270"/>
    <d v="2012-02-21T00:00:00"/>
    <x v="32"/>
    <n v="100"/>
    <d v="2012-03-22T00:00:00"/>
    <x v="3"/>
    <d v="2012-06-30T00:00:00"/>
  </r>
  <r>
    <s v="46600"/>
    <s v="00001117"/>
    <s v="CENTER FOR DISEASE"/>
    <s v=""/>
    <s v="IN"/>
    <x v="8"/>
    <d v="2012-07-27T00:00:00"/>
    <s v="26-12-886"/>
    <n v="1"/>
    <n v="3200"/>
    <d v="2012-03-08T00:00:00"/>
    <x v="33"/>
    <n v="84"/>
    <d v="2012-04-07T00:00:00"/>
    <x v="2"/>
    <d v="2012-06-30T00:00:00"/>
  </r>
  <r>
    <s v="46600"/>
    <s v="00001190"/>
    <s v="United States Department of Justice"/>
    <s v=""/>
    <s v="IN"/>
    <x v="6"/>
    <d v="2012-07-26T00:00:00"/>
    <s v="1120412-12-04"/>
    <n v="1"/>
    <n v="2523.4899999999998"/>
    <d v="2012-06-07T00:00:00"/>
    <x v="0"/>
    <n v="-7"/>
    <d v="2012-07-07T00:00:00"/>
    <x v="0"/>
    <d v="2012-06-30T00:00:00"/>
  </r>
  <r>
    <s v="46600"/>
    <s v="00001190"/>
    <s v="United States Department of Justice"/>
    <s v=""/>
    <s v="IN"/>
    <x v="6"/>
    <d v="2012-10-10T00:00:00"/>
    <s v="1120412-12-05"/>
    <n v="1"/>
    <n v="148.19"/>
    <d v="2012-06-07T00:00:00"/>
    <x v="0"/>
    <n v="-7"/>
    <d v="2012-07-07T00:00:00"/>
    <x v="0"/>
    <d v="2012-06-30T00:00:00"/>
  </r>
  <r>
    <s v="46600"/>
    <s v="00001190"/>
    <s v="United States Department of Justice"/>
    <s v=""/>
    <s v="IN"/>
    <x v="6"/>
    <d v="2012-10-10T00:00:00"/>
    <s v="1120412-12-06"/>
    <n v="1"/>
    <n v="5366.6"/>
    <d v="2012-06-28T00:00:00"/>
    <x v="25"/>
    <n v="-28"/>
    <d v="2012-07-28T00:00:00"/>
    <x v="0"/>
    <d v="2012-06-30T00:00:00"/>
  </r>
  <r>
    <s v="46600"/>
    <s v="00001206"/>
    <s v="CREDIT UNION"/>
    <s v=""/>
    <s v="DR"/>
    <x v="9"/>
    <d v="2012-07-18T00:00:00"/>
    <s v="4221-MAY-12"/>
    <n v="2"/>
    <n v="21.15"/>
    <d v="2012-06-26T00:00:00"/>
    <x v="34"/>
    <n v="-26"/>
    <d v="2012-07-26T00:00:00"/>
    <x v="0"/>
    <d v="2012-06-30T00:00:00"/>
  </r>
  <r>
    <s v="46600"/>
    <s v="00001206"/>
    <s v="CREDIT UNION"/>
    <s v=""/>
    <s v="IN"/>
    <x v="2"/>
    <d v="2012-06-29T00:00:00"/>
    <s v="60130-1"/>
    <n v="1"/>
    <n v="14386.92"/>
    <d v="2011-06-30T00:00:00"/>
    <x v="35"/>
    <n v="336"/>
    <d v="2011-07-30T00:00:00"/>
    <x v="1"/>
    <d v="2012-06-30T00:00:00"/>
  </r>
  <r>
    <s v="46600"/>
    <s v="00001210"/>
    <s v="IMMIGRATION AND CUSTOMS ENFORCEMENT- ICE"/>
    <s v=""/>
    <s v="IN"/>
    <x v="6"/>
    <d v="2012-08-23T00:00:00"/>
    <s v="13201-04"/>
    <n v="1"/>
    <n v="2006.54"/>
    <d v="2012-06-07T00:00:00"/>
    <x v="0"/>
    <n v="-7"/>
    <d v="2012-07-07T00:00:00"/>
    <x v="0"/>
    <d v="2012-06-30T00:00:00"/>
  </r>
  <r>
    <s v="46600"/>
    <s v="00001210"/>
    <s v="IMMIGRATION AND CUSTOMS ENFORCEMENT- ICE"/>
    <s v=""/>
    <s v="IN"/>
    <x v="6"/>
    <d v="2012-08-03T00:00:00"/>
    <s v="13201-06"/>
    <n v="1"/>
    <n v="1400.23"/>
    <d v="2012-06-30T00:00:00"/>
    <x v="26"/>
    <n v="-30"/>
    <d v="2012-07-30T00:00:00"/>
    <x v="0"/>
    <d v="2012-06-30T00:00:00"/>
  </r>
  <r>
    <s v="46600"/>
    <s v="00001211"/>
    <s v="FEDERAL MOTOR CARRIER SAFETY ADMIN."/>
    <s v=""/>
    <s v="IN"/>
    <x v="6"/>
    <d v="2012-07-12T00:00:00"/>
    <s v="10115-12A"/>
    <n v="1"/>
    <n v="35381.480000000003"/>
    <d v="2012-06-29T00:00:00"/>
    <x v="27"/>
    <n v="-29"/>
    <d v="2012-07-29T00:00:00"/>
    <x v="0"/>
    <d v="2012-06-30T00:00:00"/>
  </r>
  <r>
    <s v="46600"/>
    <s v="00001211"/>
    <s v="FEDERAL MOTOR CARRIER SAFETY ADMIN."/>
    <s v=""/>
    <s v="IN"/>
    <x v="6"/>
    <d v="2012-07-18T00:00:00"/>
    <s v="10115-13"/>
    <n v="1"/>
    <n v="61177.45"/>
    <d v="2012-06-29T00:00:00"/>
    <x v="27"/>
    <n v="-29"/>
    <d v="2012-07-29T00:00:00"/>
    <x v="0"/>
    <d v="2012-06-30T00:00:00"/>
  </r>
  <r>
    <s v="46600"/>
    <s v="00001211"/>
    <s v="FEDERAL MOTOR CARRIER SAFETY ADMIN."/>
    <s v=""/>
    <s v="IN"/>
    <x v="6"/>
    <d v="2012-07-27T00:00:00"/>
    <s v="10213-10"/>
    <n v="1"/>
    <n v="79053.62"/>
    <d v="2012-06-29T00:00:00"/>
    <x v="27"/>
    <n v="-29"/>
    <d v="2012-07-29T00:00:00"/>
    <x v="0"/>
    <d v="2012-06-30T00:00:00"/>
  </r>
  <r>
    <s v="46600"/>
    <s v="00001211"/>
    <s v="FEDERAL MOTOR CARRIER SAFETY ADMIN."/>
    <s v=""/>
    <s v="IN"/>
    <x v="6"/>
    <d v="2012-07-27T00:00:00"/>
    <s v="10213-11"/>
    <n v="1"/>
    <n v="612910.81999999995"/>
    <d v="2012-06-29T00:00:00"/>
    <x v="27"/>
    <n v="-29"/>
    <d v="2012-07-29T00:00:00"/>
    <x v="0"/>
    <d v="2012-06-30T00:00:00"/>
  </r>
  <r>
    <s v="46600"/>
    <s v="00001211"/>
    <s v="FEDERAL MOTOR CARRIER SAFETY ADMIN."/>
    <s v=""/>
    <s v="IN"/>
    <x v="6"/>
    <d v="2012-07-27T00:00:00"/>
    <s v="10213-12"/>
    <n v="1"/>
    <n v="71104.899999999994"/>
    <d v="2012-06-29T00:00:00"/>
    <x v="27"/>
    <n v="-29"/>
    <d v="2012-07-29T00:00:00"/>
    <x v="0"/>
    <d v="2012-06-30T00:00:00"/>
  </r>
  <r>
    <s v="46600"/>
    <s v="00001211"/>
    <s v="FEDERAL MOTOR CARRIER SAFETY ADMIN."/>
    <s v=""/>
    <s v="IN"/>
    <x v="6"/>
    <d v="2012-07-27T00:00:00"/>
    <s v="10213-13"/>
    <n v="1"/>
    <n v="226336.66"/>
    <d v="2012-06-29T00:00:00"/>
    <x v="27"/>
    <n v="-29"/>
    <d v="2012-07-29T00:00:00"/>
    <x v="0"/>
    <d v="2012-06-30T00:00:00"/>
  </r>
  <r>
    <s v="46600"/>
    <s v="00001211"/>
    <s v="FEDERAL MOTOR CARRIER SAFETY ADMIN."/>
    <s v=""/>
    <s v="IN"/>
    <x v="6"/>
    <d v="2012-07-27T00:00:00"/>
    <s v="10213-9"/>
    <n v="1"/>
    <n v="543480.6"/>
    <d v="2012-06-29T00:00:00"/>
    <x v="27"/>
    <n v="-29"/>
    <d v="2012-07-29T00:00:00"/>
    <x v="0"/>
    <d v="2012-06-30T00:00:00"/>
  </r>
  <r>
    <s v="46600"/>
    <s v="00001221"/>
    <s v="Daily Express, Inc."/>
    <s v=""/>
    <s v="IN"/>
    <x v="2"/>
    <d v="2012-07-18T00:00:00"/>
    <s v="6010312-1221-02"/>
    <n v="1"/>
    <n v="2030"/>
    <d v="2012-06-30T00:00:00"/>
    <x v="26"/>
    <n v="-30"/>
    <d v="2012-07-30T00:00:00"/>
    <x v="0"/>
    <d v="2012-06-30T00:00:00"/>
  </r>
  <r>
    <s v="46600"/>
    <s v="00001237"/>
    <s v="IVIE STRUCTURAL MOVERS"/>
    <s v=""/>
    <s v="IN"/>
    <x v="2"/>
    <d v="2007-10-25T00:00:00"/>
    <s v="6010308-1237"/>
    <n v="1"/>
    <n v="1568"/>
    <d v="2007-10-25T00:00:00"/>
    <x v="36"/>
    <n v="1680"/>
    <d v="2007-11-24T00:00:00"/>
    <x v="1"/>
    <d v="2012-06-30T00:00:00"/>
  </r>
  <r>
    <s v="46600"/>
    <s v="00001238"/>
    <s v="Bill Joule Marine Transport, Inc"/>
    <s v=""/>
    <s v="IN"/>
    <x v="2"/>
    <d v="2012-04-13T00:00:00"/>
    <s v="6010312-1238-04"/>
    <n v="1"/>
    <n v="567.5"/>
    <d v="2012-04-12T00:00:00"/>
    <x v="37"/>
    <n v="49"/>
    <d v="2012-05-12T00:00:00"/>
    <x v="4"/>
    <d v="2012-06-30T00:00:00"/>
  </r>
  <r>
    <s v="46600"/>
    <s v="00001245"/>
    <s v="Milton Smith House Movers"/>
    <s v=""/>
    <s v="IN"/>
    <x v="2"/>
    <d v="2006-06-26T00:00:00"/>
    <s v="6010306"/>
    <n v="1"/>
    <n v="7101"/>
    <d v="2006-03-27T00:00:00"/>
    <x v="38"/>
    <n v="2257"/>
    <d v="2006-04-26T00:00:00"/>
    <x v="1"/>
    <d v="2012-06-30T00:00:00"/>
  </r>
  <r>
    <s v="46600"/>
    <s v="00001247"/>
    <s v="Roberts House Movers LLC"/>
    <s v=""/>
    <s v="IN"/>
    <x v="2"/>
    <d v="2006-05-24T00:00:00"/>
    <s v="6010306"/>
    <n v="1"/>
    <n v="2511"/>
    <d v="2006-04-26T00:00:00"/>
    <x v="39"/>
    <n v="2227"/>
    <d v="2006-05-26T00:00:00"/>
    <x v="1"/>
    <d v="2012-06-30T00:00:00"/>
  </r>
  <r>
    <s v="46600"/>
    <s v="00001258"/>
    <s v="American Transport, Inc"/>
    <s v=""/>
    <s v="IN"/>
    <x v="2"/>
    <d v="2012-07-18T00:00:00"/>
    <s v="6010312-1258"/>
    <n v="1"/>
    <n v="1505"/>
    <d v="2012-06-30T00:00:00"/>
    <x v="26"/>
    <n v="-30"/>
    <d v="2012-07-30T00:00:00"/>
    <x v="0"/>
    <d v="2012-06-30T00:00:00"/>
  </r>
  <r>
    <s v="46600"/>
    <s v="00001263"/>
    <s v="Guy M Turner, Inc"/>
    <s v=""/>
    <s v="IN"/>
    <x v="2"/>
    <d v="2012-08-08T00:00:00"/>
    <s v="6010312-1263-05"/>
    <n v="1"/>
    <n v="13422.5"/>
    <d v="2012-06-30T00:00:00"/>
    <x v="26"/>
    <n v="-30"/>
    <d v="2012-07-30T00:00:00"/>
    <x v="0"/>
    <d v="2012-06-30T00:00:00"/>
  </r>
  <r>
    <s v="46600"/>
    <s v="00001265"/>
    <s v="Teeters Contracting &amp; Transport, Inc"/>
    <s v=""/>
    <s v="IN"/>
    <x v="2"/>
    <d v="2006-12-06T00:00:00"/>
    <s v="6010307"/>
    <n v="1"/>
    <n v="3496.5"/>
    <d v="2006-12-06T00:00:00"/>
    <x v="40"/>
    <n v="2003"/>
    <d v="2007-01-05T00:00:00"/>
    <x v="1"/>
    <d v="2012-06-30T00:00:00"/>
  </r>
  <r>
    <s v="46600"/>
    <s v="00001266"/>
    <s v="Peoples Choice House Movers"/>
    <s v=""/>
    <s v="DR"/>
    <x v="2"/>
    <d v="2008-05-05T00:00:00"/>
    <s v="6010308-1266"/>
    <n v="1"/>
    <n v="7308"/>
    <d v="2007-08-22T00:00:00"/>
    <x v="41"/>
    <n v="1744"/>
    <d v="2007-09-21T00:00:00"/>
    <x v="1"/>
    <d v="2012-06-30T00:00:00"/>
  </r>
  <r>
    <s v="46600"/>
    <s v="00001288"/>
    <s v="Amwaste Inc"/>
    <s v=""/>
    <s v="IN"/>
    <x v="2"/>
    <d v="2007-07-11T00:00:00"/>
    <s v="6010307-163"/>
    <n v="1"/>
    <n v="432"/>
    <d v="2007-06-29T00:00:00"/>
    <x v="42"/>
    <n v="1798"/>
    <d v="2007-07-29T00:00:00"/>
    <x v="1"/>
    <d v="2012-06-30T00:00:00"/>
  </r>
  <r>
    <s v="46600"/>
    <s v="00001294"/>
    <s v="LANDSTAR RANGER, INC."/>
    <s v=""/>
    <s v="IN"/>
    <x v="2"/>
    <d v="2012-07-25T00:00:00"/>
    <s v="6010312-1294-03"/>
    <n v="1"/>
    <n v="927.5"/>
    <d v="2012-06-30T00:00:00"/>
    <x v="26"/>
    <n v="-30"/>
    <d v="2012-07-30T00:00:00"/>
    <x v="0"/>
    <d v="2012-06-30T00:00:00"/>
  </r>
  <r>
    <s v="46600"/>
    <s v="00001304"/>
    <s v="SUMERSET ACQUISITIONS, LLC"/>
    <s v=""/>
    <s v="IN"/>
    <x v="2"/>
    <d v="2009-09-01T00:00:00"/>
    <s v="6010310-1304"/>
    <n v="1"/>
    <n v="2665"/>
    <d v="2009-08-11T00:00:00"/>
    <x v="43"/>
    <n v="1024"/>
    <d v="2009-09-10T00:00:00"/>
    <x v="1"/>
    <d v="2012-06-30T00:00:00"/>
  </r>
  <r>
    <s v="46600"/>
    <s v="00001314"/>
    <s v="MONTICELLO HOUSEBOAT TRANSPORTATION"/>
    <s v=""/>
    <s v="DR"/>
    <x v="2"/>
    <d v="2006-02-15T00:00:00"/>
    <s v="6010306"/>
    <n v="1"/>
    <n v="9504"/>
    <d v="2005-09-08T00:00:00"/>
    <x v="44"/>
    <n v="2457"/>
    <d v="2005-10-08T00:00:00"/>
    <x v="1"/>
    <d v="2012-06-30T00:00:00"/>
  </r>
  <r>
    <s v="46600"/>
    <s v="00001320"/>
    <s v="SUPERIOR TRANSPORTATION INC"/>
    <s v=""/>
    <s v="IN"/>
    <x v="2"/>
    <d v="2012-08-22T00:00:00"/>
    <s v="6010312-1320-02"/>
    <n v="1"/>
    <n v="1837.5"/>
    <d v="2012-06-27T00:00:00"/>
    <x v="23"/>
    <n v="-27"/>
    <d v="2012-07-27T00:00:00"/>
    <x v="0"/>
    <d v="2012-06-30T00:00:00"/>
  </r>
  <r>
    <s v="46600"/>
    <s v="00001330"/>
    <s v="RITEWAY EXPRESS INC"/>
    <s v=""/>
    <s v="IN"/>
    <x v="2"/>
    <d v="2010-01-14T00:00:00"/>
    <s v="6010310-1330"/>
    <n v="1"/>
    <n v="1455"/>
    <d v="2009-11-03T00:00:00"/>
    <x v="45"/>
    <n v="940"/>
    <d v="2009-12-03T00:00:00"/>
    <x v="1"/>
    <d v="2012-06-30T00:00:00"/>
  </r>
  <r>
    <s v="46600"/>
    <s v="00001341"/>
    <s v="INTERNATIONAL PAPER"/>
    <s v=""/>
    <s v="IN"/>
    <x v="8"/>
    <d v="2012-07-20T00:00:00"/>
    <s v="26-12-1173"/>
    <n v="1"/>
    <n v="12600"/>
    <d v="2012-05-29T00:00:00"/>
    <x v="30"/>
    <n v="2"/>
    <d v="2012-06-28T00:00:00"/>
    <x v="0"/>
    <d v="2012-06-30T00:00:00"/>
  </r>
  <r>
    <s v="46600"/>
    <s v="00001341"/>
    <s v="INTERNATIONAL PAPER"/>
    <s v=""/>
    <s v="IN"/>
    <x v="0"/>
    <d v="2012-07-20T00:00:00"/>
    <s v="26-12-1173"/>
    <n v="2"/>
    <n v="591.75"/>
    <d v="2012-05-29T00:00:00"/>
    <x v="30"/>
    <n v="2"/>
    <d v="2012-06-28T00:00:00"/>
    <x v="0"/>
    <d v="2012-06-30T00:00:00"/>
  </r>
  <r>
    <s v="46600"/>
    <s v="00001341"/>
    <s v="INTERNATIONAL PAPER"/>
    <s v=""/>
    <s v="IN"/>
    <x v="7"/>
    <d v="2012-07-20T00:00:00"/>
    <s v="26-12-1173"/>
    <n v="3"/>
    <n v="270"/>
    <d v="2012-05-29T00:00:00"/>
    <x v="30"/>
    <n v="2"/>
    <d v="2012-06-28T00:00:00"/>
    <x v="0"/>
    <d v="2012-06-30T00:00:00"/>
  </r>
  <r>
    <s v="46600"/>
    <s v="00001343"/>
    <s v="GEORGIA SHERIFF'S ASSOCIATION"/>
    <s v=""/>
    <s v="IN"/>
    <x v="10"/>
    <d v="2012-07-25T00:00:00"/>
    <s v="26-12-1220"/>
    <n v="1"/>
    <n v="389.44"/>
    <d v="2012-06-05T00:00:00"/>
    <x v="28"/>
    <n v="-5"/>
    <d v="2012-07-05T00:00:00"/>
    <x v="0"/>
    <d v="2012-06-30T00:00:00"/>
  </r>
  <r>
    <s v="46600"/>
    <s v="00001346"/>
    <s v="FORSYTH CITY HALL"/>
    <s v=""/>
    <s v="IN"/>
    <x v="0"/>
    <d v="2012-07-13T00:00:00"/>
    <s v="26-12-1155"/>
    <n v="1"/>
    <n v="425"/>
    <d v="2012-05-22T00:00:00"/>
    <x v="46"/>
    <n v="9"/>
    <d v="2012-06-21T00:00:00"/>
    <x v="0"/>
    <d v="2012-06-30T00:00:00"/>
  </r>
  <r>
    <s v="46600"/>
    <s v="00001346"/>
    <s v="FORSYTH CITY HALL"/>
    <s v=""/>
    <s v="IN"/>
    <x v="3"/>
    <d v="2012-07-25T00:00:00"/>
    <s v="26-12-1261"/>
    <n v="1"/>
    <n v="345"/>
    <d v="2012-06-11T00:00:00"/>
    <x v="20"/>
    <n v="-11"/>
    <d v="2012-07-11T00:00:00"/>
    <x v="0"/>
    <d v="2012-06-30T00:00:00"/>
  </r>
  <r>
    <s v="46600"/>
    <s v="00001351"/>
    <s v="WAYCROSS FIRE DEPARTMENT"/>
    <s v=""/>
    <s v="IN"/>
    <x v="0"/>
    <d v="2012-07-06T00:00:00"/>
    <s v="26-12-1226"/>
    <n v="1"/>
    <n v="54"/>
    <d v="2012-06-05T00:00:00"/>
    <x v="28"/>
    <n v="-5"/>
    <d v="2012-07-05T00:00:00"/>
    <x v="0"/>
    <d v="2012-06-30T00:00:00"/>
  </r>
  <r>
    <s v="46600"/>
    <s v="00001352"/>
    <s v="CITY OF VALDOSTA"/>
    <s v=""/>
    <s v="IN"/>
    <x v="0"/>
    <d v="2012-07-06T00:00:00"/>
    <s v="26-12-923"/>
    <n v="1"/>
    <n v="1332"/>
    <d v="2012-03-28T00:00:00"/>
    <x v="47"/>
    <n v="64"/>
    <d v="2012-04-27T00:00:00"/>
    <x v="2"/>
    <d v="2012-06-30T00:00:00"/>
  </r>
  <r>
    <s v="46600"/>
    <s v="00001427"/>
    <s v="GEORGIA ASSOCIATION OF EMS"/>
    <s v=""/>
    <s v="IN"/>
    <x v="0"/>
    <d v="2012-08-06T00:00:00"/>
    <s v="26-12-1178"/>
    <n v="1"/>
    <n v="5800"/>
    <d v="2012-05-30T00:00:00"/>
    <x v="48"/>
    <n v="1"/>
    <d v="2012-06-29T00:00:00"/>
    <x v="0"/>
    <d v="2012-06-30T00:00:00"/>
  </r>
  <r>
    <s v="46600"/>
    <s v="00001766"/>
    <s v="Federal Bureau Of Investigation"/>
    <s v=""/>
    <s v="IN"/>
    <x v="6"/>
    <d v="2012-07-17T00:00:00"/>
    <s v="11202-12-08"/>
    <n v="1"/>
    <n v="1433.52"/>
    <d v="2012-06-19T00:00:00"/>
    <x v="29"/>
    <n v="-19"/>
    <d v="2012-07-19T00:00:00"/>
    <x v="0"/>
    <d v="2012-06-30T00:00:00"/>
  </r>
  <r>
    <s v="46600"/>
    <s v="00001766"/>
    <s v="Federal Bureau Of Investigation"/>
    <s v=""/>
    <s v="IN"/>
    <x v="6"/>
    <d v="2012-07-26T00:00:00"/>
    <s v="11202-12-09"/>
    <n v="1"/>
    <n v="1433.52"/>
    <d v="2012-06-30T00:00:00"/>
    <x v="26"/>
    <n v="-30"/>
    <d v="2012-07-30T00:00:00"/>
    <x v="0"/>
    <d v="2012-06-30T00:00:00"/>
  </r>
  <r>
    <s v="46600"/>
    <s v="00003951"/>
    <s v="HOUSTON MEDICAL CENTER"/>
    <s v=""/>
    <s v="IN"/>
    <x v="0"/>
    <d v="2012-08-06T00:00:00"/>
    <s v="26-12-1113"/>
    <n v="1"/>
    <n v="1380"/>
    <d v="2012-05-07T00:00:00"/>
    <x v="49"/>
    <n v="24"/>
    <d v="2012-06-06T00:00:00"/>
    <x v="0"/>
    <d v="2012-06-30T00:00:00"/>
  </r>
  <r>
    <s v="46600"/>
    <s v="00007433"/>
    <s v="Transpro Specialized Carriers LLC"/>
    <s v=""/>
    <s v="IN"/>
    <x v="2"/>
    <d v="2007-11-07T00:00:00"/>
    <s v="6010308-7433"/>
    <n v="1"/>
    <n v="896"/>
    <d v="2007-10-26T00:00:00"/>
    <x v="50"/>
    <n v="1679"/>
    <d v="2007-11-25T00:00:00"/>
    <x v="1"/>
    <d v="2012-06-30T00:00:00"/>
  </r>
  <r>
    <s v="46600"/>
    <s v="00007541"/>
    <s v="Hay's Marine Transport/QMR"/>
    <s v=""/>
    <s v="IN"/>
    <x v="2"/>
    <d v="2007-12-05T00:00:00"/>
    <s v="6010308-7541"/>
    <n v="1"/>
    <n v="2380"/>
    <d v="2007-12-05T00:00:00"/>
    <x v="51"/>
    <n v="1639"/>
    <d v="2008-01-04T00:00:00"/>
    <x v="1"/>
    <d v="2012-06-30T00:00:00"/>
  </r>
  <r>
    <s v="46600"/>
    <s v="00007601"/>
    <s v="Every Day  House Movers"/>
    <s v=""/>
    <s v="IN"/>
    <x v="2"/>
    <d v="2009-05-06T00:00:00"/>
    <s v="6010309-7601"/>
    <n v="1"/>
    <n v="6743.75"/>
    <d v="2009-05-06T00:00:00"/>
    <x v="52"/>
    <n v="1121"/>
    <d v="2009-06-05T00:00:00"/>
    <x v="1"/>
    <d v="2012-06-30T00:00:00"/>
  </r>
  <r>
    <s v="46600"/>
    <s v="00007602"/>
    <s v="Hansen Logging"/>
    <s v=""/>
    <s v="IN"/>
    <x v="2"/>
    <d v="2007-12-26T00:00:00"/>
    <s v="6010308-7602"/>
    <n v="1"/>
    <n v="1960"/>
    <d v="2007-12-26T00:00:00"/>
    <x v="53"/>
    <n v="1618"/>
    <d v="2008-01-25T00:00:00"/>
    <x v="1"/>
    <d v="2012-06-30T00:00:00"/>
  </r>
  <r>
    <s v="46600"/>
    <s v="00007604"/>
    <s v="Barnhart Crane"/>
    <s v=""/>
    <s v="IN"/>
    <x v="2"/>
    <d v="2012-09-07T00:00:00"/>
    <s v="6010312-7604-03"/>
    <n v="1"/>
    <n v="630"/>
    <d v="2012-05-22T00:00:00"/>
    <x v="46"/>
    <n v="9"/>
    <d v="2012-06-21T00:00:00"/>
    <x v="0"/>
    <d v="2012-06-30T00:00:00"/>
  </r>
  <r>
    <s v="46600"/>
    <s v="00009417"/>
    <s v="Lamar Smith Trucking"/>
    <s v=""/>
    <s v="IN"/>
    <x v="2"/>
    <d v="2010-06-01T00:00:00"/>
    <s v="6010310-9417"/>
    <n v="1"/>
    <n v="227.5"/>
    <d v="2010-05-26T00:00:00"/>
    <x v="54"/>
    <n v="736"/>
    <d v="2010-06-25T00:00:00"/>
    <x v="1"/>
    <d v="2012-06-30T00:00:00"/>
  </r>
  <r>
    <s v="46600"/>
    <s v="00009509"/>
    <s v="Harris Transportation Group LLC"/>
    <s v=""/>
    <s v="IN"/>
    <x v="6"/>
    <d v="2008-09-12T00:00:00"/>
    <s v="6010308-9509"/>
    <n v="1"/>
    <n v="1569"/>
    <d v="2008-02-21T00:00:00"/>
    <x v="55"/>
    <n v="1561"/>
    <d v="2008-03-22T00:00:00"/>
    <x v="1"/>
    <d v="2012-06-30T00:00:00"/>
  </r>
  <r>
    <s v="46600"/>
    <s v="00010073"/>
    <s v="Bowden's Heavy Haul"/>
    <s v=""/>
    <s v="IN"/>
    <x v="2"/>
    <d v="2008-03-27T00:00:00"/>
    <s v="6010308-10073"/>
    <n v="1"/>
    <n v="6790"/>
    <d v="2008-03-27T00:00:00"/>
    <x v="56"/>
    <n v="1526"/>
    <d v="2008-04-26T00:00:00"/>
    <x v="1"/>
    <d v="2012-06-30T00:00:00"/>
  </r>
  <r>
    <s v="46600"/>
    <s v="00010164"/>
    <s v="Smokey Point Distributors"/>
    <s v=""/>
    <s v="IN"/>
    <x v="2"/>
    <d v="2012-07-25T00:00:00"/>
    <s v="6010312-10164-18"/>
    <n v="1"/>
    <n v="1960"/>
    <d v="2012-06-19T00:00:00"/>
    <x v="29"/>
    <n v="-19"/>
    <d v="2012-07-19T00:00:00"/>
    <x v="0"/>
    <d v="2012-06-30T00:00:00"/>
  </r>
  <r>
    <s v="46600"/>
    <s v="00010164"/>
    <s v="Smokey Point Distributors"/>
    <s v=""/>
    <s v="IN"/>
    <x v="2"/>
    <d v="2012-07-31T00:00:00"/>
    <s v="6010312-10164-19"/>
    <n v="1"/>
    <n v="1977.5"/>
    <d v="2012-06-27T00:00:00"/>
    <x v="23"/>
    <n v="-27"/>
    <d v="2012-07-27T00:00:00"/>
    <x v="0"/>
    <d v="2012-06-30T00:00:00"/>
  </r>
  <r>
    <s v="46600"/>
    <s v="00010903"/>
    <s v="MOHONE,JAMES Jr."/>
    <s v=""/>
    <s v="IN"/>
    <x v="1"/>
    <d v="2009-05-11T00:00:00"/>
    <s v="49214"/>
    <n v="1"/>
    <n v="1559.79"/>
    <d v="2009-04-28T00:00:00"/>
    <x v="57"/>
    <n v="1129"/>
    <d v="2009-05-28T00:00:00"/>
    <x v="1"/>
    <d v="2012-06-30T00:00:00"/>
  </r>
  <r>
    <s v="46600"/>
    <s v="00011002"/>
    <s v="Keith, Larry Jerome"/>
    <s v=""/>
    <s v="IN"/>
    <x v="1"/>
    <d v="2009-06-05T00:00:00"/>
    <s v="49243"/>
    <n v="1"/>
    <n v="2352.8000000000002"/>
    <d v="2009-06-04T00:00:00"/>
    <x v="58"/>
    <n v="1092"/>
    <d v="2009-07-04T00:00:00"/>
    <x v="1"/>
    <d v="2012-06-30T00:00:00"/>
  </r>
  <r>
    <s v="46600"/>
    <s v="00012218"/>
    <s v="Crawford Specialiezd Movers LLC"/>
    <s v=""/>
    <s v="IN"/>
    <x v="2"/>
    <d v="2012-03-21T00:00:00"/>
    <s v="6010312-12218-01"/>
    <n v="1"/>
    <n v="552.5"/>
    <d v="2012-03-21T00:00:00"/>
    <x v="59"/>
    <n v="71"/>
    <d v="2012-04-20T00:00:00"/>
    <x v="2"/>
    <d v="2012-06-30T00:00:00"/>
  </r>
  <r>
    <s v="46600"/>
    <s v="00012268"/>
    <s v="Hurrican Express LLC"/>
    <s v=""/>
    <s v="IN"/>
    <x v="2"/>
    <d v="2012-03-21T00:00:00"/>
    <s v="6010312-12268-01"/>
    <n v="1"/>
    <n v="2992.5"/>
    <d v="2012-03-21T00:00:00"/>
    <x v="59"/>
    <n v="71"/>
    <d v="2012-04-20T00:00:00"/>
    <x v="2"/>
    <d v="2012-06-30T00:00:00"/>
  </r>
  <r>
    <s v="46600"/>
    <s v="00012362"/>
    <s v="Dream Machines International Inc"/>
    <s v=""/>
    <s v="IN"/>
    <x v="2"/>
    <d v="2012-08-08T00:00:00"/>
    <s v="6010312-12362-02"/>
    <n v="1"/>
    <n v="70"/>
    <d v="2012-06-27T00:00:00"/>
    <x v="23"/>
    <n v="-27"/>
    <d v="2012-07-27T00:00:00"/>
    <x v="0"/>
    <d v="2012-06-30T00:00:00"/>
  </r>
  <r>
    <s v="46600"/>
    <s v="00012532"/>
    <s v="Above All Structural LLC"/>
    <s v=""/>
    <s v="IN"/>
    <x v="2"/>
    <d v="2012-07-18T00:00:00"/>
    <s v="6010312-12532-01"/>
    <n v="1"/>
    <n v="2205"/>
    <d v="2012-04-19T00:00:00"/>
    <x v="60"/>
    <n v="42"/>
    <d v="2012-05-19T00:00:00"/>
    <x v="4"/>
    <d v="2012-06-30T00:00:00"/>
  </r>
  <r>
    <s v="46600"/>
    <s v="00012574"/>
    <s v="Middle Georgia Cheer Extreme"/>
    <s v=""/>
    <s v="IN"/>
    <x v="0"/>
    <d v="2012-08-06T00:00:00"/>
    <s v="26-12-1153"/>
    <n v="1"/>
    <n v="175"/>
    <d v="2012-05-22T00:00:00"/>
    <x v="46"/>
    <n v="9"/>
    <d v="2012-06-21T00:00:00"/>
    <x v="0"/>
    <d v="2012-06-30T00:00:00"/>
  </r>
  <r>
    <s v="46600"/>
    <s v="00012581"/>
    <s v="Heavy Haulers Inc"/>
    <s v=""/>
    <s v="IN"/>
    <x v="2"/>
    <d v="2012-11-21T00:00:00"/>
    <s v="6010312-12581-02"/>
    <n v="1"/>
    <n v="1137.5"/>
    <d v="2012-06-06T00:00:00"/>
    <x v="61"/>
    <n v="-6"/>
    <d v="2012-07-06T00:00:00"/>
    <x v="0"/>
    <d v="2012-06-30T00:00:00"/>
  </r>
  <r>
    <s v="46600"/>
    <s v="00012581"/>
    <s v="Heavy Haulers Inc"/>
    <s v=""/>
    <s v="IN"/>
    <x v="2"/>
    <d v="2012-09-19T00:00:00"/>
    <s v="6010312-12581-03"/>
    <n v="1"/>
    <n v="997.5"/>
    <d v="2012-06-19T00:00:00"/>
    <x v="29"/>
    <n v="-19"/>
    <d v="2012-07-19T00:00:00"/>
    <x v="0"/>
    <d v="2012-06-30T00:00:00"/>
  </r>
  <r>
    <s v="46600"/>
    <s v="00012594"/>
    <s v="Tryon Trucking"/>
    <s v=""/>
    <s v="IN"/>
    <x v="2"/>
    <d v="2012-09-12T00:00:00"/>
    <s v="6010312-12594-01"/>
    <n v="1"/>
    <n v="1120"/>
    <d v="2012-06-13T00:00:00"/>
    <x v="62"/>
    <n v="-13"/>
    <d v="2012-07-13T00:00:00"/>
    <x v="0"/>
    <d v="2012-06-30T00:00:00"/>
  </r>
  <r>
    <s v="46600"/>
    <s v="00012626"/>
    <s v="Justice Federal Credit Union"/>
    <s v=""/>
    <s v="IN"/>
    <x v="9"/>
    <d v="2012-09-01T00:00:00"/>
    <s v="4157-JUN-12"/>
    <n v="1"/>
    <n v="51.9"/>
    <d v="2012-06-30T00:00:00"/>
    <x v="26"/>
    <n v="-30"/>
    <d v="2012-07-30T00:00:00"/>
    <x v="0"/>
    <d v="2012-06-30T00:00:00"/>
  </r>
  <r>
    <s v="46600"/>
    <s v="00012631"/>
    <s v="Helms &amp; McElwee Trucking LLC"/>
    <s v=""/>
    <s v="IN"/>
    <x v="2"/>
    <d v="2012-08-22T00:00:00"/>
    <s v="6010312-12631-01"/>
    <n v="1"/>
    <n v="1907.5"/>
    <d v="2012-06-30T00:00:00"/>
    <x v="26"/>
    <n v="-30"/>
    <d v="2012-07-30T00:00:00"/>
    <x v="0"/>
    <d v="2012-06-30T00:00:00"/>
  </r>
  <r>
    <s v="46600"/>
    <s v="40300000"/>
    <s v="Department of Administrative Services"/>
    <s v="STATE"/>
    <s v="DR"/>
    <x v="4"/>
    <d v="2012-09-01T00:00:00"/>
    <s v="30224-12-1"/>
    <n v="1"/>
    <n v="6236.28"/>
    <d v="2012-06-29T00:00:00"/>
    <x v="27"/>
    <n v="-29"/>
    <d v="2012-07-29T00:00:00"/>
    <x v="0"/>
    <d v="2012-06-30T00:00:00"/>
  </r>
  <r>
    <s v="46600"/>
    <s v="40300000"/>
    <s v="Department of Administrative Services"/>
    <s v="STATE"/>
    <s v="IN"/>
    <x v="11"/>
    <d v="2012-07-12T00:00:00"/>
    <s v="9040012-12"/>
    <n v="1"/>
    <n v="6705.29"/>
    <d v="2012-06-30T00:00:00"/>
    <x v="26"/>
    <n v="-30"/>
    <d v="2012-07-30T00:00:00"/>
    <x v="0"/>
    <d v="2012-06-30T00:00:00"/>
  </r>
  <r>
    <s v="46600"/>
    <s v="40300000"/>
    <s v="Department of Administrative Services"/>
    <s v="STATE"/>
    <s v="IN"/>
    <x v="12"/>
    <d v="2012-07-31T00:00:00"/>
    <s v="Q4A4AVIA12"/>
    <n v="1"/>
    <n v="19899.34"/>
    <d v="2012-06-07T00:00:00"/>
    <x v="0"/>
    <n v="-7"/>
    <d v="2012-07-07T00:00:00"/>
    <x v="0"/>
    <d v="2012-06-30T00:00:00"/>
  </r>
  <r>
    <s v="46600"/>
    <s v="40300000"/>
    <s v="Department of Administrative Services"/>
    <s v="STATE"/>
    <s v="IN"/>
    <x v="12"/>
    <d v="2012-07-27T00:00:00"/>
    <s v="Q4A4FIELD12"/>
    <n v="1"/>
    <n v="3659592.39"/>
    <d v="2012-06-07T00:00:00"/>
    <x v="0"/>
    <n v="-7"/>
    <d v="2012-07-07T00:00:00"/>
    <x v="0"/>
    <d v="2012-06-30T00:00:00"/>
  </r>
  <r>
    <s v="46600"/>
    <s v="40900000"/>
    <s v="Georgia State Finance and  Investment"/>
    <s v="STATE"/>
    <s v="IN"/>
    <x v="11"/>
    <d v="2012-07-11T00:00:00"/>
    <s v="9001212-5"/>
    <n v="1"/>
    <n v="5164.01"/>
    <d v="2012-06-25T00:00:00"/>
    <x v="63"/>
    <n v="-25"/>
    <d v="2012-07-25T00:00:00"/>
    <x v="0"/>
    <d v="2012-06-30T00:00:00"/>
  </r>
  <r>
    <s v="46600"/>
    <s v="40900000"/>
    <s v="Georgia State Finance and  Investment"/>
    <s v="STATE"/>
    <s v="IN"/>
    <x v="11"/>
    <d v="2007-07-11T00:00:00"/>
    <s v="90025-P42"/>
    <n v="1"/>
    <n v="36917.550000000003"/>
    <d v="2007-06-30T00:00:00"/>
    <x v="64"/>
    <n v="1797"/>
    <d v="2007-07-30T00:00:00"/>
    <x v="1"/>
    <d v="2012-06-30T00:00:00"/>
  </r>
  <r>
    <s v="46600"/>
    <s v="40900000"/>
    <s v="Georgia State Finance and  Investment"/>
    <s v="STATE"/>
    <s v="IN"/>
    <x v="13"/>
    <d v="2005-04-12T00:00:00"/>
    <s v="94028"/>
    <n v="1"/>
    <n v="1792.27"/>
    <d v="2004-06-30T00:00:00"/>
    <x v="65"/>
    <n v="2892"/>
    <d v="2004-07-30T00:00:00"/>
    <x v="1"/>
    <d v="2012-06-30T00:00:00"/>
  </r>
  <r>
    <s v="46600"/>
    <s v="41800000"/>
    <s v="Prosecuting Attorneys' Council of GA"/>
    <s v="STATE"/>
    <s v="IN"/>
    <x v="0"/>
    <d v="2012-07-19T00:00:00"/>
    <s v="26-12-1267"/>
    <n v="1"/>
    <n v="9390.01"/>
    <d v="2012-06-15T00:00:00"/>
    <x v="66"/>
    <n v="-15"/>
    <d v="2012-07-15T00:00:00"/>
    <x v="0"/>
    <d v="2012-06-30T00:00:00"/>
  </r>
  <r>
    <s v="46600"/>
    <s v="41800000"/>
    <s v="Prosecuting Attorneys' Council of GA"/>
    <s v="STATE"/>
    <s v="IN"/>
    <x v="0"/>
    <d v="2012-08-02T00:00:00"/>
    <s v="26-12-959"/>
    <n v="1"/>
    <n v="2560.66"/>
    <d v="2012-04-03T00:00:00"/>
    <x v="67"/>
    <n v="58"/>
    <d v="2012-05-03T00:00:00"/>
    <x v="4"/>
    <d v="2012-06-30T00:00:00"/>
  </r>
  <r>
    <s v="46600"/>
    <s v="42000000"/>
    <s v="Georgia Forestry Commission"/>
    <s v="STATE"/>
    <s v="IN"/>
    <x v="4"/>
    <d v="2012-07-17T00:00:00"/>
    <s v="36259-2"/>
    <n v="1"/>
    <n v="9899.5400000000009"/>
    <d v="2012-06-30T00:00:00"/>
    <x v="26"/>
    <n v="-30"/>
    <d v="2012-07-30T00:00:00"/>
    <x v="0"/>
    <d v="2012-06-30T00:00:00"/>
  </r>
  <r>
    <s v="46600"/>
    <s v="42200000"/>
    <s v="Governor's Office of Consumer Affairs"/>
    <s v="STATE"/>
    <s v="IN"/>
    <x v="10"/>
    <d v="2013-02-20T00:00:00"/>
    <s v="26-12-1069"/>
    <n v="1"/>
    <n v="301.95"/>
    <d v="2012-05-02T00:00:00"/>
    <x v="68"/>
    <n v="29"/>
    <d v="2012-06-01T00:00:00"/>
    <x v="0"/>
    <d v="2012-06-30T00:00:00"/>
  </r>
  <r>
    <s v="46600"/>
    <s v="42200000"/>
    <s v="Governor's Office of Consumer Affairs"/>
    <s v="STATE"/>
    <s v="IN"/>
    <x v="14"/>
    <d v="2013-01-04T00:00:00"/>
    <s v="26-12-958"/>
    <n v="1"/>
    <n v="810"/>
    <d v="2012-04-03T00:00:00"/>
    <x v="67"/>
    <n v="58"/>
    <d v="2012-05-03T00:00:00"/>
    <x v="4"/>
    <d v="2012-06-30T00:00:00"/>
  </r>
  <r>
    <s v="46600"/>
    <s v="42200000"/>
    <s v="Governor's Office of Consumer Affairs"/>
    <s v="STATE"/>
    <s v="IN"/>
    <x v="0"/>
    <d v="2013-01-04T00:00:00"/>
    <s v="26-12-958"/>
    <n v="2"/>
    <n v="2352.71"/>
    <d v="2012-04-03T00:00:00"/>
    <x v="67"/>
    <n v="58"/>
    <d v="2012-05-03T00:00:00"/>
    <x v="4"/>
    <d v="2012-06-30T00:00:00"/>
  </r>
  <r>
    <s v="46600"/>
    <s v="42200000"/>
    <s v="Governor's Office of Consumer Affairs"/>
    <s v="STATE"/>
    <s v="IN"/>
    <x v="10"/>
    <d v="2013-01-04T00:00:00"/>
    <s v="26-12-958"/>
    <n v="3"/>
    <n v="283.64999999999998"/>
    <d v="2012-04-03T00:00:00"/>
    <x v="67"/>
    <n v="58"/>
    <d v="2012-05-03T00:00:00"/>
    <x v="4"/>
    <d v="2012-06-30T00:00:00"/>
  </r>
  <r>
    <s v="46600"/>
    <s v="42200000"/>
    <s v="Governor's Office of Consumer Affairs"/>
    <s v="STATE"/>
    <s v="IN"/>
    <x v="4"/>
    <d v="2012-09-12T00:00:00"/>
    <s v="30023-16"/>
    <n v="1"/>
    <n v="11170.1"/>
    <d v="2012-06-25T00:00:00"/>
    <x v="63"/>
    <n v="-25"/>
    <d v="2012-07-25T00:00:00"/>
    <x v="0"/>
    <d v="2012-06-30T00:00:00"/>
  </r>
  <r>
    <s v="46600"/>
    <s v="42200000"/>
    <s v="Governor's Office of Consumer Affairs"/>
    <s v="STATE"/>
    <s v="IN"/>
    <x v="4"/>
    <d v="2012-09-12T00:00:00"/>
    <s v="30023-17"/>
    <n v="1"/>
    <n v="9872.77"/>
    <d v="2012-06-29T00:00:00"/>
    <x v="27"/>
    <n v="-29"/>
    <d v="2012-07-29T00:00:00"/>
    <x v="0"/>
    <d v="2012-06-30T00:00:00"/>
  </r>
  <r>
    <s v="46600"/>
    <s v="42200000"/>
    <s v="Governor's Office of Consumer Affairs"/>
    <s v="STATE"/>
    <s v="IN"/>
    <x v="4"/>
    <d v="2012-08-08T00:00:00"/>
    <s v="30135-1"/>
    <n v="1"/>
    <n v="42051.98"/>
    <d v="2011-06-30T00:00:00"/>
    <x v="35"/>
    <n v="336"/>
    <d v="2011-07-30T00:00:00"/>
    <x v="1"/>
    <d v="2012-06-30T00:00:00"/>
  </r>
  <r>
    <s v="46600"/>
    <s v="42200000"/>
    <s v="Governor's Office of Consumer Affairs"/>
    <s v="STATE"/>
    <s v="IN"/>
    <x v="4"/>
    <d v="2012-08-29T00:00:00"/>
    <s v="3013512-01"/>
    <n v="1"/>
    <n v="2696.12"/>
    <d v="2012-06-29T00:00:00"/>
    <x v="27"/>
    <n v="-29"/>
    <d v="2012-07-29T00:00:00"/>
    <x v="0"/>
    <d v="2012-06-30T00:00:00"/>
  </r>
  <r>
    <s v="46600"/>
    <s v="42200000"/>
    <s v="Governor's Office of Consumer Affairs"/>
    <s v="STATE"/>
    <s v="DR"/>
    <x v="4"/>
    <d v="2012-09-12T00:00:00"/>
    <s v="30224-12-1"/>
    <n v="1"/>
    <n v="2174.94"/>
    <d v="2012-06-29T00:00:00"/>
    <x v="27"/>
    <n v="-29"/>
    <d v="2012-07-29T00:00:00"/>
    <x v="0"/>
    <d v="2012-06-30T00:00:00"/>
  </r>
  <r>
    <s v="46600"/>
    <s v="42200000"/>
    <s v="Governor's Office of Consumer Affairs"/>
    <s v="STATE"/>
    <s v="IN"/>
    <x v="4"/>
    <d v="2012-07-06T00:00:00"/>
    <s v="36208-1"/>
    <n v="1"/>
    <n v="21000"/>
    <d v="2011-10-13T00:00:00"/>
    <x v="69"/>
    <n v="231"/>
    <d v="2011-11-12T00:00:00"/>
    <x v="1"/>
    <d v="2012-06-30T00:00:00"/>
  </r>
  <r>
    <s v="46600"/>
    <s v="42200000"/>
    <s v="Governor's Office of Consumer Affairs"/>
    <s v="STATE"/>
    <s v="IN"/>
    <x v="4"/>
    <d v="2012-07-06T00:00:00"/>
    <s v="36208-3"/>
    <n v="1"/>
    <n v="35400"/>
    <d v="2012-05-01T00:00:00"/>
    <x v="70"/>
    <n v="30"/>
    <d v="2012-05-31T00:00:00"/>
    <x v="0"/>
    <d v="2012-06-30T00:00:00"/>
  </r>
  <r>
    <s v="46600"/>
    <s v="42200000"/>
    <s v="Governor's Office of Consumer Affairs"/>
    <s v="STATE"/>
    <s v="IN"/>
    <x v="4"/>
    <d v="2012-08-06T00:00:00"/>
    <s v="36218-3A"/>
    <n v="1"/>
    <n v="41340"/>
    <d v="2012-06-29T00:00:00"/>
    <x v="27"/>
    <n v="-29"/>
    <d v="2012-07-29T00:00:00"/>
    <x v="0"/>
    <d v="2012-06-30T00:00:00"/>
  </r>
  <r>
    <s v="46600"/>
    <s v="42200000"/>
    <s v="Governor's Office of Consumer Affairs"/>
    <s v="STATE"/>
    <s v="IN"/>
    <x v="4"/>
    <d v="2012-11-30T00:00:00"/>
    <s v="36229-2"/>
    <n v="1"/>
    <n v="29952"/>
    <d v="2012-05-08T00:00:00"/>
    <x v="71"/>
    <n v="23"/>
    <d v="2012-06-07T00:00:00"/>
    <x v="0"/>
    <d v="2012-06-30T00:00:00"/>
  </r>
  <r>
    <s v="46600"/>
    <s v="42200000"/>
    <s v="Governor's Office of Consumer Affairs"/>
    <s v="STATE"/>
    <s v="IN"/>
    <x v="4"/>
    <d v="2012-07-06T00:00:00"/>
    <s v="36249-2"/>
    <n v="1"/>
    <n v="99072"/>
    <d v="2012-05-08T00:00:00"/>
    <x v="71"/>
    <n v="23"/>
    <d v="2012-06-07T00:00:00"/>
    <x v="0"/>
    <d v="2012-06-30T00:00:00"/>
  </r>
  <r>
    <s v="46600"/>
    <s v="42200000"/>
    <s v="Governor's Office of Consumer Affairs"/>
    <s v="STATE"/>
    <s v="IN"/>
    <x v="4"/>
    <d v="2012-08-02T00:00:00"/>
    <s v="FY12-16279-1"/>
    <n v="1"/>
    <n v="7430.51"/>
    <d v="2012-01-26T00:00:00"/>
    <x v="72"/>
    <n v="126"/>
    <d v="2012-02-25T00:00:00"/>
    <x v="1"/>
    <d v="2012-06-30T00:00:00"/>
  </r>
  <r>
    <s v="46600"/>
    <s v="42200000"/>
    <s v="Governor's Office of Consumer Affairs"/>
    <s v="STATE"/>
    <s v="IN"/>
    <x v="4"/>
    <d v="2012-08-02T00:00:00"/>
    <s v="FY12-16279-2"/>
    <n v="1"/>
    <n v="10489.94"/>
    <d v="2012-05-01T00:00:00"/>
    <x v="70"/>
    <n v="30"/>
    <d v="2012-05-31T00:00:00"/>
    <x v="0"/>
    <d v="2012-06-30T00:00:00"/>
  </r>
  <r>
    <s v="46600"/>
    <s v="42200000"/>
    <s v="Governor's Office of Consumer Affairs"/>
    <s v="STATE"/>
    <s v="IN"/>
    <x v="4"/>
    <d v="2012-08-02T00:00:00"/>
    <s v="FY12-16279-3"/>
    <n v="1"/>
    <n v="4840.2700000000004"/>
    <d v="2012-06-30T00:00:00"/>
    <x v="26"/>
    <n v="-30"/>
    <d v="2012-07-30T00:00:00"/>
    <x v="0"/>
    <d v="2012-06-30T00:00:00"/>
  </r>
  <r>
    <s v="46600"/>
    <s v="44100000"/>
    <s v="Dept of Behavioral Health &amp; Dev Disabil"/>
    <s v="STATE"/>
    <s v="DR"/>
    <x v="0"/>
    <d v="2012-07-06T00:00:00"/>
    <s v="26-12-1244"/>
    <n v="1"/>
    <n v="166.5"/>
    <d v="2012-06-21T00:00:00"/>
    <x v="73"/>
    <n v="-21"/>
    <d v="2012-07-21T00:00:00"/>
    <x v="0"/>
    <d v="2012-06-30T00:00:00"/>
  </r>
  <r>
    <s v="46600"/>
    <s v="46100000"/>
    <s v="Department of Juvenile Justice"/>
    <s v="STATE"/>
    <s v="IN"/>
    <x v="10"/>
    <d v="2012-07-17T00:00:00"/>
    <s v="26-12-1066"/>
    <n v="1"/>
    <n v="2258.67"/>
    <d v="2012-05-02T00:00:00"/>
    <x v="68"/>
    <n v="29"/>
    <d v="2012-06-01T00:00:00"/>
    <x v="0"/>
    <d v="2012-06-30T00:00:00"/>
  </r>
  <r>
    <s v="46600"/>
    <s v="46100000"/>
    <s v="Department of Juvenile Justice"/>
    <s v="STATE"/>
    <s v="IN"/>
    <x v="0"/>
    <d v="2012-08-17T00:00:00"/>
    <s v="26-12-1187"/>
    <n v="1"/>
    <n v="242.45"/>
    <d v="2012-05-31T00:00:00"/>
    <x v="74"/>
    <n v="0"/>
    <d v="2012-06-30T00:00:00"/>
    <x v="0"/>
    <d v="2012-06-30T00:00:00"/>
  </r>
  <r>
    <s v="46600"/>
    <s v="46100000"/>
    <s v="Department of Juvenile Justice"/>
    <s v="STATE"/>
    <s v="IN"/>
    <x v="10"/>
    <d v="2012-07-26T00:00:00"/>
    <s v="26-12-1224"/>
    <n v="1"/>
    <n v="2160.09"/>
    <d v="2012-06-05T00:00:00"/>
    <x v="28"/>
    <n v="-5"/>
    <d v="2012-07-05T00:00:00"/>
    <x v="0"/>
    <d v="2012-06-30T00:00:00"/>
  </r>
  <r>
    <s v="46600"/>
    <s v="46100000"/>
    <s v="Department of Juvenile Justice"/>
    <s v="STATE"/>
    <s v="IN"/>
    <x v="9"/>
    <d v="2012-08-17T00:00:00"/>
    <s v="26-12-1242"/>
    <n v="1"/>
    <n v="54.1"/>
    <d v="2012-06-07T00:00:00"/>
    <x v="0"/>
    <n v="-7"/>
    <d v="2012-07-07T00:00:00"/>
    <x v="0"/>
    <d v="2012-06-30T00:00:00"/>
  </r>
  <r>
    <s v="46600"/>
    <s v="46200000"/>
    <s v="Department of Natural Resources"/>
    <s v="STATE"/>
    <s v="IN"/>
    <x v="11"/>
    <d v="2012-08-06T00:00:00"/>
    <s v="90700-10"/>
    <n v="1"/>
    <n v="2087.0500000000002"/>
    <d v="2012-06-29T00:00:00"/>
    <x v="27"/>
    <n v="-29"/>
    <d v="2012-07-29T00:00:00"/>
    <x v="0"/>
    <d v="2012-06-30T00:00:00"/>
  </r>
  <r>
    <s v="46600"/>
    <s v="46600000"/>
    <s v="Department of Public Safety"/>
    <s v="STATE"/>
    <s v="IN"/>
    <x v="15"/>
    <d v="2012-10-18T00:00:00"/>
    <s v="26-12-1014"/>
    <n v="1"/>
    <n v="1"/>
    <d v="2012-04-24T00:00:00"/>
    <x v="75"/>
    <n v="37"/>
    <d v="2012-05-24T00:00:00"/>
    <x v="4"/>
    <d v="2012-06-30T00:00:00"/>
  </r>
  <r>
    <s v="46600"/>
    <s v="46600000"/>
    <s v="Department of Public Safety"/>
    <s v="STATE"/>
    <s v="IN"/>
    <x v="7"/>
    <d v="2012-08-16T00:00:00"/>
    <s v="26-12-1252"/>
    <n v="1"/>
    <n v="227.2"/>
    <d v="2012-06-11T00:00:00"/>
    <x v="20"/>
    <n v="-11"/>
    <d v="2012-07-11T00:00:00"/>
    <x v="0"/>
    <d v="2012-06-30T00:00:00"/>
  </r>
  <r>
    <s v="46600"/>
    <s v="46600000"/>
    <s v="Department of Public Safety"/>
    <s v="STATE"/>
    <s v="IN"/>
    <x v="14"/>
    <d v="2012-10-18T00:00:00"/>
    <s v="26-12-961"/>
    <n v="1"/>
    <n v="10260"/>
    <d v="2012-04-03T00:00:00"/>
    <x v="67"/>
    <n v="58"/>
    <d v="2012-05-03T00:00:00"/>
    <x v="4"/>
    <d v="2012-06-30T00:00:00"/>
  </r>
  <r>
    <s v="46600"/>
    <s v="46600000"/>
    <s v="Department of Public Safety"/>
    <s v="STATE"/>
    <s v="IN"/>
    <x v="16"/>
    <d v="2012-10-11T00:00:00"/>
    <s v="26-12-967"/>
    <n v="1"/>
    <n v="64.989999999999995"/>
    <d v="2012-04-03T00:00:00"/>
    <x v="67"/>
    <n v="58"/>
    <d v="2012-05-03T00:00:00"/>
    <x v="4"/>
    <d v="2012-06-30T00:00:00"/>
  </r>
  <r>
    <s v="46600"/>
    <s v="46600000"/>
    <s v="Department of Public Safety"/>
    <s v="STATE"/>
    <s v="IN"/>
    <x v="4"/>
    <d v="2012-08-03T00:00:00"/>
    <s v="3025312-7"/>
    <n v="1"/>
    <n v="128830.34"/>
    <d v="2012-05-24T00:00:00"/>
    <x v="76"/>
    <n v="7"/>
    <d v="2012-06-23T00:00:00"/>
    <x v="0"/>
    <d v="2012-06-30T00:00:00"/>
  </r>
  <r>
    <s v="46600"/>
    <s v="46600000"/>
    <s v="Department of Public Safety"/>
    <s v="STATE"/>
    <s v="IN"/>
    <x v="4"/>
    <d v="2012-08-07T00:00:00"/>
    <s v="3025312-8"/>
    <n v="1"/>
    <n v="124967.28"/>
    <d v="2012-06-27T00:00:00"/>
    <x v="23"/>
    <n v="-27"/>
    <d v="2012-07-27T00:00:00"/>
    <x v="0"/>
    <d v="2012-06-30T00:00:00"/>
  </r>
  <r>
    <s v="46600"/>
    <s v="46600000"/>
    <s v="Department of Public Safety"/>
    <s v="STATE"/>
    <s v="IN"/>
    <x v="4"/>
    <d v="2012-08-22T00:00:00"/>
    <s v="3025312-9"/>
    <n v="1"/>
    <n v="127803.3"/>
    <d v="2012-06-29T00:00:00"/>
    <x v="27"/>
    <n v="-29"/>
    <d v="2012-07-29T00:00:00"/>
    <x v="0"/>
    <d v="2012-06-30T00:00:00"/>
  </r>
  <r>
    <s v="46600"/>
    <s v="46600000"/>
    <s v="Department of Public Safety"/>
    <s v="STATE"/>
    <s v="IN"/>
    <x v="4"/>
    <d v="2012-08-03T00:00:00"/>
    <s v="3025412-1"/>
    <n v="1"/>
    <n v="44775.71"/>
    <d v="2012-06-08T00:00:00"/>
    <x v="21"/>
    <n v="-8"/>
    <d v="2012-07-08T00:00:00"/>
    <x v="0"/>
    <d v="2012-06-30T00:00:00"/>
  </r>
  <r>
    <s v="46600"/>
    <s v="46600000"/>
    <s v="Department of Public Safety"/>
    <s v="STATE"/>
    <s v="IN"/>
    <x v="4"/>
    <d v="2012-08-22T00:00:00"/>
    <s v="3025412-2"/>
    <n v="1"/>
    <n v="43193.48"/>
    <d v="2012-06-26T00:00:00"/>
    <x v="34"/>
    <n v="-26"/>
    <d v="2012-07-26T00:00:00"/>
    <x v="0"/>
    <d v="2012-06-30T00:00:00"/>
  </r>
  <r>
    <s v="46600"/>
    <s v="46600000"/>
    <s v="Department of Public Safety"/>
    <s v="STATE"/>
    <s v="IN"/>
    <x v="4"/>
    <d v="2012-08-22T00:00:00"/>
    <s v="3025412-3"/>
    <n v="1"/>
    <n v="46154.32"/>
    <d v="2012-06-29T00:00:00"/>
    <x v="27"/>
    <n v="-29"/>
    <d v="2012-07-29T00:00:00"/>
    <x v="0"/>
    <d v="2012-06-30T00:00:00"/>
  </r>
  <r>
    <s v="46600"/>
    <s v="46600000"/>
    <s v="Department of Public Safety"/>
    <s v="STATE"/>
    <s v="IN"/>
    <x v="4"/>
    <d v="2012-08-07T00:00:00"/>
    <s v="32678-9"/>
    <n v="1"/>
    <n v="22444.38"/>
    <d v="2012-06-30T00:00:00"/>
    <x v="26"/>
    <n v="-30"/>
    <d v="2012-07-30T00:00:00"/>
    <x v="0"/>
    <d v="2012-06-30T00:00:00"/>
  </r>
  <r>
    <s v="46600"/>
    <s v="46600000"/>
    <s v="Department of Public Safety"/>
    <s v="STATE"/>
    <s v="IN"/>
    <x v="4"/>
    <d v="2012-08-03T00:00:00"/>
    <s v="36278-8"/>
    <n v="1"/>
    <n v="22282.5"/>
    <d v="2012-06-26T00:00:00"/>
    <x v="34"/>
    <n v="-26"/>
    <d v="2012-07-26T00:00:00"/>
    <x v="0"/>
    <d v="2012-06-30T00:00:00"/>
  </r>
  <r>
    <s v="46600"/>
    <s v="46600000"/>
    <s v="Department of Public Safety"/>
    <s v="STATE"/>
    <s v="DR"/>
    <x v="4"/>
    <d v="2012-08-07T00:00:00"/>
    <s v="36278-9"/>
    <n v="1"/>
    <n v="0.02"/>
    <d v="2012-06-30T00:00:00"/>
    <x v="26"/>
    <n v="-30"/>
    <d v="2012-07-30T00:00:00"/>
    <x v="0"/>
    <d v="2012-06-30T00:00:00"/>
  </r>
  <r>
    <s v="46600"/>
    <s v="46600000"/>
    <s v="Department of Public Safety"/>
    <s v="STATE"/>
    <s v="IN"/>
    <x v="4"/>
    <d v="2012-08-03T00:00:00"/>
    <s v="36298-8"/>
    <n v="1"/>
    <n v="2102.6"/>
    <d v="2012-06-26T00:00:00"/>
    <x v="34"/>
    <n v="-26"/>
    <d v="2012-07-26T00:00:00"/>
    <x v="0"/>
    <d v="2012-06-30T00:00:00"/>
  </r>
  <r>
    <s v="46600"/>
    <s v="46600000"/>
    <s v="Department of Public Safety"/>
    <s v="STATE"/>
    <s v="IN"/>
    <x v="4"/>
    <d v="2012-08-07T00:00:00"/>
    <s v="36298-9"/>
    <n v="1"/>
    <n v="2655.66"/>
    <d v="2012-06-30T00:00:00"/>
    <x v="26"/>
    <n v="-30"/>
    <d v="2012-07-30T00:00:00"/>
    <x v="0"/>
    <d v="2012-06-30T00:00:00"/>
  </r>
  <r>
    <s v="46600"/>
    <s v="46700000"/>
    <s v="Department of Corrections"/>
    <s v="STATE"/>
    <s v="IN"/>
    <x v="3"/>
    <d v="2013-02-25T00:00:00"/>
    <s v="26-12-1140"/>
    <n v="1"/>
    <n v="5291.94"/>
    <d v="2012-05-09T00:00:00"/>
    <x v="77"/>
    <n v="22"/>
    <d v="2012-06-08T00:00:00"/>
    <x v="0"/>
    <d v="2012-06-30T00:00:00"/>
  </r>
  <r>
    <s v="46600"/>
    <s v="46700000"/>
    <s v="Department of Corrections"/>
    <s v="STATE"/>
    <s v="IN"/>
    <x v="3"/>
    <d v="2013-02-25T00:00:00"/>
    <s v="26-12-1260"/>
    <n v="1"/>
    <n v="4750.55"/>
    <d v="2012-06-11T00:00:00"/>
    <x v="20"/>
    <n v="-11"/>
    <d v="2012-07-11T00:00:00"/>
    <x v="0"/>
    <d v="2012-06-30T00:00:00"/>
  </r>
  <r>
    <s v="46600"/>
    <s v="47100000"/>
    <s v="Georgia Bureau of Investigation"/>
    <s v="STATE"/>
    <s v="IN"/>
    <x v="4"/>
    <d v="2012-07-26T00:00:00"/>
    <s v="3015012-6"/>
    <n v="1"/>
    <n v="43414"/>
    <d v="2012-06-19T00:00:00"/>
    <x v="29"/>
    <n v="-19"/>
    <d v="2012-07-19T00:00:00"/>
    <x v="0"/>
    <d v="2012-06-30T00:00:00"/>
  </r>
  <r>
    <s v="46600"/>
    <s v="47100000"/>
    <s v="Georgia Bureau of Investigation"/>
    <s v="STATE"/>
    <s v="IN"/>
    <x v="4"/>
    <d v="2012-09-13T00:00:00"/>
    <s v="3017112-10"/>
    <n v="1"/>
    <n v="138728"/>
    <d v="2012-06-29T00:00:00"/>
    <x v="27"/>
    <n v="-29"/>
    <d v="2012-07-29T00:00:00"/>
    <x v="0"/>
    <d v="2012-06-30T00:00:00"/>
  </r>
  <r>
    <s v="46600"/>
    <s v="47100000"/>
    <s v="Georgia Bureau of Investigation"/>
    <s v="STATE"/>
    <s v="IN"/>
    <x v="4"/>
    <d v="2012-09-13T00:00:00"/>
    <s v="3018112-7"/>
    <n v="1"/>
    <n v="47065"/>
    <d v="2012-06-29T00:00:00"/>
    <x v="27"/>
    <n v="-29"/>
    <d v="2012-07-29T00:00:00"/>
    <x v="0"/>
    <d v="2012-06-30T00:00:00"/>
  </r>
  <r>
    <s v="46600"/>
    <s v="47100000"/>
    <s v="Georgia Bureau of Investigation"/>
    <s v="STATE"/>
    <s v="IN"/>
    <x v="4"/>
    <d v="2012-08-10T00:00:00"/>
    <s v="36238-2"/>
    <n v="1"/>
    <n v="35989"/>
    <d v="2012-06-30T00:00:00"/>
    <x v="26"/>
    <n v="-30"/>
    <d v="2012-07-30T00:00:00"/>
    <x v="0"/>
    <d v="2012-06-30T00:00:00"/>
  </r>
  <r>
    <s v="46600"/>
    <s v="47100000"/>
    <s v="Georgia Bureau of Investigation"/>
    <s v="STATE"/>
    <s v="IN"/>
    <x v="4"/>
    <d v="2012-11-16T00:00:00"/>
    <s v="36288-3"/>
    <n v="1"/>
    <n v="65049.61"/>
    <d v="2012-06-30T00:00:00"/>
    <x v="26"/>
    <n v="-30"/>
    <d v="2012-07-30T00:00:00"/>
    <x v="0"/>
    <d v="2012-06-30T00:00:00"/>
  </r>
  <r>
    <s v="46600"/>
    <s v="47100000"/>
    <s v="Georgia Bureau of Investigation"/>
    <s v="STATE"/>
    <s v="IN"/>
    <x v="4"/>
    <d v="2012-07-25T00:00:00"/>
    <s v="3B061-3"/>
    <n v="2"/>
    <n v="4307.3900000000003"/>
    <d v="2011-09-28T00:00:00"/>
    <x v="78"/>
    <n v="246"/>
    <d v="2011-10-28T00:00:00"/>
    <x v="1"/>
    <d v="2012-06-30T00:00:00"/>
  </r>
  <r>
    <s v="46600"/>
    <s v="47100000"/>
    <s v="Georgia Bureau of Investigation"/>
    <s v="STATE"/>
    <s v="IN"/>
    <x v="4"/>
    <d v="2012-07-25T00:00:00"/>
    <s v="3B061-FY12-6"/>
    <n v="1"/>
    <n v="93116.61"/>
    <d v="2012-06-14T00:00:00"/>
    <x v="79"/>
    <n v="-14"/>
    <d v="2012-07-14T00:00:00"/>
    <x v="0"/>
    <d v="2012-06-30T00:00:00"/>
  </r>
  <r>
    <s v="46600"/>
    <s v="48400000"/>
    <s v="Georgia Department of Transportation"/>
    <s v="STATE"/>
    <s v="IN"/>
    <x v="11"/>
    <d v="2012-07-13T00:00:00"/>
    <s v="9020012-06"/>
    <n v="1"/>
    <n v="551017"/>
    <d v="2012-06-29T00:00:00"/>
    <x v="27"/>
    <n v="-29"/>
    <d v="2012-07-29T00:00:00"/>
    <x v="0"/>
    <d v="2012-06-30T00:00:00"/>
  </r>
  <r>
    <s v="46600"/>
    <s v="48400000"/>
    <s v="Georgia Department of Transportation"/>
    <s v="STATE"/>
    <s v="IN"/>
    <x v="11"/>
    <d v="2012-07-17T00:00:00"/>
    <s v="9020112-12"/>
    <n v="1"/>
    <n v="1853.37"/>
    <d v="2012-06-26T00:00:00"/>
    <x v="34"/>
    <n v="-26"/>
    <d v="2012-07-26T00:00:00"/>
    <x v="0"/>
    <d v="2012-06-30T00:00:00"/>
  </r>
  <r>
    <s v="46600"/>
    <s v="48400000"/>
    <s v="Georgia Department of Transportation"/>
    <s v="STATE"/>
    <s v="IN"/>
    <x v="11"/>
    <d v="2012-07-12T00:00:00"/>
    <s v="9020212-04"/>
    <n v="1"/>
    <n v="129991.11"/>
    <d v="2012-06-29T00:00:00"/>
    <x v="27"/>
    <n v="-29"/>
    <d v="2012-07-29T00:00:00"/>
    <x v="0"/>
    <d v="2012-06-30T00:00:00"/>
  </r>
  <r>
    <s v="46600"/>
    <s v="55000000"/>
    <s v="Southern Polytechnic State University"/>
    <s v="STATE"/>
    <s v="IN"/>
    <x v="0"/>
    <d v="2012-08-06T00:00:00"/>
    <s v="26-12-1028"/>
    <n v="1"/>
    <n v="166.5"/>
    <d v="2012-04-26T00:00:00"/>
    <x v="80"/>
    <n v="35"/>
    <d v="2012-05-26T00:00:00"/>
    <x v="4"/>
    <d v="2012-06-30T00:00:00"/>
  </r>
  <r>
    <s v="46600"/>
    <s v="58400000"/>
    <s v="Middle Georgia College"/>
    <s v="STATE"/>
    <s v="IN"/>
    <x v="0"/>
    <d v="2012-07-06T00:00:00"/>
    <s v="26-12-1019"/>
    <n v="1"/>
    <n v="36"/>
    <d v="2012-04-26T00:00:00"/>
    <x v="80"/>
    <n v="35"/>
    <d v="2012-05-26T00:00:00"/>
    <x v="4"/>
    <d v="2012-06-30T00:00:00"/>
  </r>
  <r>
    <s v="46600"/>
    <s v="58400000"/>
    <s v="Middle Georgia College"/>
    <s v="STATE"/>
    <s v="IN"/>
    <x v="0"/>
    <d v="2012-07-06T00:00:00"/>
    <s v="26-12-1240"/>
    <n v="1"/>
    <n v="243"/>
    <d v="2012-06-07T00:00:00"/>
    <x v="0"/>
    <n v="-7"/>
    <d v="2012-07-07T00:00:00"/>
    <x v="0"/>
    <d v="2012-06-30T00:00:00"/>
  </r>
  <r>
    <s v="46600"/>
    <s v="90000000"/>
    <s v="Georgia Building Authority"/>
    <s v="STATE"/>
    <s v="IN"/>
    <x v="2"/>
    <d v="2012-07-17T00:00:00"/>
    <s v="5-12GBA12"/>
    <n v="1"/>
    <n v="442.4"/>
    <d v="2012-06-29T00:00:00"/>
    <x v="27"/>
    <n v="-29"/>
    <d v="2012-07-29T00:00:00"/>
    <x v="0"/>
    <d v="2012-06-30T00:00:00"/>
  </r>
  <r>
    <s v="46600"/>
    <s v="90000000"/>
    <s v="Georgia Building Authority"/>
    <s v="STATE"/>
    <s v="IN"/>
    <x v="11"/>
    <d v="2012-07-26T00:00:00"/>
    <s v="9060012-12"/>
    <n v="1"/>
    <n v="832281.14"/>
    <d v="2012-06-29T00:00:00"/>
    <x v="27"/>
    <n v="-29"/>
    <d v="2012-07-29T00:00:00"/>
    <x v="0"/>
    <d v="2012-06-30T00:00:00"/>
  </r>
  <r>
    <s v="46600"/>
    <s v="90081000"/>
    <s v="Georgia Buidling Authority"/>
    <s v="STATE"/>
    <s v="IN"/>
    <x v="11"/>
    <d v="2012-07-26T00:00:00"/>
    <s v="90600"/>
    <n v="2"/>
    <n v="186737.97"/>
    <d v="2005-08-23T00:00:00"/>
    <x v="81"/>
    <n v="2473"/>
    <d v="2005-09-22T00:00:00"/>
    <x v="1"/>
    <d v="2012-06-30T00:00:00"/>
  </r>
  <r>
    <s v="46600"/>
    <s v="92700000"/>
    <s v="State Tollway Authority"/>
    <s v="STATE"/>
    <s v="IN"/>
    <x v="11"/>
    <d v="2012-07-06T00:00:00"/>
    <s v="9025012-2"/>
    <n v="1"/>
    <n v="27359.56"/>
    <d v="2012-05-23T00:00:00"/>
    <x v="82"/>
    <n v="8"/>
    <d v="2012-06-22T00:00:00"/>
    <x v="0"/>
    <d v="2012-06-30T00:00:00"/>
  </r>
  <r>
    <s v="46600"/>
    <s v="92700000"/>
    <s v="State Tollway Authority"/>
    <s v="STATE"/>
    <s v="IN"/>
    <x v="11"/>
    <d v="2012-07-06T00:00:00"/>
    <s v="9025012-3"/>
    <n v="1"/>
    <n v="31181.08"/>
    <d v="2012-05-23T00:00:00"/>
    <x v="82"/>
    <n v="8"/>
    <d v="2012-06-22T00:00:00"/>
    <x v="0"/>
    <d v="2012-06-30T00:00:00"/>
  </r>
  <r>
    <s v="46600"/>
    <s v="92700000"/>
    <s v="State Tollway Authority"/>
    <s v="STATE"/>
    <s v="IN"/>
    <x v="11"/>
    <d v="2012-07-06T00:00:00"/>
    <s v="9025012-4"/>
    <n v="1"/>
    <n v="48459.86"/>
    <d v="2012-06-25T00:00:00"/>
    <x v="63"/>
    <n v="-25"/>
    <d v="2012-07-25T00:00:00"/>
    <x v="0"/>
    <d v="2012-06-30T00:00:00"/>
  </r>
  <r>
    <s v="46600"/>
    <s v="92700000"/>
    <s v="State Tollway Authority"/>
    <s v="STATE"/>
    <s v="IN"/>
    <x v="11"/>
    <d v="2012-07-25T00:00:00"/>
    <s v="9025012-5"/>
    <n v="1"/>
    <n v="28841.52"/>
    <d v="2012-06-29T00:00:00"/>
    <x v="27"/>
    <n v="-29"/>
    <d v="2012-07-29T00:00:00"/>
    <x v="0"/>
    <d v="2012-06-30T00:00:00"/>
  </r>
  <r>
    <s v="46600"/>
    <s v="92700000"/>
    <s v="State Tollway Authority"/>
    <s v="STATE"/>
    <s v="IN"/>
    <x v="11"/>
    <d v="2012-07-06T00:00:00"/>
    <s v="9025112-4"/>
    <n v="1"/>
    <n v="1475.5"/>
    <d v="2012-06-25T00:00:00"/>
    <x v="63"/>
    <n v="-25"/>
    <d v="2012-07-25T00:00:00"/>
    <x v="0"/>
    <d v="2012-06-30T00:00:00"/>
  </r>
  <r>
    <s v="46600"/>
    <s v="92700000"/>
    <s v="State Tollway Authority"/>
    <s v="STATE"/>
    <s v="IN"/>
    <x v="11"/>
    <d v="2012-07-25T00:00:00"/>
    <s v="9025112-5"/>
    <n v="1"/>
    <n v="1040"/>
    <d v="2012-06-30T00:00:00"/>
    <x v="26"/>
    <n v="-30"/>
    <d v="2012-07-30T00:00:00"/>
    <x v="0"/>
    <d v="2012-06-30T00:00:00"/>
  </r>
  <r>
    <m/>
    <m/>
    <m/>
    <m/>
    <m/>
    <x v="17"/>
    <m/>
    <m/>
    <m/>
    <m/>
    <m/>
    <x v="83"/>
    <m/>
    <m/>
    <x v="5"/>
    <m/>
  </r>
  <r>
    <m/>
    <m/>
    <m/>
    <m/>
    <m/>
    <x v="17"/>
    <m/>
    <m/>
    <m/>
    <m/>
    <m/>
    <x v="83"/>
    <m/>
    <m/>
    <x v="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G22" firstHeaderRow="1" firstDataRow="2" firstDataCol="1"/>
  <pivotFields count="16">
    <pivotField showAll="0"/>
    <pivotField showAll="0"/>
    <pivotField showAll="0"/>
    <pivotField showAll="0"/>
    <pivotField showAll="0"/>
    <pivotField axis="axisRow" showAll="0">
      <items count="19">
        <item x="12"/>
        <item x="13"/>
        <item x="6"/>
        <item x="4"/>
        <item x="11"/>
        <item x="0"/>
        <item x="3"/>
        <item x="9"/>
        <item x="5"/>
        <item x="7"/>
        <item x="16"/>
        <item x="8"/>
        <item x="10"/>
        <item x="1"/>
        <item x="15"/>
        <item x="14"/>
        <item x="2"/>
        <item x="17"/>
        <item t="default"/>
      </items>
    </pivotField>
    <pivotField showAll="0"/>
    <pivotField showAll="0"/>
    <pivotField showAll="0"/>
    <pivotField dataField="1" showAll="0"/>
    <pivotField showAll="0"/>
    <pivotField showAll="0">
      <items count="85">
        <item x="1"/>
        <item x="4"/>
        <item x="6"/>
        <item x="2"/>
        <item x="3"/>
        <item x="5"/>
        <item x="65"/>
        <item x="17"/>
        <item x="9"/>
        <item x="10"/>
        <item x="11"/>
        <item x="12"/>
        <item x="7"/>
        <item x="8"/>
        <item x="19"/>
        <item x="15"/>
        <item x="18"/>
        <item x="81"/>
        <item x="44"/>
        <item x="13"/>
        <item x="14"/>
        <item x="16"/>
        <item x="38"/>
        <item x="39"/>
        <item x="40"/>
        <item x="42"/>
        <item x="64"/>
        <item x="41"/>
        <item x="36"/>
        <item x="50"/>
        <item x="51"/>
        <item x="53"/>
        <item x="55"/>
        <item x="56"/>
        <item x="24"/>
        <item x="57"/>
        <item x="52"/>
        <item x="58"/>
        <item x="43"/>
        <item x="45"/>
        <item x="54"/>
        <item x="35"/>
        <item x="78"/>
        <item x="69"/>
        <item x="31"/>
        <item x="72"/>
        <item x="32"/>
        <item x="33"/>
        <item x="59"/>
        <item x="47"/>
        <item x="22"/>
        <item x="67"/>
        <item x="37"/>
        <item x="60"/>
        <item x="75"/>
        <item x="80"/>
        <item x="70"/>
        <item x="68"/>
        <item x="49"/>
        <item x="71"/>
        <item x="77"/>
        <item x="46"/>
        <item x="82"/>
        <item x="76"/>
        <item x="30"/>
        <item x="48"/>
        <item x="74"/>
        <item x="28"/>
        <item x="61"/>
        <item x="0"/>
        <item x="21"/>
        <item x="20"/>
        <item x="62"/>
        <item x="79"/>
        <item x="66"/>
        <item x="29"/>
        <item x="73"/>
        <item x="63"/>
        <item x="34"/>
        <item x="23"/>
        <item x="25"/>
        <item x="27"/>
        <item x="26"/>
        <item x="83"/>
        <item t="default"/>
      </items>
    </pivotField>
    <pivotField showAll="0"/>
    <pivotField showAll="0"/>
    <pivotField axis="axisCol" showAll="0">
      <items count="7">
        <item x="0"/>
        <item x="4"/>
        <item x="2"/>
        <item x="3"/>
        <item x="1"/>
        <item h="1" x="5"/>
        <item t="default"/>
      </items>
    </pivotField>
    <pivotField showAll="0"/>
  </pivotFields>
  <rowFields count="1">
    <field x="5"/>
  </rowFields>
  <rowItems count="18">
    <i>
      <x/>
    </i>
    <i>
      <x v="1"/>
    </i>
    <i>
      <x v="2"/>
    </i>
    <i>
      <x v="3"/>
    </i>
    <i>
      <x v="4"/>
    </i>
    <i>
      <x v="5"/>
    </i>
    <i>
      <x v="6"/>
    </i>
    <i>
      <x v="7"/>
    </i>
    <i>
      <x v="8"/>
    </i>
    <i>
      <x v="9"/>
    </i>
    <i>
      <x v="10"/>
    </i>
    <i>
      <x v="11"/>
    </i>
    <i>
      <x v="12"/>
    </i>
    <i>
      <x v="13"/>
    </i>
    <i>
      <x v="14"/>
    </i>
    <i>
      <x v="15"/>
    </i>
    <i>
      <x v="16"/>
    </i>
    <i t="grand">
      <x/>
    </i>
  </rowItems>
  <colFields count="1">
    <field x="14"/>
  </colFields>
  <colItems count="6">
    <i>
      <x/>
    </i>
    <i>
      <x v="1"/>
    </i>
    <i>
      <x v="2"/>
    </i>
    <i>
      <x v="3"/>
    </i>
    <i>
      <x v="4"/>
    </i>
    <i t="grand">
      <x/>
    </i>
  </colItems>
  <dataFields count="1">
    <dataField name="Sum of Sum Amount" fld="9" baseField="0" baseItem="0" numFmtId="39"/>
  </dataFields>
  <formats count="1">
    <format dxfId="0">
      <pivotArea type="all" dataOnly="0" outline="0" collapsedLevelsAreSubtotals="1"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ao.georgia.gov/training-calendars/year-end-reporting-training/year-end-training-videos-presentations" TargetMode="External"/><Relationship Id="rId2" Type="http://schemas.openxmlformats.org/officeDocument/2006/relationships/hyperlink" Target="https://cviog.uga.edu/training-and-education/financial-training/" TargetMode="External"/><Relationship Id="rId1" Type="http://schemas.openxmlformats.org/officeDocument/2006/relationships/hyperlink" Target="http://sao.georgia.gov/accounting-policy-manual" TargetMode="External"/><Relationship Id="rId5" Type="http://schemas.openxmlformats.org/officeDocument/2006/relationships/drawing" Target="../drawings/drawing2.xml"/><Relationship Id="rId4" Type="http://schemas.openxmlformats.org/officeDocument/2006/relationships/hyperlink" Target="mailto:Caron.Purvis1@sao.ga.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18"/>
  <sheetViews>
    <sheetView zoomScaleNormal="100" workbookViewId="0">
      <selection activeCell="D7" sqref="D7"/>
    </sheetView>
  </sheetViews>
  <sheetFormatPr defaultColWidth="9.1796875" defaultRowHeight="13"/>
  <cols>
    <col min="1" max="1" width="5.1796875" style="74" customWidth="1"/>
    <col min="2" max="2" width="4.7265625" style="74" customWidth="1"/>
    <col min="3" max="3" width="3.453125" style="74" customWidth="1"/>
    <col min="4" max="4" width="75.453125" style="74" customWidth="1"/>
    <col min="5" max="10" width="9.1796875" style="74"/>
    <col min="11" max="11" width="0" style="74" hidden="1" customWidth="1"/>
    <col min="12" max="16384" width="9.1796875" style="74"/>
  </cols>
  <sheetData>
    <row r="1" spans="1:11">
      <c r="K1" s="74" t="s">
        <v>75</v>
      </c>
    </row>
    <row r="2" spans="1:11" s="1" customFormat="1" ht="15.5">
      <c r="A2" s="6"/>
      <c r="B2" s="6"/>
      <c r="C2" s="6"/>
      <c r="D2" s="9"/>
    </row>
    <row r="3" spans="1:11" s="8" customFormat="1" ht="17.5">
      <c r="A3" s="6" t="s">
        <v>0</v>
      </c>
      <c r="C3" s="6"/>
      <c r="D3" s="105" t="e">
        <f>+#REF!</f>
        <v>#REF!</v>
      </c>
    </row>
    <row r="4" spans="1:11" s="8" customFormat="1" ht="15.5">
      <c r="A4" s="6"/>
      <c r="C4" s="6"/>
      <c r="D4" s="5"/>
    </row>
    <row r="5" spans="1:11" s="8" customFormat="1" ht="15.5">
      <c r="A5" s="6" t="s">
        <v>1</v>
      </c>
      <c r="C5" s="6"/>
      <c r="D5" s="75" t="e">
        <f>+#REF!</f>
        <v>#REF!</v>
      </c>
      <c r="E5" s="58" t="s">
        <v>482</v>
      </c>
    </row>
    <row r="6" spans="1:11" s="8" customFormat="1" ht="15.5">
      <c r="A6" s="6"/>
      <c r="C6" s="6"/>
      <c r="D6" s="76"/>
      <c r="E6" s="58" t="s">
        <v>481</v>
      </c>
    </row>
    <row r="7" spans="1:11" s="8" customFormat="1" ht="16" thickBot="1">
      <c r="A7" s="6" t="s">
        <v>54</v>
      </c>
      <c r="C7" s="6"/>
      <c r="D7" s="70" t="e">
        <f>'Form _Allow'!$C$4&amp;" -  "&amp;'Form _Allow'!$C$5</f>
        <v>#N/A</v>
      </c>
      <c r="E7" s="58" t="s">
        <v>477</v>
      </c>
    </row>
    <row r="8" spans="1:11" s="1" customFormat="1" ht="16.5" customHeight="1">
      <c r="B8" s="6"/>
      <c r="C8" s="6"/>
      <c r="D8" s="9"/>
    </row>
    <row r="10" spans="1:11" ht="26">
      <c r="B10" s="176"/>
      <c r="C10" s="74">
        <v>1</v>
      </c>
      <c r="D10" s="77" t="s">
        <v>114</v>
      </c>
    </row>
    <row r="13" spans="1:11" ht="26">
      <c r="B13" s="176"/>
      <c r="C13" s="74">
        <v>2</v>
      </c>
      <c r="D13" s="77" t="s">
        <v>486</v>
      </c>
    </row>
    <row r="16" spans="1:11" ht="26">
      <c r="B16" s="176"/>
      <c r="C16" s="74">
        <v>3</v>
      </c>
      <c r="D16" s="77" t="s">
        <v>115</v>
      </c>
    </row>
    <row r="17" spans="2:4">
      <c r="B17" s="115"/>
      <c r="D17" s="77"/>
    </row>
    <row r="18" spans="2:4">
      <c r="B18" s="176"/>
      <c r="C18" s="74">
        <v>4</v>
      </c>
      <c r="D18" s="74" t="s">
        <v>502</v>
      </c>
    </row>
  </sheetData>
  <sheetProtection algorithmName="SHA-512" hashValue="ERD7dJT2CjC5sLeyMtYojzWYQ2Q1xivJzvueiOIbjxZyZ2Eks3Lr8VhEdMMO6XpU3MvgU2V5nXWNVvGPRD9ILQ==" saltValue="jw7JGm6StOQN+iMM16gILA==" spinCount="100000" sheet="1" formatCells="0" formatColumns="0" formatRows="0" insertColumns="0" insertRows="0"/>
  <dataValidations count="1">
    <dataValidation type="list" allowBlank="1" showInputMessage="1" showErrorMessage="1" sqref="B17" xr:uid="{FE55C00D-97CF-45DA-BD5B-0F808312DA7F}">
      <formula1>YN</formula1>
    </dataValidation>
  </dataValidations>
  <pageMargins left="0.35" right="0.45" top="1.18" bottom="0.75" header="0.35" footer="0.5"/>
  <pageSetup orientation="portrait" r:id="rId1"/>
  <headerFooter>
    <oddHeader xml:space="preserve">&amp;L&amp;"Times New Roman,Bold"&amp;12&amp;K870E00&amp;G&amp;R&amp;K002060 &amp;"Times New Roman,Bold"&amp;12 2023 ACFR Information&amp;"Arial,Regular"&amp;10
</oddHeader>
    <oddFooter>&amp;L&amp;"Times New Roman,Italic"&amp;9Page &amp;P of &amp;N
&amp;Z&amp;F &amp;A&amp;R&amp;"Times New Roman,Italic"&amp;9&amp;D &amp;T</oddFooter>
  </headerFooter>
  <ignoredErrors>
    <ignoredError sqref="D7" evalError="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66FB2D17-1DFB-45DC-B3DC-E198F9949F19}">
          <x14:formula1>
            <xm:f>'Acct mapping to FCC'!$P$7:$P$8</xm:f>
          </x14:formula1>
          <xm:sqref>B10 B13 B16 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2816-DA82-44FA-8466-8C1FF3D4E8B7}">
  <sheetPr>
    <tabColor theme="5" tint="-0.249977111117893"/>
  </sheetPr>
  <dimension ref="A1:H76"/>
  <sheetViews>
    <sheetView tabSelected="1" workbookViewId="0">
      <selection activeCell="C2" sqref="C2"/>
    </sheetView>
  </sheetViews>
  <sheetFormatPr defaultColWidth="9.1796875" defaultRowHeight="15.5"/>
  <cols>
    <col min="1" max="1" width="17.7265625" style="204" customWidth="1"/>
    <col min="2" max="2" width="5.453125" style="164" customWidth="1"/>
    <col min="3" max="3" width="97.7265625" style="4" customWidth="1"/>
    <col min="4" max="6" width="11.7265625" style="164" customWidth="1"/>
    <col min="7" max="7" width="9.81640625" style="164" customWidth="1"/>
    <col min="8" max="16384" width="9.1796875" style="164"/>
  </cols>
  <sheetData>
    <row r="1" spans="1:8" s="192" customFormat="1">
      <c r="A1" s="189"/>
      <c r="B1" s="190"/>
      <c r="C1" s="191"/>
    </row>
    <row r="2" spans="1:8" ht="17.5">
      <c r="A2" s="2" t="s">
        <v>0</v>
      </c>
      <c r="B2" s="3"/>
      <c r="C2" s="193" t="s">
        <v>7</v>
      </c>
    </row>
    <row r="3" spans="1:8">
      <c r="A3" s="2"/>
      <c r="B3" s="3"/>
    </row>
    <row r="4" spans="1:8">
      <c r="A4" s="2" t="s">
        <v>1</v>
      </c>
      <c r="B4" s="3"/>
      <c r="C4" s="194">
        <v>45534</v>
      </c>
    </row>
    <row r="5" spans="1:8">
      <c r="A5" s="2"/>
      <c r="B5" s="3"/>
      <c r="C5" s="194"/>
    </row>
    <row r="6" spans="1:8" ht="46.5">
      <c r="A6" s="2" t="s">
        <v>47</v>
      </c>
      <c r="B6" s="3"/>
      <c r="C6" s="195" t="s">
        <v>478</v>
      </c>
    </row>
    <row r="7" spans="1:8">
      <c r="A7" s="2"/>
      <c r="B7" s="3"/>
      <c r="C7" s="7"/>
    </row>
    <row r="8" spans="1:8" ht="167.25" customHeight="1">
      <c r="A8" s="2" t="s">
        <v>2</v>
      </c>
      <c r="B8" s="3"/>
      <c r="C8" s="22" t="s">
        <v>2119</v>
      </c>
    </row>
    <row r="9" spans="1:8" ht="23.25" customHeight="1">
      <c r="A9" s="2"/>
      <c r="B9" s="3"/>
    </row>
    <row r="10" spans="1:8" ht="49.5" customHeight="1">
      <c r="A10" s="2" t="s">
        <v>3</v>
      </c>
      <c r="B10" s="3"/>
      <c r="C10" s="196" t="s">
        <v>8</v>
      </c>
      <c r="D10" s="197"/>
      <c r="E10" s="197"/>
      <c r="F10" s="197"/>
      <c r="G10" s="197"/>
      <c r="H10" s="197"/>
    </row>
    <row r="11" spans="1:8" ht="15.75" customHeight="1">
      <c r="A11" s="2"/>
      <c r="B11" s="3"/>
      <c r="C11" s="196"/>
      <c r="D11" s="197"/>
      <c r="E11" s="197"/>
      <c r="F11" s="197"/>
      <c r="G11" s="197"/>
      <c r="H11" s="197"/>
    </row>
    <row r="12" spans="1:8" ht="61.5" customHeight="1">
      <c r="A12" s="2"/>
      <c r="B12" s="3"/>
      <c r="C12" s="196" t="s">
        <v>479</v>
      </c>
      <c r="D12" s="197"/>
      <c r="E12" s="197"/>
      <c r="F12" s="197"/>
      <c r="G12" s="197"/>
      <c r="H12" s="197"/>
    </row>
    <row r="13" spans="1:8" ht="15.75" customHeight="1">
      <c r="A13" s="2"/>
      <c r="B13" s="3"/>
      <c r="C13" s="196"/>
      <c r="D13" s="197"/>
      <c r="E13" s="197"/>
      <c r="F13" s="197"/>
      <c r="G13" s="197"/>
      <c r="H13" s="197"/>
    </row>
    <row r="14" spans="1:8" ht="31.5" customHeight="1">
      <c r="A14" s="2" t="s">
        <v>69</v>
      </c>
      <c r="B14" s="3"/>
      <c r="C14" s="198" t="s">
        <v>70</v>
      </c>
    </row>
    <row r="15" spans="1:8" ht="15.75" customHeight="1">
      <c r="A15" s="2"/>
      <c r="B15" s="3"/>
      <c r="C15" s="10"/>
    </row>
    <row r="16" spans="1:8" ht="123.75" customHeight="1">
      <c r="A16" s="2"/>
      <c r="B16" s="3"/>
      <c r="C16" s="199" t="s">
        <v>109</v>
      </c>
    </row>
    <row r="17" spans="1:6">
      <c r="A17" s="2"/>
      <c r="B17" s="3"/>
    </row>
    <row r="18" spans="1:6" ht="31">
      <c r="A18" s="2"/>
      <c r="B18" s="3"/>
      <c r="C18" s="22" t="s">
        <v>487</v>
      </c>
    </row>
    <row r="19" spans="1:6">
      <c r="A19" s="2"/>
      <c r="B19" s="3"/>
      <c r="C19" s="200" t="s">
        <v>483</v>
      </c>
    </row>
    <row r="20" spans="1:6">
      <c r="A20" s="2"/>
      <c r="B20" s="3"/>
    </row>
    <row r="21" spans="1:6" ht="31">
      <c r="A21" s="2" t="s">
        <v>118</v>
      </c>
      <c r="B21" s="3"/>
      <c r="C21" s="195" t="s">
        <v>474</v>
      </c>
    </row>
    <row r="22" spans="1:6">
      <c r="A22" s="2"/>
      <c r="B22" s="3"/>
      <c r="C22" s="200" t="s">
        <v>2052</v>
      </c>
    </row>
    <row r="23" spans="1:6">
      <c r="A23" s="2"/>
      <c r="B23" s="3"/>
      <c r="C23" s="200"/>
    </row>
    <row r="24" spans="1:6">
      <c r="A24" s="2" t="s">
        <v>4</v>
      </c>
      <c r="B24" s="3"/>
      <c r="C24" s="201" t="s">
        <v>2120</v>
      </c>
      <c r="D24" s="201"/>
      <c r="E24" s="202"/>
      <c r="F24" s="202"/>
    </row>
    <row r="25" spans="1:6">
      <c r="A25" s="2"/>
      <c r="B25" s="3"/>
      <c r="C25" s="203" t="s">
        <v>2121</v>
      </c>
      <c r="D25" s="201"/>
      <c r="E25" s="202"/>
      <c r="F25" s="202"/>
    </row>
    <row r="26" spans="1:6">
      <c r="A26" s="2"/>
      <c r="B26" s="3"/>
      <c r="C26" s="201" t="s">
        <v>2122</v>
      </c>
      <c r="D26" s="201"/>
      <c r="E26" s="202"/>
      <c r="F26" s="202"/>
    </row>
    <row r="27" spans="1:6">
      <c r="A27" s="2"/>
      <c r="B27" s="3"/>
      <c r="C27" s="195"/>
    </row>
    <row r="28" spans="1:6" ht="93">
      <c r="A28" s="2" t="s">
        <v>5</v>
      </c>
      <c r="B28" s="3"/>
      <c r="C28" s="22" t="s">
        <v>485</v>
      </c>
    </row>
    <row r="29" spans="1:6" ht="15.75" customHeight="1">
      <c r="A29" s="164"/>
      <c r="C29" s="204" t="s">
        <v>17</v>
      </c>
      <c r="D29" s="197"/>
      <c r="E29" s="197"/>
      <c r="F29" s="197"/>
    </row>
    <row r="30" spans="1:6" ht="15.75" customHeight="1">
      <c r="A30" s="164"/>
      <c r="C30" s="204" t="s">
        <v>18</v>
      </c>
      <c r="D30" s="197"/>
      <c r="E30" s="197"/>
      <c r="F30" s="197"/>
    </row>
    <row r="31" spans="1:6" ht="15.75" customHeight="1">
      <c r="A31" s="164"/>
      <c r="C31" s="204" t="s">
        <v>19</v>
      </c>
      <c r="D31" s="197"/>
      <c r="E31" s="197"/>
      <c r="F31" s="197"/>
    </row>
    <row r="32" spans="1:6" ht="15.75" customHeight="1">
      <c r="A32" s="164"/>
      <c r="C32" s="204" t="s">
        <v>20</v>
      </c>
      <c r="D32" s="197"/>
      <c r="E32" s="197"/>
      <c r="F32" s="197"/>
    </row>
    <row r="33" spans="1:6" ht="15.75" customHeight="1">
      <c r="A33" s="164"/>
      <c r="C33" s="204" t="s">
        <v>21</v>
      </c>
      <c r="D33" s="197"/>
      <c r="E33" s="197"/>
      <c r="F33" s="197"/>
    </row>
    <row r="34" spans="1:6" ht="15.75" customHeight="1">
      <c r="A34" s="164"/>
      <c r="C34" s="204" t="s">
        <v>22</v>
      </c>
      <c r="D34" s="197"/>
      <c r="E34" s="197"/>
      <c r="F34" s="197"/>
    </row>
    <row r="35" spans="1:6" ht="15.75" customHeight="1">
      <c r="A35" s="164"/>
      <c r="C35" s="204" t="s">
        <v>23</v>
      </c>
      <c r="D35" s="197"/>
      <c r="E35" s="197"/>
      <c r="F35" s="197"/>
    </row>
    <row r="36" spans="1:6" ht="15.75" customHeight="1">
      <c r="A36" s="164"/>
      <c r="C36" s="10"/>
      <c r="D36" s="197"/>
      <c r="E36" s="197"/>
      <c r="F36" s="197"/>
    </row>
    <row r="37" spans="1:6" ht="31.5" customHeight="1">
      <c r="A37" s="164"/>
      <c r="C37" s="22" t="s">
        <v>475</v>
      </c>
      <c r="D37" s="197"/>
      <c r="E37" s="197"/>
      <c r="F37" s="197"/>
    </row>
    <row r="38" spans="1:6" ht="15.75" customHeight="1">
      <c r="A38" s="164"/>
      <c r="C38" s="45"/>
      <c r="D38" s="197"/>
      <c r="E38" s="197"/>
      <c r="F38" s="197"/>
    </row>
    <row r="39" spans="1:6" ht="15.75" customHeight="1">
      <c r="A39" s="2" t="s">
        <v>6</v>
      </c>
      <c r="B39" s="3"/>
    </row>
    <row r="40" spans="1:6" s="205" customFormat="1" ht="15.75" customHeight="1"/>
    <row r="41" spans="1:6" s="205" customFormat="1" ht="31.5" customHeight="1">
      <c r="A41" s="206" t="s">
        <v>89</v>
      </c>
      <c r="B41" s="217" t="s">
        <v>119</v>
      </c>
      <c r="C41" s="218"/>
    </row>
    <row r="42" spans="1:6" s="205" customFormat="1" ht="10.5" customHeight="1"/>
    <row r="43" spans="1:6" s="205" customFormat="1" ht="26.25" customHeight="1">
      <c r="A43" s="206" t="s">
        <v>90</v>
      </c>
      <c r="B43" s="219" t="s">
        <v>480</v>
      </c>
      <c r="C43" s="219"/>
    </row>
    <row r="44" spans="1:6" s="205" customFormat="1" ht="37.5" customHeight="1">
      <c r="B44" s="219"/>
      <c r="C44" s="219"/>
    </row>
    <row r="45" spans="1:6" s="205" customFormat="1" ht="15.75" customHeight="1">
      <c r="B45" s="207"/>
      <c r="C45" s="207"/>
    </row>
    <row r="46" spans="1:6" s="205" customFormat="1" ht="15.75" customHeight="1">
      <c r="B46" s="208" t="s">
        <v>476</v>
      </c>
    </row>
    <row r="47" spans="1:6" s="205" customFormat="1" ht="15.75" customHeight="1">
      <c r="A47" s="206"/>
      <c r="B47" s="205" t="s">
        <v>71</v>
      </c>
    </row>
    <row r="48" spans="1:6" s="205" customFormat="1" ht="15.75" customHeight="1">
      <c r="B48" s="207"/>
      <c r="C48" s="207"/>
    </row>
    <row r="49" spans="1:6" s="205" customFormat="1" ht="49.5" customHeight="1">
      <c r="A49" s="206" t="s">
        <v>91</v>
      </c>
      <c r="B49" s="220" t="s">
        <v>472</v>
      </c>
      <c r="C49" s="220"/>
    </row>
    <row r="50" spans="1:6" s="205" customFormat="1" ht="13.5" customHeight="1">
      <c r="A50" s="206"/>
      <c r="B50" s="209"/>
      <c r="C50" s="209"/>
    </row>
    <row r="51" spans="1:6" s="205" customFormat="1" ht="56.25" customHeight="1">
      <c r="A51" s="210"/>
      <c r="B51" s="221" t="s">
        <v>484</v>
      </c>
      <c r="C51" s="221"/>
    </row>
    <row r="52" spans="1:6" s="205" customFormat="1" ht="33" customHeight="1">
      <c r="B52" s="222" t="s">
        <v>143</v>
      </c>
      <c r="C52" s="222"/>
      <c r="D52" s="211"/>
    </row>
    <row r="53" spans="1:6" s="205" customFormat="1" ht="15.75" customHeight="1"/>
    <row r="54" spans="1:6" s="205" customFormat="1" ht="15.75" customHeight="1">
      <c r="B54" s="212" t="s">
        <v>108</v>
      </c>
    </row>
    <row r="55" spans="1:6" s="205" customFormat="1" ht="15.75" customHeight="1">
      <c r="B55" s="212"/>
    </row>
    <row r="56" spans="1:6" s="205" customFormat="1">
      <c r="B56" s="213" t="s">
        <v>9</v>
      </c>
      <c r="C56" s="205" t="s">
        <v>120</v>
      </c>
    </row>
    <row r="57" spans="1:6" s="205" customFormat="1" ht="64.5" customHeight="1">
      <c r="B57" s="213" t="s">
        <v>10</v>
      </c>
      <c r="C57" s="211" t="s">
        <v>2093</v>
      </c>
      <c r="F57" s="200"/>
    </row>
    <row r="58" spans="1:6" s="205" customFormat="1" ht="26">
      <c r="B58" s="213"/>
      <c r="C58" s="169" t="s">
        <v>2051</v>
      </c>
      <c r="F58" s="200"/>
    </row>
    <row r="59" spans="1:6" s="205" customFormat="1" ht="32.25" customHeight="1">
      <c r="B59" s="213" t="s">
        <v>11</v>
      </c>
      <c r="C59" s="211" t="s">
        <v>491</v>
      </c>
    </row>
    <row r="60" spans="1:6" s="205" customFormat="1" ht="49.5" customHeight="1">
      <c r="B60" s="213" t="s">
        <v>12</v>
      </c>
      <c r="C60" s="211" t="s">
        <v>507</v>
      </c>
    </row>
    <row r="61" spans="1:6" s="205" customFormat="1" ht="15.75" customHeight="1">
      <c r="B61" s="213" t="s">
        <v>13</v>
      </c>
      <c r="C61" s="205" t="s">
        <v>110</v>
      </c>
    </row>
    <row r="62" spans="1:6" s="205" customFormat="1" ht="30.75" customHeight="1">
      <c r="B62" s="213" t="s">
        <v>14</v>
      </c>
      <c r="C62" s="211" t="s">
        <v>489</v>
      </c>
    </row>
    <row r="63" spans="1:6" s="205" customFormat="1" ht="15.75" customHeight="1">
      <c r="B63" s="213" t="s">
        <v>15</v>
      </c>
      <c r="C63" s="205" t="s">
        <v>1964</v>
      </c>
    </row>
    <row r="64" spans="1:6" s="205" customFormat="1" ht="191.25" customHeight="1">
      <c r="B64" s="213" t="s">
        <v>16</v>
      </c>
      <c r="C64" s="199" t="s">
        <v>508</v>
      </c>
    </row>
    <row r="65" spans="1:4" s="205" customFormat="1" ht="15.75" customHeight="1">
      <c r="B65" s="214"/>
    </row>
    <row r="66" spans="1:4" s="205" customFormat="1" ht="18.75" customHeight="1">
      <c r="B66" s="212" t="s">
        <v>490</v>
      </c>
      <c r="C66" s="212"/>
    </row>
    <row r="67" spans="1:4" s="205" customFormat="1" ht="18.75" customHeight="1">
      <c r="B67" s="212"/>
      <c r="C67" s="212"/>
    </row>
    <row r="68" spans="1:4" s="205" customFormat="1" ht="113.25" customHeight="1">
      <c r="B68" s="222" t="s">
        <v>2123</v>
      </c>
      <c r="C68" s="222"/>
      <c r="D68" s="199"/>
    </row>
    <row r="69" spans="1:4" s="205" customFormat="1"/>
    <row r="70" spans="1:4" s="205" customFormat="1" ht="18.75" customHeight="1">
      <c r="B70" s="212" t="s">
        <v>471</v>
      </c>
      <c r="C70" s="212"/>
    </row>
    <row r="71" spans="1:4" s="205" customFormat="1" ht="18.75" customHeight="1">
      <c r="B71" s="212"/>
      <c r="C71" s="212"/>
    </row>
    <row r="72" spans="1:4" s="205" customFormat="1" ht="37.5" customHeight="1">
      <c r="B72" s="216" t="s">
        <v>503</v>
      </c>
      <c r="C72" s="216"/>
    </row>
    <row r="74" spans="1:4">
      <c r="A74" s="215" t="s">
        <v>473</v>
      </c>
    </row>
    <row r="76" spans="1:4">
      <c r="C76" s="164"/>
    </row>
  </sheetData>
  <sheetProtection algorithmName="SHA-512" hashValue="wSb6BP+4bL3ZesJJ5QrnSb1FOrD5bjejYQqOt8L82j/3gqaD9ja5MUaao0Hod/V07naT3S7RZXAkh7h84h2YyQ==" saltValue="CeYoXTVbZEDtCemFiSCJVw==" spinCount="100000" sheet="1" formatCells="0" formatColumns="0" formatRows="0" insertColumns="0" insertRows="0"/>
  <mergeCells count="7">
    <mergeCell ref="B72:C72"/>
    <mergeCell ref="B41:C41"/>
    <mergeCell ref="B43:C44"/>
    <mergeCell ref="B49:C49"/>
    <mergeCell ref="B51:C51"/>
    <mergeCell ref="B52:C52"/>
    <mergeCell ref="B68:C68"/>
  </mergeCells>
  <hyperlinks>
    <hyperlink ref="C19" r:id="rId1" xr:uid="{66E686FD-9947-45E0-8B35-F092EDA71497}"/>
    <hyperlink ref="C58" r:id="rId2" display="https://cviog.uga.edu/training-and-education/financial-training/ " xr:uid="{B107024C-977F-466F-A0D8-ED1060B6C5EE}"/>
    <hyperlink ref="C22" r:id="rId3" xr:uid="{B7D8F9B4-F4AA-41AC-A2D5-AE8109D08513}"/>
    <hyperlink ref="C25" r:id="rId4" xr:uid="{C321EDBA-B3D3-4755-8A70-B751B0F6FA0D}"/>
  </hyperlinks>
  <pageMargins left="0.7" right="0.7" top="0.75" bottom="0.75" header="0.3" footer="0.3"/>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B50BF040-3069-442D-9159-45DD8879E0EE}">
          <x14:formula1>
            <xm:f>'https://gets.sharepoint.com/sites/SWAR/SWAR/ACFR 2024/Forms/[Entity list for forms 6.30.24.xlsx]entity list for forms 6.30.2023'!#REF!</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Y140"/>
  <sheetViews>
    <sheetView topLeftCell="B1" zoomScale="90" zoomScaleNormal="90" workbookViewId="0">
      <selection activeCell="F6" sqref="F6"/>
    </sheetView>
  </sheetViews>
  <sheetFormatPr defaultColWidth="9.1796875" defaultRowHeight="13" outlineLevelCol="1"/>
  <cols>
    <col min="1" max="1" width="11.7265625" style="16" hidden="1" customWidth="1" outlineLevel="1"/>
    <col min="2" max="2" width="14.453125" style="16" customWidth="1" collapsed="1"/>
    <col min="3" max="3" width="15.7265625" style="16" customWidth="1"/>
    <col min="4" max="4" width="19.1796875" style="16" bestFit="1" customWidth="1"/>
    <col min="5" max="5" width="19.26953125" style="16" customWidth="1"/>
    <col min="6" max="6" width="18.54296875" style="16" customWidth="1"/>
    <col min="7" max="7" width="16.54296875" style="54" customWidth="1"/>
    <col min="8" max="8" width="16.26953125" style="16" customWidth="1"/>
    <col min="9" max="9" width="16.54296875" style="54" bestFit="1" customWidth="1"/>
    <col min="10" max="10" width="13" style="16" customWidth="1"/>
    <col min="11" max="11" width="16.26953125" style="16" customWidth="1" outlineLevel="1"/>
    <col min="12" max="12" width="16.54296875" style="54" customWidth="1" outlineLevel="1"/>
    <col min="13" max="13" width="13" style="16" customWidth="1" outlineLevel="1"/>
    <col min="14" max="14" width="16.26953125" style="16" customWidth="1" outlineLevel="1"/>
    <col min="15" max="15" width="16.54296875" style="54" customWidth="1" outlineLevel="1"/>
    <col min="16" max="16" width="13" style="16" customWidth="1" outlineLevel="1"/>
    <col min="17" max="17" width="16.26953125" style="16" customWidth="1" outlineLevel="1"/>
    <col min="18" max="18" width="16.54296875" style="54" customWidth="1" outlineLevel="1"/>
    <col min="19" max="19" width="13" style="16" customWidth="1" outlineLevel="1"/>
    <col min="20" max="20" width="16.26953125" style="16" customWidth="1" outlineLevel="1"/>
    <col min="21" max="21" width="16.54296875" style="54" customWidth="1" outlineLevel="1"/>
    <col min="22" max="22" width="13" style="16" customWidth="1" outlineLevel="1"/>
    <col min="23" max="23" width="16.26953125" style="16" customWidth="1" outlineLevel="1"/>
    <col min="24" max="24" width="16.54296875" style="54" customWidth="1" outlineLevel="1"/>
    <col min="25" max="25" width="13" style="16" customWidth="1" outlineLevel="1"/>
    <col min="26" max="99" width="9.1796875" style="16"/>
    <col min="100" max="100" width="11.81640625" style="41" customWidth="1"/>
    <col min="101" max="101" width="50.54296875" style="40" customWidth="1"/>
    <col min="102" max="102" width="12.7265625" style="40" customWidth="1"/>
    <col min="103" max="103" width="12.7265625" style="48" customWidth="1"/>
    <col min="104" max="16384" width="9.1796875" style="16"/>
  </cols>
  <sheetData>
    <row r="1" spans="2:103" ht="17.5">
      <c r="B1" s="106" t="s">
        <v>7</v>
      </c>
      <c r="C1" s="19"/>
      <c r="D1" s="42"/>
      <c r="E1" s="42"/>
      <c r="F1" s="42"/>
      <c r="G1" s="42"/>
      <c r="H1" s="42"/>
      <c r="I1" s="42"/>
      <c r="K1" s="42"/>
      <c r="L1" s="42"/>
      <c r="N1" s="42"/>
      <c r="O1" s="42"/>
      <c r="Q1" s="42"/>
      <c r="R1" s="42"/>
      <c r="T1" s="42"/>
      <c r="U1" s="42"/>
      <c r="W1" s="42"/>
      <c r="X1" s="42"/>
      <c r="CV1" s="44"/>
      <c r="CW1" s="45"/>
      <c r="CX1" s="46"/>
      <c r="CY1" s="47"/>
    </row>
    <row r="2" spans="2:103" ht="15.5">
      <c r="C2" s="42"/>
      <c r="D2" s="42"/>
      <c r="E2" s="42"/>
      <c r="F2" s="42"/>
      <c r="G2" s="143" t="s">
        <v>504</v>
      </c>
      <c r="H2" s="144"/>
      <c r="I2" s="144"/>
      <c r="J2" s="144"/>
      <c r="K2" s="42"/>
      <c r="L2" s="42"/>
      <c r="N2" s="42"/>
      <c r="O2" s="42"/>
      <c r="Q2" s="42"/>
      <c r="R2" s="42"/>
      <c r="T2" s="42"/>
      <c r="U2" s="42"/>
      <c r="W2" s="42"/>
      <c r="X2" s="42"/>
      <c r="CX2" s="41"/>
    </row>
    <row r="3" spans="2:103" ht="16" thickBot="1">
      <c r="B3" s="20" t="s">
        <v>44</v>
      </c>
      <c r="C3" s="49"/>
      <c r="D3" s="49"/>
      <c r="E3" s="42"/>
      <c r="F3" s="50"/>
      <c r="G3" s="143" t="s">
        <v>505</v>
      </c>
      <c r="H3" s="144"/>
      <c r="I3" s="144"/>
      <c r="J3" s="144"/>
      <c r="K3" s="51"/>
      <c r="L3" s="51"/>
      <c r="N3" s="51"/>
      <c r="O3" s="51"/>
      <c r="Q3" s="51"/>
      <c r="R3" s="51"/>
      <c r="T3" s="51"/>
      <c r="U3" s="51"/>
      <c r="W3" s="51"/>
      <c r="X3" s="51"/>
      <c r="CX3" s="41"/>
    </row>
    <row r="4" spans="2:103" ht="16" thickBot="1">
      <c r="B4" s="40" t="s">
        <v>65</v>
      </c>
      <c r="C4" s="228"/>
      <c r="D4" s="229"/>
      <c r="E4" s="230"/>
      <c r="G4" s="143" t="s">
        <v>506</v>
      </c>
      <c r="H4" s="144"/>
      <c r="I4" s="144"/>
      <c r="J4" s="144"/>
      <c r="K4" s="42"/>
      <c r="L4" s="42"/>
      <c r="N4" s="42"/>
      <c r="O4" s="42"/>
      <c r="Q4" s="42"/>
      <c r="R4" s="42"/>
      <c r="T4" s="42"/>
      <c r="U4" s="42"/>
      <c r="W4" s="42"/>
      <c r="X4" s="42"/>
      <c r="CX4" s="41"/>
    </row>
    <row r="5" spans="2:103" ht="13.5" thickBot="1">
      <c r="B5" s="52" t="s">
        <v>66</v>
      </c>
      <c r="C5" s="231" t="e">
        <f>VLOOKUP(C4,'entity list for forms 6.30.2024'!A2:C130,2,FALSE)</f>
        <v>#N/A</v>
      </c>
      <c r="D5" s="232"/>
      <c r="E5" s="233"/>
      <c r="F5" s="42"/>
      <c r="G5" s="62"/>
      <c r="I5" s="42" t="s">
        <v>45</v>
      </c>
      <c r="L5" s="42" t="s">
        <v>45</v>
      </c>
      <c r="O5" s="42" t="s">
        <v>45</v>
      </c>
      <c r="R5" s="42" t="s">
        <v>45</v>
      </c>
      <c r="U5" s="42" t="s">
        <v>45</v>
      </c>
      <c r="X5" s="42" t="s">
        <v>45</v>
      </c>
      <c r="CX5" s="41"/>
    </row>
    <row r="6" spans="2:103" ht="13.5" thickBot="1">
      <c r="B6" s="52" t="s">
        <v>67</v>
      </c>
      <c r="C6" s="234"/>
      <c r="D6" s="235"/>
      <c r="E6" s="236"/>
      <c r="F6" s="50"/>
      <c r="G6" s="50"/>
      <c r="H6" s="42" t="s">
        <v>45</v>
      </c>
      <c r="I6" s="42"/>
      <c r="K6" s="42"/>
      <c r="L6" s="42"/>
      <c r="N6" s="42"/>
      <c r="O6" s="42"/>
      <c r="Q6" s="42"/>
      <c r="R6" s="42"/>
      <c r="T6" s="42"/>
      <c r="U6" s="42"/>
      <c r="W6" s="42"/>
      <c r="X6" s="42"/>
      <c r="CX6" s="41"/>
    </row>
    <row r="7" spans="2:103" ht="13.5" thickBot="1">
      <c r="B7" s="52" t="s">
        <v>68</v>
      </c>
      <c r="C7" s="237"/>
      <c r="D7" s="238"/>
      <c r="E7" s="239"/>
      <c r="F7" s="42"/>
      <c r="G7" s="42"/>
      <c r="H7" s="42"/>
      <c r="I7" s="42"/>
      <c r="K7" s="42"/>
      <c r="L7" s="42"/>
      <c r="N7" s="42"/>
      <c r="O7" s="42"/>
      <c r="Q7" s="42"/>
      <c r="R7" s="42"/>
      <c r="T7" s="42"/>
      <c r="U7" s="42"/>
      <c r="W7" s="42"/>
      <c r="X7" s="42"/>
      <c r="CX7" s="41"/>
    </row>
    <row r="8" spans="2:103" ht="13.5" thickBot="1">
      <c r="B8" s="52" t="s">
        <v>117</v>
      </c>
      <c r="C8" s="240"/>
      <c r="D8" s="238"/>
      <c r="E8" s="239"/>
      <c r="F8" s="42"/>
      <c r="G8" s="53"/>
      <c r="H8" s="42"/>
      <c r="I8" s="42"/>
      <c r="K8" s="42"/>
      <c r="L8" s="42"/>
      <c r="N8" s="42"/>
      <c r="O8" s="42"/>
      <c r="Q8" s="42"/>
      <c r="R8" s="42"/>
      <c r="T8" s="42"/>
      <c r="U8" s="42"/>
      <c r="W8" s="42"/>
      <c r="X8" s="42"/>
      <c r="CX8" s="41"/>
    </row>
    <row r="9" spans="2:103">
      <c r="CX9" s="41"/>
    </row>
    <row r="10" spans="2:103">
      <c r="CX10" s="41"/>
    </row>
    <row r="11" spans="2:103" ht="13.5" thickBot="1">
      <c r="E11" s="59"/>
      <c r="CX11" s="41"/>
    </row>
    <row r="12" spans="2:103" ht="13.5" thickBot="1">
      <c r="C12" s="225" t="s">
        <v>1963</v>
      </c>
      <c r="D12" s="226"/>
      <c r="E12" s="226"/>
      <c r="F12" s="226"/>
      <c r="G12" s="226"/>
      <c r="H12" s="226"/>
      <c r="I12" s="226"/>
      <c r="J12" s="227"/>
      <c r="K12" s="43"/>
      <c r="L12" s="16"/>
      <c r="N12" s="43"/>
      <c r="O12" s="16"/>
      <c r="Q12" s="43"/>
      <c r="R12" s="16"/>
      <c r="T12" s="43"/>
      <c r="U12" s="16"/>
      <c r="W12" s="43"/>
      <c r="X12" s="16"/>
      <c r="CX12" s="41"/>
    </row>
    <row r="13" spans="2:103">
      <c r="CX13" s="41"/>
    </row>
    <row r="14" spans="2:103" ht="15">
      <c r="B14" s="20" t="s">
        <v>46</v>
      </c>
      <c r="C14" s="21" t="s">
        <v>50</v>
      </c>
      <c r="D14" s="21" t="s">
        <v>51</v>
      </c>
      <c r="E14" s="21" t="s">
        <v>52</v>
      </c>
      <c r="F14" s="21" t="s">
        <v>53</v>
      </c>
      <c r="G14" s="21" t="s">
        <v>92</v>
      </c>
      <c r="H14" s="21" t="s">
        <v>112</v>
      </c>
      <c r="I14" s="21" t="s">
        <v>493</v>
      </c>
      <c r="J14" s="21" t="s">
        <v>494</v>
      </c>
      <c r="K14" s="114"/>
      <c r="N14" s="114"/>
      <c r="Q14" s="114"/>
      <c r="T14" s="114"/>
      <c r="W14" s="114"/>
      <c r="CX14" s="41"/>
    </row>
    <row r="15" spans="2:103">
      <c r="CX15" s="41"/>
    </row>
    <row r="16" spans="2:103">
      <c r="E16" s="93" t="s">
        <v>24</v>
      </c>
      <c r="CX16" s="41"/>
    </row>
    <row r="17" spans="3:102">
      <c r="E17" s="93" t="s">
        <v>25</v>
      </c>
      <c r="CS17" s="54"/>
      <c r="CT17" s="54"/>
      <c r="CU17" s="54"/>
      <c r="CX17" s="41"/>
    </row>
    <row r="18" spans="3:102">
      <c r="E18" s="93" t="s">
        <v>26</v>
      </c>
      <c r="F18" s="11" t="s">
        <v>27</v>
      </c>
      <c r="CS18" s="54"/>
      <c r="CT18" s="54"/>
      <c r="CU18" s="54"/>
      <c r="CX18" s="41"/>
    </row>
    <row r="19" spans="3:102">
      <c r="C19" s="18"/>
      <c r="E19" s="93" t="s">
        <v>28</v>
      </c>
      <c r="F19" s="11" t="s">
        <v>29</v>
      </c>
      <c r="CX19" s="41"/>
    </row>
    <row r="20" spans="3:102" ht="13.5" thickBot="1">
      <c r="C20" s="18"/>
      <c r="D20" s="23" t="s">
        <v>30</v>
      </c>
      <c r="E20" s="93" t="s">
        <v>31</v>
      </c>
      <c r="F20" s="11" t="s">
        <v>32</v>
      </c>
      <c r="CX20" s="41"/>
    </row>
    <row r="21" spans="3:102" ht="13.5" thickBot="1">
      <c r="C21" s="110" t="s">
        <v>104</v>
      </c>
      <c r="D21" s="24" t="s">
        <v>32</v>
      </c>
      <c r="E21" s="184" t="s">
        <v>34</v>
      </c>
      <c r="F21" s="91" t="s">
        <v>488</v>
      </c>
      <c r="G21" s="38" t="s">
        <v>111</v>
      </c>
      <c r="H21" s="21" t="s">
        <v>113</v>
      </c>
      <c r="I21" s="38" t="s">
        <v>111</v>
      </c>
      <c r="J21" s="21" t="s">
        <v>113</v>
      </c>
      <c r="K21" s="21" t="s">
        <v>492</v>
      </c>
      <c r="L21" s="38" t="s">
        <v>111</v>
      </c>
      <c r="M21" s="21" t="s">
        <v>113</v>
      </c>
      <c r="N21" s="21" t="s">
        <v>492</v>
      </c>
      <c r="O21" s="38" t="s">
        <v>111</v>
      </c>
      <c r="P21" s="21" t="s">
        <v>113</v>
      </c>
      <c r="Q21" s="21" t="s">
        <v>492</v>
      </c>
      <c r="R21" s="38" t="s">
        <v>111</v>
      </c>
      <c r="S21" s="21" t="s">
        <v>113</v>
      </c>
      <c r="T21" s="21" t="s">
        <v>492</v>
      </c>
      <c r="U21" s="38" t="s">
        <v>111</v>
      </c>
      <c r="V21" s="21" t="s">
        <v>113</v>
      </c>
      <c r="W21" s="21" t="s">
        <v>492</v>
      </c>
      <c r="X21" s="38" t="s">
        <v>111</v>
      </c>
      <c r="Y21" s="21" t="s">
        <v>113</v>
      </c>
      <c r="CX21" s="41"/>
    </row>
    <row r="22" spans="3:102">
      <c r="D22" s="11"/>
      <c r="E22" s="12"/>
      <c r="F22" s="90"/>
      <c r="CX22" s="41"/>
    </row>
    <row r="23" spans="3:102">
      <c r="C23" s="18" t="s">
        <v>36</v>
      </c>
      <c r="D23" s="13"/>
      <c r="E23" s="14"/>
      <c r="F23" s="71">
        <f>+E23*D23</f>
        <v>0</v>
      </c>
      <c r="G23" s="187"/>
      <c r="CX23" s="41"/>
    </row>
    <row r="24" spans="3:102">
      <c r="C24" s="18" t="s">
        <v>37</v>
      </c>
      <c r="D24" s="13"/>
      <c r="E24" s="14"/>
      <c r="F24" s="71">
        <f>+E24*D24</f>
        <v>0</v>
      </c>
      <c r="G24" s="187"/>
      <c r="CX24" s="41"/>
    </row>
    <row r="25" spans="3:102">
      <c r="C25" s="18" t="s">
        <v>38</v>
      </c>
      <c r="D25" s="13"/>
      <c r="E25" s="14"/>
      <c r="F25" s="71">
        <f>+E25*D25</f>
        <v>0</v>
      </c>
      <c r="G25" s="187"/>
      <c r="CX25" s="41"/>
    </row>
    <row r="26" spans="3:102">
      <c r="C26" s="18" t="s">
        <v>39</v>
      </c>
      <c r="D26" s="13"/>
      <c r="E26" s="177"/>
      <c r="F26" s="71">
        <f>+E26*D26</f>
        <v>0</v>
      </c>
      <c r="G26" s="187"/>
      <c r="CX26" s="41"/>
    </row>
    <row r="27" spans="3:102">
      <c r="C27" s="18" t="s">
        <v>40</v>
      </c>
      <c r="D27" s="185"/>
      <c r="E27" s="186"/>
      <c r="F27" s="72">
        <f>+E27*D27</f>
        <v>0</v>
      </c>
      <c r="G27" s="188"/>
      <c r="H27" s="15"/>
      <c r="I27" s="39"/>
      <c r="J27" s="15"/>
      <c r="K27" s="15"/>
      <c r="L27" s="39"/>
      <c r="M27" s="15"/>
      <c r="N27" s="15"/>
      <c r="O27" s="39"/>
      <c r="P27" s="15"/>
      <c r="Q27" s="15"/>
      <c r="R27" s="39"/>
      <c r="S27" s="15"/>
      <c r="T27" s="15"/>
      <c r="U27" s="39"/>
      <c r="V27" s="15"/>
      <c r="W27" s="15"/>
      <c r="X27" s="39"/>
      <c r="Y27" s="15"/>
      <c r="CX27" s="41"/>
    </row>
    <row r="28" spans="3:102">
      <c r="E28" s="14"/>
      <c r="F28" s="71"/>
      <c r="CX28" s="41"/>
    </row>
    <row r="29" spans="3:102">
      <c r="E29" s="72">
        <f>SUM(E23:E27)</f>
        <v>0</v>
      </c>
      <c r="F29" s="72">
        <f>SUM(F23:F27)</f>
        <v>0</v>
      </c>
      <c r="G29" s="101"/>
      <c r="H29" s="72">
        <f>SUM(H23:H27)</f>
        <v>0</v>
      </c>
      <c r="I29" s="101"/>
      <c r="J29" s="72">
        <f>SUM(J23:J27)</f>
        <v>0</v>
      </c>
      <c r="K29" s="72"/>
      <c r="L29" s="39"/>
      <c r="M29" s="72">
        <f>SUM(M23:M27)</f>
        <v>0</v>
      </c>
      <c r="N29" s="72"/>
      <c r="O29" s="39"/>
      <c r="P29" s="72">
        <f>SUM(P23:P27)</f>
        <v>0</v>
      </c>
      <c r="Q29" s="72"/>
      <c r="R29" s="39"/>
      <c r="S29" s="72">
        <f>SUM(S23:S27)</f>
        <v>0</v>
      </c>
      <c r="T29" s="72"/>
      <c r="U29" s="39"/>
      <c r="V29" s="72">
        <f>SUM(V23:V27)</f>
        <v>0</v>
      </c>
      <c r="W29" s="72"/>
      <c r="X29" s="39"/>
      <c r="Y29" s="72">
        <f>SUM(Y23:Y27)</f>
        <v>0</v>
      </c>
      <c r="CX29" s="41"/>
    </row>
    <row r="30" spans="3:102">
      <c r="E30" s="14"/>
      <c r="F30" s="71"/>
      <c r="CX30" s="41"/>
    </row>
    <row r="31" spans="3:102" ht="13.5" thickBot="1">
      <c r="E31" s="14"/>
      <c r="F31" s="71"/>
      <c r="CX31" s="41"/>
    </row>
    <row r="32" spans="3:102" ht="13.5" thickBot="1">
      <c r="E32" s="184" t="s">
        <v>34</v>
      </c>
      <c r="F32" s="71"/>
      <c r="CX32" s="41"/>
    </row>
    <row r="33" spans="3:102">
      <c r="C33" s="18" t="s">
        <v>36</v>
      </c>
      <c r="D33" s="13"/>
      <c r="E33" s="14"/>
      <c r="F33" s="71">
        <f>+E33*D33</f>
        <v>0</v>
      </c>
      <c r="CX33" s="41"/>
    </row>
    <row r="34" spans="3:102">
      <c r="C34" s="18" t="s">
        <v>37</v>
      </c>
      <c r="D34" s="13"/>
      <c r="E34" s="14"/>
      <c r="F34" s="71">
        <f>+E34*D34</f>
        <v>0</v>
      </c>
      <c r="CX34" s="41"/>
    </row>
    <row r="35" spans="3:102">
      <c r="C35" s="18" t="s">
        <v>38</v>
      </c>
      <c r="D35" s="13"/>
      <c r="E35" s="14"/>
      <c r="F35" s="71">
        <f>+E35*D35</f>
        <v>0</v>
      </c>
      <c r="CX35" s="41"/>
    </row>
    <row r="36" spans="3:102">
      <c r="C36" s="18" t="s">
        <v>39</v>
      </c>
      <c r="D36" s="13"/>
      <c r="E36" s="14"/>
      <c r="F36" s="71">
        <f>+E36*D36</f>
        <v>0</v>
      </c>
      <c r="CX36" s="41"/>
    </row>
    <row r="37" spans="3:102">
      <c r="C37" s="18" t="s">
        <v>40</v>
      </c>
      <c r="D37" s="13"/>
      <c r="E37" s="15"/>
      <c r="F37" s="72">
        <f>+E37*D37</f>
        <v>0</v>
      </c>
      <c r="G37" s="39"/>
      <c r="H37" s="15"/>
      <c r="I37" s="39"/>
      <c r="J37" s="15"/>
      <c r="K37" s="15"/>
      <c r="L37" s="39"/>
      <c r="M37" s="15"/>
      <c r="N37" s="15"/>
      <c r="O37" s="39"/>
      <c r="P37" s="15"/>
      <c r="Q37" s="15"/>
      <c r="R37" s="39"/>
      <c r="S37" s="15"/>
      <c r="T37" s="15"/>
      <c r="U37" s="39"/>
      <c r="V37" s="15"/>
      <c r="W37" s="15"/>
      <c r="X37" s="39"/>
      <c r="Y37" s="15"/>
      <c r="CX37" s="41"/>
    </row>
    <row r="38" spans="3:102">
      <c r="E38" s="14"/>
      <c r="F38" s="71"/>
      <c r="CX38" s="41"/>
    </row>
    <row r="39" spans="3:102">
      <c r="E39" s="72">
        <f>SUM(E33:E37)</f>
        <v>0</v>
      </c>
      <c r="F39" s="72">
        <f>SUM(F33:F37)</f>
        <v>0</v>
      </c>
      <c r="G39" s="101"/>
      <c r="H39" s="72">
        <f>SUM(H33:H37)</f>
        <v>0</v>
      </c>
      <c r="I39" s="101"/>
      <c r="J39" s="72">
        <f>SUM(J33:J37)</f>
        <v>0</v>
      </c>
      <c r="K39" s="72"/>
      <c r="L39" s="39"/>
      <c r="M39" s="72">
        <f>SUM(M33:M37)</f>
        <v>0</v>
      </c>
      <c r="N39" s="72"/>
      <c r="O39" s="39"/>
      <c r="P39" s="72">
        <f>SUM(P33:P37)</f>
        <v>0</v>
      </c>
      <c r="Q39" s="72"/>
      <c r="R39" s="39"/>
      <c r="S39" s="72">
        <f>SUM(S33:S37)</f>
        <v>0</v>
      </c>
      <c r="T39" s="72"/>
      <c r="U39" s="39"/>
      <c r="V39" s="72">
        <f>SUM(V33:V37)</f>
        <v>0</v>
      </c>
      <c r="W39" s="72"/>
      <c r="X39" s="39"/>
      <c r="Y39" s="72">
        <f>SUM(Y33:Y37)</f>
        <v>0</v>
      </c>
      <c r="CX39" s="41"/>
    </row>
    <row r="40" spans="3:102">
      <c r="E40" s="14"/>
      <c r="F40" s="71"/>
      <c r="CX40" s="41"/>
    </row>
    <row r="41" spans="3:102" ht="13.5" thickBot="1">
      <c r="E41" s="14"/>
      <c r="F41" s="71"/>
      <c r="CX41" s="41"/>
    </row>
    <row r="42" spans="3:102" ht="13.5" thickBot="1">
      <c r="E42" s="184" t="s">
        <v>34</v>
      </c>
      <c r="F42" s="71"/>
      <c r="CX42" s="41"/>
    </row>
    <row r="43" spans="3:102">
      <c r="C43" s="18" t="s">
        <v>36</v>
      </c>
      <c r="D43" s="13"/>
      <c r="E43" s="14"/>
      <c r="F43" s="71">
        <f>+E43*D43</f>
        <v>0</v>
      </c>
      <c r="CX43" s="41"/>
    </row>
    <row r="44" spans="3:102">
      <c r="C44" s="18" t="s">
        <v>37</v>
      </c>
      <c r="D44" s="13"/>
      <c r="E44" s="14"/>
      <c r="F44" s="71">
        <f>+E44*D44</f>
        <v>0</v>
      </c>
      <c r="CX44" s="41"/>
    </row>
    <row r="45" spans="3:102">
      <c r="C45" s="18" t="s">
        <v>38</v>
      </c>
      <c r="D45" s="13"/>
      <c r="E45" s="14"/>
      <c r="F45" s="71">
        <f>+E45*D45</f>
        <v>0</v>
      </c>
      <c r="CX45" s="41"/>
    </row>
    <row r="46" spans="3:102">
      <c r="C46" s="18" t="s">
        <v>39</v>
      </c>
      <c r="D46" s="13"/>
      <c r="E46" s="14"/>
      <c r="F46" s="71">
        <f>+E46*D46</f>
        <v>0</v>
      </c>
      <c r="CX46" s="41"/>
    </row>
    <row r="47" spans="3:102">
      <c r="C47" s="18" t="s">
        <v>40</v>
      </c>
      <c r="D47" s="13"/>
      <c r="E47" s="15"/>
      <c r="F47" s="72">
        <f>+E47*D47</f>
        <v>0</v>
      </c>
      <c r="G47" s="39"/>
      <c r="H47" s="15"/>
      <c r="I47" s="39"/>
      <c r="J47" s="15"/>
      <c r="K47" s="15"/>
      <c r="L47" s="39"/>
      <c r="M47" s="15"/>
      <c r="N47" s="15"/>
      <c r="O47" s="39"/>
      <c r="P47" s="15"/>
      <c r="Q47" s="15"/>
      <c r="R47" s="39"/>
      <c r="S47" s="15"/>
      <c r="T47" s="15"/>
      <c r="U47" s="39"/>
      <c r="V47" s="15"/>
      <c r="W47" s="15"/>
      <c r="X47" s="39"/>
      <c r="Y47" s="15"/>
      <c r="CX47" s="41"/>
    </row>
    <row r="48" spans="3:102">
      <c r="E48" s="14"/>
      <c r="F48" s="71"/>
      <c r="CX48" s="41"/>
    </row>
    <row r="49" spans="1:102">
      <c r="E49" s="72">
        <f>SUM(E43:E47)</f>
        <v>0</v>
      </c>
      <c r="F49" s="72">
        <f>SUM(F43:F47)</f>
        <v>0</v>
      </c>
      <c r="G49" s="101"/>
      <c r="H49" s="72">
        <f>SUM(H43:H47)</f>
        <v>0</v>
      </c>
      <c r="I49" s="101"/>
      <c r="J49" s="72">
        <f>SUM(J43:J47)</f>
        <v>0</v>
      </c>
      <c r="K49" s="72"/>
      <c r="L49" s="39"/>
      <c r="M49" s="72">
        <f>SUM(M43:M47)</f>
        <v>0</v>
      </c>
      <c r="N49" s="72"/>
      <c r="O49" s="39"/>
      <c r="P49" s="72">
        <f>SUM(P43:P47)</f>
        <v>0</v>
      </c>
      <c r="Q49" s="72"/>
      <c r="R49" s="39"/>
      <c r="S49" s="72">
        <f>SUM(S43:S47)</f>
        <v>0</v>
      </c>
      <c r="T49" s="72"/>
      <c r="U49" s="39"/>
      <c r="V49" s="72">
        <f>SUM(V43:V47)</f>
        <v>0</v>
      </c>
      <c r="W49" s="72"/>
      <c r="X49" s="39"/>
      <c r="Y49" s="72">
        <f>SUM(Y43:Y47)</f>
        <v>0</v>
      </c>
      <c r="CX49" s="41"/>
    </row>
    <row r="50" spans="1:102">
      <c r="E50" s="17"/>
      <c r="F50" s="103"/>
      <c r="CX50" s="41"/>
    </row>
    <row r="51" spans="1:102" ht="13.5" thickBot="1">
      <c r="E51" s="17"/>
      <c r="F51" s="103"/>
      <c r="CX51" s="41"/>
    </row>
    <row r="52" spans="1:102" ht="13.5" thickBot="1">
      <c r="E52" s="184" t="s">
        <v>34</v>
      </c>
      <c r="F52" s="71"/>
      <c r="CX52" s="41"/>
    </row>
    <row r="53" spans="1:102">
      <c r="C53" s="18" t="s">
        <v>36</v>
      </c>
      <c r="D53" s="13"/>
      <c r="E53" s="14"/>
      <c r="F53" s="71">
        <f>+E53*D53</f>
        <v>0</v>
      </c>
      <c r="CX53" s="41"/>
    </row>
    <row r="54" spans="1:102">
      <c r="C54" s="18" t="s">
        <v>37</v>
      </c>
      <c r="D54" s="13"/>
      <c r="E54" s="14"/>
      <c r="F54" s="71">
        <f>+E54*D54</f>
        <v>0</v>
      </c>
      <c r="CX54" s="41"/>
    </row>
    <row r="55" spans="1:102">
      <c r="C55" s="18" t="s">
        <v>38</v>
      </c>
      <c r="D55" s="13"/>
      <c r="E55" s="14"/>
      <c r="F55" s="71">
        <f>+E55*D55</f>
        <v>0</v>
      </c>
      <c r="CX55" s="41"/>
    </row>
    <row r="56" spans="1:102">
      <c r="C56" s="18" t="s">
        <v>39</v>
      </c>
      <c r="D56" s="13"/>
      <c r="E56" s="14"/>
      <c r="F56" s="71">
        <f>+E56*D56</f>
        <v>0</v>
      </c>
      <c r="CX56" s="41"/>
    </row>
    <row r="57" spans="1:102">
      <c r="C57" s="18" t="s">
        <v>40</v>
      </c>
      <c r="D57" s="13"/>
      <c r="E57" s="15"/>
      <c r="F57" s="72">
        <f>+E57*D57</f>
        <v>0</v>
      </c>
      <c r="G57" s="39"/>
      <c r="H57" s="15"/>
      <c r="I57" s="39"/>
      <c r="J57" s="15"/>
      <c r="K57" s="15"/>
      <c r="L57" s="39"/>
      <c r="M57" s="15"/>
      <c r="N57" s="15"/>
      <c r="O57" s="39"/>
      <c r="P57" s="15"/>
      <c r="Q57" s="15"/>
      <c r="R57" s="39"/>
      <c r="S57" s="15"/>
      <c r="T57" s="15"/>
      <c r="U57" s="39"/>
      <c r="V57" s="15"/>
      <c r="W57" s="15"/>
      <c r="X57" s="39"/>
      <c r="Y57" s="15"/>
      <c r="CX57" s="41"/>
    </row>
    <row r="58" spans="1:102">
      <c r="E58" s="14"/>
      <c r="F58" s="71"/>
      <c r="CX58" s="41"/>
    </row>
    <row r="59" spans="1:102">
      <c r="E59" s="72">
        <f>SUM(E53:E57)</f>
        <v>0</v>
      </c>
      <c r="F59" s="72">
        <f>SUM(F53:F57)</f>
        <v>0</v>
      </c>
      <c r="G59" s="101"/>
      <c r="H59" s="72">
        <f>SUM(H53:H57)</f>
        <v>0</v>
      </c>
      <c r="I59" s="101"/>
      <c r="J59" s="72">
        <f>SUM(J53:J57)</f>
        <v>0</v>
      </c>
      <c r="K59" s="72"/>
      <c r="L59" s="39"/>
      <c r="M59" s="72">
        <f>SUM(M53:M57)</f>
        <v>0</v>
      </c>
      <c r="N59" s="72"/>
      <c r="O59" s="39"/>
      <c r="P59" s="72">
        <f>SUM(P53:P57)</f>
        <v>0</v>
      </c>
      <c r="Q59" s="72"/>
      <c r="R59" s="39"/>
      <c r="S59" s="72">
        <f>SUM(S53:S57)</f>
        <v>0</v>
      </c>
      <c r="T59" s="72"/>
      <c r="U59" s="39"/>
      <c r="V59" s="72">
        <f>SUM(V53:V57)</f>
        <v>0</v>
      </c>
      <c r="W59" s="72"/>
      <c r="X59" s="39"/>
      <c r="Y59" s="72">
        <f>SUM(Y53:Y57)</f>
        <v>0</v>
      </c>
      <c r="CX59" s="41"/>
    </row>
    <row r="60" spans="1:102">
      <c r="E60" s="17"/>
      <c r="F60" s="17"/>
      <c r="CX60" s="41"/>
    </row>
    <row r="61" spans="1:102" ht="13.5" thickBot="1">
      <c r="C61" s="119"/>
      <c r="D61" s="119"/>
      <c r="E61" s="120"/>
      <c r="F61" s="120"/>
      <c r="G61" s="121"/>
      <c r="H61" s="119"/>
      <c r="K61" s="55"/>
      <c r="N61" s="55"/>
      <c r="Q61" s="55"/>
      <c r="T61" s="55"/>
      <c r="W61" s="55"/>
      <c r="CX61" s="41"/>
    </row>
    <row r="62" spans="1:102" ht="13.5" thickTop="1">
      <c r="B62" s="131"/>
      <c r="C62" s="55"/>
      <c r="D62" s="223" t="s">
        <v>41</v>
      </c>
      <c r="E62" s="223"/>
      <c r="F62" s="223"/>
      <c r="G62" s="223"/>
      <c r="H62" s="223"/>
      <c r="I62" s="224"/>
      <c r="CX62" s="41"/>
    </row>
    <row r="63" spans="1:102">
      <c r="A63" s="16" t="s">
        <v>2076</v>
      </c>
      <c r="B63" s="131"/>
      <c r="C63" s="125"/>
      <c r="E63" s="25"/>
      <c r="F63" s="25"/>
      <c r="H63" s="56"/>
      <c r="I63" s="122"/>
      <c r="CX63" s="41"/>
    </row>
    <row r="64" spans="1:102" ht="26">
      <c r="A64" s="16" t="s">
        <v>42</v>
      </c>
      <c r="B64" s="131"/>
      <c r="C64" s="126" t="s">
        <v>501</v>
      </c>
      <c r="D64" s="139" t="s">
        <v>500</v>
      </c>
      <c r="E64" s="116" t="s">
        <v>495</v>
      </c>
      <c r="F64" s="117" t="s">
        <v>496</v>
      </c>
      <c r="G64" s="138" t="s">
        <v>499</v>
      </c>
      <c r="H64" s="118" t="s">
        <v>498</v>
      </c>
      <c r="I64" s="123" t="s">
        <v>497</v>
      </c>
      <c r="CX64" s="41"/>
    </row>
    <row r="65" spans="1:102">
      <c r="B65" s="131"/>
      <c r="C65" s="26"/>
      <c r="E65" s="25"/>
      <c r="F65" s="25"/>
      <c r="H65" s="56"/>
      <c r="I65" s="122"/>
      <c r="CX65" s="41"/>
    </row>
    <row r="66" spans="1:102">
      <c r="A66" s="111" t="e">
        <f>VLOOKUP(C66,'Acct mapping to FCC'!$L$3:$N$22,3,FALSE)</f>
        <v>#N/A</v>
      </c>
      <c r="B66" s="131"/>
      <c r="C66" s="127" t="str">
        <f>+E21</f>
        <v>4xx</v>
      </c>
      <c r="D66" s="109" t="e">
        <f>VLOOKUP(C66,'Acct mapping to FCC'!L3:M22,2,FALSE)</f>
        <v>#N/A</v>
      </c>
      <c r="E66" s="73">
        <f>F29</f>
        <v>0</v>
      </c>
      <c r="F66" s="25"/>
      <c r="H66" s="134">
        <v>0</v>
      </c>
      <c r="I66" s="133">
        <f>ROUND(E66+H66,2)</f>
        <v>0</v>
      </c>
      <c r="CX66" s="41"/>
    </row>
    <row r="67" spans="1:102" ht="27" customHeight="1">
      <c r="A67" s="111" t="e">
        <f>VLOOKUP(C67,'Acct mapping to FCC'!$L$3:$N$22,3,FALSE)</f>
        <v>#N/A</v>
      </c>
      <c r="B67" s="131"/>
      <c r="C67" s="127" t="str">
        <f>+E32</f>
        <v>4xx</v>
      </c>
      <c r="D67" s="109" t="e">
        <f>VLOOKUP(C67,'Acct mapping to FCC'!L3:M29,2,FALSE)</f>
        <v>#N/A</v>
      </c>
      <c r="E67" s="73">
        <f>F39</f>
        <v>0</v>
      </c>
      <c r="F67" s="25"/>
      <c r="H67" s="134">
        <v>0</v>
      </c>
      <c r="I67" s="133">
        <f t="shared" ref="I67:I69" si="0">ROUND(E67+H67,2)</f>
        <v>0</v>
      </c>
      <c r="CX67" s="41"/>
    </row>
    <row r="68" spans="1:102" ht="27" customHeight="1">
      <c r="A68" s="111" t="e">
        <f>VLOOKUP(C68,'Acct mapping to FCC'!$L$3:$N$22,3,FALSE)</f>
        <v>#N/A</v>
      </c>
      <c r="B68" s="131"/>
      <c r="C68" s="127" t="str">
        <f>+E42</f>
        <v>4xx</v>
      </c>
      <c r="D68" s="109" t="e">
        <f>VLOOKUP(C68,'Acct mapping to FCC'!L3:M29,2,FALSE)</f>
        <v>#N/A</v>
      </c>
      <c r="E68" s="73">
        <f>F49</f>
        <v>0</v>
      </c>
      <c r="F68" s="25"/>
      <c r="H68" s="134">
        <v>0</v>
      </c>
      <c r="I68" s="133">
        <f t="shared" si="0"/>
        <v>0</v>
      </c>
      <c r="CX68" s="41"/>
    </row>
    <row r="69" spans="1:102" ht="28.5" customHeight="1">
      <c r="A69" s="111" t="e">
        <f>VLOOKUP(C69,'Acct mapping to FCC'!$L$3:$N$22,3,FALSE)</f>
        <v>#N/A</v>
      </c>
      <c r="B69" s="131"/>
      <c r="C69" s="127" t="str">
        <f>+E52</f>
        <v>4xx</v>
      </c>
      <c r="D69" s="109" t="e">
        <f>VLOOKUP(C69,'Acct mapping to FCC'!L3:M29,2,FALSE)</f>
        <v>#N/A</v>
      </c>
      <c r="E69" s="73">
        <f>F59</f>
        <v>0</v>
      </c>
      <c r="F69" s="25"/>
      <c r="H69" s="134">
        <v>0</v>
      </c>
      <c r="I69" s="133">
        <f t="shared" si="0"/>
        <v>0</v>
      </c>
      <c r="CX69" s="41"/>
    </row>
    <row r="70" spans="1:102">
      <c r="A70" s="111"/>
      <c r="B70" s="131"/>
      <c r="C70" s="128"/>
      <c r="E70" s="25"/>
      <c r="F70" s="25"/>
      <c r="H70" s="56"/>
      <c r="I70" s="135"/>
      <c r="CX70" s="41"/>
    </row>
    <row r="71" spans="1:102">
      <c r="B71" s="131"/>
      <c r="C71" s="128"/>
      <c r="E71" s="25"/>
      <c r="F71" s="25"/>
      <c r="H71" s="56"/>
      <c r="I71" s="135"/>
      <c r="CX71" s="41"/>
    </row>
    <row r="72" spans="1:102">
      <c r="B72" s="131"/>
      <c r="C72" s="128"/>
      <c r="E72" s="25"/>
      <c r="F72" s="25"/>
      <c r="H72" s="56"/>
      <c r="I72" s="135"/>
      <c r="CX72" s="41"/>
    </row>
    <row r="73" spans="1:102">
      <c r="B73" s="131"/>
      <c r="C73" s="129"/>
      <c r="E73" s="25"/>
      <c r="F73" s="25"/>
      <c r="H73" s="56"/>
      <c r="I73" s="136"/>
      <c r="CX73" s="41"/>
    </row>
    <row r="74" spans="1:102" ht="13.5" thickBot="1">
      <c r="B74" s="131"/>
      <c r="C74" s="130"/>
      <c r="D74" s="119"/>
      <c r="E74" s="124">
        <f>ROUND(SUM(E66:E73),2)</f>
        <v>0</v>
      </c>
      <c r="F74" s="137"/>
      <c r="G74" s="121"/>
      <c r="H74" s="124">
        <f>ROUND(SUM(H66:H73),2)</f>
        <v>0</v>
      </c>
      <c r="I74" s="132">
        <f>IF(SUM(I66:I73)=SUM(H74+E74),SUM(I66:I73))</f>
        <v>0</v>
      </c>
      <c r="CX74" s="41"/>
    </row>
    <row r="75" spans="1:102" ht="13.5" thickTop="1">
      <c r="E75" s="14"/>
      <c r="F75" s="14"/>
      <c r="CX75" s="41"/>
    </row>
    <row r="76" spans="1:102">
      <c r="E76" s="14"/>
      <c r="F76" s="14"/>
      <c r="CX76" s="41"/>
    </row>
    <row r="77" spans="1:102">
      <c r="CX77" s="41"/>
    </row>
    <row r="78" spans="1:102">
      <c r="CX78" s="41"/>
    </row>
    <row r="79" spans="1:102">
      <c r="CX79" s="41"/>
    </row>
    <row r="80" spans="1:102">
      <c r="CX80" s="41"/>
    </row>
    <row r="81" spans="102:103">
      <c r="CX81" s="41"/>
    </row>
    <row r="82" spans="102:103">
      <c r="CX82" s="41"/>
    </row>
    <row r="83" spans="102:103">
      <c r="CX83" s="41"/>
    </row>
    <row r="84" spans="102:103">
      <c r="CX84" s="41"/>
    </row>
    <row r="85" spans="102:103">
      <c r="CX85" s="41"/>
    </row>
    <row r="86" spans="102:103">
      <c r="CX86" s="41"/>
    </row>
    <row r="87" spans="102:103">
      <c r="CX87" s="41"/>
    </row>
    <row r="88" spans="102:103">
      <c r="CX88" s="41"/>
    </row>
    <row r="89" spans="102:103">
      <c r="CX89" s="41"/>
    </row>
    <row r="90" spans="102:103">
      <c r="CX90" s="41"/>
    </row>
    <row r="91" spans="102:103">
      <c r="CX91" s="41"/>
    </row>
    <row r="92" spans="102:103">
      <c r="CX92" s="41"/>
    </row>
    <row r="93" spans="102:103">
      <c r="CX93" s="41"/>
    </row>
    <row r="94" spans="102:103">
      <c r="CX94" s="41"/>
    </row>
    <row r="95" spans="102:103">
      <c r="CX95" s="41"/>
      <c r="CY95" s="57"/>
    </row>
    <row r="96" spans="102:103">
      <c r="CX96" s="41"/>
      <c r="CY96" s="57"/>
    </row>
    <row r="97" spans="102:102">
      <c r="CX97" s="41"/>
    </row>
    <row r="98" spans="102:102">
      <c r="CX98" s="41"/>
    </row>
    <row r="99" spans="102:102">
      <c r="CX99" s="41"/>
    </row>
    <row r="100" spans="102:102">
      <c r="CX100" s="41"/>
    </row>
    <row r="101" spans="102:102">
      <c r="CX101" s="41"/>
    </row>
    <row r="102" spans="102:102">
      <c r="CX102" s="41"/>
    </row>
    <row r="103" spans="102:102">
      <c r="CX103" s="41"/>
    </row>
    <row r="104" spans="102:102">
      <c r="CX104" s="41"/>
    </row>
    <row r="105" spans="102:102">
      <c r="CX105" s="41"/>
    </row>
    <row r="106" spans="102:102">
      <c r="CX106" s="41"/>
    </row>
    <row r="107" spans="102:102">
      <c r="CX107" s="41"/>
    </row>
    <row r="108" spans="102:102">
      <c r="CX108" s="41"/>
    </row>
    <row r="109" spans="102:102">
      <c r="CX109" s="41"/>
    </row>
    <row r="110" spans="102:102">
      <c r="CX110" s="41"/>
    </row>
    <row r="111" spans="102:102">
      <c r="CX111" s="41"/>
    </row>
    <row r="112" spans="102:102">
      <c r="CX112" s="41"/>
    </row>
    <row r="113" spans="102:103">
      <c r="CX113" s="41"/>
    </row>
    <row r="114" spans="102:103">
      <c r="CX114" s="41"/>
    </row>
    <row r="115" spans="102:103">
      <c r="CX115" s="41"/>
    </row>
    <row r="116" spans="102:103">
      <c r="CX116" s="41"/>
    </row>
    <row r="117" spans="102:103">
      <c r="CX117" s="41"/>
    </row>
    <row r="118" spans="102:103">
      <c r="CX118" s="41"/>
    </row>
    <row r="119" spans="102:103">
      <c r="CX119" s="41"/>
    </row>
    <row r="120" spans="102:103">
      <c r="CX120" s="41"/>
    </row>
    <row r="121" spans="102:103">
      <c r="CX121" s="41"/>
    </row>
    <row r="122" spans="102:103">
      <c r="CX122" s="41"/>
    </row>
    <row r="123" spans="102:103">
      <c r="CX123" s="41"/>
      <c r="CY123" s="57"/>
    </row>
    <row r="124" spans="102:103">
      <c r="CX124" s="41"/>
    </row>
    <row r="125" spans="102:103">
      <c r="CX125" s="41"/>
    </row>
    <row r="126" spans="102:103">
      <c r="CX126" s="41"/>
    </row>
    <row r="127" spans="102:103">
      <c r="CX127" s="41"/>
    </row>
    <row r="128" spans="102:103">
      <c r="CX128" s="41"/>
    </row>
    <row r="129" spans="102:102">
      <c r="CX129" s="41"/>
    </row>
    <row r="130" spans="102:102">
      <c r="CX130" s="41"/>
    </row>
    <row r="131" spans="102:102">
      <c r="CX131" s="41"/>
    </row>
    <row r="132" spans="102:102">
      <c r="CX132" s="41"/>
    </row>
    <row r="133" spans="102:102">
      <c r="CX133" s="41"/>
    </row>
    <row r="134" spans="102:102">
      <c r="CX134" s="41"/>
    </row>
    <row r="135" spans="102:102">
      <c r="CX135" s="41"/>
    </row>
    <row r="136" spans="102:102">
      <c r="CX136" s="41"/>
    </row>
    <row r="137" spans="102:102">
      <c r="CX137" s="41"/>
    </row>
    <row r="138" spans="102:102">
      <c r="CX138" s="41"/>
    </row>
    <row r="139" spans="102:102">
      <c r="CX139" s="41"/>
    </row>
    <row r="140" spans="102:102">
      <c r="CX140" s="41"/>
    </row>
  </sheetData>
  <sheetProtection algorithmName="SHA-512" hashValue="RSKEK6dPjEWuH0y2K5au8Jg3QYeLtwrqYOKWCZ5tr5qAK2Yu2aCHFNLl4EqPdneptLIpXD4FzEySFQH5vZd1qg==" saltValue="7c0lKxbW5VuUolV8gYnQGw==" spinCount="100000" sheet="1" formatCells="0" formatColumns="0" formatRows="0" insertColumns="0" insertRows="0" autoFilter="0"/>
  <mergeCells count="7">
    <mergeCell ref="D62:I62"/>
    <mergeCell ref="C12:J12"/>
    <mergeCell ref="C4:E4"/>
    <mergeCell ref="C5:E5"/>
    <mergeCell ref="C6:E6"/>
    <mergeCell ref="C7:E7"/>
    <mergeCell ref="C8:E8"/>
  </mergeCells>
  <pageMargins left="0.35" right="0.45" top="1.18" bottom="0.75" header="0.35" footer="0.5"/>
  <pageSetup scale="63" orientation="portrait" r:id="rId1"/>
  <headerFooter>
    <oddHeader xml:space="preserve">&amp;L&amp;"Times New Roman,Bold"&amp;12&amp;K870E00&amp;G&amp;R&amp;K002060 &amp;"Times New Roman,Bold"&amp;12 2023 ACFR Information&amp;"Arial,Regular"&amp;10
</oddHeader>
    <oddFooter>&amp;L&amp;"Times New Roman,Italic"&amp;9Page &amp;P of &amp;N
&amp;Z&amp;F &amp;A&amp;R&amp;"Times New Roman,Italic"&amp;9&amp;D &amp;T</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'Acct mapping to FCC'!$L$2:$L$45</xm:f>
          </x14:formula1>
          <xm:sqref>E42 E32 E21 E52</xm:sqref>
        </x14:dataValidation>
        <x14:dataValidation type="list" allowBlank="1" showInputMessage="1" showErrorMessage="1" xr:uid="{00000000-0002-0000-0200-000000000000}">
          <x14:formula1>
            <xm:f>'entity list for forms 6.30.2024'!$A$2:$A$126</xm:f>
          </x14:formula1>
          <xm:sqref>C4:E4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CY140"/>
  <sheetViews>
    <sheetView topLeftCell="B1" zoomScale="98" zoomScaleNormal="98" workbookViewId="0">
      <selection activeCell="L30" sqref="L30"/>
    </sheetView>
  </sheetViews>
  <sheetFormatPr defaultColWidth="9.1796875" defaultRowHeight="13" outlineLevelCol="1"/>
  <cols>
    <col min="1" max="1" width="11.453125" style="43" hidden="1" customWidth="1" outlineLevel="1"/>
    <col min="2" max="2" width="14.453125" style="43" customWidth="1" collapsed="1"/>
    <col min="3" max="3" width="15.1796875" style="43" customWidth="1"/>
    <col min="4" max="4" width="19.7265625" style="43" bestFit="1" customWidth="1"/>
    <col min="5" max="5" width="16.54296875" style="43" bestFit="1" customWidth="1"/>
    <col min="6" max="6" width="18.54296875" style="43" customWidth="1"/>
    <col min="7" max="7" width="16.54296875" style="89" customWidth="1"/>
    <col min="8" max="8" width="16.26953125" style="43" customWidth="1"/>
    <col min="9" max="9" width="16.54296875" style="89" customWidth="1"/>
    <col min="10" max="10" width="13" style="43" customWidth="1"/>
    <col min="11" max="11" width="27.1796875" style="43" customWidth="1"/>
    <col min="12" max="12" width="15.54296875" style="43" bestFit="1" customWidth="1"/>
    <col min="13" max="14" width="13.1796875" style="43" bestFit="1" customWidth="1"/>
    <col min="15" max="15" width="8.1796875" style="43" bestFit="1" customWidth="1"/>
    <col min="16" max="17" width="13.1796875" style="43" bestFit="1" customWidth="1"/>
    <col min="18" max="18" width="9.26953125" style="43" bestFit="1" customWidth="1"/>
    <col min="19" max="19" width="10.453125" style="43" bestFit="1" customWidth="1"/>
    <col min="20" max="20" width="13.1796875" style="43" bestFit="1" customWidth="1"/>
    <col min="21" max="21" width="10.453125" style="43" bestFit="1" customWidth="1"/>
    <col min="22" max="22" width="2.7265625" style="43" customWidth="1"/>
    <col min="23" max="23" width="14.1796875" style="43" bestFit="1" customWidth="1"/>
    <col min="24" max="99" width="9.1796875" style="43"/>
    <col min="100" max="100" width="11.81640625" style="83" customWidth="1"/>
    <col min="101" max="101" width="50.54296875" style="60" customWidth="1"/>
    <col min="102" max="102" width="12.7265625" style="60" customWidth="1"/>
    <col min="103" max="103" width="12.7265625" style="84" customWidth="1"/>
    <col min="104" max="16384" width="9.1796875" style="43"/>
  </cols>
  <sheetData>
    <row r="1" spans="2:103" ht="17.5">
      <c r="B1" s="107" t="s">
        <v>7</v>
      </c>
      <c r="C1" s="78"/>
      <c r="D1" s="60"/>
      <c r="E1" s="60"/>
      <c r="F1" s="60"/>
      <c r="G1" s="60"/>
      <c r="H1" s="60"/>
      <c r="I1" s="60"/>
      <c r="CV1" s="79"/>
      <c r="CW1" s="80"/>
      <c r="CX1" s="81"/>
      <c r="CY1" s="82"/>
    </row>
    <row r="2" spans="2:103">
      <c r="C2" s="60"/>
      <c r="D2" s="60"/>
      <c r="E2" s="60"/>
      <c r="F2" s="60"/>
      <c r="G2" s="60"/>
      <c r="H2" s="60"/>
      <c r="I2" s="60"/>
      <c r="CX2" s="83"/>
    </row>
    <row r="3" spans="2:103" ht="15">
      <c r="B3" s="85" t="s">
        <v>44</v>
      </c>
      <c r="C3" s="83"/>
      <c r="D3" s="83"/>
      <c r="E3" s="60"/>
      <c r="F3" s="86"/>
      <c r="G3" s="86"/>
      <c r="H3" s="87"/>
      <c r="I3" s="87"/>
      <c r="CX3" s="83"/>
    </row>
    <row r="4" spans="2:103" ht="13.5" thickBot="1">
      <c r="B4" s="60" t="s">
        <v>65</v>
      </c>
      <c r="C4" s="243">
        <v>46600</v>
      </c>
      <c r="D4" s="243"/>
      <c r="E4" s="60"/>
      <c r="G4" s="60"/>
      <c r="H4" s="60"/>
      <c r="I4" s="60"/>
      <c r="CX4" s="83"/>
    </row>
    <row r="5" spans="2:103" ht="13.5" thickBot="1">
      <c r="B5" s="60" t="s">
        <v>66</v>
      </c>
      <c r="C5" s="244" t="s">
        <v>85</v>
      </c>
      <c r="D5" s="243"/>
      <c r="E5" s="60"/>
      <c r="F5" s="60"/>
      <c r="G5" s="60"/>
      <c r="I5" s="60"/>
      <c r="K5" s="60"/>
      <c r="CX5" s="83"/>
    </row>
    <row r="6" spans="2:103" ht="13.5" thickBot="1">
      <c r="B6" s="60" t="s">
        <v>67</v>
      </c>
      <c r="C6" s="243" t="s">
        <v>468</v>
      </c>
      <c r="D6" s="243"/>
      <c r="E6" s="60"/>
      <c r="F6" s="86"/>
      <c r="G6" s="86"/>
      <c r="H6" s="60" t="s">
        <v>45</v>
      </c>
      <c r="I6" s="60"/>
      <c r="K6" s="60"/>
      <c r="CX6" s="83"/>
    </row>
    <row r="7" spans="2:103" ht="13.5" thickBot="1">
      <c r="B7" s="60" t="s">
        <v>68</v>
      </c>
      <c r="C7" s="245" t="s">
        <v>469</v>
      </c>
      <c r="D7" s="245"/>
      <c r="E7" s="60"/>
      <c r="F7" s="60"/>
      <c r="G7" s="60"/>
      <c r="H7" s="60"/>
      <c r="I7" s="60"/>
      <c r="K7" s="60"/>
      <c r="CX7" s="83"/>
    </row>
    <row r="8" spans="2:103" ht="13.5" thickBot="1">
      <c r="B8" s="60" t="s">
        <v>117</v>
      </c>
      <c r="C8" s="245" t="s">
        <v>470</v>
      </c>
      <c r="D8" s="245"/>
      <c r="E8" s="60"/>
      <c r="F8" s="60"/>
      <c r="G8" s="88"/>
      <c r="H8" s="60"/>
      <c r="I8" s="60"/>
      <c r="CX8" s="83"/>
    </row>
    <row r="9" spans="2:103">
      <c r="X9" s="90"/>
      <c r="CX9" s="83"/>
    </row>
    <row r="10" spans="2:103" ht="13.5" thickBot="1">
      <c r="X10" s="90"/>
      <c r="CX10" s="83"/>
    </row>
    <row r="11" spans="2:103" ht="15.5" thickBot="1">
      <c r="B11" s="85" t="s">
        <v>46</v>
      </c>
      <c r="C11" s="241"/>
      <c r="D11" s="242"/>
      <c r="E11" s="60" t="s">
        <v>74</v>
      </c>
      <c r="X11" s="90"/>
      <c r="CX11" s="83"/>
    </row>
    <row r="12" spans="2:103">
      <c r="E12" s="43" t="s">
        <v>73</v>
      </c>
      <c r="X12" s="90"/>
      <c r="CX12" s="83"/>
    </row>
    <row r="13" spans="2:103">
      <c r="X13" s="90"/>
      <c r="CX13" s="83"/>
    </row>
    <row r="14" spans="2:103" ht="15">
      <c r="B14" s="85" t="s">
        <v>72</v>
      </c>
      <c r="C14" s="91" t="s">
        <v>50</v>
      </c>
      <c r="D14" s="91" t="s">
        <v>51</v>
      </c>
      <c r="E14" s="91" t="s">
        <v>52</v>
      </c>
      <c r="F14" s="91" t="s">
        <v>53</v>
      </c>
      <c r="G14" s="91" t="s">
        <v>92</v>
      </c>
      <c r="H14" s="91" t="s">
        <v>112</v>
      </c>
      <c r="I14" s="91" t="s">
        <v>493</v>
      </c>
      <c r="J14" s="91" t="s">
        <v>494</v>
      </c>
      <c r="X14" s="90"/>
      <c r="CX14" s="83"/>
    </row>
    <row r="15" spans="2:103">
      <c r="X15" s="90"/>
      <c r="CX15" s="83"/>
    </row>
    <row r="16" spans="2:103">
      <c r="E16" s="93" t="s">
        <v>24</v>
      </c>
      <c r="X16" s="90"/>
      <c r="CX16" s="83"/>
    </row>
    <row r="17" spans="3:102">
      <c r="E17" s="93" t="s">
        <v>25</v>
      </c>
      <c r="X17" s="90"/>
      <c r="CS17" s="89"/>
      <c r="CT17" s="89"/>
      <c r="CU17" s="89"/>
      <c r="CX17" s="83"/>
    </row>
    <row r="18" spans="3:102">
      <c r="E18" s="93" t="s">
        <v>26</v>
      </c>
      <c r="F18" s="90" t="s">
        <v>27</v>
      </c>
      <c r="X18" s="90"/>
      <c r="CS18" s="89"/>
      <c r="CT18" s="89"/>
      <c r="CU18" s="89"/>
      <c r="CX18" s="83"/>
    </row>
    <row r="19" spans="3:102">
      <c r="C19" s="94"/>
      <c r="E19" s="93" t="s">
        <v>28</v>
      </c>
      <c r="F19" s="90" t="s">
        <v>29</v>
      </c>
      <c r="X19" s="90"/>
      <c r="CX19" s="83"/>
    </row>
    <row r="20" spans="3:102">
      <c r="C20" s="94"/>
      <c r="D20" s="93" t="s">
        <v>30</v>
      </c>
      <c r="E20" s="93" t="s">
        <v>31</v>
      </c>
      <c r="F20" s="90" t="s">
        <v>32</v>
      </c>
      <c r="X20" s="90"/>
      <c r="CX20" s="83"/>
    </row>
    <row r="21" spans="3:102">
      <c r="C21" s="95" t="s">
        <v>33</v>
      </c>
      <c r="D21" s="96" t="s">
        <v>32</v>
      </c>
      <c r="E21" s="97" t="s">
        <v>465</v>
      </c>
      <c r="F21" s="91" t="s">
        <v>35</v>
      </c>
      <c r="G21" s="92" t="s">
        <v>111</v>
      </c>
      <c r="H21" s="91" t="s">
        <v>113</v>
      </c>
      <c r="I21" s="92" t="s">
        <v>111</v>
      </c>
      <c r="J21" s="91" t="s">
        <v>113</v>
      </c>
      <c r="L21" s="98"/>
      <c r="M21" s="98"/>
      <c r="N21" s="98"/>
      <c r="O21" s="98"/>
      <c r="X21" s="90"/>
      <c r="CX21" s="83"/>
    </row>
    <row r="22" spans="3:102">
      <c r="D22" s="90"/>
      <c r="E22" s="99"/>
      <c r="F22" s="90"/>
      <c r="X22" s="90"/>
      <c r="CX22" s="83"/>
    </row>
    <row r="23" spans="3:102">
      <c r="C23" s="94" t="s">
        <v>36</v>
      </c>
      <c r="D23" s="100"/>
      <c r="E23" s="71">
        <v>77047.7</v>
      </c>
      <c r="F23" s="71">
        <f>+E23*D23</f>
        <v>0</v>
      </c>
      <c r="X23" s="90"/>
      <c r="CX23" s="83"/>
    </row>
    <row r="24" spans="3:102">
      <c r="C24" s="94" t="s">
        <v>37</v>
      </c>
      <c r="D24" s="100"/>
      <c r="E24" s="71">
        <v>5464.51</v>
      </c>
      <c r="F24" s="71">
        <f>+E24*D24</f>
        <v>0</v>
      </c>
      <c r="X24" s="90"/>
      <c r="CX24" s="83"/>
    </row>
    <row r="25" spans="3:102">
      <c r="C25" s="94" t="s">
        <v>38</v>
      </c>
      <c r="D25" s="100"/>
      <c r="E25" s="71">
        <v>4532</v>
      </c>
      <c r="F25" s="71">
        <f>+E25*D25</f>
        <v>0</v>
      </c>
      <c r="X25" s="90"/>
      <c r="CX25" s="83"/>
    </row>
    <row r="26" spans="3:102">
      <c r="C26" s="94" t="s">
        <v>39</v>
      </c>
      <c r="D26" s="100"/>
      <c r="E26" s="71">
        <v>6750</v>
      </c>
      <c r="F26" s="71">
        <f>+E26*D26</f>
        <v>0</v>
      </c>
      <c r="X26" s="90"/>
      <c r="CX26" s="83"/>
    </row>
    <row r="27" spans="3:102">
      <c r="C27" s="94" t="s">
        <v>40</v>
      </c>
      <c r="D27" s="100">
        <v>0.44469999999999998</v>
      </c>
      <c r="E27" s="72">
        <v>58270.52</v>
      </c>
      <c r="F27" s="72">
        <f>+E27*D27</f>
        <v>25912.900243999997</v>
      </c>
      <c r="G27" s="112">
        <v>40015</v>
      </c>
      <c r="H27" s="72">
        <v>8836</v>
      </c>
      <c r="I27" s="113">
        <v>40015</v>
      </c>
      <c r="J27" s="72">
        <f>17081.04-4.14</f>
        <v>17076.900000000001</v>
      </c>
      <c r="L27" s="102"/>
      <c r="N27" s="102"/>
      <c r="X27" s="90"/>
      <c r="CX27" s="83"/>
    </row>
    <row r="28" spans="3:102">
      <c r="E28" s="71"/>
      <c r="F28" s="71"/>
      <c r="X28" s="90"/>
      <c r="CX28" s="83"/>
    </row>
    <row r="29" spans="3:102">
      <c r="E29" s="72">
        <f>SUM(E23:E27)</f>
        <v>152064.72999999998</v>
      </c>
      <c r="F29" s="72">
        <f>SUM(F23:F27)</f>
        <v>25912.900243999997</v>
      </c>
      <c r="G29" s="101"/>
      <c r="H29" s="72">
        <f>SUM(H23:H27)</f>
        <v>8836</v>
      </c>
      <c r="I29" s="101"/>
      <c r="J29" s="72">
        <f>SUM(J23:J27)</f>
        <v>17076.900000000001</v>
      </c>
      <c r="X29" s="90"/>
      <c r="CX29" s="83"/>
    </row>
    <row r="30" spans="3:102">
      <c r="E30" s="71"/>
      <c r="F30" s="71"/>
      <c r="X30" s="90"/>
      <c r="CX30" s="83"/>
    </row>
    <row r="31" spans="3:102">
      <c r="E31" s="71"/>
      <c r="F31" s="71"/>
      <c r="X31" s="90"/>
      <c r="CX31" s="83"/>
    </row>
    <row r="32" spans="3:102">
      <c r="E32" s="97" t="s">
        <v>466</v>
      </c>
      <c r="F32" s="71"/>
      <c r="X32" s="90"/>
      <c r="CX32" s="83"/>
    </row>
    <row r="33" spans="3:102">
      <c r="C33" s="94" t="s">
        <v>36</v>
      </c>
      <c r="D33" s="100"/>
      <c r="E33" s="71">
        <v>0</v>
      </c>
      <c r="F33" s="71">
        <f>+E33*D33</f>
        <v>0</v>
      </c>
      <c r="X33" s="90"/>
      <c r="CX33" s="83"/>
    </row>
    <row r="34" spans="3:102">
      <c r="C34" s="94" t="s">
        <v>37</v>
      </c>
      <c r="D34" s="100"/>
      <c r="E34" s="71">
        <v>11071</v>
      </c>
      <c r="F34" s="71">
        <f>+E34*D34</f>
        <v>0</v>
      </c>
      <c r="X34" s="90"/>
      <c r="CX34" s="83"/>
    </row>
    <row r="35" spans="3:102">
      <c r="C35" s="94" t="s">
        <v>38</v>
      </c>
      <c r="D35" s="100"/>
      <c r="E35" s="71">
        <v>0</v>
      </c>
      <c r="F35" s="71">
        <f>+E35*D35</f>
        <v>0</v>
      </c>
      <c r="X35" s="90"/>
      <c r="CX35" s="83"/>
    </row>
    <row r="36" spans="3:102">
      <c r="C36" s="94" t="s">
        <v>39</v>
      </c>
      <c r="D36" s="100"/>
      <c r="E36" s="71">
        <v>0</v>
      </c>
      <c r="F36" s="71">
        <f>+E36*D36</f>
        <v>0</v>
      </c>
      <c r="X36" s="90"/>
      <c r="CX36" s="83"/>
    </row>
    <row r="37" spans="3:102">
      <c r="C37" s="94" t="s">
        <v>40</v>
      </c>
      <c r="D37" s="100"/>
      <c r="E37" s="72">
        <v>0</v>
      </c>
      <c r="F37" s="72">
        <f>+E37*D37</f>
        <v>0</v>
      </c>
      <c r="G37" s="101"/>
      <c r="H37" s="72"/>
      <c r="I37" s="101"/>
      <c r="J37" s="72"/>
      <c r="X37" s="90"/>
      <c r="CX37" s="83"/>
    </row>
    <row r="38" spans="3:102">
      <c r="E38" s="71"/>
      <c r="F38" s="71"/>
      <c r="X38" s="90"/>
      <c r="CX38" s="83"/>
    </row>
    <row r="39" spans="3:102">
      <c r="E39" s="72">
        <f>SUM(E33:E37)</f>
        <v>11071</v>
      </c>
      <c r="F39" s="72">
        <f>SUM(F33:F37)</f>
        <v>0</v>
      </c>
      <c r="G39" s="101"/>
      <c r="H39" s="72">
        <f>SUM(H33:H37)</f>
        <v>0</v>
      </c>
      <c r="I39" s="101"/>
      <c r="J39" s="72">
        <f>SUM(J33:J37)</f>
        <v>0</v>
      </c>
      <c r="X39" s="90"/>
      <c r="CX39" s="83"/>
    </row>
    <row r="40" spans="3:102">
      <c r="E40" s="71"/>
      <c r="F40" s="71"/>
      <c r="X40" s="90"/>
      <c r="CX40" s="83"/>
    </row>
    <row r="41" spans="3:102">
      <c r="E41" s="71"/>
      <c r="F41" s="71"/>
      <c r="X41" s="90"/>
      <c r="CX41" s="83"/>
    </row>
    <row r="42" spans="3:102">
      <c r="E42" s="97" t="s">
        <v>467</v>
      </c>
      <c r="F42" s="71"/>
      <c r="X42" s="90"/>
      <c r="CX42" s="83"/>
    </row>
    <row r="43" spans="3:102">
      <c r="C43" s="94" t="s">
        <v>36</v>
      </c>
      <c r="D43" s="100"/>
      <c r="E43" s="71">
        <v>31429.7</v>
      </c>
      <c r="F43" s="71">
        <f>+E43*D43</f>
        <v>0</v>
      </c>
      <c r="X43" s="90"/>
      <c r="CX43" s="83"/>
    </row>
    <row r="44" spans="3:102">
      <c r="C44" s="94" t="s">
        <v>37</v>
      </c>
      <c r="D44" s="100"/>
      <c r="E44" s="71">
        <v>2772.5</v>
      </c>
      <c r="F44" s="71">
        <f>+E44*D44</f>
        <v>0</v>
      </c>
      <c r="X44" s="90"/>
      <c r="CX44" s="83"/>
    </row>
    <row r="45" spans="3:102">
      <c r="C45" s="94" t="s">
        <v>38</v>
      </c>
      <c r="D45" s="100"/>
      <c r="E45" s="71">
        <v>3545</v>
      </c>
      <c r="F45" s="71">
        <f>+E45*D45</f>
        <v>0</v>
      </c>
      <c r="X45" s="90"/>
      <c r="CX45" s="83"/>
    </row>
    <row r="46" spans="3:102">
      <c r="C46" s="94" t="s">
        <v>39</v>
      </c>
      <c r="D46" s="100"/>
      <c r="E46" s="71">
        <v>0</v>
      </c>
      <c r="F46" s="71">
        <f>+E46*D46</f>
        <v>0</v>
      </c>
      <c r="X46" s="90"/>
      <c r="CX46" s="83"/>
    </row>
    <row r="47" spans="3:102">
      <c r="C47" s="94" t="s">
        <v>40</v>
      </c>
      <c r="D47" s="100">
        <v>0.7873</v>
      </c>
      <c r="E47" s="72">
        <v>75567.17</v>
      </c>
      <c r="F47" s="72">
        <f>+E47*D47</f>
        <v>59494.032940999998</v>
      </c>
      <c r="G47" s="101">
        <v>38105</v>
      </c>
      <c r="H47" s="72">
        <v>59494.03</v>
      </c>
      <c r="I47" s="101"/>
      <c r="J47" s="72"/>
      <c r="X47" s="90"/>
      <c r="CX47" s="83"/>
    </row>
    <row r="48" spans="3:102">
      <c r="E48" s="71"/>
      <c r="F48" s="71"/>
      <c r="X48" s="90"/>
      <c r="CX48" s="83"/>
    </row>
    <row r="49" spans="2:102">
      <c r="E49" s="72">
        <f>SUM(E43:E47)</f>
        <v>113314.37</v>
      </c>
      <c r="F49" s="72">
        <f>SUM(F43:F47)</f>
        <v>59494.032940999998</v>
      </c>
      <c r="G49" s="101"/>
      <c r="H49" s="72">
        <f>SUM(H43:H47)</f>
        <v>59494.03</v>
      </c>
      <c r="I49" s="101"/>
      <c r="J49" s="72">
        <f>SUM(J43:J47)</f>
        <v>0</v>
      </c>
      <c r="X49" s="90"/>
      <c r="CX49" s="83"/>
    </row>
    <row r="50" spans="2:102">
      <c r="E50" s="103"/>
      <c r="F50" s="103"/>
      <c r="X50" s="90"/>
      <c r="CX50" s="83"/>
    </row>
    <row r="51" spans="2:102">
      <c r="E51" s="103"/>
      <c r="F51" s="103"/>
      <c r="CX51" s="83"/>
    </row>
    <row r="52" spans="2:102">
      <c r="E52" s="97" t="s">
        <v>34</v>
      </c>
      <c r="F52" s="71"/>
      <c r="CX52" s="83"/>
    </row>
    <row r="53" spans="2:102">
      <c r="C53" s="94" t="s">
        <v>36</v>
      </c>
      <c r="D53" s="100"/>
      <c r="E53" s="71"/>
      <c r="F53" s="71">
        <f>+E53*D53</f>
        <v>0</v>
      </c>
      <c r="CX53" s="83"/>
    </row>
    <row r="54" spans="2:102">
      <c r="C54" s="94" t="s">
        <v>37</v>
      </c>
      <c r="D54" s="100"/>
      <c r="E54" s="71"/>
      <c r="F54" s="71">
        <f>+E54*D54</f>
        <v>0</v>
      </c>
      <c r="CX54" s="83"/>
    </row>
    <row r="55" spans="2:102">
      <c r="C55" s="94" t="s">
        <v>38</v>
      </c>
      <c r="D55" s="100"/>
      <c r="E55" s="71"/>
      <c r="F55" s="71">
        <f>+E55*D55</f>
        <v>0</v>
      </c>
      <c r="CX55" s="83"/>
    </row>
    <row r="56" spans="2:102">
      <c r="C56" s="94" t="s">
        <v>39</v>
      </c>
      <c r="D56" s="100"/>
      <c r="E56" s="71"/>
      <c r="F56" s="71">
        <f>+E56*D56</f>
        <v>0</v>
      </c>
      <c r="CX56" s="83"/>
    </row>
    <row r="57" spans="2:102">
      <c r="C57" s="94" t="s">
        <v>40</v>
      </c>
      <c r="D57" s="100"/>
      <c r="E57" s="72"/>
      <c r="F57" s="72">
        <f>+E57*D57</f>
        <v>0</v>
      </c>
      <c r="G57" s="101"/>
      <c r="H57" s="72"/>
      <c r="I57" s="101"/>
      <c r="J57" s="72"/>
      <c r="CX57" s="83"/>
    </row>
    <row r="58" spans="2:102">
      <c r="E58" s="71"/>
      <c r="F58" s="71"/>
      <c r="CX58" s="83"/>
    </row>
    <row r="59" spans="2:102">
      <c r="E59" s="72">
        <f>SUM(E53:E57)</f>
        <v>0</v>
      </c>
      <c r="F59" s="72">
        <f>SUM(F53:F57)</f>
        <v>0</v>
      </c>
      <c r="G59" s="101"/>
      <c r="H59" s="72">
        <f>SUM(H53:H57)</f>
        <v>0</v>
      </c>
      <c r="I59" s="101"/>
      <c r="J59" s="72">
        <f>SUM(J53:J57)</f>
        <v>0</v>
      </c>
      <c r="CX59" s="83"/>
    </row>
    <row r="60" spans="2:102">
      <c r="E60" s="103"/>
      <c r="F60" s="103"/>
      <c r="CX60" s="83"/>
    </row>
    <row r="61" spans="2:102" ht="13.5" thickBot="1">
      <c r="C61" s="140"/>
      <c r="E61" s="103"/>
      <c r="F61" s="103"/>
      <c r="H61" s="98"/>
      <c r="X61" s="90"/>
      <c r="CX61" s="83"/>
    </row>
    <row r="62" spans="2:102" ht="13.5" thickTop="1">
      <c r="B62" s="141"/>
      <c r="C62" s="55"/>
      <c r="D62" s="223" t="s">
        <v>41</v>
      </c>
      <c r="E62" s="223"/>
      <c r="F62" s="223"/>
      <c r="G62" s="223"/>
      <c r="H62" s="224"/>
      <c r="X62" s="90"/>
      <c r="CX62" s="83"/>
    </row>
    <row r="63" spans="2:102">
      <c r="B63" s="141"/>
      <c r="C63" s="125"/>
      <c r="D63" s="16"/>
      <c r="E63" s="25"/>
      <c r="F63" s="25"/>
      <c r="G63" s="56"/>
      <c r="H63" s="122"/>
      <c r="CX63" s="83"/>
    </row>
    <row r="64" spans="2:102" ht="26">
      <c r="B64" s="141"/>
      <c r="C64" s="126" t="s">
        <v>501</v>
      </c>
      <c r="D64" s="139" t="s">
        <v>500</v>
      </c>
      <c r="E64" s="116" t="s">
        <v>495</v>
      </c>
      <c r="F64" s="117" t="s">
        <v>496</v>
      </c>
      <c r="G64" s="118" t="s">
        <v>498</v>
      </c>
      <c r="H64" s="123" t="s">
        <v>497</v>
      </c>
      <c r="CX64" s="83"/>
    </row>
    <row r="65" spans="1:102">
      <c r="A65" s="109" t="s">
        <v>2074</v>
      </c>
      <c r="B65" s="141"/>
      <c r="C65" s="26"/>
      <c r="D65" s="16"/>
      <c r="E65" s="25"/>
      <c r="F65" s="25"/>
      <c r="G65" s="56"/>
      <c r="H65" s="122"/>
      <c r="CX65" s="83"/>
    </row>
    <row r="66" spans="1:102">
      <c r="A66" s="108">
        <v>4113000</v>
      </c>
      <c r="B66" s="141"/>
      <c r="C66" s="127" t="str">
        <f>+E21</f>
        <v>441</v>
      </c>
      <c r="D66" s="109" t="e">
        <f>VLOOKUP(C66,#REF!,4,FALSE)</f>
        <v>#REF!</v>
      </c>
      <c r="E66" s="73">
        <f>F29</f>
        <v>25912.900243999997</v>
      </c>
      <c r="F66" s="25"/>
      <c r="G66" s="134">
        <v>0</v>
      </c>
      <c r="H66" s="133">
        <f>+E66+G66</f>
        <v>25912.900243999997</v>
      </c>
      <c r="CX66" s="83"/>
    </row>
    <row r="67" spans="1:102">
      <c r="A67" s="108">
        <v>4115000</v>
      </c>
      <c r="B67" s="141"/>
      <c r="C67" s="127" t="str">
        <f>+E32</f>
        <v>465</v>
      </c>
      <c r="D67" s="109" t="e">
        <f>VLOOKUP(C67,#REF!,4,FALSE)</f>
        <v>#REF!</v>
      </c>
      <c r="E67" s="73">
        <f>F39</f>
        <v>0</v>
      </c>
      <c r="F67" s="25"/>
      <c r="G67" s="134">
        <v>0</v>
      </c>
      <c r="H67" s="133">
        <f>+E67+G67</f>
        <v>0</v>
      </c>
      <c r="CX67" s="83"/>
    </row>
    <row r="68" spans="1:102">
      <c r="A68" s="108">
        <v>4070100</v>
      </c>
      <c r="B68" s="141"/>
      <c r="C68" s="127" t="str">
        <f>+E42</f>
        <v>468</v>
      </c>
      <c r="D68" s="109" t="e">
        <f>VLOOKUP(C68,#REF!,4,FALSE)</f>
        <v>#REF!</v>
      </c>
      <c r="E68" s="73">
        <f>F49</f>
        <v>59494.032940999998</v>
      </c>
      <c r="F68" s="25"/>
      <c r="G68" s="134">
        <v>0</v>
      </c>
      <c r="H68" s="133">
        <f>+E68+G68</f>
        <v>59494.032940999998</v>
      </c>
      <c r="CX68" s="83"/>
    </row>
    <row r="69" spans="1:102">
      <c r="A69" s="108"/>
      <c r="B69" s="141"/>
      <c r="C69" s="127" t="str">
        <f>+E52</f>
        <v>4xx</v>
      </c>
      <c r="D69" s="109" t="e">
        <f>VLOOKUP(C69,#REF!,4,FALSE)</f>
        <v>#REF!</v>
      </c>
      <c r="E69" s="73">
        <f>F59</f>
        <v>0</v>
      </c>
      <c r="F69" s="25"/>
      <c r="G69" s="134">
        <v>0</v>
      </c>
      <c r="H69" s="133">
        <f>+E69+G69</f>
        <v>0</v>
      </c>
      <c r="CX69" s="83"/>
    </row>
    <row r="70" spans="1:102">
      <c r="B70" s="141"/>
      <c r="C70" s="128"/>
      <c r="D70" s="16"/>
      <c r="E70" s="25"/>
      <c r="F70" s="25"/>
      <c r="G70" s="56"/>
      <c r="H70" s="135"/>
      <c r="CX70" s="83"/>
    </row>
    <row r="71" spans="1:102">
      <c r="B71" s="141"/>
      <c r="C71" s="128"/>
      <c r="D71" s="16"/>
      <c r="E71" s="25"/>
      <c r="F71" s="25"/>
      <c r="G71" s="56"/>
      <c r="H71" s="135"/>
      <c r="CX71" s="83"/>
    </row>
    <row r="72" spans="1:102">
      <c r="B72" s="141"/>
      <c r="C72" s="128"/>
      <c r="D72" s="16"/>
      <c r="E72" s="25"/>
      <c r="F72" s="25"/>
      <c r="G72" s="56"/>
      <c r="H72" s="135"/>
      <c r="CX72" s="83"/>
    </row>
    <row r="73" spans="1:102">
      <c r="B73" s="141"/>
      <c r="C73" s="129"/>
      <c r="D73" s="16"/>
      <c r="E73" s="25"/>
      <c r="F73" s="25"/>
      <c r="G73" s="56"/>
      <c r="H73" s="136"/>
      <c r="CX73" s="83"/>
    </row>
    <row r="74" spans="1:102" ht="13.5" thickBot="1">
      <c r="B74" s="141"/>
      <c r="C74" s="130"/>
      <c r="D74" s="119"/>
      <c r="E74" s="124">
        <f>SUM(E66:E73)</f>
        <v>85406.933185000002</v>
      </c>
      <c r="F74" s="137"/>
      <c r="G74" s="124">
        <f>SUM(G66:G73)</f>
        <v>0</v>
      </c>
      <c r="H74" s="132">
        <f>IF(SUM(H66:H73)=SUM(G74+E74),SUM(H66:H73))</f>
        <v>85406.933185000002</v>
      </c>
      <c r="CX74" s="83"/>
    </row>
    <row r="75" spans="1:102" ht="13.5" thickTop="1">
      <c r="E75" s="71"/>
      <c r="F75" s="71"/>
      <c r="CX75" s="83"/>
    </row>
    <row r="76" spans="1:102">
      <c r="E76" s="71"/>
      <c r="F76" s="71"/>
      <c r="CX76" s="83"/>
    </row>
    <row r="77" spans="1:102">
      <c r="CX77" s="83"/>
    </row>
    <row r="78" spans="1:102">
      <c r="CX78" s="83"/>
    </row>
    <row r="79" spans="1:102">
      <c r="CX79" s="83"/>
    </row>
    <row r="80" spans="1:102">
      <c r="CX80" s="83"/>
    </row>
    <row r="81" spans="102:103">
      <c r="CX81" s="83"/>
    </row>
    <row r="82" spans="102:103">
      <c r="CX82" s="83"/>
    </row>
    <row r="83" spans="102:103">
      <c r="CX83" s="83"/>
    </row>
    <row r="84" spans="102:103">
      <c r="CX84" s="83"/>
    </row>
    <row r="85" spans="102:103">
      <c r="CX85" s="83"/>
    </row>
    <row r="86" spans="102:103">
      <c r="CX86" s="83"/>
    </row>
    <row r="87" spans="102:103">
      <c r="CX87" s="83"/>
    </row>
    <row r="88" spans="102:103">
      <c r="CX88" s="83"/>
    </row>
    <row r="89" spans="102:103">
      <c r="CX89" s="83"/>
    </row>
    <row r="90" spans="102:103">
      <c r="CX90" s="83"/>
    </row>
    <row r="91" spans="102:103">
      <c r="CX91" s="83"/>
    </row>
    <row r="92" spans="102:103">
      <c r="CX92" s="83"/>
    </row>
    <row r="93" spans="102:103">
      <c r="CX93" s="83"/>
    </row>
    <row r="94" spans="102:103">
      <c r="CX94" s="83"/>
    </row>
    <row r="95" spans="102:103">
      <c r="CX95" s="83"/>
      <c r="CY95" s="104"/>
    </row>
    <row r="96" spans="102:103">
      <c r="CX96" s="83"/>
      <c r="CY96" s="104"/>
    </row>
    <row r="97" spans="102:102">
      <c r="CX97" s="83"/>
    </row>
    <row r="98" spans="102:102">
      <c r="CX98" s="83"/>
    </row>
    <row r="99" spans="102:102">
      <c r="CX99" s="83"/>
    </row>
    <row r="100" spans="102:102">
      <c r="CX100" s="83"/>
    </row>
    <row r="101" spans="102:102">
      <c r="CX101" s="83"/>
    </row>
    <row r="102" spans="102:102">
      <c r="CX102" s="83"/>
    </row>
    <row r="103" spans="102:102">
      <c r="CX103" s="83"/>
    </row>
    <row r="104" spans="102:102">
      <c r="CX104" s="83"/>
    </row>
    <row r="105" spans="102:102">
      <c r="CX105" s="83"/>
    </row>
    <row r="106" spans="102:102">
      <c r="CX106" s="83"/>
    </row>
    <row r="107" spans="102:102">
      <c r="CX107" s="83"/>
    </row>
    <row r="108" spans="102:102">
      <c r="CX108" s="83"/>
    </row>
    <row r="109" spans="102:102">
      <c r="CX109" s="83"/>
    </row>
    <row r="110" spans="102:102">
      <c r="CX110" s="83"/>
    </row>
    <row r="111" spans="102:102">
      <c r="CX111" s="83"/>
    </row>
    <row r="112" spans="102:102">
      <c r="CX112" s="83"/>
    </row>
    <row r="113" spans="102:103">
      <c r="CX113" s="83"/>
    </row>
    <row r="114" spans="102:103">
      <c r="CX114" s="83"/>
    </row>
    <row r="115" spans="102:103">
      <c r="CX115" s="83"/>
    </row>
    <row r="116" spans="102:103">
      <c r="CX116" s="83"/>
    </row>
    <row r="117" spans="102:103">
      <c r="CX117" s="83"/>
    </row>
    <row r="118" spans="102:103">
      <c r="CX118" s="83"/>
    </row>
    <row r="119" spans="102:103">
      <c r="CX119" s="83"/>
    </row>
    <row r="120" spans="102:103">
      <c r="CX120" s="83"/>
    </row>
    <row r="121" spans="102:103">
      <c r="CX121" s="83"/>
    </row>
    <row r="122" spans="102:103">
      <c r="CX122" s="83"/>
    </row>
    <row r="123" spans="102:103">
      <c r="CX123" s="83"/>
      <c r="CY123" s="104"/>
    </row>
    <row r="124" spans="102:103">
      <c r="CX124" s="83"/>
    </row>
    <row r="125" spans="102:103">
      <c r="CX125" s="83"/>
    </row>
    <row r="126" spans="102:103">
      <c r="CX126" s="83"/>
    </row>
    <row r="127" spans="102:103">
      <c r="CX127" s="83"/>
    </row>
    <row r="128" spans="102:103">
      <c r="CX128" s="83"/>
    </row>
    <row r="129" spans="102:102">
      <c r="CX129" s="83"/>
    </row>
    <row r="130" spans="102:102">
      <c r="CX130" s="83"/>
    </row>
    <row r="131" spans="102:102">
      <c r="CX131" s="83"/>
    </row>
    <row r="132" spans="102:102">
      <c r="CX132" s="83"/>
    </row>
    <row r="133" spans="102:102">
      <c r="CX133" s="83"/>
    </row>
    <row r="134" spans="102:102">
      <c r="CX134" s="83"/>
    </row>
    <row r="135" spans="102:102">
      <c r="CX135" s="83"/>
    </row>
    <row r="136" spans="102:102">
      <c r="CX136" s="83"/>
    </row>
    <row r="137" spans="102:102">
      <c r="CX137" s="83"/>
    </row>
    <row r="138" spans="102:102">
      <c r="CX138" s="83"/>
    </row>
    <row r="139" spans="102:102">
      <c r="CX139" s="83"/>
    </row>
    <row r="140" spans="102:102">
      <c r="CX140" s="83"/>
    </row>
  </sheetData>
  <sheetProtection algorithmName="SHA-512" hashValue="xnXkcGL+VhKaCrUu9wGccaKvQl0ZcLrg6gPG/4iOghDbyUUPptfUW9BpWLO0bzG/AfhVFC5NU/fEowC/VdqoMw==" saltValue="6mAzZj6OdJ2tqRIlS2U1DA==" spinCount="100000" sheet="1" formatCells="0" formatColumns="0" formatRows="0" insertColumns="0" insertRows="0" autoFilter="0"/>
  <mergeCells count="7">
    <mergeCell ref="D62:H62"/>
    <mergeCell ref="C11:D11"/>
    <mergeCell ref="C4:D4"/>
    <mergeCell ref="C5:D5"/>
    <mergeCell ref="C6:D6"/>
    <mergeCell ref="C7:D7"/>
    <mergeCell ref="C8:D8"/>
  </mergeCells>
  <dataValidations count="2">
    <dataValidation type="list" allowBlank="1" showInputMessage="1" showErrorMessage="1" sqref="C11:D11" xr:uid="{00000000-0002-0000-0300-000000000000}">
      <formula1>NAReason</formula1>
    </dataValidation>
    <dataValidation type="list" allowBlank="1" showInputMessage="1" showErrorMessage="1" sqref="C4:D4" xr:uid="{00000000-0002-0000-0300-000001000000}">
      <formula1>#REF!</formula1>
    </dataValidation>
  </dataValidations>
  <pageMargins left="0.35" right="0.45" top="1.18" bottom="0.75" header="0.35" footer="0.5"/>
  <pageSetup scale="66" orientation="portrait" r:id="rId1"/>
  <headerFooter>
    <oddHeader xml:space="preserve">&amp;L&amp;"Times New Roman,Bold"&amp;12&amp;K870E00&amp;G&amp;R&amp;K002060 &amp;"Times New Roman,Bold"&amp;12 2023 ACFR Information&amp;"Arial,Regular"&amp;10
</oddHeader>
    <oddFooter>&amp;L&amp;"Times New Roman,Italic"&amp;9Page &amp;P of &amp;N
&amp;Z&amp;F &amp;A&amp;R&amp;"Times New Roman,Italic"&amp;9&amp;D &amp;T</oddFooter>
  </headerFooter>
  <ignoredErrors>
    <ignoredError sqref="E42 E21 E32" numberStoredAsText="1"/>
    <ignoredError sqref="D66:D68" unlockedFormula="1"/>
    <ignoredError sqref="D69" evalError="1"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3:G22"/>
  <sheetViews>
    <sheetView zoomScaleNormal="100" workbookViewId="0"/>
  </sheetViews>
  <sheetFormatPr defaultColWidth="9.1796875" defaultRowHeight="13"/>
  <cols>
    <col min="1" max="1" width="20" style="40" bestFit="1" customWidth="1"/>
    <col min="2" max="2" width="17" style="40" bestFit="1" customWidth="1"/>
    <col min="3" max="4" width="9.7265625" style="40" bestFit="1" customWidth="1"/>
    <col min="5" max="5" width="8.7265625" style="40" bestFit="1" customWidth="1"/>
    <col min="6" max="6" width="10.7265625" style="40" bestFit="1" customWidth="1"/>
    <col min="7" max="8" width="12.26953125" style="40" bestFit="1" customWidth="1"/>
    <col min="9" max="9" width="8.7265625" style="40" bestFit="1" customWidth="1"/>
    <col min="10" max="11" width="9.1796875" style="40" bestFit="1" customWidth="1"/>
    <col min="12" max="12" width="10.1796875" style="40" bestFit="1" customWidth="1"/>
    <col min="13" max="13" width="9.1796875" style="40" bestFit="1" customWidth="1"/>
    <col min="14" max="14" width="10.1796875" style="40" bestFit="1" customWidth="1"/>
    <col min="15" max="15" width="9.1796875" style="40" bestFit="1" customWidth="1"/>
    <col min="16" max="16" width="8.1796875" style="40" bestFit="1" customWidth="1"/>
    <col min="17" max="18" width="9.1796875" style="40" bestFit="1" customWidth="1"/>
    <col min="19" max="19" width="10.7265625" style="40" bestFit="1" customWidth="1"/>
    <col min="20" max="20" width="8.7265625" style="40" bestFit="1" customWidth="1"/>
    <col min="21" max="21" width="9.1796875" style="40"/>
    <col min="22" max="22" width="10.1796875" style="40" bestFit="1" customWidth="1"/>
    <col min="23" max="23" width="8.7265625" style="40" bestFit="1" customWidth="1"/>
    <col min="24" max="27" width="9.1796875" style="40"/>
    <col min="28" max="28" width="9.7265625" style="40" bestFit="1" customWidth="1"/>
    <col min="29" max="29" width="9.1796875" style="40"/>
    <col min="30" max="31" width="10.1796875" style="40" bestFit="1" customWidth="1"/>
    <col min="32" max="32" width="9.1796875" style="40"/>
    <col min="33" max="33" width="10.1796875" style="40" bestFit="1" customWidth="1"/>
    <col min="34" max="37" width="9.1796875" style="40"/>
    <col min="38" max="39" width="8.7265625" style="40" bestFit="1" customWidth="1"/>
    <col min="40" max="42" width="9.1796875" style="40"/>
    <col min="43" max="43" width="9.7265625" style="40" bestFit="1" customWidth="1"/>
    <col min="44" max="44" width="9.1796875" style="40"/>
    <col min="45" max="45" width="10.1796875" style="40" bestFit="1" customWidth="1"/>
    <col min="46" max="46" width="9.7265625" style="40" bestFit="1" customWidth="1"/>
    <col min="47" max="48" width="9.1796875" style="40"/>
    <col min="49" max="49" width="8.7265625" style="40" bestFit="1" customWidth="1"/>
    <col min="50" max="51" width="9.1796875" style="40"/>
    <col min="52" max="53" width="9.7265625" style="40" bestFit="1" customWidth="1"/>
    <col min="54" max="57" width="9.1796875" style="40"/>
    <col min="58" max="58" width="9.7265625" style="40" bestFit="1" customWidth="1"/>
    <col min="59" max="60" width="8.7265625" style="40" bestFit="1" customWidth="1"/>
    <col min="61" max="61" width="10.7265625" style="40" bestFit="1" customWidth="1"/>
    <col min="62" max="62" width="8.7265625" style="40" bestFit="1" customWidth="1"/>
    <col min="63" max="63" width="9.1796875" style="40"/>
    <col min="64" max="64" width="9.7265625" style="40" bestFit="1" customWidth="1"/>
    <col min="65" max="65" width="10.7265625" style="40" bestFit="1" customWidth="1"/>
    <col min="66" max="66" width="9.7265625" style="40" bestFit="1" customWidth="1"/>
    <col min="67" max="68" width="9.1796875" style="40"/>
    <col min="69" max="70" width="8.7265625" style="40" bestFit="1" customWidth="1"/>
    <col min="71" max="71" width="12.26953125" style="40" bestFit="1" customWidth="1"/>
    <col min="72" max="72" width="9.7265625" style="40" bestFit="1" customWidth="1"/>
    <col min="73" max="74" width="9.1796875" style="40"/>
    <col min="75" max="75" width="9.7265625" style="40" bestFit="1" customWidth="1"/>
    <col min="76" max="76" width="9.1796875" style="40"/>
    <col min="77" max="77" width="9.7265625" style="40" bestFit="1" customWidth="1"/>
    <col min="78" max="78" width="9.1796875" style="40"/>
    <col min="79" max="80" width="9.7265625" style="40" bestFit="1" customWidth="1"/>
    <col min="81" max="81" width="10.7265625" style="40" bestFit="1" customWidth="1"/>
    <col min="82" max="82" width="9.1796875" style="40"/>
    <col min="83" max="83" width="12.26953125" style="40" bestFit="1" customWidth="1"/>
    <col min="84" max="84" width="10.7265625" style="40" bestFit="1" customWidth="1"/>
    <col min="85" max="85" width="7.1796875" style="40" bestFit="1" customWidth="1"/>
    <col min="86" max="86" width="12.26953125" style="40" bestFit="1" customWidth="1"/>
    <col min="87" max="16384" width="9.1796875" style="40"/>
  </cols>
  <sheetData>
    <row r="3" spans="1:7">
      <c r="A3" s="63" t="s">
        <v>107</v>
      </c>
      <c r="B3" s="63" t="s">
        <v>463</v>
      </c>
    </row>
    <row r="4" spans="1:7">
      <c r="A4" s="63" t="s">
        <v>464</v>
      </c>
      <c r="B4" s="40" t="s">
        <v>36</v>
      </c>
      <c r="C4" s="40" t="s">
        <v>37</v>
      </c>
      <c r="D4" s="40" t="s">
        <v>38</v>
      </c>
      <c r="E4" s="40" t="s">
        <v>39</v>
      </c>
      <c r="F4" s="40" t="s">
        <v>106</v>
      </c>
      <c r="G4" s="40" t="s">
        <v>43</v>
      </c>
    </row>
    <row r="5" spans="1:7">
      <c r="A5" s="41" t="s">
        <v>147</v>
      </c>
      <c r="B5" s="64">
        <v>3679491.73</v>
      </c>
      <c r="C5" s="64"/>
      <c r="D5" s="64"/>
      <c r="E5" s="64"/>
      <c r="F5" s="64"/>
      <c r="G5" s="64">
        <v>3679491.73</v>
      </c>
    </row>
    <row r="6" spans="1:7">
      <c r="A6" s="41" t="s">
        <v>389</v>
      </c>
      <c r="B6" s="64"/>
      <c r="C6" s="64"/>
      <c r="D6" s="64"/>
      <c r="E6" s="64"/>
      <c r="F6" s="64">
        <v>1792.27</v>
      </c>
      <c r="G6" s="64">
        <v>1792.27</v>
      </c>
    </row>
    <row r="7" spans="1:7">
      <c r="A7" s="41" t="s">
        <v>146</v>
      </c>
      <c r="B7" s="64">
        <v>1650620.23</v>
      </c>
      <c r="C7" s="64"/>
      <c r="D7" s="64"/>
      <c r="E7" s="64"/>
      <c r="F7" s="64">
        <v>1569</v>
      </c>
      <c r="G7" s="64">
        <v>1652189.23</v>
      </c>
    </row>
    <row r="8" spans="1:7">
      <c r="A8" s="41" t="s">
        <v>191</v>
      </c>
      <c r="B8" s="64">
        <v>1283246.6500000004</v>
      </c>
      <c r="C8" s="64"/>
      <c r="D8" s="64">
        <v>12141</v>
      </c>
      <c r="E8" s="64"/>
      <c r="F8" s="64">
        <v>74789.88</v>
      </c>
      <c r="G8" s="64">
        <v>1370177.5300000003</v>
      </c>
    </row>
    <row r="9" spans="1:7">
      <c r="A9" s="41" t="s">
        <v>123</v>
      </c>
      <c r="B9" s="64">
        <v>1667456.4900000002</v>
      </c>
      <c r="C9" s="64"/>
      <c r="D9" s="64"/>
      <c r="E9" s="64"/>
      <c r="F9" s="64">
        <v>223655.52000000002</v>
      </c>
      <c r="G9" s="64">
        <v>1891112.0100000002</v>
      </c>
    </row>
    <row r="10" spans="1:7">
      <c r="A10" s="41" t="s">
        <v>153</v>
      </c>
      <c r="B10" s="64">
        <v>20825.710000000003</v>
      </c>
      <c r="C10" s="64">
        <v>5115.87</v>
      </c>
      <c r="D10" s="64">
        <v>1332</v>
      </c>
      <c r="E10" s="64"/>
      <c r="F10" s="64"/>
      <c r="G10" s="64">
        <v>27273.58</v>
      </c>
    </row>
    <row r="11" spans="1:7">
      <c r="A11" s="41" t="s">
        <v>184</v>
      </c>
      <c r="B11" s="64">
        <v>12342.49</v>
      </c>
      <c r="C11" s="64"/>
      <c r="D11" s="64"/>
      <c r="E11" s="64"/>
      <c r="F11" s="64"/>
      <c r="G11" s="64">
        <v>12342.49</v>
      </c>
    </row>
    <row r="12" spans="1:7">
      <c r="A12" s="41" t="s">
        <v>235</v>
      </c>
      <c r="B12" s="64">
        <v>127.15</v>
      </c>
      <c r="C12" s="64"/>
      <c r="D12" s="64"/>
      <c r="E12" s="64"/>
      <c r="F12" s="64"/>
      <c r="G12" s="64">
        <v>127.15</v>
      </c>
    </row>
    <row r="13" spans="1:7">
      <c r="A13" s="41" t="s">
        <v>199</v>
      </c>
      <c r="B13" s="64"/>
      <c r="C13" s="64"/>
      <c r="D13" s="64"/>
      <c r="E13" s="64"/>
      <c r="F13" s="64">
        <v>28.48</v>
      </c>
      <c r="G13" s="64">
        <v>28.48</v>
      </c>
    </row>
    <row r="14" spans="1:7">
      <c r="A14" s="41" t="s">
        <v>217</v>
      </c>
      <c r="B14" s="64">
        <v>1562.2</v>
      </c>
      <c r="C14" s="64"/>
      <c r="D14" s="64"/>
      <c r="E14" s="64">
        <v>270</v>
      </c>
      <c r="F14" s="64"/>
      <c r="G14" s="64">
        <v>1832.2</v>
      </c>
    </row>
    <row r="15" spans="1:7">
      <c r="A15" s="41" t="s">
        <v>420</v>
      </c>
      <c r="B15" s="64"/>
      <c r="C15" s="64">
        <v>64.989999999999995</v>
      </c>
      <c r="D15" s="64"/>
      <c r="E15" s="64"/>
      <c r="F15" s="64"/>
      <c r="G15" s="64">
        <v>64.989999999999995</v>
      </c>
    </row>
    <row r="16" spans="1:7">
      <c r="A16" s="41" t="s">
        <v>219</v>
      </c>
      <c r="B16" s="64">
        <v>37080</v>
      </c>
      <c r="C16" s="64"/>
      <c r="D16" s="64">
        <v>3200</v>
      </c>
      <c r="E16" s="64">
        <v>6480</v>
      </c>
      <c r="F16" s="64">
        <v>32325</v>
      </c>
      <c r="G16" s="64">
        <v>79085</v>
      </c>
    </row>
    <row r="17" spans="1:7">
      <c r="A17" s="41" t="s">
        <v>298</v>
      </c>
      <c r="B17" s="64">
        <v>5110.1499999999996</v>
      </c>
      <c r="C17" s="64">
        <v>283.64999999999998</v>
      </c>
      <c r="D17" s="64"/>
      <c r="E17" s="64"/>
      <c r="F17" s="64"/>
      <c r="G17" s="64">
        <v>5393.7999999999993</v>
      </c>
    </row>
    <row r="18" spans="1:7">
      <c r="A18" s="41" t="s">
        <v>160</v>
      </c>
      <c r="B18" s="64"/>
      <c r="C18" s="64"/>
      <c r="D18" s="64"/>
      <c r="E18" s="64"/>
      <c r="F18" s="64">
        <v>25917.039999999997</v>
      </c>
      <c r="G18" s="64">
        <v>25917.039999999997</v>
      </c>
    </row>
    <row r="19" spans="1:7">
      <c r="A19" s="41" t="s">
        <v>416</v>
      </c>
      <c r="B19" s="64"/>
      <c r="C19" s="64">
        <v>1</v>
      </c>
      <c r="D19" s="64"/>
      <c r="E19" s="64"/>
      <c r="F19" s="64"/>
      <c r="G19" s="64">
        <v>1</v>
      </c>
    </row>
    <row r="20" spans="1:7">
      <c r="A20" s="41" t="s">
        <v>396</v>
      </c>
      <c r="B20" s="64"/>
      <c r="C20" s="64">
        <v>11070</v>
      </c>
      <c r="D20" s="64"/>
      <c r="E20" s="64"/>
      <c r="F20" s="64"/>
      <c r="G20" s="64">
        <v>11070</v>
      </c>
    </row>
    <row r="21" spans="1:7">
      <c r="A21" s="41" t="s">
        <v>149</v>
      </c>
      <c r="B21" s="64">
        <v>31429.7</v>
      </c>
      <c r="C21" s="64">
        <v>2772.5</v>
      </c>
      <c r="D21" s="64">
        <v>3545</v>
      </c>
      <c r="E21" s="64"/>
      <c r="F21" s="64">
        <v>75567.17</v>
      </c>
      <c r="G21" s="64">
        <v>113314.37</v>
      </c>
    </row>
    <row r="22" spans="1:7">
      <c r="A22" s="41" t="s">
        <v>43</v>
      </c>
      <c r="B22" s="64">
        <v>8389292.5000000019</v>
      </c>
      <c r="C22" s="64">
        <v>19308.009999999998</v>
      </c>
      <c r="D22" s="64">
        <v>20218</v>
      </c>
      <c r="E22" s="64">
        <v>6750</v>
      </c>
      <c r="F22" s="64">
        <v>435644.36</v>
      </c>
      <c r="G22" s="64">
        <v>8871212.870000001</v>
      </c>
    </row>
  </sheetData>
  <sheetProtection algorithmName="SHA-512" hashValue="6LglWlY+SgfTzJxLiVMfMnEj8v2MBheQgm2MnzDF9vkDI2x8TQKLgTtpSdzd0h8mN/ESgacmhWBAng0dxvLfsw==" saltValue="vCm7IH3lOabx4MI/buSbtg==" spinCount="100000" sheet="1" formatCells="0" formatColumns="0" formatRows="0" insertColumns="0" insertRows="0"/>
  <pageMargins left="0.35" right="0.45" top="1.18" bottom="0.75" header="0.35" footer="0.5"/>
  <pageSetup orientation="portrait" r:id="rId2"/>
  <headerFooter>
    <oddHeader xml:space="preserve">&amp;L&amp;"Times New Roman,Bold"&amp;12&amp;K870E00&amp;G&amp;R&amp;K002060 &amp;"Times New Roman,Bold"&amp;12 2023 ACFR Information&amp;"Arial,Regular"&amp;10
</oddHeader>
    <oddFooter>&amp;L&amp;"Times New Roman,Italic"&amp;9Page &amp;P of &amp;N
&amp;Z&amp;F &amp;A&amp;R&amp;"Times New Roman,Italic"&amp;9&amp;D &amp;T</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39997558519241921"/>
    <pageSetUpPr fitToPage="1"/>
  </sheetPr>
  <dimension ref="A1:P184"/>
  <sheetViews>
    <sheetView zoomScaleNormal="100" workbookViewId="0">
      <pane xSplit="2" ySplit="1" topLeftCell="C4" activePane="bottomRight" state="frozen"/>
      <selection activeCell="D14" sqref="D14"/>
      <selection pane="topRight" activeCell="D14" sqref="D14"/>
      <selection pane="bottomLeft" activeCell="D14" sqref="D14"/>
      <selection pane="bottomRight" activeCell="B67" sqref="B67"/>
    </sheetView>
  </sheetViews>
  <sheetFormatPr defaultColWidth="10.26953125" defaultRowHeight="13"/>
  <cols>
    <col min="1" max="1" width="17.54296875" style="66" customWidth="1"/>
    <col min="2" max="2" width="20.26953125" style="66" customWidth="1"/>
    <col min="3" max="3" width="40" style="66" customWidth="1"/>
    <col min="4" max="4" width="18.81640625" style="66" customWidth="1"/>
    <col min="5" max="5" width="13.453125" style="66" customWidth="1"/>
    <col min="6" max="6" width="8.1796875" style="66" customWidth="1"/>
    <col min="7" max="7" width="14.81640625" style="66" customWidth="1"/>
    <col min="8" max="8" width="40.453125" style="66" customWidth="1"/>
    <col min="9" max="9" width="8.1796875" style="66" customWidth="1"/>
    <col min="10" max="10" width="41.81640625" style="66" customWidth="1"/>
    <col min="11" max="11" width="40" style="66" customWidth="1"/>
    <col min="12" max="12" width="13.453125" style="66" customWidth="1"/>
    <col min="13" max="13" width="21.54296875" style="66" customWidth="1"/>
    <col min="14" max="14" width="13.453125" style="66" customWidth="1"/>
    <col min="15" max="15" width="18.81640625" style="66" customWidth="1"/>
    <col min="16" max="16" width="23" style="66" customWidth="1"/>
    <col min="17" max="16384" width="10.26953125" style="66"/>
  </cols>
  <sheetData>
    <row r="1" spans="1:16" ht="14" thickTop="1" thickBot="1">
      <c r="A1" s="65" t="s">
        <v>93</v>
      </c>
      <c r="B1" s="65" t="s">
        <v>94</v>
      </c>
      <c r="C1" s="65" t="s">
        <v>95</v>
      </c>
      <c r="D1" s="65" t="s">
        <v>150</v>
      </c>
      <c r="E1" s="65" t="s">
        <v>97</v>
      </c>
      <c r="F1" s="65" t="s">
        <v>49</v>
      </c>
      <c r="G1" s="65" t="s">
        <v>96</v>
      </c>
      <c r="H1" s="65" t="s">
        <v>98</v>
      </c>
      <c r="I1" s="65" t="s">
        <v>99</v>
      </c>
      <c r="J1" s="65" t="s">
        <v>100</v>
      </c>
      <c r="K1" s="65" t="s">
        <v>101</v>
      </c>
      <c r="L1" s="65" t="s">
        <v>102</v>
      </c>
      <c r="M1" s="65" t="s">
        <v>103</v>
      </c>
      <c r="N1" s="65" t="s">
        <v>1</v>
      </c>
      <c r="O1" s="65" t="s">
        <v>104</v>
      </c>
      <c r="P1" s="65" t="s">
        <v>105</v>
      </c>
    </row>
    <row r="2" spans="1:16" ht="13.5" hidden="1" thickTop="1">
      <c r="A2" s="67" t="s">
        <v>151</v>
      </c>
      <c r="B2" s="67" t="s">
        <v>144</v>
      </c>
      <c r="C2" s="67" t="s">
        <v>145</v>
      </c>
      <c r="D2" s="67" t="s">
        <v>152</v>
      </c>
      <c r="E2" s="67" t="s">
        <v>48</v>
      </c>
      <c r="F2" s="67" t="s">
        <v>153</v>
      </c>
      <c r="G2" s="68">
        <v>41200</v>
      </c>
      <c r="H2" s="67" t="s">
        <v>154</v>
      </c>
      <c r="I2" s="66">
        <v>1</v>
      </c>
      <c r="J2" s="69">
        <v>814.5</v>
      </c>
      <c r="K2" s="68">
        <v>41067</v>
      </c>
      <c r="L2" s="68">
        <v>41067</v>
      </c>
      <c r="M2" s="66">
        <v>-7</v>
      </c>
      <c r="N2" s="68">
        <v>41097</v>
      </c>
      <c r="O2" s="67" t="s">
        <v>36</v>
      </c>
      <c r="P2" s="68">
        <v>41090</v>
      </c>
    </row>
    <row r="3" spans="1:16" ht="13.5" hidden="1" thickTop="1">
      <c r="A3" s="67" t="s">
        <v>151</v>
      </c>
      <c r="B3" s="67" t="s">
        <v>155</v>
      </c>
      <c r="C3" s="67" t="s">
        <v>156</v>
      </c>
      <c r="D3" s="67" t="s">
        <v>152</v>
      </c>
      <c r="E3" s="67" t="s">
        <v>48</v>
      </c>
      <c r="F3" s="67" t="s">
        <v>153</v>
      </c>
      <c r="G3" s="68">
        <v>41096</v>
      </c>
      <c r="H3" s="67" t="s">
        <v>157</v>
      </c>
      <c r="I3" s="66">
        <v>1</v>
      </c>
      <c r="J3" s="69">
        <v>666</v>
      </c>
      <c r="K3" s="68">
        <v>41067</v>
      </c>
      <c r="L3" s="68">
        <v>41067</v>
      </c>
      <c r="M3" s="66">
        <v>-7</v>
      </c>
      <c r="N3" s="68">
        <v>41097</v>
      </c>
      <c r="O3" s="67" t="s">
        <v>36</v>
      </c>
      <c r="P3" s="68">
        <v>41090</v>
      </c>
    </row>
    <row r="4" spans="1:16" ht="13.5" thickTop="1">
      <c r="A4" s="67" t="s">
        <v>151</v>
      </c>
      <c r="B4" s="67" t="s">
        <v>158</v>
      </c>
      <c r="C4" s="67" t="s">
        <v>159</v>
      </c>
      <c r="D4" s="67" t="s">
        <v>152</v>
      </c>
      <c r="E4" s="67" t="s">
        <v>48</v>
      </c>
      <c r="F4" s="67" t="s">
        <v>160</v>
      </c>
      <c r="G4" s="68">
        <v>37735</v>
      </c>
      <c r="H4" s="67" t="s">
        <v>161</v>
      </c>
      <c r="I4" s="66">
        <v>1</v>
      </c>
      <c r="J4" s="69">
        <v>8836</v>
      </c>
      <c r="K4" s="68">
        <v>37734</v>
      </c>
      <c r="L4" s="68">
        <v>37734</v>
      </c>
      <c r="M4" s="66">
        <v>3326</v>
      </c>
      <c r="N4" s="68">
        <v>37764</v>
      </c>
      <c r="O4" s="67" t="s">
        <v>106</v>
      </c>
      <c r="P4" s="68">
        <v>41090</v>
      </c>
    </row>
    <row r="5" spans="1:16">
      <c r="A5" s="67" t="s">
        <v>151</v>
      </c>
      <c r="B5" s="67" t="s">
        <v>158</v>
      </c>
      <c r="C5" s="67" t="s">
        <v>159</v>
      </c>
      <c r="D5" s="67" t="s">
        <v>152</v>
      </c>
      <c r="E5" s="67" t="s">
        <v>48</v>
      </c>
      <c r="F5" s="67" t="s">
        <v>160</v>
      </c>
      <c r="G5" s="68">
        <v>38222</v>
      </c>
      <c r="H5" s="67" t="s">
        <v>162</v>
      </c>
      <c r="I5" s="66">
        <v>1</v>
      </c>
      <c r="J5" s="69">
        <v>3.96</v>
      </c>
      <c r="K5" s="68">
        <v>37894</v>
      </c>
      <c r="L5" s="68">
        <v>37894</v>
      </c>
      <c r="M5" s="66">
        <v>3166</v>
      </c>
      <c r="N5" s="68">
        <v>37924</v>
      </c>
      <c r="O5" s="67" t="s">
        <v>106</v>
      </c>
      <c r="P5" s="68">
        <v>41090</v>
      </c>
    </row>
    <row r="6" spans="1:16">
      <c r="A6" s="67" t="s">
        <v>151</v>
      </c>
      <c r="B6" s="67" t="s">
        <v>158</v>
      </c>
      <c r="C6" s="67" t="s">
        <v>159</v>
      </c>
      <c r="D6" s="67" t="s">
        <v>152</v>
      </c>
      <c r="E6" s="67" t="s">
        <v>48</v>
      </c>
      <c r="F6" s="67" t="s">
        <v>160</v>
      </c>
      <c r="G6" s="68">
        <v>38202</v>
      </c>
      <c r="H6" s="67" t="s">
        <v>163</v>
      </c>
      <c r="I6" s="66">
        <v>1</v>
      </c>
      <c r="J6" s="69">
        <v>477.38</v>
      </c>
      <c r="K6" s="68">
        <v>37957</v>
      </c>
      <c r="L6" s="68">
        <v>37957</v>
      </c>
      <c r="M6" s="66">
        <v>3103</v>
      </c>
      <c r="N6" s="68">
        <v>37987</v>
      </c>
      <c r="O6" s="67" t="s">
        <v>106</v>
      </c>
      <c r="P6" s="68">
        <v>41090</v>
      </c>
    </row>
    <row r="7" spans="1:16">
      <c r="A7" s="67" t="s">
        <v>151</v>
      </c>
      <c r="B7" s="67" t="s">
        <v>158</v>
      </c>
      <c r="C7" s="67" t="s">
        <v>159</v>
      </c>
      <c r="D7" s="67" t="s">
        <v>152</v>
      </c>
      <c r="E7" s="67" t="s">
        <v>48</v>
      </c>
      <c r="F7" s="67" t="s">
        <v>160</v>
      </c>
      <c r="G7" s="68">
        <v>38202</v>
      </c>
      <c r="H7" s="67" t="s">
        <v>164</v>
      </c>
      <c r="I7" s="66">
        <v>1</v>
      </c>
      <c r="J7" s="69">
        <v>1115.1300000000001</v>
      </c>
      <c r="K7" s="68">
        <v>37838</v>
      </c>
      <c r="L7" s="68">
        <v>37838</v>
      </c>
      <c r="M7" s="66">
        <v>3222</v>
      </c>
      <c r="N7" s="68">
        <v>37868</v>
      </c>
      <c r="O7" s="67" t="s">
        <v>106</v>
      </c>
      <c r="P7" s="68">
        <v>41090</v>
      </c>
    </row>
    <row r="8" spans="1:16">
      <c r="A8" s="67" t="s">
        <v>151</v>
      </c>
      <c r="B8" s="67" t="s">
        <v>158</v>
      </c>
      <c r="C8" s="67" t="s">
        <v>159</v>
      </c>
      <c r="D8" s="67" t="s">
        <v>152</v>
      </c>
      <c r="E8" s="67" t="s">
        <v>48</v>
      </c>
      <c r="F8" s="67" t="s">
        <v>160</v>
      </c>
      <c r="G8" s="68">
        <v>38558</v>
      </c>
      <c r="H8" s="67" t="s">
        <v>165</v>
      </c>
      <c r="I8" s="66">
        <v>1</v>
      </c>
      <c r="J8" s="69">
        <v>745.57</v>
      </c>
      <c r="K8" s="68">
        <v>38118</v>
      </c>
      <c r="L8" s="68">
        <v>38118</v>
      </c>
      <c r="M8" s="66">
        <v>2942</v>
      </c>
      <c r="N8" s="68">
        <v>38148</v>
      </c>
      <c r="O8" s="67" t="s">
        <v>106</v>
      </c>
      <c r="P8" s="68">
        <v>41090</v>
      </c>
    </row>
    <row r="9" spans="1:16">
      <c r="A9" s="67" t="s">
        <v>151</v>
      </c>
      <c r="B9" s="67" t="s">
        <v>158</v>
      </c>
      <c r="C9" s="67" t="s">
        <v>159</v>
      </c>
      <c r="D9" s="67" t="s">
        <v>152</v>
      </c>
      <c r="E9" s="67" t="s">
        <v>48</v>
      </c>
      <c r="F9" s="67" t="s">
        <v>160</v>
      </c>
      <c r="G9" s="68">
        <v>38202</v>
      </c>
      <c r="H9" s="67" t="s">
        <v>166</v>
      </c>
      <c r="I9" s="66">
        <v>1</v>
      </c>
      <c r="J9" s="69">
        <v>1027.75</v>
      </c>
      <c r="K9" s="68">
        <v>37855</v>
      </c>
      <c r="L9" s="68">
        <v>37855</v>
      </c>
      <c r="M9" s="66">
        <v>3205</v>
      </c>
      <c r="N9" s="68">
        <v>37885</v>
      </c>
      <c r="O9" s="67" t="s">
        <v>106</v>
      </c>
      <c r="P9" s="68">
        <v>41090</v>
      </c>
    </row>
    <row r="10" spans="1:16">
      <c r="A10" s="67" t="s">
        <v>151</v>
      </c>
      <c r="B10" s="67" t="s">
        <v>158</v>
      </c>
      <c r="C10" s="67" t="s">
        <v>159</v>
      </c>
      <c r="D10" s="67" t="s">
        <v>152</v>
      </c>
      <c r="E10" s="67" t="s">
        <v>48</v>
      </c>
      <c r="F10" s="67" t="s">
        <v>160</v>
      </c>
      <c r="G10" s="68">
        <v>38202</v>
      </c>
      <c r="H10" s="67" t="s">
        <v>167</v>
      </c>
      <c r="I10" s="66">
        <v>1</v>
      </c>
      <c r="J10" s="69">
        <v>1446.15</v>
      </c>
      <c r="K10" s="68">
        <v>37855</v>
      </c>
      <c r="L10" s="68">
        <v>37855</v>
      </c>
      <c r="M10" s="66">
        <v>3205</v>
      </c>
      <c r="N10" s="68">
        <v>37885</v>
      </c>
      <c r="O10" s="67" t="s">
        <v>106</v>
      </c>
      <c r="P10" s="68">
        <v>41090</v>
      </c>
    </row>
    <row r="11" spans="1:16">
      <c r="A11" s="67" t="s">
        <v>151</v>
      </c>
      <c r="B11" s="67" t="s">
        <v>158</v>
      </c>
      <c r="C11" s="67" t="s">
        <v>159</v>
      </c>
      <c r="D11" s="67" t="s">
        <v>152</v>
      </c>
      <c r="E11" s="67" t="s">
        <v>48</v>
      </c>
      <c r="F11" s="67" t="s">
        <v>160</v>
      </c>
      <c r="G11" s="68">
        <v>38357</v>
      </c>
      <c r="H11" s="67" t="s">
        <v>168</v>
      </c>
      <c r="I11" s="66">
        <v>1</v>
      </c>
      <c r="J11" s="69">
        <v>55</v>
      </c>
      <c r="K11" s="68">
        <v>38351</v>
      </c>
      <c r="L11" s="68">
        <v>38351</v>
      </c>
      <c r="M11" s="66">
        <v>2709</v>
      </c>
      <c r="N11" s="68">
        <v>38381</v>
      </c>
      <c r="O11" s="67" t="s">
        <v>106</v>
      </c>
      <c r="P11" s="68">
        <v>41090</v>
      </c>
    </row>
    <row r="12" spans="1:16">
      <c r="A12" s="67" t="s">
        <v>151</v>
      </c>
      <c r="B12" s="67" t="s">
        <v>158</v>
      </c>
      <c r="C12" s="67" t="s">
        <v>159</v>
      </c>
      <c r="D12" s="67" t="s">
        <v>152</v>
      </c>
      <c r="E12" s="67" t="s">
        <v>48</v>
      </c>
      <c r="F12" s="67" t="s">
        <v>160</v>
      </c>
      <c r="G12" s="68">
        <v>38678</v>
      </c>
      <c r="H12" s="67" t="s">
        <v>169</v>
      </c>
      <c r="I12" s="66">
        <v>1</v>
      </c>
      <c r="J12" s="69">
        <v>224.73</v>
      </c>
      <c r="K12" s="68">
        <v>38399</v>
      </c>
      <c r="L12" s="68">
        <v>38399</v>
      </c>
      <c r="M12" s="66">
        <v>2661</v>
      </c>
      <c r="N12" s="68">
        <v>38429</v>
      </c>
      <c r="O12" s="67" t="s">
        <v>106</v>
      </c>
      <c r="P12" s="68">
        <v>41090</v>
      </c>
    </row>
    <row r="13" spans="1:16">
      <c r="A13" s="67" t="s">
        <v>151</v>
      </c>
      <c r="B13" s="67" t="s">
        <v>158</v>
      </c>
      <c r="C13" s="67" t="s">
        <v>159</v>
      </c>
      <c r="D13" s="67" t="s">
        <v>152</v>
      </c>
      <c r="E13" s="67" t="s">
        <v>48</v>
      </c>
      <c r="F13" s="67" t="s">
        <v>160</v>
      </c>
      <c r="G13" s="68">
        <v>38232</v>
      </c>
      <c r="H13" s="67" t="s">
        <v>170</v>
      </c>
      <c r="I13" s="66">
        <v>1</v>
      </c>
      <c r="J13" s="69">
        <v>195.83</v>
      </c>
      <c r="K13" s="68">
        <v>38230</v>
      </c>
      <c r="L13" s="68">
        <v>38230</v>
      </c>
      <c r="M13" s="66">
        <v>2830</v>
      </c>
      <c r="N13" s="68">
        <v>38260</v>
      </c>
      <c r="O13" s="67" t="s">
        <v>106</v>
      </c>
      <c r="P13" s="68">
        <v>41090</v>
      </c>
    </row>
    <row r="14" spans="1:16">
      <c r="A14" s="67" t="s">
        <v>151</v>
      </c>
      <c r="B14" s="67" t="s">
        <v>158</v>
      </c>
      <c r="C14" s="67" t="s">
        <v>159</v>
      </c>
      <c r="D14" s="67" t="s">
        <v>152</v>
      </c>
      <c r="E14" s="67" t="s">
        <v>48</v>
      </c>
      <c r="F14" s="67" t="s">
        <v>160</v>
      </c>
      <c r="G14" s="68">
        <v>38387</v>
      </c>
      <c r="H14" s="67" t="s">
        <v>171</v>
      </c>
      <c r="I14" s="66">
        <v>1</v>
      </c>
      <c r="J14" s="69">
        <v>0.17</v>
      </c>
      <c r="K14" s="68">
        <v>38252</v>
      </c>
      <c r="L14" s="68">
        <v>38252</v>
      </c>
      <c r="M14" s="66">
        <v>2808</v>
      </c>
      <c r="N14" s="68">
        <v>38282</v>
      </c>
      <c r="O14" s="67" t="s">
        <v>106</v>
      </c>
      <c r="P14" s="68">
        <v>41090</v>
      </c>
    </row>
    <row r="15" spans="1:16">
      <c r="A15" s="67" t="s">
        <v>151</v>
      </c>
      <c r="B15" s="67" t="s">
        <v>158</v>
      </c>
      <c r="C15" s="67" t="s">
        <v>159</v>
      </c>
      <c r="D15" s="67" t="s">
        <v>152</v>
      </c>
      <c r="E15" s="67" t="s">
        <v>48</v>
      </c>
      <c r="F15" s="67" t="s">
        <v>160</v>
      </c>
      <c r="G15" s="68">
        <v>38373</v>
      </c>
      <c r="H15" s="67" t="s">
        <v>172</v>
      </c>
      <c r="I15" s="66">
        <v>1</v>
      </c>
      <c r="J15" s="69">
        <v>939.07</v>
      </c>
      <c r="K15" s="68">
        <v>38285</v>
      </c>
      <c r="L15" s="68">
        <v>38285</v>
      </c>
      <c r="M15" s="66">
        <v>2775</v>
      </c>
      <c r="N15" s="68">
        <v>38315</v>
      </c>
      <c r="O15" s="67" t="s">
        <v>106</v>
      </c>
      <c r="P15" s="68">
        <v>41090</v>
      </c>
    </row>
    <row r="16" spans="1:16">
      <c r="A16" s="67" t="s">
        <v>151</v>
      </c>
      <c r="B16" s="67" t="s">
        <v>158</v>
      </c>
      <c r="C16" s="67" t="s">
        <v>159</v>
      </c>
      <c r="D16" s="67" t="s">
        <v>152</v>
      </c>
      <c r="E16" s="67" t="s">
        <v>48</v>
      </c>
      <c r="F16" s="67" t="s">
        <v>160</v>
      </c>
      <c r="G16" s="68">
        <v>38433</v>
      </c>
      <c r="H16" s="67" t="s">
        <v>173</v>
      </c>
      <c r="I16" s="66">
        <v>1</v>
      </c>
      <c r="J16" s="69">
        <v>938</v>
      </c>
      <c r="K16" s="68">
        <v>38328</v>
      </c>
      <c r="L16" s="68">
        <v>38328</v>
      </c>
      <c r="M16" s="66">
        <v>2732</v>
      </c>
      <c r="N16" s="68">
        <v>38358</v>
      </c>
      <c r="O16" s="67" t="s">
        <v>106</v>
      </c>
      <c r="P16" s="68">
        <v>41090</v>
      </c>
    </row>
    <row r="17" spans="1:16">
      <c r="A17" s="67" t="s">
        <v>151</v>
      </c>
      <c r="B17" s="67" t="s">
        <v>158</v>
      </c>
      <c r="C17" s="67" t="s">
        <v>159</v>
      </c>
      <c r="D17" s="67" t="s">
        <v>152</v>
      </c>
      <c r="E17" s="67" t="s">
        <v>48</v>
      </c>
      <c r="F17" s="67" t="s">
        <v>160</v>
      </c>
      <c r="G17" s="68">
        <v>38642</v>
      </c>
      <c r="H17" s="67" t="s">
        <v>174</v>
      </c>
      <c r="I17" s="66">
        <v>1</v>
      </c>
      <c r="J17" s="69">
        <v>732.82</v>
      </c>
      <c r="K17" s="68">
        <v>38625</v>
      </c>
      <c r="L17" s="68">
        <v>38625</v>
      </c>
      <c r="M17" s="66">
        <v>2435</v>
      </c>
      <c r="N17" s="68">
        <v>38655</v>
      </c>
      <c r="O17" s="67" t="s">
        <v>106</v>
      </c>
      <c r="P17" s="68">
        <v>41090</v>
      </c>
    </row>
    <row r="18" spans="1:16">
      <c r="A18" s="67" t="s">
        <v>151</v>
      </c>
      <c r="B18" s="67" t="s">
        <v>158</v>
      </c>
      <c r="C18" s="67" t="s">
        <v>159</v>
      </c>
      <c r="D18" s="67" t="s">
        <v>152</v>
      </c>
      <c r="E18" s="67" t="s">
        <v>48</v>
      </c>
      <c r="F18" s="67" t="s">
        <v>160</v>
      </c>
      <c r="G18" s="68">
        <v>40009</v>
      </c>
      <c r="H18" s="67" t="s">
        <v>175</v>
      </c>
      <c r="I18" s="66">
        <v>1</v>
      </c>
      <c r="J18" s="69">
        <v>1686.56</v>
      </c>
      <c r="K18" s="68">
        <v>38677</v>
      </c>
      <c r="L18" s="68">
        <v>38677</v>
      </c>
      <c r="M18" s="66">
        <v>2383</v>
      </c>
      <c r="N18" s="68">
        <v>38707</v>
      </c>
      <c r="O18" s="67" t="s">
        <v>106</v>
      </c>
      <c r="P18" s="68">
        <v>41090</v>
      </c>
    </row>
    <row r="19" spans="1:16">
      <c r="A19" s="67" t="s">
        <v>151</v>
      </c>
      <c r="B19" s="67" t="s">
        <v>158</v>
      </c>
      <c r="C19" s="67" t="s">
        <v>159</v>
      </c>
      <c r="D19" s="67" t="s">
        <v>152</v>
      </c>
      <c r="E19" s="67" t="s">
        <v>48</v>
      </c>
      <c r="F19" s="67" t="s">
        <v>160</v>
      </c>
      <c r="G19" s="68">
        <v>38558</v>
      </c>
      <c r="H19" s="67" t="s">
        <v>176</v>
      </c>
      <c r="I19" s="66">
        <v>1</v>
      </c>
      <c r="J19" s="69">
        <v>1574.46</v>
      </c>
      <c r="K19" s="68">
        <v>38554</v>
      </c>
      <c r="L19" s="68">
        <v>38554</v>
      </c>
      <c r="M19" s="66">
        <v>2506</v>
      </c>
      <c r="N19" s="68">
        <v>38584</v>
      </c>
      <c r="O19" s="67" t="s">
        <v>106</v>
      </c>
      <c r="P19" s="68">
        <v>41090</v>
      </c>
    </row>
    <row r="20" spans="1:16">
      <c r="A20" s="67" t="s">
        <v>151</v>
      </c>
      <c r="B20" s="67" t="s">
        <v>158</v>
      </c>
      <c r="C20" s="67" t="s">
        <v>159</v>
      </c>
      <c r="D20" s="67" t="s">
        <v>152</v>
      </c>
      <c r="E20" s="67" t="s">
        <v>48</v>
      </c>
      <c r="F20" s="67" t="s">
        <v>160</v>
      </c>
      <c r="G20" s="68">
        <v>38783</v>
      </c>
      <c r="H20" s="67" t="s">
        <v>177</v>
      </c>
      <c r="I20" s="66">
        <v>1</v>
      </c>
      <c r="J20" s="69">
        <v>2005.87</v>
      </c>
      <c r="K20" s="68">
        <v>38778</v>
      </c>
      <c r="L20" s="68">
        <v>38778</v>
      </c>
      <c r="M20" s="66">
        <v>2282</v>
      </c>
      <c r="N20" s="68">
        <v>38808</v>
      </c>
      <c r="O20" s="67" t="s">
        <v>106</v>
      </c>
      <c r="P20" s="68">
        <v>41090</v>
      </c>
    </row>
    <row r="21" spans="1:16">
      <c r="A21" s="67" t="s">
        <v>151</v>
      </c>
      <c r="B21" s="67" t="s">
        <v>158</v>
      </c>
      <c r="C21" s="67" t="s">
        <v>159</v>
      </c>
      <c r="D21" s="67" t="s">
        <v>152</v>
      </c>
      <c r="E21" s="67" t="s">
        <v>148</v>
      </c>
      <c r="F21" s="67" t="s">
        <v>149</v>
      </c>
      <c r="G21" s="68">
        <v>38246</v>
      </c>
      <c r="H21" s="67" t="s">
        <v>178</v>
      </c>
      <c r="I21" s="66">
        <v>1</v>
      </c>
      <c r="J21" s="69">
        <v>2646</v>
      </c>
      <c r="K21" s="68">
        <v>38202</v>
      </c>
      <c r="L21" s="68">
        <v>38202</v>
      </c>
      <c r="M21" s="66">
        <v>2858</v>
      </c>
      <c r="N21" s="68">
        <v>38232</v>
      </c>
      <c r="O21" s="67" t="s">
        <v>106</v>
      </c>
      <c r="P21" s="68">
        <v>41090</v>
      </c>
    </row>
    <row r="22" spans="1:16">
      <c r="A22" s="67" t="s">
        <v>151</v>
      </c>
      <c r="B22" s="67" t="s">
        <v>158</v>
      </c>
      <c r="C22" s="67" t="s">
        <v>159</v>
      </c>
      <c r="D22" s="67" t="s">
        <v>152</v>
      </c>
      <c r="E22" s="67" t="s">
        <v>48</v>
      </c>
      <c r="F22" s="67" t="s">
        <v>149</v>
      </c>
      <c r="G22" s="68">
        <v>38576</v>
      </c>
      <c r="H22" s="67" t="s">
        <v>179</v>
      </c>
      <c r="I22" s="66">
        <v>1</v>
      </c>
      <c r="J22" s="69">
        <v>3024</v>
      </c>
      <c r="K22" s="68">
        <v>38576</v>
      </c>
      <c r="L22" s="68">
        <v>38576</v>
      </c>
      <c r="M22" s="66">
        <v>2484</v>
      </c>
      <c r="N22" s="68">
        <v>38606</v>
      </c>
      <c r="O22" s="67" t="s">
        <v>106</v>
      </c>
      <c r="P22" s="68">
        <v>41090</v>
      </c>
    </row>
    <row r="23" spans="1:16">
      <c r="A23" s="67" t="s">
        <v>151</v>
      </c>
      <c r="B23" s="67" t="s">
        <v>180</v>
      </c>
      <c r="C23" s="67" t="s">
        <v>181</v>
      </c>
      <c r="D23" s="67" t="s">
        <v>152</v>
      </c>
      <c r="E23" s="67" t="s">
        <v>48</v>
      </c>
      <c r="F23" s="67" t="s">
        <v>149</v>
      </c>
      <c r="G23" s="68">
        <v>38413</v>
      </c>
      <c r="H23" s="67" t="s">
        <v>178</v>
      </c>
      <c r="I23" s="66">
        <v>1</v>
      </c>
      <c r="J23" s="69">
        <v>472.5</v>
      </c>
      <c r="K23" s="68">
        <v>38413</v>
      </c>
      <c r="L23" s="68">
        <v>38413</v>
      </c>
      <c r="M23" s="66">
        <v>2647</v>
      </c>
      <c r="N23" s="68">
        <v>38443</v>
      </c>
      <c r="O23" s="67" t="s">
        <v>106</v>
      </c>
      <c r="P23" s="68">
        <v>41090</v>
      </c>
    </row>
    <row r="24" spans="1:16" hidden="1">
      <c r="A24" s="67" t="s">
        <v>151</v>
      </c>
      <c r="B24" s="67" t="s">
        <v>182</v>
      </c>
      <c r="C24" s="67" t="s">
        <v>183</v>
      </c>
      <c r="D24" s="67" t="s">
        <v>152</v>
      </c>
      <c r="E24" s="67" t="s">
        <v>48</v>
      </c>
      <c r="F24" s="67" t="s">
        <v>184</v>
      </c>
      <c r="G24" s="68">
        <v>41096</v>
      </c>
      <c r="H24" s="67" t="s">
        <v>185</v>
      </c>
      <c r="I24" s="66">
        <v>1</v>
      </c>
      <c r="J24" s="69">
        <v>1955</v>
      </c>
      <c r="K24" s="68">
        <v>41071</v>
      </c>
      <c r="L24" s="68">
        <v>41071</v>
      </c>
      <c r="M24" s="66">
        <v>-11</v>
      </c>
      <c r="N24" s="68">
        <v>41101</v>
      </c>
      <c r="O24" s="67" t="s">
        <v>36</v>
      </c>
      <c r="P24" s="68">
        <v>41090</v>
      </c>
    </row>
    <row r="25" spans="1:16" hidden="1">
      <c r="A25" s="67" t="s">
        <v>151</v>
      </c>
      <c r="B25" s="67" t="s">
        <v>186</v>
      </c>
      <c r="C25" s="67" t="s">
        <v>187</v>
      </c>
      <c r="D25" s="67" t="s">
        <v>152</v>
      </c>
      <c r="E25" s="67" t="s">
        <v>48</v>
      </c>
      <c r="F25" s="67" t="s">
        <v>153</v>
      </c>
      <c r="G25" s="68">
        <v>41110</v>
      </c>
      <c r="H25" s="67" t="s">
        <v>188</v>
      </c>
      <c r="I25" s="66">
        <v>1</v>
      </c>
      <c r="J25" s="69">
        <v>166.5</v>
      </c>
      <c r="K25" s="68">
        <v>41068</v>
      </c>
      <c r="L25" s="68">
        <v>41068</v>
      </c>
      <c r="M25" s="66">
        <v>-8</v>
      </c>
      <c r="N25" s="68">
        <v>41098</v>
      </c>
      <c r="O25" s="67" t="s">
        <v>36</v>
      </c>
      <c r="P25" s="68">
        <v>41090</v>
      </c>
    </row>
    <row r="26" spans="1:16" hidden="1">
      <c r="A26" s="67" t="s">
        <v>151</v>
      </c>
      <c r="B26" s="67" t="s">
        <v>189</v>
      </c>
      <c r="C26" s="67" t="s">
        <v>190</v>
      </c>
      <c r="D26" s="67" t="s">
        <v>152</v>
      </c>
      <c r="E26" s="67" t="s">
        <v>48</v>
      </c>
      <c r="F26" s="67" t="s">
        <v>191</v>
      </c>
      <c r="G26" s="68">
        <v>41136</v>
      </c>
      <c r="H26" s="67" t="s">
        <v>192</v>
      </c>
      <c r="I26" s="66">
        <v>1</v>
      </c>
      <c r="J26" s="69">
        <v>12141</v>
      </c>
      <c r="K26" s="68">
        <v>40998</v>
      </c>
      <c r="L26" s="68">
        <v>40998</v>
      </c>
      <c r="M26" s="66">
        <v>62</v>
      </c>
      <c r="N26" s="68">
        <v>41028</v>
      </c>
      <c r="O26" s="67" t="s">
        <v>38</v>
      </c>
      <c r="P26" s="68">
        <v>41090</v>
      </c>
    </row>
    <row r="27" spans="1:16" hidden="1">
      <c r="A27" s="67" t="s">
        <v>151</v>
      </c>
      <c r="B27" s="67" t="s">
        <v>189</v>
      </c>
      <c r="C27" s="67" t="s">
        <v>190</v>
      </c>
      <c r="D27" s="67" t="s">
        <v>152</v>
      </c>
      <c r="E27" s="67" t="s">
        <v>48</v>
      </c>
      <c r="F27" s="67" t="s">
        <v>191</v>
      </c>
      <c r="G27" s="68">
        <v>41180</v>
      </c>
      <c r="H27" s="67" t="s">
        <v>193</v>
      </c>
      <c r="I27" s="66">
        <v>1</v>
      </c>
      <c r="J27" s="69">
        <v>12141</v>
      </c>
      <c r="K27" s="68">
        <v>41087</v>
      </c>
      <c r="L27" s="68">
        <v>41087</v>
      </c>
      <c r="M27" s="66">
        <v>-27</v>
      </c>
      <c r="N27" s="68">
        <v>41117</v>
      </c>
      <c r="O27" s="67" t="s">
        <v>36</v>
      </c>
      <c r="P27" s="68">
        <v>41090</v>
      </c>
    </row>
    <row r="28" spans="1:16" hidden="1">
      <c r="A28" s="67" t="s">
        <v>151</v>
      </c>
      <c r="B28" s="67" t="s">
        <v>194</v>
      </c>
      <c r="C28" s="67" t="s">
        <v>195</v>
      </c>
      <c r="D28" s="67" t="s">
        <v>152</v>
      </c>
      <c r="E28" s="67" t="s">
        <v>48</v>
      </c>
      <c r="F28" s="67" t="s">
        <v>153</v>
      </c>
      <c r="G28" s="68">
        <v>41096</v>
      </c>
      <c r="H28" s="67" t="s">
        <v>196</v>
      </c>
      <c r="I28" s="66">
        <v>1</v>
      </c>
      <c r="J28" s="69">
        <v>198</v>
      </c>
      <c r="K28" s="68">
        <v>41068</v>
      </c>
      <c r="L28" s="68">
        <v>41068</v>
      </c>
      <c r="M28" s="66">
        <v>-8</v>
      </c>
      <c r="N28" s="68">
        <v>41098</v>
      </c>
      <c r="O28" s="67" t="s">
        <v>36</v>
      </c>
      <c r="P28" s="68">
        <v>41090</v>
      </c>
    </row>
    <row r="29" spans="1:16">
      <c r="A29" s="67" t="s">
        <v>151</v>
      </c>
      <c r="B29" s="67" t="s">
        <v>197</v>
      </c>
      <c r="C29" s="67" t="s">
        <v>198</v>
      </c>
      <c r="D29" s="67" t="s">
        <v>152</v>
      </c>
      <c r="E29" s="67" t="s">
        <v>48</v>
      </c>
      <c r="F29" s="67" t="s">
        <v>199</v>
      </c>
      <c r="G29" s="68">
        <v>41278</v>
      </c>
      <c r="H29" s="67" t="s">
        <v>200</v>
      </c>
      <c r="I29" s="66">
        <v>1</v>
      </c>
      <c r="J29" s="69">
        <v>28.48</v>
      </c>
      <c r="K29" s="68">
        <v>39626</v>
      </c>
      <c r="L29" s="68">
        <v>39626</v>
      </c>
      <c r="M29" s="66">
        <v>1434</v>
      </c>
      <c r="N29" s="68">
        <v>39656</v>
      </c>
      <c r="O29" s="67" t="s">
        <v>106</v>
      </c>
      <c r="P29" s="68">
        <v>41090</v>
      </c>
    </row>
    <row r="30" spans="1:16" hidden="1">
      <c r="A30" s="67" t="s">
        <v>151</v>
      </c>
      <c r="B30" s="67" t="s">
        <v>201</v>
      </c>
      <c r="C30" s="67" t="s">
        <v>202</v>
      </c>
      <c r="D30" s="67" t="s">
        <v>152</v>
      </c>
      <c r="E30" s="67" t="s">
        <v>48</v>
      </c>
      <c r="F30" s="67" t="s">
        <v>191</v>
      </c>
      <c r="G30" s="68">
        <v>41121</v>
      </c>
      <c r="H30" s="67" t="s">
        <v>203</v>
      </c>
      <c r="I30" s="66">
        <v>1</v>
      </c>
      <c r="J30" s="69">
        <v>6022.56</v>
      </c>
      <c r="K30" s="68">
        <v>41067</v>
      </c>
      <c r="L30" s="68">
        <v>41067</v>
      </c>
      <c r="M30" s="66">
        <v>-7</v>
      </c>
      <c r="N30" s="68">
        <v>41097</v>
      </c>
      <c r="O30" s="67" t="s">
        <v>36</v>
      </c>
      <c r="P30" s="68">
        <v>41090</v>
      </c>
    </row>
    <row r="31" spans="1:16" hidden="1">
      <c r="A31" s="67" t="s">
        <v>151</v>
      </c>
      <c r="B31" s="67" t="s">
        <v>201</v>
      </c>
      <c r="C31" s="67" t="s">
        <v>202</v>
      </c>
      <c r="D31" s="67" t="s">
        <v>152</v>
      </c>
      <c r="E31" s="67" t="s">
        <v>48</v>
      </c>
      <c r="F31" s="67" t="s">
        <v>191</v>
      </c>
      <c r="G31" s="68">
        <v>41115</v>
      </c>
      <c r="H31" s="67" t="s">
        <v>204</v>
      </c>
      <c r="I31" s="66">
        <v>1</v>
      </c>
      <c r="J31" s="69">
        <v>4389.25</v>
      </c>
      <c r="K31" s="68">
        <v>41088</v>
      </c>
      <c r="L31" s="68">
        <v>41088</v>
      </c>
      <c r="M31" s="66">
        <v>-28</v>
      </c>
      <c r="N31" s="68">
        <v>41118</v>
      </c>
      <c r="O31" s="67" t="s">
        <v>36</v>
      </c>
      <c r="P31" s="68">
        <v>41090</v>
      </c>
    </row>
    <row r="32" spans="1:16" hidden="1">
      <c r="A32" s="67" t="s">
        <v>151</v>
      </c>
      <c r="B32" s="67" t="s">
        <v>201</v>
      </c>
      <c r="C32" s="67" t="s">
        <v>202</v>
      </c>
      <c r="D32" s="67" t="s">
        <v>152</v>
      </c>
      <c r="E32" s="67" t="s">
        <v>48</v>
      </c>
      <c r="F32" s="67" t="s">
        <v>191</v>
      </c>
      <c r="G32" s="68">
        <v>41138</v>
      </c>
      <c r="H32" s="67" t="s">
        <v>205</v>
      </c>
      <c r="I32" s="66">
        <v>1</v>
      </c>
      <c r="J32" s="69">
        <v>8978.07</v>
      </c>
      <c r="K32" s="68">
        <v>41090</v>
      </c>
      <c r="L32" s="68">
        <v>41090</v>
      </c>
      <c r="M32" s="66">
        <v>-30</v>
      </c>
      <c r="N32" s="68">
        <v>41120</v>
      </c>
      <c r="O32" s="67" t="s">
        <v>36</v>
      </c>
      <c r="P32" s="68">
        <v>41090</v>
      </c>
    </row>
    <row r="33" spans="1:16" hidden="1">
      <c r="A33" s="67" t="s">
        <v>151</v>
      </c>
      <c r="B33" s="67" t="s">
        <v>206</v>
      </c>
      <c r="C33" s="67" t="s">
        <v>207</v>
      </c>
      <c r="D33" s="67" t="s">
        <v>152</v>
      </c>
      <c r="E33" s="67" t="s">
        <v>48</v>
      </c>
      <c r="F33" s="67" t="s">
        <v>149</v>
      </c>
      <c r="G33" s="68">
        <v>41150</v>
      </c>
      <c r="H33" s="67" t="s">
        <v>208</v>
      </c>
      <c r="I33" s="66">
        <v>1</v>
      </c>
      <c r="J33" s="69">
        <v>1464.8</v>
      </c>
      <c r="K33" s="68">
        <v>41089</v>
      </c>
      <c r="L33" s="68">
        <v>41089</v>
      </c>
      <c r="M33" s="66">
        <v>-29</v>
      </c>
      <c r="N33" s="68">
        <v>41119</v>
      </c>
      <c r="O33" s="67" t="s">
        <v>36</v>
      </c>
      <c r="P33" s="68">
        <v>41090</v>
      </c>
    </row>
    <row r="34" spans="1:16" hidden="1">
      <c r="A34" s="67" t="s">
        <v>151</v>
      </c>
      <c r="B34" s="67" t="s">
        <v>209</v>
      </c>
      <c r="C34" s="67" t="s">
        <v>210</v>
      </c>
      <c r="D34" s="67" t="s">
        <v>152</v>
      </c>
      <c r="E34" s="67" t="s">
        <v>48</v>
      </c>
      <c r="F34" s="67" t="s">
        <v>153</v>
      </c>
      <c r="G34" s="68">
        <v>41096</v>
      </c>
      <c r="H34" s="67" t="s">
        <v>211</v>
      </c>
      <c r="I34" s="66">
        <v>1</v>
      </c>
      <c r="J34" s="69">
        <v>513</v>
      </c>
      <c r="K34" s="68">
        <v>41065</v>
      </c>
      <c r="L34" s="68">
        <v>41065</v>
      </c>
      <c r="M34" s="66">
        <v>-5</v>
      </c>
      <c r="N34" s="68">
        <v>41095</v>
      </c>
      <c r="O34" s="67" t="s">
        <v>36</v>
      </c>
      <c r="P34" s="68">
        <v>41090</v>
      </c>
    </row>
    <row r="35" spans="1:16" hidden="1">
      <c r="A35" s="67" t="s">
        <v>151</v>
      </c>
      <c r="B35" s="67" t="s">
        <v>212</v>
      </c>
      <c r="C35" s="67" t="s">
        <v>213</v>
      </c>
      <c r="D35" s="67" t="s">
        <v>152</v>
      </c>
      <c r="E35" s="67" t="s">
        <v>48</v>
      </c>
      <c r="F35" s="67" t="s">
        <v>146</v>
      </c>
      <c r="G35" s="68">
        <v>41107</v>
      </c>
      <c r="H35" s="67" t="s">
        <v>214</v>
      </c>
      <c r="I35" s="66">
        <v>1</v>
      </c>
      <c r="J35" s="69">
        <v>6862.61</v>
      </c>
      <c r="K35" s="68">
        <v>41079</v>
      </c>
      <c r="L35" s="68">
        <v>41079</v>
      </c>
      <c r="M35" s="66">
        <v>-19</v>
      </c>
      <c r="N35" s="68">
        <v>41109</v>
      </c>
      <c r="O35" s="67" t="s">
        <v>36</v>
      </c>
      <c r="P35" s="68">
        <v>41090</v>
      </c>
    </row>
    <row r="36" spans="1:16" hidden="1">
      <c r="A36" s="67" t="s">
        <v>151</v>
      </c>
      <c r="B36" s="67" t="s">
        <v>215</v>
      </c>
      <c r="C36" s="67" t="s">
        <v>216</v>
      </c>
      <c r="D36" s="67" t="s">
        <v>152</v>
      </c>
      <c r="E36" s="67" t="s">
        <v>48</v>
      </c>
      <c r="F36" s="67" t="s">
        <v>217</v>
      </c>
      <c r="G36" s="68">
        <v>41108</v>
      </c>
      <c r="H36" s="67" t="s">
        <v>218</v>
      </c>
      <c r="I36" s="66">
        <v>1</v>
      </c>
      <c r="J36" s="69">
        <v>315</v>
      </c>
      <c r="K36" s="68">
        <v>41058</v>
      </c>
      <c r="L36" s="68">
        <v>41058</v>
      </c>
      <c r="M36" s="66">
        <v>2</v>
      </c>
      <c r="N36" s="68">
        <v>41088</v>
      </c>
      <c r="O36" s="67" t="s">
        <v>36</v>
      </c>
      <c r="P36" s="68">
        <v>41090</v>
      </c>
    </row>
    <row r="37" spans="1:16" hidden="1">
      <c r="A37" s="67" t="s">
        <v>151</v>
      </c>
      <c r="B37" s="67" t="s">
        <v>215</v>
      </c>
      <c r="C37" s="67" t="s">
        <v>216</v>
      </c>
      <c r="D37" s="67" t="s">
        <v>152</v>
      </c>
      <c r="E37" s="67" t="s">
        <v>48</v>
      </c>
      <c r="F37" s="67" t="s">
        <v>219</v>
      </c>
      <c r="G37" s="68">
        <v>41108</v>
      </c>
      <c r="H37" s="67" t="s">
        <v>218</v>
      </c>
      <c r="I37" s="66">
        <v>2</v>
      </c>
      <c r="J37" s="69">
        <v>7560</v>
      </c>
      <c r="K37" s="68">
        <v>41058</v>
      </c>
      <c r="L37" s="68">
        <v>41058</v>
      </c>
      <c r="M37" s="66">
        <v>2</v>
      </c>
      <c r="N37" s="68">
        <v>41088</v>
      </c>
      <c r="O37" s="67" t="s">
        <v>36</v>
      </c>
      <c r="P37" s="68">
        <v>41090</v>
      </c>
    </row>
    <row r="38" spans="1:16" hidden="1">
      <c r="A38" s="67" t="s">
        <v>151</v>
      </c>
      <c r="B38" s="67" t="s">
        <v>215</v>
      </c>
      <c r="C38" s="67" t="s">
        <v>216</v>
      </c>
      <c r="D38" s="67" t="s">
        <v>152</v>
      </c>
      <c r="E38" s="67" t="s">
        <v>48</v>
      </c>
      <c r="F38" s="67" t="s">
        <v>217</v>
      </c>
      <c r="G38" s="68">
        <v>41108</v>
      </c>
      <c r="H38" s="67" t="s">
        <v>220</v>
      </c>
      <c r="I38" s="66">
        <v>1</v>
      </c>
      <c r="J38" s="69">
        <v>300</v>
      </c>
      <c r="K38" s="68">
        <v>41058</v>
      </c>
      <c r="L38" s="68">
        <v>41058</v>
      </c>
      <c r="M38" s="66">
        <v>2</v>
      </c>
      <c r="N38" s="68">
        <v>41088</v>
      </c>
      <c r="O38" s="67" t="s">
        <v>36</v>
      </c>
      <c r="P38" s="68">
        <v>41090</v>
      </c>
    </row>
    <row r="39" spans="1:16" hidden="1">
      <c r="A39" s="67" t="s">
        <v>151</v>
      </c>
      <c r="B39" s="67" t="s">
        <v>215</v>
      </c>
      <c r="C39" s="67" t="s">
        <v>216</v>
      </c>
      <c r="D39" s="67" t="s">
        <v>152</v>
      </c>
      <c r="E39" s="67" t="s">
        <v>48</v>
      </c>
      <c r="F39" s="67" t="s">
        <v>219</v>
      </c>
      <c r="G39" s="68">
        <v>41108</v>
      </c>
      <c r="H39" s="67" t="s">
        <v>220</v>
      </c>
      <c r="I39" s="66">
        <v>2</v>
      </c>
      <c r="J39" s="69">
        <v>7200</v>
      </c>
      <c r="K39" s="68">
        <v>41058</v>
      </c>
      <c r="L39" s="68">
        <v>41058</v>
      </c>
      <c r="M39" s="66">
        <v>2</v>
      </c>
      <c r="N39" s="68">
        <v>41088</v>
      </c>
      <c r="O39" s="67" t="s">
        <v>36</v>
      </c>
      <c r="P39" s="68">
        <v>41090</v>
      </c>
    </row>
    <row r="40" spans="1:16" hidden="1">
      <c r="A40" s="67" t="s">
        <v>151</v>
      </c>
      <c r="B40" s="67" t="s">
        <v>215</v>
      </c>
      <c r="C40" s="67" t="s">
        <v>216</v>
      </c>
      <c r="D40" s="67" t="s">
        <v>152</v>
      </c>
      <c r="E40" s="67" t="s">
        <v>48</v>
      </c>
      <c r="F40" s="67" t="s">
        <v>219</v>
      </c>
      <c r="G40" s="68">
        <v>41330</v>
      </c>
      <c r="H40" s="67" t="s">
        <v>221</v>
      </c>
      <c r="I40" s="66">
        <v>1</v>
      </c>
      <c r="J40" s="69">
        <v>2160</v>
      </c>
      <c r="K40" s="68">
        <v>41058</v>
      </c>
      <c r="L40" s="68">
        <v>41058</v>
      </c>
      <c r="M40" s="66">
        <v>2</v>
      </c>
      <c r="N40" s="68">
        <v>41088</v>
      </c>
      <c r="O40" s="67" t="s">
        <v>36</v>
      </c>
      <c r="P40" s="68">
        <v>41090</v>
      </c>
    </row>
    <row r="41" spans="1:16" hidden="1">
      <c r="A41" s="67" t="s">
        <v>151</v>
      </c>
      <c r="B41" s="67" t="s">
        <v>215</v>
      </c>
      <c r="C41" s="67" t="s">
        <v>216</v>
      </c>
      <c r="D41" s="67" t="s">
        <v>152</v>
      </c>
      <c r="E41" s="67" t="s">
        <v>48</v>
      </c>
      <c r="F41" s="67" t="s">
        <v>217</v>
      </c>
      <c r="G41" s="68">
        <v>41330</v>
      </c>
      <c r="H41" s="67" t="s">
        <v>221</v>
      </c>
      <c r="I41" s="66">
        <v>2</v>
      </c>
      <c r="J41" s="69">
        <v>135</v>
      </c>
      <c r="K41" s="68">
        <v>41058</v>
      </c>
      <c r="L41" s="68">
        <v>41058</v>
      </c>
      <c r="M41" s="66">
        <v>2</v>
      </c>
      <c r="N41" s="68">
        <v>41088</v>
      </c>
      <c r="O41" s="67" t="s">
        <v>36</v>
      </c>
      <c r="P41" s="68">
        <v>41090</v>
      </c>
    </row>
    <row r="42" spans="1:16" hidden="1">
      <c r="A42" s="67" t="s">
        <v>151</v>
      </c>
      <c r="B42" s="67" t="s">
        <v>215</v>
      </c>
      <c r="C42" s="67" t="s">
        <v>216</v>
      </c>
      <c r="D42" s="67" t="s">
        <v>152</v>
      </c>
      <c r="E42" s="67" t="s">
        <v>48</v>
      </c>
      <c r="F42" s="67" t="s">
        <v>217</v>
      </c>
      <c r="G42" s="68">
        <v>41116</v>
      </c>
      <c r="H42" s="67" t="s">
        <v>222</v>
      </c>
      <c r="I42" s="66">
        <v>1</v>
      </c>
      <c r="J42" s="69">
        <v>315</v>
      </c>
      <c r="K42" s="68">
        <v>41058</v>
      </c>
      <c r="L42" s="68">
        <v>41058</v>
      </c>
      <c r="M42" s="66">
        <v>2</v>
      </c>
      <c r="N42" s="68">
        <v>41088</v>
      </c>
      <c r="O42" s="67" t="s">
        <v>36</v>
      </c>
      <c r="P42" s="68">
        <v>41090</v>
      </c>
    </row>
    <row r="43" spans="1:16" hidden="1">
      <c r="A43" s="67" t="s">
        <v>151</v>
      </c>
      <c r="B43" s="67" t="s">
        <v>215</v>
      </c>
      <c r="C43" s="67" t="s">
        <v>216</v>
      </c>
      <c r="D43" s="67" t="s">
        <v>152</v>
      </c>
      <c r="E43" s="67" t="s">
        <v>48</v>
      </c>
      <c r="F43" s="67" t="s">
        <v>219</v>
      </c>
      <c r="G43" s="68">
        <v>41116</v>
      </c>
      <c r="H43" s="67" t="s">
        <v>222</v>
      </c>
      <c r="I43" s="66">
        <v>2</v>
      </c>
      <c r="J43" s="69">
        <v>7560</v>
      </c>
      <c r="K43" s="68">
        <v>41058</v>
      </c>
      <c r="L43" s="68">
        <v>41058</v>
      </c>
      <c r="M43" s="66">
        <v>2</v>
      </c>
      <c r="N43" s="68">
        <v>41088</v>
      </c>
      <c r="O43" s="67" t="s">
        <v>36</v>
      </c>
      <c r="P43" s="68">
        <v>41090</v>
      </c>
    </row>
    <row r="44" spans="1:16">
      <c r="A44" s="67" t="s">
        <v>151</v>
      </c>
      <c r="B44" s="67" t="s">
        <v>215</v>
      </c>
      <c r="C44" s="67" t="s">
        <v>216</v>
      </c>
      <c r="D44" s="67" t="s">
        <v>152</v>
      </c>
      <c r="E44" s="67" t="s">
        <v>48</v>
      </c>
      <c r="F44" s="67" t="s">
        <v>219</v>
      </c>
      <c r="G44" s="68">
        <v>41116</v>
      </c>
      <c r="H44" s="67" t="s">
        <v>223</v>
      </c>
      <c r="I44" s="66">
        <v>1</v>
      </c>
      <c r="J44" s="69">
        <v>15000</v>
      </c>
      <c r="K44" s="68">
        <v>40920</v>
      </c>
      <c r="L44" s="68">
        <v>40920</v>
      </c>
      <c r="M44" s="66">
        <v>140</v>
      </c>
      <c r="N44" s="68">
        <v>40950</v>
      </c>
      <c r="O44" s="67" t="s">
        <v>106</v>
      </c>
      <c r="P44" s="68">
        <v>41090</v>
      </c>
    </row>
    <row r="45" spans="1:16">
      <c r="A45" s="67" t="s">
        <v>151</v>
      </c>
      <c r="B45" s="67" t="s">
        <v>215</v>
      </c>
      <c r="C45" s="67" t="s">
        <v>216</v>
      </c>
      <c r="D45" s="67" t="s">
        <v>152</v>
      </c>
      <c r="E45" s="67" t="s">
        <v>48</v>
      </c>
      <c r="F45" s="67" t="s">
        <v>219</v>
      </c>
      <c r="G45" s="68">
        <v>41116</v>
      </c>
      <c r="H45" s="67" t="s">
        <v>224</v>
      </c>
      <c r="I45" s="66">
        <v>1</v>
      </c>
      <c r="J45" s="69">
        <v>10200</v>
      </c>
      <c r="K45" s="68">
        <v>40920</v>
      </c>
      <c r="L45" s="68">
        <v>40920</v>
      </c>
      <c r="M45" s="66">
        <v>140</v>
      </c>
      <c r="N45" s="68">
        <v>40950</v>
      </c>
      <c r="O45" s="67" t="s">
        <v>106</v>
      </c>
      <c r="P45" s="68">
        <v>41090</v>
      </c>
    </row>
    <row r="46" spans="1:16">
      <c r="A46" s="67" t="s">
        <v>151</v>
      </c>
      <c r="B46" s="67" t="s">
        <v>215</v>
      </c>
      <c r="C46" s="67" t="s">
        <v>216</v>
      </c>
      <c r="D46" s="67" t="s">
        <v>152</v>
      </c>
      <c r="E46" s="67" t="s">
        <v>48</v>
      </c>
      <c r="F46" s="67" t="s">
        <v>219</v>
      </c>
      <c r="G46" s="68">
        <v>41116</v>
      </c>
      <c r="H46" s="67" t="s">
        <v>225</v>
      </c>
      <c r="I46" s="66">
        <v>1</v>
      </c>
      <c r="J46" s="69">
        <v>7125</v>
      </c>
      <c r="K46" s="68">
        <v>40920</v>
      </c>
      <c r="L46" s="68">
        <v>40920</v>
      </c>
      <c r="M46" s="66">
        <v>140</v>
      </c>
      <c r="N46" s="68">
        <v>40950</v>
      </c>
      <c r="O46" s="67" t="s">
        <v>106</v>
      </c>
      <c r="P46" s="68">
        <v>41090</v>
      </c>
    </row>
    <row r="47" spans="1:16" hidden="1">
      <c r="A47" s="67" t="s">
        <v>151</v>
      </c>
      <c r="B47" s="67" t="s">
        <v>215</v>
      </c>
      <c r="C47" s="67" t="s">
        <v>216</v>
      </c>
      <c r="D47" s="67" t="s">
        <v>152</v>
      </c>
      <c r="E47" s="67" t="s">
        <v>48</v>
      </c>
      <c r="F47" s="67" t="s">
        <v>219</v>
      </c>
      <c r="G47" s="68">
        <v>41108</v>
      </c>
      <c r="H47" s="67" t="s">
        <v>226</v>
      </c>
      <c r="I47" s="66">
        <v>1</v>
      </c>
      <c r="J47" s="69">
        <v>6480</v>
      </c>
      <c r="K47" s="68">
        <v>40960</v>
      </c>
      <c r="L47" s="68">
        <v>40960</v>
      </c>
      <c r="M47" s="66">
        <v>100</v>
      </c>
      <c r="N47" s="68">
        <v>40990</v>
      </c>
      <c r="O47" s="67" t="s">
        <v>39</v>
      </c>
      <c r="P47" s="68">
        <v>41090</v>
      </c>
    </row>
    <row r="48" spans="1:16" hidden="1">
      <c r="A48" s="67" t="s">
        <v>151</v>
      </c>
      <c r="B48" s="67" t="s">
        <v>215</v>
      </c>
      <c r="C48" s="67" t="s">
        <v>216</v>
      </c>
      <c r="D48" s="67" t="s">
        <v>152</v>
      </c>
      <c r="E48" s="67" t="s">
        <v>48</v>
      </c>
      <c r="F48" s="67" t="s">
        <v>217</v>
      </c>
      <c r="G48" s="68">
        <v>41108</v>
      </c>
      <c r="H48" s="67" t="s">
        <v>226</v>
      </c>
      <c r="I48" s="66">
        <v>2</v>
      </c>
      <c r="J48" s="69">
        <v>270</v>
      </c>
      <c r="K48" s="68">
        <v>40960</v>
      </c>
      <c r="L48" s="68">
        <v>40960</v>
      </c>
      <c r="M48" s="66">
        <v>100</v>
      </c>
      <c r="N48" s="68">
        <v>40990</v>
      </c>
      <c r="O48" s="67" t="s">
        <v>39</v>
      </c>
      <c r="P48" s="68">
        <v>41090</v>
      </c>
    </row>
    <row r="49" spans="1:16" hidden="1">
      <c r="A49" s="67" t="s">
        <v>151</v>
      </c>
      <c r="B49" s="67" t="s">
        <v>215</v>
      </c>
      <c r="C49" s="67" t="s">
        <v>216</v>
      </c>
      <c r="D49" s="67" t="s">
        <v>152</v>
      </c>
      <c r="E49" s="67" t="s">
        <v>48</v>
      </c>
      <c r="F49" s="67" t="s">
        <v>219</v>
      </c>
      <c r="G49" s="68">
        <v>41117</v>
      </c>
      <c r="H49" s="67" t="s">
        <v>227</v>
      </c>
      <c r="I49" s="66">
        <v>1</v>
      </c>
      <c r="J49" s="69">
        <v>3200</v>
      </c>
      <c r="K49" s="68">
        <v>40976</v>
      </c>
      <c r="L49" s="68">
        <v>40976</v>
      </c>
      <c r="M49" s="66">
        <v>84</v>
      </c>
      <c r="N49" s="68">
        <v>41006</v>
      </c>
      <c r="O49" s="67" t="s">
        <v>38</v>
      </c>
      <c r="P49" s="68">
        <v>41090</v>
      </c>
    </row>
    <row r="50" spans="1:16" hidden="1">
      <c r="A50" s="67" t="s">
        <v>151</v>
      </c>
      <c r="B50" s="67" t="s">
        <v>228</v>
      </c>
      <c r="C50" s="67" t="s">
        <v>229</v>
      </c>
      <c r="D50" s="67" t="s">
        <v>152</v>
      </c>
      <c r="E50" s="67" t="s">
        <v>48</v>
      </c>
      <c r="F50" s="67" t="s">
        <v>146</v>
      </c>
      <c r="G50" s="68">
        <v>41116</v>
      </c>
      <c r="H50" s="67" t="s">
        <v>230</v>
      </c>
      <c r="I50" s="66">
        <v>1</v>
      </c>
      <c r="J50" s="69">
        <v>2523.4899999999998</v>
      </c>
      <c r="K50" s="68">
        <v>41067</v>
      </c>
      <c r="L50" s="68">
        <v>41067</v>
      </c>
      <c r="M50" s="66">
        <v>-7</v>
      </c>
      <c r="N50" s="68">
        <v>41097</v>
      </c>
      <c r="O50" s="67" t="s">
        <v>36</v>
      </c>
      <c r="P50" s="68">
        <v>41090</v>
      </c>
    </row>
    <row r="51" spans="1:16" hidden="1">
      <c r="A51" s="67" t="s">
        <v>151</v>
      </c>
      <c r="B51" s="67" t="s">
        <v>228</v>
      </c>
      <c r="C51" s="67" t="s">
        <v>229</v>
      </c>
      <c r="D51" s="67" t="s">
        <v>152</v>
      </c>
      <c r="E51" s="67" t="s">
        <v>48</v>
      </c>
      <c r="F51" s="67" t="s">
        <v>146</v>
      </c>
      <c r="G51" s="68">
        <v>41192</v>
      </c>
      <c r="H51" s="67" t="s">
        <v>231</v>
      </c>
      <c r="I51" s="66">
        <v>1</v>
      </c>
      <c r="J51" s="69">
        <v>148.19</v>
      </c>
      <c r="K51" s="68">
        <v>41067</v>
      </c>
      <c r="L51" s="68">
        <v>41067</v>
      </c>
      <c r="M51" s="66">
        <v>-7</v>
      </c>
      <c r="N51" s="68">
        <v>41097</v>
      </c>
      <c r="O51" s="67" t="s">
        <v>36</v>
      </c>
      <c r="P51" s="68">
        <v>41090</v>
      </c>
    </row>
    <row r="52" spans="1:16" hidden="1">
      <c r="A52" s="67" t="s">
        <v>151</v>
      </c>
      <c r="B52" s="67" t="s">
        <v>228</v>
      </c>
      <c r="C52" s="67" t="s">
        <v>229</v>
      </c>
      <c r="D52" s="67" t="s">
        <v>152</v>
      </c>
      <c r="E52" s="67" t="s">
        <v>48</v>
      </c>
      <c r="F52" s="67" t="s">
        <v>146</v>
      </c>
      <c r="G52" s="68">
        <v>41192</v>
      </c>
      <c r="H52" s="67" t="s">
        <v>232</v>
      </c>
      <c r="I52" s="66">
        <v>1</v>
      </c>
      <c r="J52" s="69">
        <v>5366.6</v>
      </c>
      <c r="K52" s="68">
        <v>41088</v>
      </c>
      <c r="L52" s="68">
        <v>41088</v>
      </c>
      <c r="M52" s="66">
        <v>-28</v>
      </c>
      <c r="N52" s="68">
        <v>41118</v>
      </c>
      <c r="O52" s="67" t="s">
        <v>36</v>
      </c>
      <c r="P52" s="68">
        <v>41090</v>
      </c>
    </row>
    <row r="53" spans="1:16" hidden="1">
      <c r="A53" s="67" t="s">
        <v>151</v>
      </c>
      <c r="B53" s="67" t="s">
        <v>233</v>
      </c>
      <c r="C53" s="67" t="s">
        <v>234</v>
      </c>
      <c r="D53" s="67" t="s">
        <v>152</v>
      </c>
      <c r="E53" s="67" t="s">
        <v>148</v>
      </c>
      <c r="F53" s="67" t="s">
        <v>235</v>
      </c>
      <c r="G53" s="68">
        <v>41108</v>
      </c>
      <c r="H53" s="67" t="s">
        <v>236</v>
      </c>
      <c r="I53" s="66">
        <v>2</v>
      </c>
      <c r="J53" s="69">
        <v>21.15</v>
      </c>
      <c r="K53" s="68">
        <v>41086</v>
      </c>
      <c r="L53" s="68">
        <v>41086</v>
      </c>
      <c r="M53" s="66">
        <v>-26</v>
      </c>
      <c r="N53" s="68">
        <v>41116</v>
      </c>
      <c r="O53" s="67" t="s">
        <v>36</v>
      </c>
      <c r="P53" s="68">
        <v>41090</v>
      </c>
    </row>
    <row r="54" spans="1:16">
      <c r="A54" s="67" t="s">
        <v>151</v>
      </c>
      <c r="B54" s="67" t="s">
        <v>233</v>
      </c>
      <c r="C54" s="67" t="s">
        <v>234</v>
      </c>
      <c r="D54" s="67" t="s">
        <v>152</v>
      </c>
      <c r="E54" s="67" t="s">
        <v>48</v>
      </c>
      <c r="F54" s="67" t="s">
        <v>149</v>
      </c>
      <c r="G54" s="68">
        <v>41089</v>
      </c>
      <c r="H54" s="67" t="s">
        <v>237</v>
      </c>
      <c r="I54" s="66">
        <v>1</v>
      </c>
      <c r="J54" s="69">
        <v>14386.92</v>
      </c>
      <c r="K54" s="68">
        <v>40724</v>
      </c>
      <c r="L54" s="68">
        <v>40724</v>
      </c>
      <c r="M54" s="66">
        <v>336</v>
      </c>
      <c r="N54" s="68">
        <v>40754</v>
      </c>
      <c r="O54" s="67" t="s">
        <v>106</v>
      </c>
      <c r="P54" s="68">
        <v>41090</v>
      </c>
    </row>
    <row r="55" spans="1:16" hidden="1">
      <c r="A55" s="67" t="s">
        <v>151</v>
      </c>
      <c r="B55" s="67" t="s">
        <v>238</v>
      </c>
      <c r="C55" s="67" t="s">
        <v>239</v>
      </c>
      <c r="D55" s="67" t="s">
        <v>152</v>
      </c>
      <c r="E55" s="67" t="s">
        <v>48</v>
      </c>
      <c r="F55" s="67" t="s">
        <v>146</v>
      </c>
      <c r="G55" s="68">
        <v>41144</v>
      </c>
      <c r="H55" s="67" t="s">
        <v>240</v>
      </c>
      <c r="I55" s="66">
        <v>1</v>
      </c>
      <c r="J55" s="69">
        <v>2006.54</v>
      </c>
      <c r="K55" s="68">
        <v>41067</v>
      </c>
      <c r="L55" s="68">
        <v>41067</v>
      </c>
      <c r="M55" s="66">
        <v>-7</v>
      </c>
      <c r="N55" s="68">
        <v>41097</v>
      </c>
      <c r="O55" s="67" t="s">
        <v>36</v>
      </c>
      <c r="P55" s="68">
        <v>41090</v>
      </c>
    </row>
    <row r="56" spans="1:16" hidden="1">
      <c r="A56" s="67" t="s">
        <v>151</v>
      </c>
      <c r="B56" s="67" t="s">
        <v>238</v>
      </c>
      <c r="C56" s="67" t="s">
        <v>239</v>
      </c>
      <c r="D56" s="67" t="s">
        <v>152</v>
      </c>
      <c r="E56" s="67" t="s">
        <v>48</v>
      </c>
      <c r="F56" s="67" t="s">
        <v>146</v>
      </c>
      <c r="G56" s="68">
        <v>41124</v>
      </c>
      <c r="H56" s="67" t="s">
        <v>241</v>
      </c>
      <c r="I56" s="66">
        <v>1</v>
      </c>
      <c r="J56" s="69">
        <v>1400.23</v>
      </c>
      <c r="K56" s="68">
        <v>41090</v>
      </c>
      <c r="L56" s="68">
        <v>41090</v>
      </c>
      <c r="M56" s="66">
        <v>-30</v>
      </c>
      <c r="N56" s="68">
        <v>41120</v>
      </c>
      <c r="O56" s="67" t="s">
        <v>36</v>
      </c>
      <c r="P56" s="68">
        <v>41090</v>
      </c>
    </row>
    <row r="57" spans="1:16" hidden="1">
      <c r="A57" s="67" t="s">
        <v>151</v>
      </c>
      <c r="B57" s="67" t="s">
        <v>242</v>
      </c>
      <c r="C57" s="67" t="s">
        <v>243</v>
      </c>
      <c r="D57" s="67" t="s">
        <v>152</v>
      </c>
      <c r="E57" s="67" t="s">
        <v>48</v>
      </c>
      <c r="F57" s="67" t="s">
        <v>146</v>
      </c>
      <c r="G57" s="68">
        <v>41102</v>
      </c>
      <c r="H57" s="67" t="s">
        <v>244</v>
      </c>
      <c r="I57" s="66">
        <v>1</v>
      </c>
      <c r="J57" s="69">
        <v>35381.480000000003</v>
      </c>
      <c r="K57" s="68">
        <v>41089</v>
      </c>
      <c r="L57" s="68">
        <v>41089</v>
      </c>
      <c r="M57" s="66">
        <v>-29</v>
      </c>
      <c r="N57" s="68">
        <v>41119</v>
      </c>
      <c r="O57" s="67" t="s">
        <v>36</v>
      </c>
      <c r="P57" s="68">
        <v>41090</v>
      </c>
    </row>
    <row r="58" spans="1:16" hidden="1">
      <c r="A58" s="67" t="s">
        <v>151</v>
      </c>
      <c r="B58" s="67" t="s">
        <v>242</v>
      </c>
      <c r="C58" s="67" t="s">
        <v>243</v>
      </c>
      <c r="D58" s="67" t="s">
        <v>152</v>
      </c>
      <c r="E58" s="67" t="s">
        <v>48</v>
      </c>
      <c r="F58" s="67" t="s">
        <v>146</v>
      </c>
      <c r="G58" s="68">
        <v>41108</v>
      </c>
      <c r="H58" s="67" t="s">
        <v>245</v>
      </c>
      <c r="I58" s="66">
        <v>1</v>
      </c>
      <c r="J58" s="69">
        <v>61177.45</v>
      </c>
      <c r="K58" s="68">
        <v>41089</v>
      </c>
      <c r="L58" s="68">
        <v>41089</v>
      </c>
      <c r="M58" s="66">
        <v>-29</v>
      </c>
      <c r="N58" s="68">
        <v>41119</v>
      </c>
      <c r="O58" s="67" t="s">
        <v>36</v>
      </c>
      <c r="P58" s="68">
        <v>41090</v>
      </c>
    </row>
    <row r="59" spans="1:16" hidden="1">
      <c r="A59" s="67" t="s">
        <v>151</v>
      </c>
      <c r="B59" s="67" t="s">
        <v>242</v>
      </c>
      <c r="C59" s="67" t="s">
        <v>243</v>
      </c>
      <c r="D59" s="67" t="s">
        <v>152</v>
      </c>
      <c r="E59" s="67" t="s">
        <v>48</v>
      </c>
      <c r="F59" s="67" t="s">
        <v>146</v>
      </c>
      <c r="G59" s="68">
        <v>41117</v>
      </c>
      <c r="H59" s="67" t="s">
        <v>246</v>
      </c>
      <c r="I59" s="66">
        <v>1</v>
      </c>
      <c r="J59" s="69">
        <v>79053.62</v>
      </c>
      <c r="K59" s="68">
        <v>41089</v>
      </c>
      <c r="L59" s="68">
        <v>41089</v>
      </c>
      <c r="M59" s="66">
        <v>-29</v>
      </c>
      <c r="N59" s="68">
        <v>41119</v>
      </c>
      <c r="O59" s="67" t="s">
        <v>36</v>
      </c>
      <c r="P59" s="68">
        <v>41090</v>
      </c>
    </row>
    <row r="60" spans="1:16" hidden="1">
      <c r="A60" s="67" t="s">
        <v>151</v>
      </c>
      <c r="B60" s="67" t="s">
        <v>242</v>
      </c>
      <c r="C60" s="67" t="s">
        <v>243</v>
      </c>
      <c r="D60" s="67" t="s">
        <v>152</v>
      </c>
      <c r="E60" s="67" t="s">
        <v>48</v>
      </c>
      <c r="F60" s="67" t="s">
        <v>146</v>
      </c>
      <c r="G60" s="68">
        <v>41117</v>
      </c>
      <c r="H60" s="67" t="s">
        <v>247</v>
      </c>
      <c r="I60" s="66">
        <v>1</v>
      </c>
      <c r="J60" s="69">
        <v>612910.81999999995</v>
      </c>
      <c r="K60" s="68">
        <v>41089</v>
      </c>
      <c r="L60" s="68">
        <v>41089</v>
      </c>
      <c r="M60" s="66">
        <v>-29</v>
      </c>
      <c r="N60" s="68">
        <v>41119</v>
      </c>
      <c r="O60" s="67" t="s">
        <v>36</v>
      </c>
      <c r="P60" s="68">
        <v>41090</v>
      </c>
    </row>
    <row r="61" spans="1:16" hidden="1">
      <c r="A61" s="67" t="s">
        <v>151</v>
      </c>
      <c r="B61" s="67" t="s">
        <v>242</v>
      </c>
      <c r="C61" s="67" t="s">
        <v>243</v>
      </c>
      <c r="D61" s="67" t="s">
        <v>152</v>
      </c>
      <c r="E61" s="67" t="s">
        <v>48</v>
      </c>
      <c r="F61" s="67" t="s">
        <v>146</v>
      </c>
      <c r="G61" s="68">
        <v>41117</v>
      </c>
      <c r="H61" s="67" t="s">
        <v>248</v>
      </c>
      <c r="I61" s="66">
        <v>1</v>
      </c>
      <c r="J61" s="69">
        <v>71104.899999999994</v>
      </c>
      <c r="K61" s="68">
        <v>41089</v>
      </c>
      <c r="L61" s="68">
        <v>41089</v>
      </c>
      <c r="M61" s="66">
        <v>-29</v>
      </c>
      <c r="N61" s="68">
        <v>41119</v>
      </c>
      <c r="O61" s="67" t="s">
        <v>36</v>
      </c>
      <c r="P61" s="68">
        <v>41090</v>
      </c>
    </row>
    <row r="62" spans="1:16" hidden="1">
      <c r="A62" s="67" t="s">
        <v>151</v>
      </c>
      <c r="B62" s="67" t="s">
        <v>242</v>
      </c>
      <c r="C62" s="67" t="s">
        <v>243</v>
      </c>
      <c r="D62" s="67" t="s">
        <v>152</v>
      </c>
      <c r="E62" s="67" t="s">
        <v>48</v>
      </c>
      <c r="F62" s="67" t="s">
        <v>146</v>
      </c>
      <c r="G62" s="68">
        <v>41117</v>
      </c>
      <c r="H62" s="67" t="s">
        <v>249</v>
      </c>
      <c r="I62" s="66">
        <v>1</v>
      </c>
      <c r="J62" s="69">
        <v>226336.66</v>
      </c>
      <c r="K62" s="68">
        <v>41089</v>
      </c>
      <c r="L62" s="68">
        <v>41089</v>
      </c>
      <c r="M62" s="66">
        <v>-29</v>
      </c>
      <c r="N62" s="68">
        <v>41119</v>
      </c>
      <c r="O62" s="67" t="s">
        <v>36</v>
      </c>
      <c r="P62" s="68">
        <v>41090</v>
      </c>
    </row>
    <row r="63" spans="1:16" hidden="1">
      <c r="A63" s="67" t="s">
        <v>151</v>
      </c>
      <c r="B63" s="67" t="s">
        <v>242</v>
      </c>
      <c r="C63" s="67" t="s">
        <v>243</v>
      </c>
      <c r="D63" s="67" t="s">
        <v>152</v>
      </c>
      <c r="E63" s="67" t="s">
        <v>48</v>
      </c>
      <c r="F63" s="67" t="s">
        <v>146</v>
      </c>
      <c r="G63" s="68">
        <v>41117</v>
      </c>
      <c r="H63" s="67" t="s">
        <v>250</v>
      </c>
      <c r="I63" s="66">
        <v>1</v>
      </c>
      <c r="J63" s="69">
        <v>543480.6</v>
      </c>
      <c r="K63" s="68">
        <v>41089</v>
      </c>
      <c r="L63" s="68">
        <v>41089</v>
      </c>
      <c r="M63" s="66">
        <v>-29</v>
      </c>
      <c r="N63" s="68">
        <v>41119</v>
      </c>
      <c r="O63" s="67" t="s">
        <v>36</v>
      </c>
      <c r="P63" s="68">
        <v>41090</v>
      </c>
    </row>
    <row r="64" spans="1:16" hidden="1">
      <c r="A64" s="67" t="s">
        <v>151</v>
      </c>
      <c r="B64" s="67" t="s">
        <v>251</v>
      </c>
      <c r="C64" s="67" t="s">
        <v>252</v>
      </c>
      <c r="D64" s="67" t="s">
        <v>152</v>
      </c>
      <c r="E64" s="67" t="s">
        <v>48</v>
      </c>
      <c r="F64" s="67" t="s">
        <v>149</v>
      </c>
      <c r="G64" s="68">
        <v>41108</v>
      </c>
      <c r="H64" s="67" t="s">
        <v>253</v>
      </c>
      <c r="I64" s="66">
        <v>1</v>
      </c>
      <c r="J64" s="69">
        <v>2030</v>
      </c>
      <c r="K64" s="68">
        <v>41090</v>
      </c>
      <c r="L64" s="68">
        <v>41090</v>
      </c>
      <c r="M64" s="66">
        <v>-30</v>
      </c>
      <c r="N64" s="68">
        <v>41120</v>
      </c>
      <c r="O64" s="67" t="s">
        <v>36</v>
      </c>
      <c r="P64" s="68">
        <v>41090</v>
      </c>
    </row>
    <row r="65" spans="1:16">
      <c r="A65" s="67" t="s">
        <v>151</v>
      </c>
      <c r="B65" s="67" t="s">
        <v>254</v>
      </c>
      <c r="C65" s="67" t="s">
        <v>255</v>
      </c>
      <c r="D65" s="67" t="s">
        <v>152</v>
      </c>
      <c r="E65" s="67" t="s">
        <v>48</v>
      </c>
      <c r="F65" s="67" t="s">
        <v>149</v>
      </c>
      <c r="G65" s="68">
        <v>39380</v>
      </c>
      <c r="H65" s="67" t="s">
        <v>256</v>
      </c>
      <c r="I65" s="66">
        <v>1</v>
      </c>
      <c r="J65" s="69">
        <v>1568</v>
      </c>
      <c r="K65" s="68">
        <v>39380</v>
      </c>
      <c r="L65" s="68">
        <v>39380</v>
      </c>
      <c r="M65" s="66">
        <v>1680</v>
      </c>
      <c r="N65" s="68">
        <v>39410</v>
      </c>
      <c r="O65" s="67" t="s">
        <v>106</v>
      </c>
      <c r="P65" s="68">
        <v>41090</v>
      </c>
    </row>
    <row r="66" spans="1:16" hidden="1">
      <c r="A66" s="67" t="s">
        <v>151</v>
      </c>
      <c r="B66" s="67" t="s">
        <v>257</v>
      </c>
      <c r="C66" s="67" t="s">
        <v>258</v>
      </c>
      <c r="D66" s="67" t="s">
        <v>152</v>
      </c>
      <c r="E66" s="67" t="s">
        <v>48</v>
      </c>
      <c r="F66" s="67" t="s">
        <v>149</v>
      </c>
      <c r="G66" s="68">
        <v>41012</v>
      </c>
      <c r="H66" s="67" t="s">
        <v>259</v>
      </c>
      <c r="I66" s="66">
        <v>1</v>
      </c>
      <c r="J66" s="69">
        <v>567.5</v>
      </c>
      <c r="K66" s="68">
        <v>41011</v>
      </c>
      <c r="L66" s="68">
        <v>41011</v>
      </c>
      <c r="M66" s="66">
        <v>49</v>
      </c>
      <c r="N66" s="68">
        <v>41041</v>
      </c>
      <c r="O66" s="67" t="s">
        <v>37</v>
      </c>
      <c r="P66" s="68">
        <v>41090</v>
      </c>
    </row>
    <row r="67" spans="1:16">
      <c r="A67" s="67" t="s">
        <v>151</v>
      </c>
      <c r="B67" s="67" t="s">
        <v>260</v>
      </c>
      <c r="C67" s="67" t="s">
        <v>261</v>
      </c>
      <c r="D67" s="67" t="s">
        <v>152</v>
      </c>
      <c r="E67" s="67" t="s">
        <v>48</v>
      </c>
      <c r="F67" s="67" t="s">
        <v>149</v>
      </c>
      <c r="G67" s="68">
        <v>38894</v>
      </c>
      <c r="H67" s="67" t="s">
        <v>179</v>
      </c>
      <c r="I67" s="66">
        <v>1</v>
      </c>
      <c r="J67" s="69">
        <v>7101</v>
      </c>
      <c r="K67" s="68">
        <v>38803</v>
      </c>
      <c r="L67" s="68">
        <v>38803</v>
      </c>
      <c r="M67" s="66">
        <v>2257</v>
      </c>
      <c r="N67" s="68">
        <v>38833</v>
      </c>
      <c r="O67" s="67" t="s">
        <v>106</v>
      </c>
      <c r="P67" s="68">
        <v>41090</v>
      </c>
    </row>
    <row r="68" spans="1:16">
      <c r="A68" s="67" t="s">
        <v>151</v>
      </c>
      <c r="B68" s="67" t="s">
        <v>262</v>
      </c>
      <c r="C68" s="67" t="s">
        <v>263</v>
      </c>
      <c r="D68" s="67" t="s">
        <v>152</v>
      </c>
      <c r="E68" s="67" t="s">
        <v>48</v>
      </c>
      <c r="F68" s="67" t="s">
        <v>149</v>
      </c>
      <c r="G68" s="68">
        <v>38861</v>
      </c>
      <c r="H68" s="67" t="s">
        <v>179</v>
      </c>
      <c r="I68" s="66">
        <v>1</v>
      </c>
      <c r="J68" s="69">
        <v>2511</v>
      </c>
      <c r="K68" s="68">
        <v>38833</v>
      </c>
      <c r="L68" s="68">
        <v>38833</v>
      </c>
      <c r="M68" s="66">
        <v>2227</v>
      </c>
      <c r="N68" s="68">
        <v>38863</v>
      </c>
      <c r="O68" s="67" t="s">
        <v>106</v>
      </c>
      <c r="P68" s="68">
        <v>41090</v>
      </c>
    </row>
    <row r="69" spans="1:16" hidden="1">
      <c r="A69" s="67" t="s">
        <v>151</v>
      </c>
      <c r="B69" s="67" t="s">
        <v>264</v>
      </c>
      <c r="C69" s="67" t="s">
        <v>265</v>
      </c>
      <c r="D69" s="67" t="s">
        <v>152</v>
      </c>
      <c r="E69" s="67" t="s">
        <v>48</v>
      </c>
      <c r="F69" s="67" t="s">
        <v>149</v>
      </c>
      <c r="G69" s="68">
        <v>41108</v>
      </c>
      <c r="H69" s="67" t="s">
        <v>266</v>
      </c>
      <c r="I69" s="66">
        <v>1</v>
      </c>
      <c r="J69" s="69">
        <v>1505</v>
      </c>
      <c r="K69" s="68">
        <v>41090</v>
      </c>
      <c r="L69" s="68">
        <v>41090</v>
      </c>
      <c r="M69" s="66">
        <v>-30</v>
      </c>
      <c r="N69" s="68">
        <v>41120</v>
      </c>
      <c r="O69" s="67" t="s">
        <v>36</v>
      </c>
      <c r="P69" s="68">
        <v>41090</v>
      </c>
    </row>
    <row r="70" spans="1:16" hidden="1">
      <c r="A70" s="67" t="s">
        <v>151</v>
      </c>
      <c r="B70" s="67" t="s">
        <v>267</v>
      </c>
      <c r="C70" s="67" t="s">
        <v>268</v>
      </c>
      <c r="D70" s="67" t="s">
        <v>152</v>
      </c>
      <c r="E70" s="67" t="s">
        <v>48</v>
      </c>
      <c r="F70" s="67" t="s">
        <v>149</v>
      </c>
      <c r="G70" s="68">
        <v>41129</v>
      </c>
      <c r="H70" s="67" t="s">
        <v>269</v>
      </c>
      <c r="I70" s="66">
        <v>1</v>
      </c>
      <c r="J70" s="69">
        <v>13422.5</v>
      </c>
      <c r="K70" s="68">
        <v>41090</v>
      </c>
      <c r="L70" s="68">
        <v>41090</v>
      </c>
      <c r="M70" s="66">
        <v>-30</v>
      </c>
      <c r="N70" s="68">
        <v>41120</v>
      </c>
      <c r="O70" s="67" t="s">
        <v>36</v>
      </c>
      <c r="P70" s="68">
        <v>41090</v>
      </c>
    </row>
    <row r="71" spans="1:16">
      <c r="A71" s="67" t="s">
        <v>151</v>
      </c>
      <c r="B71" s="67" t="s">
        <v>270</v>
      </c>
      <c r="C71" s="67" t="s">
        <v>271</v>
      </c>
      <c r="D71" s="67" t="s">
        <v>152</v>
      </c>
      <c r="E71" s="67" t="s">
        <v>48</v>
      </c>
      <c r="F71" s="67" t="s">
        <v>149</v>
      </c>
      <c r="G71" s="68">
        <v>39057</v>
      </c>
      <c r="H71" s="67" t="s">
        <v>272</v>
      </c>
      <c r="I71" s="66">
        <v>1</v>
      </c>
      <c r="J71" s="69">
        <v>3496.5</v>
      </c>
      <c r="K71" s="68">
        <v>39057</v>
      </c>
      <c r="L71" s="68">
        <v>39057</v>
      </c>
      <c r="M71" s="66">
        <v>2003</v>
      </c>
      <c r="N71" s="68">
        <v>39087</v>
      </c>
      <c r="O71" s="67" t="s">
        <v>106</v>
      </c>
      <c r="P71" s="68">
        <v>41090</v>
      </c>
    </row>
    <row r="72" spans="1:16">
      <c r="A72" s="67" t="s">
        <v>151</v>
      </c>
      <c r="B72" s="67" t="s">
        <v>273</v>
      </c>
      <c r="C72" s="67" t="s">
        <v>274</v>
      </c>
      <c r="D72" s="67" t="s">
        <v>152</v>
      </c>
      <c r="E72" s="67" t="s">
        <v>148</v>
      </c>
      <c r="F72" s="67" t="s">
        <v>149</v>
      </c>
      <c r="G72" s="68">
        <v>39573</v>
      </c>
      <c r="H72" s="67" t="s">
        <v>275</v>
      </c>
      <c r="I72" s="66">
        <v>1</v>
      </c>
      <c r="J72" s="69">
        <v>7308</v>
      </c>
      <c r="K72" s="68">
        <v>39316</v>
      </c>
      <c r="L72" s="68">
        <v>39316</v>
      </c>
      <c r="M72" s="66">
        <v>1744</v>
      </c>
      <c r="N72" s="68">
        <v>39346</v>
      </c>
      <c r="O72" s="67" t="s">
        <v>106</v>
      </c>
      <c r="P72" s="68">
        <v>41090</v>
      </c>
    </row>
    <row r="73" spans="1:16">
      <c r="A73" s="67" t="s">
        <v>151</v>
      </c>
      <c r="B73" s="67" t="s">
        <v>276</v>
      </c>
      <c r="C73" s="67" t="s">
        <v>277</v>
      </c>
      <c r="D73" s="67" t="s">
        <v>152</v>
      </c>
      <c r="E73" s="67" t="s">
        <v>48</v>
      </c>
      <c r="F73" s="67" t="s">
        <v>149</v>
      </c>
      <c r="G73" s="68">
        <v>39274</v>
      </c>
      <c r="H73" s="67" t="s">
        <v>278</v>
      </c>
      <c r="I73" s="66">
        <v>1</v>
      </c>
      <c r="J73" s="69">
        <v>432</v>
      </c>
      <c r="K73" s="68">
        <v>39262</v>
      </c>
      <c r="L73" s="68">
        <v>39262</v>
      </c>
      <c r="M73" s="66">
        <v>1798</v>
      </c>
      <c r="N73" s="68">
        <v>39292</v>
      </c>
      <c r="O73" s="67" t="s">
        <v>106</v>
      </c>
      <c r="P73" s="68">
        <v>41090</v>
      </c>
    </row>
    <row r="74" spans="1:16" hidden="1">
      <c r="A74" s="67" t="s">
        <v>151</v>
      </c>
      <c r="B74" s="67" t="s">
        <v>279</v>
      </c>
      <c r="C74" s="67" t="s">
        <v>280</v>
      </c>
      <c r="D74" s="67" t="s">
        <v>152</v>
      </c>
      <c r="E74" s="67" t="s">
        <v>48</v>
      </c>
      <c r="F74" s="67" t="s">
        <v>149</v>
      </c>
      <c r="G74" s="68">
        <v>41115</v>
      </c>
      <c r="H74" s="67" t="s">
        <v>281</v>
      </c>
      <c r="I74" s="66">
        <v>1</v>
      </c>
      <c r="J74" s="69">
        <v>927.5</v>
      </c>
      <c r="K74" s="68">
        <v>41090</v>
      </c>
      <c r="L74" s="68">
        <v>41090</v>
      </c>
      <c r="M74" s="66">
        <v>-30</v>
      </c>
      <c r="N74" s="68">
        <v>41120</v>
      </c>
      <c r="O74" s="67" t="s">
        <v>36</v>
      </c>
      <c r="P74" s="68">
        <v>41090</v>
      </c>
    </row>
    <row r="75" spans="1:16">
      <c r="A75" s="67" t="s">
        <v>151</v>
      </c>
      <c r="B75" s="67" t="s">
        <v>282</v>
      </c>
      <c r="C75" s="67" t="s">
        <v>283</v>
      </c>
      <c r="D75" s="67" t="s">
        <v>152</v>
      </c>
      <c r="E75" s="67" t="s">
        <v>48</v>
      </c>
      <c r="F75" s="67" t="s">
        <v>149</v>
      </c>
      <c r="G75" s="68">
        <v>40057</v>
      </c>
      <c r="H75" s="67" t="s">
        <v>284</v>
      </c>
      <c r="I75" s="66">
        <v>1</v>
      </c>
      <c r="J75" s="69">
        <v>2665</v>
      </c>
      <c r="K75" s="68">
        <v>40036</v>
      </c>
      <c r="L75" s="68">
        <v>40036</v>
      </c>
      <c r="M75" s="66">
        <v>1024</v>
      </c>
      <c r="N75" s="68">
        <v>40066</v>
      </c>
      <c r="O75" s="67" t="s">
        <v>106</v>
      </c>
      <c r="P75" s="68">
        <v>41090</v>
      </c>
    </row>
    <row r="76" spans="1:16">
      <c r="A76" s="67" t="s">
        <v>151</v>
      </c>
      <c r="B76" s="67" t="s">
        <v>285</v>
      </c>
      <c r="C76" s="67" t="s">
        <v>286</v>
      </c>
      <c r="D76" s="67" t="s">
        <v>152</v>
      </c>
      <c r="E76" s="67" t="s">
        <v>148</v>
      </c>
      <c r="F76" s="67" t="s">
        <v>149</v>
      </c>
      <c r="G76" s="68">
        <v>38763</v>
      </c>
      <c r="H76" s="67" t="s">
        <v>179</v>
      </c>
      <c r="I76" s="66">
        <v>1</v>
      </c>
      <c r="J76" s="69">
        <v>9504</v>
      </c>
      <c r="K76" s="68">
        <v>38603</v>
      </c>
      <c r="L76" s="68">
        <v>38603</v>
      </c>
      <c r="M76" s="66">
        <v>2457</v>
      </c>
      <c r="N76" s="68">
        <v>38633</v>
      </c>
      <c r="O76" s="67" t="s">
        <v>106</v>
      </c>
      <c r="P76" s="68">
        <v>41090</v>
      </c>
    </row>
    <row r="77" spans="1:16" hidden="1">
      <c r="A77" s="67" t="s">
        <v>151</v>
      </c>
      <c r="B77" s="67" t="s">
        <v>287</v>
      </c>
      <c r="C77" s="67" t="s">
        <v>288</v>
      </c>
      <c r="D77" s="67" t="s">
        <v>152</v>
      </c>
      <c r="E77" s="67" t="s">
        <v>48</v>
      </c>
      <c r="F77" s="67" t="s">
        <v>149</v>
      </c>
      <c r="G77" s="68">
        <v>41143</v>
      </c>
      <c r="H77" s="67" t="s">
        <v>289</v>
      </c>
      <c r="I77" s="66">
        <v>1</v>
      </c>
      <c r="J77" s="69">
        <v>1837.5</v>
      </c>
      <c r="K77" s="68">
        <v>41087</v>
      </c>
      <c r="L77" s="68">
        <v>41087</v>
      </c>
      <c r="M77" s="66">
        <v>-27</v>
      </c>
      <c r="N77" s="68">
        <v>41117</v>
      </c>
      <c r="O77" s="67" t="s">
        <v>36</v>
      </c>
      <c r="P77" s="68">
        <v>41090</v>
      </c>
    </row>
    <row r="78" spans="1:16">
      <c r="A78" s="67" t="s">
        <v>151</v>
      </c>
      <c r="B78" s="67" t="s">
        <v>290</v>
      </c>
      <c r="C78" s="67" t="s">
        <v>291</v>
      </c>
      <c r="D78" s="67" t="s">
        <v>152</v>
      </c>
      <c r="E78" s="67" t="s">
        <v>48</v>
      </c>
      <c r="F78" s="67" t="s">
        <v>149</v>
      </c>
      <c r="G78" s="68">
        <v>40192</v>
      </c>
      <c r="H78" s="67" t="s">
        <v>292</v>
      </c>
      <c r="I78" s="66">
        <v>1</v>
      </c>
      <c r="J78" s="69">
        <v>1455</v>
      </c>
      <c r="K78" s="68">
        <v>40120</v>
      </c>
      <c r="L78" s="68">
        <v>40120</v>
      </c>
      <c r="M78" s="66">
        <v>940</v>
      </c>
      <c r="N78" s="68">
        <v>40150</v>
      </c>
      <c r="O78" s="67" t="s">
        <v>106</v>
      </c>
      <c r="P78" s="68">
        <v>41090</v>
      </c>
    </row>
    <row r="79" spans="1:16" hidden="1">
      <c r="A79" s="67" t="s">
        <v>151</v>
      </c>
      <c r="B79" s="67" t="s">
        <v>293</v>
      </c>
      <c r="C79" s="67" t="s">
        <v>294</v>
      </c>
      <c r="D79" s="67" t="s">
        <v>152</v>
      </c>
      <c r="E79" s="67" t="s">
        <v>48</v>
      </c>
      <c r="F79" s="67" t="s">
        <v>219</v>
      </c>
      <c r="G79" s="68">
        <v>41110</v>
      </c>
      <c r="H79" s="67" t="s">
        <v>295</v>
      </c>
      <c r="I79" s="66">
        <v>1</v>
      </c>
      <c r="J79" s="69">
        <v>12600</v>
      </c>
      <c r="K79" s="68">
        <v>41058</v>
      </c>
      <c r="L79" s="68">
        <v>41058</v>
      </c>
      <c r="M79" s="66">
        <v>2</v>
      </c>
      <c r="N79" s="68">
        <v>41088</v>
      </c>
      <c r="O79" s="67" t="s">
        <v>36</v>
      </c>
      <c r="P79" s="68">
        <v>41090</v>
      </c>
    </row>
    <row r="80" spans="1:16" hidden="1">
      <c r="A80" s="67" t="s">
        <v>151</v>
      </c>
      <c r="B80" s="67" t="s">
        <v>293</v>
      </c>
      <c r="C80" s="67" t="s">
        <v>294</v>
      </c>
      <c r="D80" s="67" t="s">
        <v>152</v>
      </c>
      <c r="E80" s="67" t="s">
        <v>48</v>
      </c>
      <c r="F80" s="67" t="s">
        <v>153</v>
      </c>
      <c r="G80" s="68">
        <v>41110</v>
      </c>
      <c r="H80" s="67" t="s">
        <v>295</v>
      </c>
      <c r="I80" s="66">
        <v>2</v>
      </c>
      <c r="J80" s="69">
        <v>591.75</v>
      </c>
      <c r="K80" s="68">
        <v>41058</v>
      </c>
      <c r="L80" s="68">
        <v>41058</v>
      </c>
      <c r="M80" s="66">
        <v>2</v>
      </c>
      <c r="N80" s="68">
        <v>41088</v>
      </c>
      <c r="O80" s="67" t="s">
        <v>36</v>
      </c>
      <c r="P80" s="68">
        <v>41090</v>
      </c>
    </row>
    <row r="81" spans="1:16" hidden="1">
      <c r="A81" s="67" t="s">
        <v>151</v>
      </c>
      <c r="B81" s="67" t="s">
        <v>293</v>
      </c>
      <c r="C81" s="67" t="s">
        <v>294</v>
      </c>
      <c r="D81" s="67" t="s">
        <v>152</v>
      </c>
      <c r="E81" s="67" t="s">
        <v>48</v>
      </c>
      <c r="F81" s="67" t="s">
        <v>217</v>
      </c>
      <c r="G81" s="68">
        <v>41110</v>
      </c>
      <c r="H81" s="67" t="s">
        <v>295</v>
      </c>
      <c r="I81" s="66">
        <v>3</v>
      </c>
      <c r="J81" s="69">
        <v>270</v>
      </c>
      <c r="K81" s="68">
        <v>41058</v>
      </c>
      <c r="L81" s="68">
        <v>41058</v>
      </c>
      <c r="M81" s="66">
        <v>2</v>
      </c>
      <c r="N81" s="68">
        <v>41088</v>
      </c>
      <c r="O81" s="67" t="s">
        <v>36</v>
      </c>
      <c r="P81" s="68">
        <v>41090</v>
      </c>
    </row>
    <row r="82" spans="1:16" hidden="1">
      <c r="A82" s="67" t="s">
        <v>151</v>
      </c>
      <c r="B82" s="67" t="s">
        <v>296</v>
      </c>
      <c r="C82" s="67" t="s">
        <v>297</v>
      </c>
      <c r="D82" s="67" t="s">
        <v>152</v>
      </c>
      <c r="E82" s="67" t="s">
        <v>48</v>
      </c>
      <c r="F82" s="67" t="s">
        <v>298</v>
      </c>
      <c r="G82" s="68">
        <v>41115</v>
      </c>
      <c r="H82" s="67" t="s">
        <v>299</v>
      </c>
      <c r="I82" s="66">
        <v>1</v>
      </c>
      <c r="J82" s="69">
        <v>389.44</v>
      </c>
      <c r="K82" s="68">
        <v>41065</v>
      </c>
      <c r="L82" s="68">
        <v>41065</v>
      </c>
      <c r="M82" s="66">
        <v>-5</v>
      </c>
      <c r="N82" s="68">
        <v>41095</v>
      </c>
      <c r="O82" s="67" t="s">
        <v>36</v>
      </c>
      <c r="P82" s="68">
        <v>41090</v>
      </c>
    </row>
    <row r="83" spans="1:16" hidden="1">
      <c r="A83" s="67" t="s">
        <v>151</v>
      </c>
      <c r="B83" s="67" t="s">
        <v>300</v>
      </c>
      <c r="C83" s="67" t="s">
        <v>301</v>
      </c>
      <c r="D83" s="67" t="s">
        <v>152</v>
      </c>
      <c r="E83" s="67" t="s">
        <v>48</v>
      </c>
      <c r="F83" s="67" t="s">
        <v>153</v>
      </c>
      <c r="G83" s="68">
        <v>41103</v>
      </c>
      <c r="H83" s="67" t="s">
        <v>302</v>
      </c>
      <c r="I83" s="66">
        <v>1</v>
      </c>
      <c r="J83" s="69">
        <v>425</v>
      </c>
      <c r="K83" s="68">
        <v>41051</v>
      </c>
      <c r="L83" s="68">
        <v>41051</v>
      </c>
      <c r="M83" s="66">
        <v>9</v>
      </c>
      <c r="N83" s="68">
        <v>41081</v>
      </c>
      <c r="O83" s="67" t="s">
        <v>36</v>
      </c>
      <c r="P83" s="68">
        <v>41090</v>
      </c>
    </row>
    <row r="84" spans="1:16" hidden="1">
      <c r="A84" s="67" t="s">
        <v>151</v>
      </c>
      <c r="B84" s="67" t="s">
        <v>300</v>
      </c>
      <c r="C84" s="67" t="s">
        <v>301</v>
      </c>
      <c r="D84" s="67" t="s">
        <v>152</v>
      </c>
      <c r="E84" s="67" t="s">
        <v>48</v>
      </c>
      <c r="F84" s="67" t="s">
        <v>184</v>
      </c>
      <c r="G84" s="68">
        <v>41115</v>
      </c>
      <c r="H84" s="67" t="s">
        <v>303</v>
      </c>
      <c r="I84" s="66">
        <v>1</v>
      </c>
      <c r="J84" s="69">
        <v>345</v>
      </c>
      <c r="K84" s="68">
        <v>41071</v>
      </c>
      <c r="L84" s="68">
        <v>41071</v>
      </c>
      <c r="M84" s="66">
        <v>-11</v>
      </c>
      <c r="N84" s="68">
        <v>41101</v>
      </c>
      <c r="O84" s="67" t="s">
        <v>36</v>
      </c>
      <c r="P84" s="68">
        <v>41090</v>
      </c>
    </row>
    <row r="85" spans="1:16" hidden="1">
      <c r="A85" s="67" t="s">
        <v>151</v>
      </c>
      <c r="B85" s="67" t="s">
        <v>304</v>
      </c>
      <c r="C85" s="67" t="s">
        <v>305</v>
      </c>
      <c r="D85" s="67" t="s">
        <v>152</v>
      </c>
      <c r="E85" s="67" t="s">
        <v>48</v>
      </c>
      <c r="F85" s="67" t="s">
        <v>153</v>
      </c>
      <c r="G85" s="68">
        <v>41096</v>
      </c>
      <c r="H85" s="67" t="s">
        <v>306</v>
      </c>
      <c r="I85" s="66">
        <v>1</v>
      </c>
      <c r="J85" s="69">
        <v>54</v>
      </c>
      <c r="K85" s="68">
        <v>41065</v>
      </c>
      <c r="L85" s="68">
        <v>41065</v>
      </c>
      <c r="M85" s="66">
        <v>-5</v>
      </c>
      <c r="N85" s="68">
        <v>41095</v>
      </c>
      <c r="O85" s="67" t="s">
        <v>36</v>
      </c>
      <c r="P85" s="68">
        <v>41090</v>
      </c>
    </row>
    <row r="86" spans="1:16" hidden="1">
      <c r="A86" s="67" t="s">
        <v>151</v>
      </c>
      <c r="B86" s="67" t="s">
        <v>307</v>
      </c>
      <c r="C86" s="67" t="s">
        <v>308</v>
      </c>
      <c r="D86" s="67" t="s">
        <v>152</v>
      </c>
      <c r="E86" s="67" t="s">
        <v>48</v>
      </c>
      <c r="F86" s="67" t="s">
        <v>153</v>
      </c>
      <c r="G86" s="68">
        <v>41096</v>
      </c>
      <c r="H86" s="67" t="s">
        <v>309</v>
      </c>
      <c r="I86" s="66">
        <v>1</v>
      </c>
      <c r="J86" s="69">
        <v>1332</v>
      </c>
      <c r="K86" s="68">
        <v>40996</v>
      </c>
      <c r="L86" s="68">
        <v>40996</v>
      </c>
      <c r="M86" s="66">
        <v>64</v>
      </c>
      <c r="N86" s="68">
        <v>41026</v>
      </c>
      <c r="O86" s="67" t="s">
        <v>38</v>
      </c>
      <c r="P86" s="68">
        <v>41090</v>
      </c>
    </row>
    <row r="87" spans="1:16" hidden="1">
      <c r="A87" s="67" t="s">
        <v>151</v>
      </c>
      <c r="B87" s="67" t="s">
        <v>310</v>
      </c>
      <c r="C87" s="67" t="s">
        <v>311</v>
      </c>
      <c r="D87" s="67" t="s">
        <v>152</v>
      </c>
      <c r="E87" s="67" t="s">
        <v>48</v>
      </c>
      <c r="F87" s="67" t="s">
        <v>153</v>
      </c>
      <c r="G87" s="68">
        <v>41127</v>
      </c>
      <c r="H87" s="67" t="s">
        <v>312</v>
      </c>
      <c r="I87" s="66">
        <v>1</v>
      </c>
      <c r="J87" s="69">
        <v>5800</v>
      </c>
      <c r="K87" s="68">
        <v>41059</v>
      </c>
      <c r="L87" s="68">
        <v>41059</v>
      </c>
      <c r="M87" s="66">
        <v>1</v>
      </c>
      <c r="N87" s="68">
        <v>41089</v>
      </c>
      <c r="O87" s="67" t="s">
        <v>36</v>
      </c>
      <c r="P87" s="68">
        <v>41090</v>
      </c>
    </row>
    <row r="88" spans="1:16" hidden="1">
      <c r="A88" s="67" t="s">
        <v>151</v>
      </c>
      <c r="B88" s="67" t="s">
        <v>313</v>
      </c>
      <c r="C88" s="67" t="s">
        <v>314</v>
      </c>
      <c r="D88" s="67" t="s">
        <v>152</v>
      </c>
      <c r="E88" s="67" t="s">
        <v>48</v>
      </c>
      <c r="F88" s="67" t="s">
        <v>146</v>
      </c>
      <c r="G88" s="68">
        <v>41107</v>
      </c>
      <c r="H88" s="67" t="s">
        <v>315</v>
      </c>
      <c r="I88" s="66">
        <v>1</v>
      </c>
      <c r="J88" s="69">
        <v>1433.52</v>
      </c>
      <c r="K88" s="68">
        <v>41079</v>
      </c>
      <c r="L88" s="68">
        <v>41079</v>
      </c>
      <c r="M88" s="66">
        <v>-19</v>
      </c>
      <c r="N88" s="68">
        <v>41109</v>
      </c>
      <c r="O88" s="67" t="s">
        <v>36</v>
      </c>
      <c r="P88" s="68">
        <v>41090</v>
      </c>
    </row>
    <row r="89" spans="1:16" hidden="1">
      <c r="A89" s="67" t="s">
        <v>151</v>
      </c>
      <c r="B89" s="67" t="s">
        <v>313</v>
      </c>
      <c r="C89" s="67" t="s">
        <v>314</v>
      </c>
      <c r="D89" s="67" t="s">
        <v>152</v>
      </c>
      <c r="E89" s="67" t="s">
        <v>48</v>
      </c>
      <c r="F89" s="67" t="s">
        <v>146</v>
      </c>
      <c r="G89" s="68">
        <v>41116</v>
      </c>
      <c r="H89" s="67" t="s">
        <v>316</v>
      </c>
      <c r="I89" s="66">
        <v>1</v>
      </c>
      <c r="J89" s="69">
        <v>1433.52</v>
      </c>
      <c r="K89" s="68">
        <v>41090</v>
      </c>
      <c r="L89" s="68">
        <v>41090</v>
      </c>
      <c r="M89" s="66">
        <v>-30</v>
      </c>
      <c r="N89" s="68">
        <v>41120</v>
      </c>
      <c r="O89" s="67" t="s">
        <v>36</v>
      </c>
      <c r="P89" s="68">
        <v>41090</v>
      </c>
    </row>
    <row r="90" spans="1:16" hidden="1">
      <c r="A90" s="67" t="s">
        <v>151</v>
      </c>
      <c r="B90" s="67" t="s">
        <v>317</v>
      </c>
      <c r="C90" s="67" t="s">
        <v>318</v>
      </c>
      <c r="D90" s="67" t="s">
        <v>152</v>
      </c>
      <c r="E90" s="67" t="s">
        <v>48</v>
      </c>
      <c r="F90" s="67" t="s">
        <v>153</v>
      </c>
      <c r="G90" s="68">
        <v>41127</v>
      </c>
      <c r="H90" s="67" t="s">
        <v>319</v>
      </c>
      <c r="I90" s="66">
        <v>1</v>
      </c>
      <c r="J90" s="69">
        <v>1380</v>
      </c>
      <c r="K90" s="68">
        <v>41036</v>
      </c>
      <c r="L90" s="68">
        <v>41036</v>
      </c>
      <c r="M90" s="66">
        <v>24</v>
      </c>
      <c r="N90" s="68">
        <v>41066</v>
      </c>
      <c r="O90" s="67" t="s">
        <v>36</v>
      </c>
      <c r="P90" s="68">
        <v>41090</v>
      </c>
    </row>
    <row r="91" spans="1:16">
      <c r="A91" s="67" t="s">
        <v>151</v>
      </c>
      <c r="B91" s="67" t="s">
        <v>320</v>
      </c>
      <c r="C91" s="67" t="s">
        <v>321</v>
      </c>
      <c r="D91" s="67" t="s">
        <v>152</v>
      </c>
      <c r="E91" s="67" t="s">
        <v>48</v>
      </c>
      <c r="F91" s="67" t="s">
        <v>149</v>
      </c>
      <c r="G91" s="68">
        <v>39393</v>
      </c>
      <c r="H91" s="67" t="s">
        <v>322</v>
      </c>
      <c r="I91" s="66">
        <v>1</v>
      </c>
      <c r="J91" s="69">
        <v>896</v>
      </c>
      <c r="K91" s="68">
        <v>39381</v>
      </c>
      <c r="L91" s="68">
        <v>39381</v>
      </c>
      <c r="M91" s="66">
        <v>1679</v>
      </c>
      <c r="N91" s="68">
        <v>39411</v>
      </c>
      <c r="O91" s="67" t="s">
        <v>106</v>
      </c>
      <c r="P91" s="68">
        <v>41090</v>
      </c>
    </row>
    <row r="92" spans="1:16">
      <c r="A92" s="67" t="s">
        <v>151</v>
      </c>
      <c r="B92" s="67" t="s">
        <v>323</v>
      </c>
      <c r="C92" s="67" t="s">
        <v>324</v>
      </c>
      <c r="D92" s="67" t="s">
        <v>152</v>
      </c>
      <c r="E92" s="67" t="s">
        <v>48</v>
      </c>
      <c r="F92" s="67" t="s">
        <v>149</v>
      </c>
      <c r="G92" s="68">
        <v>39421</v>
      </c>
      <c r="H92" s="67" t="s">
        <v>325</v>
      </c>
      <c r="I92" s="66">
        <v>1</v>
      </c>
      <c r="J92" s="69">
        <v>2380</v>
      </c>
      <c r="K92" s="68">
        <v>39421</v>
      </c>
      <c r="L92" s="68">
        <v>39421</v>
      </c>
      <c r="M92" s="66">
        <v>1639</v>
      </c>
      <c r="N92" s="68">
        <v>39451</v>
      </c>
      <c r="O92" s="67" t="s">
        <v>106</v>
      </c>
      <c r="P92" s="68">
        <v>41090</v>
      </c>
    </row>
    <row r="93" spans="1:16">
      <c r="A93" s="67" t="s">
        <v>151</v>
      </c>
      <c r="B93" s="67" t="s">
        <v>326</v>
      </c>
      <c r="C93" s="67" t="s">
        <v>327</v>
      </c>
      <c r="D93" s="67" t="s">
        <v>152</v>
      </c>
      <c r="E93" s="67" t="s">
        <v>48</v>
      </c>
      <c r="F93" s="67" t="s">
        <v>149</v>
      </c>
      <c r="G93" s="68">
        <v>39939</v>
      </c>
      <c r="H93" s="67" t="s">
        <v>328</v>
      </c>
      <c r="I93" s="66">
        <v>1</v>
      </c>
      <c r="J93" s="69">
        <v>6743.75</v>
      </c>
      <c r="K93" s="68">
        <v>39939</v>
      </c>
      <c r="L93" s="68">
        <v>39939</v>
      </c>
      <c r="M93" s="66">
        <v>1121</v>
      </c>
      <c r="N93" s="68">
        <v>39969</v>
      </c>
      <c r="O93" s="67" t="s">
        <v>106</v>
      </c>
      <c r="P93" s="68">
        <v>41090</v>
      </c>
    </row>
    <row r="94" spans="1:16">
      <c r="A94" s="67" t="s">
        <v>151</v>
      </c>
      <c r="B94" s="67" t="s">
        <v>329</v>
      </c>
      <c r="C94" s="67" t="s">
        <v>330</v>
      </c>
      <c r="D94" s="67" t="s">
        <v>152</v>
      </c>
      <c r="E94" s="67" t="s">
        <v>48</v>
      </c>
      <c r="F94" s="67" t="s">
        <v>149</v>
      </c>
      <c r="G94" s="68">
        <v>39442</v>
      </c>
      <c r="H94" s="67" t="s">
        <v>331</v>
      </c>
      <c r="I94" s="66">
        <v>1</v>
      </c>
      <c r="J94" s="69">
        <v>1960</v>
      </c>
      <c r="K94" s="68">
        <v>39442</v>
      </c>
      <c r="L94" s="68">
        <v>39442</v>
      </c>
      <c r="M94" s="66">
        <v>1618</v>
      </c>
      <c r="N94" s="68">
        <v>39472</v>
      </c>
      <c r="O94" s="67" t="s">
        <v>106</v>
      </c>
      <c r="P94" s="68">
        <v>41090</v>
      </c>
    </row>
    <row r="95" spans="1:16" hidden="1">
      <c r="A95" s="67" t="s">
        <v>151</v>
      </c>
      <c r="B95" s="67" t="s">
        <v>332</v>
      </c>
      <c r="C95" s="67" t="s">
        <v>333</v>
      </c>
      <c r="D95" s="67" t="s">
        <v>152</v>
      </c>
      <c r="E95" s="67" t="s">
        <v>48</v>
      </c>
      <c r="F95" s="67" t="s">
        <v>149</v>
      </c>
      <c r="G95" s="68">
        <v>41159</v>
      </c>
      <c r="H95" s="67" t="s">
        <v>334</v>
      </c>
      <c r="I95" s="66">
        <v>1</v>
      </c>
      <c r="J95" s="69">
        <v>630</v>
      </c>
      <c r="K95" s="68">
        <v>41051</v>
      </c>
      <c r="L95" s="68">
        <v>41051</v>
      </c>
      <c r="M95" s="66">
        <v>9</v>
      </c>
      <c r="N95" s="68">
        <v>41081</v>
      </c>
      <c r="O95" s="67" t="s">
        <v>36</v>
      </c>
      <c r="P95" s="68">
        <v>41090</v>
      </c>
    </row>
    <row r="96" spans="1:16">
      <c r="A96" s="67" t="s">
        <v>151</v>
      </c>
      <c r="B96" s="67" t="s">
        <v>335</v>
      </c>
      <c r="C96" s="67" t="s">
        <v>336</v>
      </c>
      <c r="D96" s="67" t="s">
        <v>152</v>
      </c>
      <c r="E96" s="67" t="s">
        <v>48</v>
      </c>
      <c r="F96" s="67" t="s">
        <v>149</v>
      </c>
      <c r="G96" s="68">
        <v>40330</v>
      </c>
      <c r="H96" s="67" t="s">
        <v>337</v>
      </c>
      <c r="I96" s="66">
        <v>1</v>
      </c>
      <c r="J96" s="69">
        <v>227.5</v>
      </c>
      <c r="K96" s="68">
        <v>40324</v>
      </c>
      <c r="L96" s="68">
        <v>40324</v>
      </c>
      <c r="M96" s="66">
        <v>736</v>
      </c>
      <c r="N96" s="68">
        <v>40354</v>
      </c>
      <c r="O96" s="67" t="s">
        <v>106</v>
      </c>
      <c r="P96" s="68">
        <v>41090</v>
      </c>
    </row>
    <row r="97" spans="1:16">
      <c r="A97" s="67" t="s">
        <v>151</v>
      </c>
      <c r="B97" s="67" t="s">
        <v>338</v>
      </c>
      <c r="C97" s="67" t="s">
        <v>339</v>
      </c>
      <c r="D97" s="67" t="s">
        <v>152</v>
      </c>
      <c r="E97" s="67" t="s">
        <v>48</v>
      </c>
      <c r="F97" s="67" t="s">
        <v>146</v>
      </c>
      <c r="G97" s="68">
        <v>39703</v>
      </c>
      <c r="H97" s="67" t="s">
        <v>340</v>
      </c>
      <c r="I97" s="66">
        <v>1</v>
      </c>
      <c r="J97" s="69">
        <v>1569</v>
      </c>
      <c r="K97" s="68">
        <v>39499</v>
      </c>
      <c r="L97" s="68">
        <v>39499</v>
      </c>
      <c r="M97" s="66">
        <v>1561</v>
      </c>
      <c r="N97" s="68">
        <v>39529</v>
      </c>
      <c r="O97" s="67" t="s">
        <v>106</v>
      </c>
      <c r="P97" s="68">
        <v>41090</v>
      </c>
    </row>
    <row r="98" spans="1:16">
      <c r="A98" s="67" t="s">
        <v>151</v>
      </c>
      <c r="B98" s="67" t="s">
        <v>341</v>
      </c>
      <c r="C98" s="67" t="s">
        <v>342</v>
      </c>
      <c r="D98" s="67" t="s">
        <v>152</v>
      </c>
      <c r="E98" s="67" t="s">
        <v>48</v>
      </c>
      <c r="F98" s="67" t="s">
        <v>149</v>
      </c>
      <c r="G98" s="68">
        <v>39534</v>
      </c>
      <c r="H98" s="67" t="s">
        <v>343</v>
      </c>
      <c r="I98" s="66">
        <v>1</v>
      </c>
      <c r="J98" s="69">
        <v>6790</v>
      </c>
      <c r="K98" s="68">
        <v>39534</v>
      </c>
      <c r="L98" s="68">
        <v>39534</v>
      </c>
      <c r="M98" s="66">
        <v>1526</v>
      </c>
      <c r="N98" s="68">
        <v>39564</v>
      </c>
      <c r="O98" s="67" t="s">
        <v>106</v>
      </c>
      <c r="P98" s="68">
        <v>41090</v>
      </c>
    </row>
    <row r="99" spans="1:16" hidden="1">
      <c r="A99" s="67" t="s">
        <v>151</v>
      </c>
      <c r="B99" s="67" t="s">
        <v>344</v>
      </c>
      <c r="C99" s="67" t="s">
        <v>345</v>
      </c>
      <c r="D99" s="67" t="s">
        <v>152</v>
      </c>
      <c r="E99" s="67" t="s">
        <v>48</v>
      </c>
      <c r="F99" s="67" t="s">
        <v>149</v>
      </c>
      <c r="G99" s="68">
        <v>41115</v>
      </c>
      <c r="H99" s="67" t="s">
        <v>346</v>
      </c>
      <c r="I99" s="66">
        <v>1</v>
      </c>
      <c r="J99" s="69">
        <v>1960</v>
      </c>
      <c r="K99" s="68">
        <v>41079</v>
      </c>
      <c r="L99" s="68">
        <v>41079</v>
      </c>
      <c r="M99" s="66">
        <v>-19</v>
      </c>
      <c r="N99" s="68">
        <v>41109</v>
      </c>
      <c r="O99" s="67" t="s">
        <v>36</v>
      </c>
      <c r="P99" s="68">
        <v>41090</v>
      </c>
    </row>
    <row r="100" spans="1:16" hidden="1">
      <c r="A100" s="67" t="s">
        <v>151</v>
      </c>
      <c r="B100" s="67" t="s">
        <v>344</v>
      </c>
      <c r="C100" s="67" t="s">
        <v>345</v>
      </c>
      <c r="D100" s="67" t="s">
        <v>152</v>
      </c>
      <c r="E100" s="67" t="s">
        <v>48</v>
      </c>
      <c r="F100" s="67" t="s">
        <v>149</v>
      </c>
      <c r="G100" s="68">
        <v>41121</v>
      </c>
      <c r="H100" s="67" t="s">
        <v>347</v>
      </c>
      <c r="I100" s="66">
        <v>1</v>
      </c>
      <c r="J100" s="69">
        <v>1977.5</v>
      </c>
      <c r="K100" s="68">
        <v>41087</v>
      </c>
      <c r="L100" s="68">
        <v>41087</v>
      </c>
      <c r="M100" s="66">
        <v>-27</v>
      </c>
      <c r="N100" s="68">
        <v>41117</v>
      </c>
      <c r="O100" s="67" t="s">
        <v>36</v>
      </c>
      <c r="P100" s="68">
        <v>41090</v>
      </c>
    </row>
    <row r="101" spans="1:16">
      <c r="A101" s="67" t="s">
        <v>151</v>
      </c>
      <c r="B101" s="67" t="s">
        <v>348</v>
      </c>
      <c r="C101" s="67" t="s">
        <v>349</v>
      </c>
      <c r="D101" s="67" t="s">
        <v>152</v>
      </c>
      <c r="E101" s="67" t="s">
        <v>48</v>
      </c>
      <c r="F101" s="67" t="s">
        <v>160</v>
      </c>
      <c r="G101" s="68">
        <v>39944</v>
      </c>
      <c r="H101" s="67" t="s">
        <v>350</v>
      </c>
      <c r="I101" s="66">
        <v>1</v>
      </c>
      <c r="J101" s="69">
        <v>1559.79</v>
      </c>
      <c r="K101" s="68">
        <v>39931</v>
      </c>
      <c r="L101" s="68">
        <v>39931</v>
      </c>
      <c r="M101" s="66">
        <v>1129</v>
      </c>
      <c r="N101" s="68">
        <v>39961</v>
      </c>
      <c r="O101" s="67" t="s">
        <v>106</v>
      </c>
      <c r="P101" s="68">
        <v>41090</v>
      </c>
    </row>
    <row r="102" spans="1:16">
      <c r="A102" s="67" t="s">
        <v>151</v>
      </c>
      <c r="B102" s="67" t="s">
        <v>351</v>
      </c>
      <c r="C102" s="67" t="s">
        <v>352</v>
      </c>
      <c r="D102" s="67" t="s">
        <v>152</v>
      </c>
      <c r="E102" s="67" t="s">
        <v>48</v>
      </c>
      <c r="F102" s="67" t="s">
        <v>160</v>
      </c>
      <c r="G102" s="68">
        <v>39969</v>
      </c>
      <c r="H102" s="67" t="s">
        <v>353</v>
      </c>
      <c r="I102" s="66">
        <v>1</v>
      </c>
      <c r="J102" s="69">
        <v>2352.8000000000002</v>
      </c>
      <c r="K102" s="68">
        <v>39968</v>
      </c>
      <c r="L102" s="68">
        <v>39968</v>
      </c>
      <c r="M102" s="66">
        <v>1092</v>
      </c>
      <c r="N102" s="68">
        <v>39998</v>
      </c>
      <c r="O102" s="67" t="s">
        <v>106</v>
      </c>
      <c r="P102" s="68">
        <v>41090</v>
      </c>
    </row>
    <row r="103" spans="1:16" hidden="1">
      <c r="A103" s="67" t="s">
        <v>151</v>
      </c>
      <c r="B103" s="67" t="s">
        <v>354</v>
      </c>
      <c r="C103" s="67" t="s">
        <v>355</v>
      </c>
      <c r="D103" s="67" t="s">
        <v>152</v>
      </c>
      <c r="E103" s="67" t="s">
        <v>48</v>
      </c>
      <c r="F103" s="67" t="s">
        <v>149</v>
      </c>
      <c r="G103" s="68">
        <v>40989</v>
      </c>
      <c r="H103" s="67" t="s">
        <v>356</v>
      </c>
      <c r="I103" s="66">
        <v>1</v>
      </c>
      <c r="J103" s="69">
        <v>552.5</v>
      </c>
      <c r="K103" s="68">
        <v>40989</v>
      </c>
      <c r="L103" s="68">
        <v>40989</v>
      </c>
      <c r="M103" s="66">
        <v>71</v>
      </c>
      <c r="N103" s="68">
        <v>41019</v>
      </c>
      <c r="O103" s="67" t="s">
        <v>38</v>
      </c>
      <c r="P103" s="68">
        <v>41090</v>
      </c>
    </row>
    <row r="104" spans="1:16" hidden="1">
      <c r="A104" s="67" t="s">
        <v>151</v>
      </c>
      <c r="B104" s="67" t="s">
        <v>357</v>
      </c>
      <c r="C104" s="67" t="s">
        <v>358</v>
      </c>
      <c r="D104" s="67" t="s">
        <v>152</v>
      </c>
      <c r="E104" s="67" t="s">
        <v>48</v>
      </c>
      <c r="F104" s="67" t="s">
        <v>149</v>
      </c>
      <c r="G104" s="68">
        <v>40989</v>
      </c>
      <c r="H104" s="67" t="s">
        <v>359</v>
      </c>
      <c r="I104" s="66">
        <v>1</v>
      </c>
      <c r="J104" s="69">
        <v>2992.5</v>
      </c>
      <c r="K104" s="68">
        <v>40989</v>
      </c>
      <c r="L104" s="68">
        <v>40989</v>
      </c>
      <c r="M104" s="66">
        <v>71</v>
      </c>
      <c r="N104" s="68">
        <v>41019</v>
      </c>
      <c r="O104" s="67" t="s">
        <v>38</v>
      </c>
      <c r="P104" s="68">
        <v>41090</v>
      </c>
    </row>
    <row r="105" spans="1:16" hidden="1">
      <c r="A105" s="67" t="s">
        <v>151</v>
      </c>
      <c r="B105" s="67" t="s">
        <v>360</v>
      </c>
      <c r="C105" s="67" t="s">
        <v>361</v>
      </c>
      <c r="D105" s="67" t="s">
        <v>152</v>
      </c>
      <c r="E105" s="67" t="s">
        <v>48</v>
      </c>
      <c r="F105" s="67" t="s">
        <v>149</v>
      </c>
      <c r="G105" s="68">
        <v>41129</v>
      </c>
      <c r="H105" s="67" t="s">
        <v>362</v>
      </c>
      <c r="I105" s="66">
        <v>1</v>
      </c>
      <c r="J105" s="69">
        <v>70</v>
      </c>
      <c r="K105" s="68">
        <v>41087</v>
      </c>
      <c r="L105" s="68">
        <v>41087</v>
      </c>
      <c r="M105" s="66">
        <v>-27</v>
      </c>
      <c r="N105" s="68">
        <v>41117</v>
      </c>
      <c r="O105" s="67" t="s">
        <v>36</v>
      </c>
      <c r="P105" s="68">
        <v>41090</v>
      </c>
    </row>
    <row r="106" spans="1:16" hidden="1">
      <c r="A106" s="67" t="s">
        <v>151</v>
      </c>
      <c r="B106" s="67" t="s">
        <v>363</v>
      </c>
      <c r="C106" s="67" t="s">
        <v>364</v>
      </c>
      <c r="D106" s="67" t="s">
        <v>152</v>
      </c>
      <c r="E106" s="67" t="s">
        <v>48</v>
      </c>
      <c r="F106" s="67" t="s">
        <v>149</v>
      </c>
      <c r="G106" s="68">
        <v>41108</v>
      </c>
      <c r="H106" s="67" t="s">
        <v>365</v>
      </c>
      <c r="I106" s="66">
        <v>1</v>
      </c>
      <c r="J106" s="69">
        <v>2205</v>
      </c>
      <c r="K106" s="68">
        <v>41018</v>
      </c>
      <c r="L106" s="68">
        <v>41018</v>
      </c>
      <c r="M106" s="66">
        <v>42</v>
      </c>
      <c r="N106" s="68">
        <v>41048</v>
      </c>
      <c r="O106" s="67" t="s">
        <v>37</v>
      </c>
      <c r="P106" s="68">
        <v>41090</v>
      </c>
    </row>
    <row r="107" spans="1:16" hidden="1">
      <c r="A107" s="67" t="s">
        <v>151</v>
      </c>
      <c r="B107" s="67" t="s">
        <v>366</v>
      </c>
      <c r="C107" s="67" t="s">
        <v>367</v>
      </c>
      <c r="D107" s="67" t="s">
        <v>152</v>
      </c>
      <c r="E107" s="67" t="s">
        <v>48</v>
      </c>
      <c r="F107" s="67" t="s">
        <v>153</v>
      </c>
      <c r="G107" s="68">
        <v>41127</v>
      </c>
      <c r="H107" s="67" t="s">
        <v>368</v>
      </c>
      <c r="I107" s="66">
        <v>1</v>
      </c>
      <c r="J107" s="69">
        <v>175</v>
      </c>
      <c r="K107" s="68">
        <v>41051</v>
      </c>
      <c r="L107" s="68">
        <v>41051</v>
      </c>
      <c r="M107" s="66">
        <v>9</v>
      </c>
      <c r="N107" s="68">
        <v>41081</v>
      </c>
      <c r="O107" s="67" t="s">
        <v>36</v>
      </c>
      <c r="P107" s="68">
        <v>41090</v>
      </c>
    </row>
    <row r="108" spans="1:16" hidden="1">
      <c r="A108" s="67" t="s">
        <v>151</v>
      </c>
      <c r="B108" s="67" t="s">
        <v>369</v>
      </c>
      <c r="C108" s="67" t="s">
        <v>370</v>
      </c>
      <c r="D108" s="67" t="s">
        <v>152</v>
      </c>
      <c r="E108" s="67" t="s">
        <v>48</v>
      </c>
      <c r="F108" s="67" t="s">
        <v>149</v>
      </c>
      <c r="G108" s="68">
        <v>41234</v>
      </c>
      <c r="H108" s="67" t="s">
        <v>371</v>
      </c>
      <c r="I108" s="66">
        <v>1</v>
      </c>
      <c r="J108" s="69">
        <v>1137.5</v>
      </c>
      <c r="K108" s="68">
        <v>41066</v>
      </c>
      <c r="L108" s="68">
        <v>41066</v>
      </c>
      <c r="M108" s="66">
        <v>-6</v>
      </c>
      <c r="N108" s="68">
        <v>41096</v>
      </c>
      <c r="O108" s="67" t="s">
        <v>36</v>
      </c>
      <c r="P108" s="68">
        <v>41090</v>
      </c>
    </row>
    <row r="109" spans="1:16" hidden="1">
      <c r="A109" s="67" t="s">
        <v>151</v>
      </c>
      <c r="B109" s="67" t="s">
        <v>369</v>
      </c>
      <c r="C109" s="67" t="s">
        <v>370</v>
      </c>
      <c r="D109" s="67" t="s">
        <v>152</v>
      </c>
      <c r="E109" s="67" t="s">
        <v>48</v>
      </c>
      <c r="F109" s="67" t="s">
        <v>149</v>
      </c>
      <c r="G109" s="68">
        <v>41171</v>
      </c>
      <c r="H109" s="67" t="s">
        <v>372</v>
      </c>
      <c r="I109" s="66">
        <v>1</v>
      </c>
      <c r="J109" s="69">
        <v>997.5</v>
      </c>
      <c r="K109" s="68">
        <v>41079</v>
      </c>
      <c r="L109" s="68">
        <v>41079</v>
      </c>
      <c r="M109" s="66">
        <v>-19</v>
      </c>
      <c r="N109" s="68">
        <v>41109</v>
      </c>
      <c r="O109" s="67" t="s">
        <v>36</v>
      </c>
      <c r="P109" s="68">
        <v>41090</v>
      </c>
    </row>
    <row r="110" spans="1:16" hidden="1">
      <c r="A110" s="67" t="s">
        <v>151</v>
      </c>
      <c r="B110" s="67" t="s">
        <v>373</v>
      </c>
      <c r="C110" s="67" t="s">
        <v>374</v>
      </c>
      <c r="D110" s="67" t="s">
        <v>152</v>
      </c>
      <c r="E110" s="67" t="s">
        <v>48</v>
      </c>
      <c r="F110" s="67" t="s">
        <v>149</v>
      </c>
      <c r="G110" s="68">
        <v>41164</v>
      </c>
      <c r="H110" s="67" t="s">
        <v>375</v>
      </c>
      <c r="I110" s="66">
        <v>1</v>
      </c>
      <c r="J110" s="69">
        <v>1120</v>
      </c>
      <c r="K110" s="68">
        <v>41073</v>
      </c>
      <c r="L110" s="68">
        <v>41073</v>
      </c>
      <c r="M110" s="66">
        <v>-13</v>
      </c>
      <c r="N110" s="68">
        <v>41103</v>
      </c>
      <c r="O110" s="67" t="s">
        <v>36</v>
      </c>
      <c r="P110" s="68">
        <v>41090</v>
      </c>
    </row>
    <row r="111" spans="1:16" hidden="1">
      <c r="A111" s="67" t="s">
        <v>151</v>
      </c>
      <c r="B111" s="67" t="s">
        <v>376</v>
      </c>
      <c r="C111" s="67" t="s">
        <v>377</v>
      </c>
      <c r="D111" s="67" t="s">
        <v>152</v>
      </c>
      <c r="E111" s="67" t="s">
        <v>48</v>
      </c>
      <c r="F111" s="67" t="s">
        <v>235</v>
      </c>
      <c r="G111" s="68">
        <v>41153</v>
      </c>
      <c r="H111" s="67" t="s">
        <v>378</v>
      </c>
      <c r="I111" s="66">
        <v>1</v>
      </c>
      <c r="J111" s="69">
        <v>51.9</v>
      </c>
      <c r="K111" s="68">
        <v>41090</v>
      </c>
      <c r="L111" s="68">
        <v>41090</v>
      </c>
      <c r="M111" s="66">
        <v>-30</v>
      </c>
      <c r="N111" s="68">
        <v>41120</v>
      </c>
      <c r="O111" s="67" t="s">
        <v>36</v>
      </c>
      <c r="P111" s="68">
        <v>41090</v>
      </c>
    </row>
    <row r="112" spans="1:16" hidden="1">
      <c r="A112" s="67" t="s">
        <v>151</v>
      </c>
      <c r="B112" s="67" t="s">
        <v>379</v>
      </c>
      <c r="C112" s="67" t="s">
        <v>380</v>
      </c>
      <c r="D112" s="67" t="s">
        <v>152</v>
      </c>
      <c r="E112" s="67" t="s">
        <v>48</v>
      </c>
      <c r="F112" s="67" t="s">
        <v>149</v>
      </c>
      <c r="G112" s="68">
        <v>41143</v>
      </c>
      <c r="H112" s="67" t="s">
        <v>381</v>
      </c>
      <c r="I112" s="66">
        <v>1</v>
      </c>
      <c r="J112" s="69">
        <v>1907.5</v>
      </c>
      <c r="K112" s="68">
        <v>41090</v>
      </c>
      <c r="L112" s="68">
        <v>41090</v>
      </c>
      <c r="M112" s="66">
        <v>-30</v>
      </c>
      <c r="N112" s="68">
        <v>41120</v>
      </c>
      <c r="O112" s="67" t="s">
        <v>36</v>
      </c>
      <c r="P112" s="68">
        <v>41090</v>
      </c>
    </row>
    <row r="113" spans="1:16" hidden="1">
      <c r="A113" s="67" t="s">
        <v>151</v>
      </c>
      <c r="B113" s="67" t="s">
        <v>121</v>
      </c>
      <c r="C113" s="67" t="s">
        <v>122</v>
      </c>
      <c r="D113" s="67" t="s">
        <v>382</v>
      </c>
      <c r="E113" s="67" t="s">
        <v>148</v>
      </c>
      <c r="F113" s="67" t="s">
        <v>191</v>
      </c>
      <c r="G113" s="68">
        <v>41153</v>
      </c>
      <c r="H113" s="67" t="s">
        <v>383</v>
      </c>
      <c r="I113" s="66">
        <v>1</v>
      </c>
      <c r="J113" s="69">
        <v>6236.28</v>
      </c>
      <c r="K113" s="68">
        <v>41089</v>
      </c>
      <c r="L113" s="68">
        <v>41089</v>
      </c>
      <c r="M113" s="66">
        <v>-29</v>
      </c>
      <c r="N113" s="68">
        <v>41119</v>
      </c>
      <c r="O113" s="67" t="s">
        <v>36</v>
      </c>
      <c r="P113" s="68">
        <v>41090</v>
      </c>
    </row>
    <row r="114" spans="1:16" hidden="1">
      <c r="A114" s="67" t="s">
        <v>151</v>
      </c>
      <c r="B114" s="67" t="s">
        <v>121</v>
      </c>
      <c r="C114" s="67" t="s">
        <v>122</v>
      </c>
      <c r="D114" s="67" t="s">
        <v>382</v>
      </c>
      <c r="E114" s="67" t="s">
        <v>48</v>
      </c>
      <c r="F114" s="67" t="s">
        <v>123</v>
      </c>
      <c r="G114" s="68">
        <v>41102</v>
      </c>
      <c r="H114" s="67" t="s">
        <v>384</v>
      </c>
      <c r="I114" s="66">
        <v>1</v>
      </c>
      <c r="J114" s="69">
        <v>6705.29</v>
      </c>
      <c r="K114" s="68">
        <v>41090</v>
      </c>
      <c r="L114" s="68">
        <v>41090</v>
      </c>
      <c r="M114" s="66">
        <v>-30</v>
      </c>
      <c r="N114" s="68">
        <v>41120</v>
      </c>
      <c r="O114" s="67" t="s">
        <v>36</v>
      </c>
      <c r="P114" s="68">
        <v>41090</v>
      </c>
    </row>
    <row r="115" spans="1:16" hidden="1">
      <c r="A115" s="67" t="s">
        <v>151</v>
      </c>
      <c r="B115" s="67" t="s">
        <v>121</v>
      </c>
      <c r="C115" s="67" t="s">
        <v>122</v>
      </c>
      <c r="D115" s="67" t="s">
        <v>382</v>
      </c>
      <c r="E115" s="67" t="s">
        <v>48</v>
      </c>
      <c r="F115" s="67" t="s">
        <v>147</v>
      </c>
      <c r="G115" s="68">
        <v>41121</v>
      </c>
      <c r="H115" s="67" t="s">
        <v>385</v>
      </c>
      <c r="I115" s="66">
        <v>1</v>
      </c>
      <c r="J115" s="69">
        <v>19899.34</v>
      </c>
      <c r="K115" s="68">
        <v>41067</v>
      </c>
      <c r="L115" s="68">
        <v>41067</v>
      </c>
      <c r="M115" s="66">
        <v>-7</v>
      </c>
      <c r="N115" s="68">
        <v>41097</v>
      </c>
      <c r="O115" s="67" t="s">
        <v>36</v>
      </c>
      <c r="P115" s="68">
        <v>41090</v>
      </c>
    </row>
    <row r="116" spans="1:16" hidden="1">
      <c r="A116" s="67" t="s">
        <v>151</v>
      </c>
      <c r="B116" s="67" t="s">
        <v>121</v>
      </c>
      <c r="C116" s="67" t="s">
        <v>122</v>
      </c>
      <c r="D116" s="67" t="s">
        <v>382</v>
      </c>
      <c r="E116" s="67" t="s">
        <v>48</v>
      </c>
      <c r="F116" s="67" t="s">
        <v>147</v>
      </c>
      <c r="G116" s="68">
        <v>41117</v>
      </c>
      <c r="H116" s="67" t="s">
        <v>386</v>
      </c>
      <c r="I116" s="66">
        <v>1</v>
      </c>
      <c r="J116" s="69">
        <v>3659592.39</v>
      </c>
      <c r="K116" s="68">
        <v>41067</v>
      </c>
      <c r="L116" s="68">
        <v>41067</v>
      </c>
      <c r="M116" s="66">
        <v>-7</v>
      </c>
      <c r="N116" s="68">
        <v>41097</v>
      </c>
      <c r="O116" s="67" t="s">
        <v>36</v>
      </c>
      <c r="P116" s="68">
        <v>41090</v>
      </c>
    </row>
    <row r="117" spans="1:16" hidden="1">
      <c r="A117" s="67" t="s">
        <v>151</v>
      </c>
      <c r="B117" s="67" t="s">
        <v>124</v>
      </c>
      <c r="C117" s="67" t="s">
        <v>125</v>
      </c>
      <c r="D117" s="67" t="s">
        <v>382</v>
      </c>
      <c r="E117" s="67" t="s">
        <v>48</v>
      </c>
      <c r="F117" s="67" t="s">
        <v>123</v>
      </c>
      <c r="G117" s="68">
        <v>41101</v>
      </c>
      <c r="H117" s="67" t="s">
        <v>387</v>
      </c>
      <c r="I117" s="66">
        <v>1</v>
      </c>
      <c r="J117" s="69">
        <v>5164.01</v>
      </c>
      <c r="K117" s="68">
        <v>41085</v>
      </c>
      <c r="L117" s="68">
        <v>41085</v>
      </c>
      <c r="M117" s="66">
        <v>-25</v>
      </c>
      <c r="N117" s="68">
        <v>41115</v>
      </c>
      <c r="O117" s="67" t="s">
        <v>36</v>
      </c>
      <c r="P117" s="68">
        <v>41090</v>
      </c>
    </row>
    <row r="118" spans="1:16">
      <c r="A118" s="67" t="s">
        <v>151</v>
      </c>
      <c r="B118" s="67" t="s">
        <v>124</v>
      </c>
      <c r="C118" s="67" t="s">
        <v>125</v>
      </c>
      <c r="D118" s="67" t="s">
        <v>382</v>
      </c>
      <c r="E118" s="67" t="s">
        <v>48</v>
      </c>
      <c r="F118" s="67" t="s">
        <v>123</v>
      </c>
      <c r="G118" s="68">
        <v>39274</v>
      </c>
      <c r="H118" s="67" t="s">
        <v>388</v>
      </c>
      <c r="I118" s="66">
        <v>1</v>
      </c>
      <c r="J118" s="69">
        <v>36917.550000000003</v>
      </c>
      <c r="K118" s="68">
        <v>39263</v>
      </c>
      <c r="L118" s="68">
        <v>39263</v>
      </c>
      <c r="M118" s="66">
        <v>1797</v>
      </c>
      <c r="N118" s="68">
        <v>39293</v>
      </c>
      <c r="O118" s="67" t="s">
        <v>106</v>
      </c>
      <c r="P118" s="68">
        <v>41090</v>
      </c>
    </row>
    <row r="119" spans="1:16">
      <c r="A119" s="67" t="s">
        <v>151</v>
      </c>
      <c r="B119" s="67" t="s">
        <v>124</v>
      </c>
      <c r="C119" s="67" t="s">
        <v>125</v>
      </c>
      <c r="D119" s="67" t="s">
        <v>382</v>
      </c>
      <c r="E119" s="67" t="s">
        <v>48</v>
      </c>
      <c r="F119" s="67" t="s">
        <v>389</v>
      </c>
      <c r="G119" s="68">
        <v>38454</v>
      </c>
      <c r="H119" s="67" t="s">
        <v>390</v>
      </c>
      <c r="I119" s="66">
        <v>1</v>
      </c>
      <c r="J119" s="69">
        <v>1792.27</v>
      </c>
      <c r="K119" s="68">
        <v>38168</v>
      </c>
      <c r="L119" s="68">
        <v>38168</v>
      </c>
      <c r="M119" s="66">
        <v>2892</v>
      </c>
      <c r="N119" s="68">
        <v>38198</v>
      </c>
      <c r="O119" s="67" t="s">
        <v>106</v>
      </c>
      <c r="P119" s="68">
        <v>41090</v>
      </c>
    </row>
    <row r="120" spans="1:16" hidden="1">
      <c r="A120" s="67" t="s">
        <v>151</v>
      </c>
      <c r="B120" s="67" t="s">
        <v>126</v>
      </c>
      <c r="C120" s="67" t="s">
        <v>127</v>
      </c>
      <c r="D120" s="67" t="s">
        <v>382</v>
      </c>
      <c r="E120" s="67" t="s">
        <v>48</v>
      </c>
      <c r="F120" s="67" t="s">
        <v>153</v>
      </c>
      <c r="G120" s="68">
        <v>41109</v>
      </c>
      <c r="H120" s="67" t="s">
        <v>391</v>
      </c>
      <c r="I120" s="66">
        <v>1</v>
      </c>
      <c r="J120" s="69">
        <v>9390.01</v>
      </c>
      <c r="K120" s="68">
        <v>41075</v>
      </c>
      <c r="L120" s="68">
        <v>41075</v>
      </c>
      <c r="M120" s="66">
        <v>-15</v>
      </c>
      <c r="N120" s="68">
        <v>41105</v>
      </c>
      <c r="O120" s="67" t="s">
        <v>36</v>
      </c>
      <c r="P120" s="68">
        <v>41090</v>
      </c>
    </row>
    <row r="121" spans="1:16" hidden="1">
      <c r="A121" s="67" t="s">
        <v>151</v>
      </c>
      <c r="B121" s="67" t="s">
        <v>126</v>
      </c>
      <c r="C121" s="67" t="s">
        <v>127</v>
      </c>
      <c r="D121" s="67" t="s">
        <v>382</v>
      </c>
      <c r="E121" s="67" t="s">
        <v>48</v>
      </c>
      <c r="F121" s="67" t="s">
        <v>153</v>
      </c>
      <c r="G121" s="68">
        <v>41123</v>
      </c>
      <c r="H121" s="67" t="s">
        <v>392</v>
      </c>
      <c r="I121" s="66">
        <v>1</v>
      </c>
      <c r="J121" s="69">
        <v>2560.66</v>
      </c>
      <c r="K121" s="68">
        <v>41002</v>
      </c>
      <c r="L121" s="68">
        <v>41002</v>
      </c>
      <c r="M121" s="66">
        <v>58</v>
      </c>
      <c r="N121" s="68">
        <v>41032</v>
      </c>
      <c r="O121" s="67" t="s">
        <v>37</v>
      </c>
      <c r="P121" s="68">
        <v>41090</v>
      </c>
    </row>
    <row r="122" spans="1:16" hidden="1">
      <c r="A122" s="67" t="s">
        <v>151</v>
      </c>
      <c r="B122" s="67" t="s">
        <v>393</v>
      </c>
      <c r="C122" s="67" t="s">
        <v>82</v>
      </c>
      <c r="D122" s="67" t="s">
        <v>382</v>
      </c>
      <c r="E122" s="67" t="s">
        <v>48</v>
      </c>
      <c r="F122" s="67" t="s">
        <v>191</v>
      </c>
      <c r="G122" s="68">
        <v>41107</v>
      </c>
      <c r="H122" s="67" t="s">
        <v>394</v>
      </c>
      <c r="I122" s="66">
        <v>1</v>
      </c>
      <c r="J122" s="69">
        <v>9899.5400000000009</v>
      </c>
      <c r="K122" s="68">
        <v>41090</v>
      </c>
      <c r="L122" s="68">
        <v>41090</v>
      </c>
      <c r="M122" s="66">
        <v>-30</v>
      </c>
      <c r="N122" s="68">
        <v>41120</v>
      </c>
      <c r="O122" s="67" t="s">
        <v>36</v>
      </c>
      <c r="P122" s="68">
        <v>41090</v>
      </c>
    </row>
    <row r="123" spans="1:16" hidden="1">
      <c r="A123" s="67" t="s">
        <v>151</v>
      </c>
      <c r="B123" s="67" t="s">
        <v>128</v>
      </c>
      <c r="C123" s="67" t="s">
        <v>129</v>
      </c>
      <c r="D123" s="67" t="s">
        <v>382</v>
      </c>
      <c r="E123" s="67" t="s">
        <v>48</v>
      </c>
      <c r="F123" s="67" t="s">
        <v>298</v>
      </c>
      <c r="G123" s="68">
        <v>41325</v>
      </c>
      <c r="H123" s="67" t="s">
        <v>395</v>
      </c>
      <c r="I123" s="66">
        <v>1</v>
      </c>
      <c r="J123" s="69">
        <v>301.95</v>
      </c>
      <c r="K123" s="68">
        <v>41031</v>
      </c>
      <c r="L123" s="68">
        <v>41031</v>
      </c>
      <c r="M123" s="66">
        <v>29</v>
      </c>
      <c r="N123" s="68">
        <v>41061</v>
      </c>
      <c r="O123" s="67" t="s">
        <v>36</v>
      </c>
      <c r="P123" s="68">
        <v>41090</v>
      </c>
    </row>
    <row r="124" spans="1:16" hidden="1">
      <c r="A124" s="67" t="s">
        <v>151</v>
      </c>
      <c r="B124" s="67" t="s">
        <v>128</v>
      </c>
      <c r="C124" s="67" t="s">
        <v>129</v>
      </c>
      <c r="D124" s="67" t="s">
        <v>382</v>
      </c>
      <c r="E124" s="67" t="s">
        <v>48</v>
      </c>
      <c r="F124" s="67" t="s">
        <v>396</v>
      </c>
      <c r="G124" s="68">
        <v>41278</v>
      </c>
      <c r="H124" s="67" t="s">
        <v>397</v>
      </c>
      <c r="I124" s="66">
        <v>1</v>
      </c>
      <c r="J124" s="69">
        <v>810</v>
      </c>
      <c r="K124" s="68">
        <v>41002</v>
      </c>
      <c r="L124" s="68">
        <v>41002</v>
      </c>
      <c r="M124" s="66">
        <v>58</v>
      </c>
      <c r="N124" s="68">
        <v>41032</v>
      </c>
      <c r="O124" s="67" t="s">
        <v>37</v>
      </c>
      <c r="P124" s="68">
        <v>41090</v>
      </c>
    </row>
    <row r="125" spans="1:16" hidden="1">
      <c r="A125" s="67" t="s">
        <v>151</v>
      </c>
      <c r="B125" s="67" t="s">
        <v>128</v>
      </c>
      <c r="C125" s="67" t="s">
        <v>129</v>
      </c>
      <c r="D125" s="67" t="s">
        <v>382</v>
      </c>
      <c r="E125" s="67" t="s">
        <v>48</v>
      </c>
      <c r="F125" s="67" t="s">
        <v>153</v>
      </c>
      <c r="G125" s="68">
        <v>41278</v>
      </c>
      <c r="H125" s="67" t="s">
        <v>397</v>
      </c>
      <c r="I125" s="66">
        <v>2</v>
      </c>
      <c r="J125" s="69">
        <v>2352.71</v>
      </c>
      <c r="K125" s="68">
        <v>41002</v>
      </c>
      <c r="L125" s="68">
        <v>41002</v>
      </c>
      <c r="M125" s="66">
        <v>58</v>
      </c>
      <c r="N125" s="68">
        <v>41032</v>
      </c>
      <c r="O125" s="67" t="s">
        <v>37</v>
      </c>
      <c r="P125" s="68">
        <v>41090</v>
      </c>
    </row>
    <row r="126" spans="1:16" hidden="1">
      <c r="A126" s="67" t="s">
        <v>151</v>
      </c>
      <c r="B126" s="67" t="s">
        <v>128</v>
      </c>
      <c r="C126" s="67" t="s">
        <v>129</v>
      </c>
      <c r="D126" s="67" t="s">
        <v>382</v>
      </c>
      <c r="E126" s="67" t="s">
        <v>48</v>
      </c>
      <c r="F126" s="67" t="s">
        <v>298</v>
      </c>
      <c r="G126" s="68">
        <v>41278</v>
      </c>
      <c r="H126" s="67" t="s">
        <v>397</v>
      </c>
      <c r="I126" s="66">
        <v>3</v>
      </c>
      <c r="J126" s="69">
        <v>283.64999999999998</v>
      </c>
      <c r="K126" s="68">
        <v>41002</v>
      </c>
      <c r="L126" s="68">
        <v>41002</v>
      </c>
      <c r="M126" s="66">
        <v>58</v>
      </c>
      <c r="N126" s="68">
        <v>41032</v>
      </c>
      <c r="O126" s="67" t="s">
        <v>37</v>
      </c>
      <c r="P126" s="68">
        <v>41090</v>
      </c>
    </row>
    <row r="127" spans="1:16" hidden="1">
      <c r="A127" s="67" t="s">
        <v>151</v>
      </c>
      <c r="B127" s="67" t="s">
        <v>128</v>
      </c>
      <c r="C127" s="67" t="s">
        <v>129</v>
      </c>
      <c r="D127" s="67" t="s">
        <v>382</v>
      </c>
      <c r="E127" s="67" t="s">
        <v>48</v>
      </c>
      <c r="F127" s="67" t="s">
        <v>191</v>
      </c>
      <c r="G127" s="68">
        <v>41164</v>
      </c>
      <c r="H127" s="67" t="s">
        <v>398</v>
      </c>
      <c r="I127" s="66">
        <v>1</v>
      </c>
      <c r="J127" s="69">
        <v>11170.1</v>
      </c>
      <c r="K127" s="68">
        <v>41085</v>
      </c>
      <c r="L127" s="68">
        <v>41085</v>
      </c>
      <c r="M127" s="66">
        <v>-25</v>
      </c>
      <c r="N127" s="68">
        <v>41115</v>
      </c>
      <c r="O127" s="67" t="s">
        <v>36</v>
      </c>
      <c r="P127" s="68">
        <v>41090</v>
      </c>
    </row>
    <row r="128" spans="1:16" hidden="1">
      <c r="A128" s="67" t="s">
        <v>151</v>
      </c>
      <c r="B128" s="67" t="s">
        <v>128</v>
      </c>
      <c r="C128" s="67" t="s">
        <v>129</v>
      </c>
      <c r="D128" s="67" t="s">
        <v>382</v>
      </c>
      <c r="E128" s="67" t="s">
        <v>48</v>
      </c>
      <c r="F128" s="67" t="s">
        <v>191</v>
      </c>
      <c r="G128" s="68">
        <v>41164</v>
      </c>
      <c r="H128" s="67" t="s">
        <v>399</v>
      </c>
      <c r="I128" s="66">
        <v>1</v>
      </c>
      <c r="J128" s="69">
        <v>9872.77</v>
      </c>
      <c r="K128" s="68">
        <v>41089</v>
      </c>
      <c r="L128" s="68">
        <v>41089</v>
      </c>
      <c r="M128" s="66">
        <v>-29</v>
      </c>
      <c r="N128" s="68">
        <v>41119</v>
      </c>
      <c r="O128" s="67" t="s">
        <v>36</v>
      </c>
      <c r="P128" s="68">
        <v>41090</v>
      </c>
    </row>
    <row r="129" spans="1:16">
      <c r="A129" s="67" t="s">
        <v>151</v>
      </c>
      <c r="B129" s="67" t="s">
        <v>128</v>
      </c>
      <c r="C129" s="67" t="s">
        <v>129</v>
      </c>
      <c r="D129" s="67" t="s">
        <v>382</v>
      </c>
      <c r="E129" s="67" t="s">
        <v>48</v>
      </c>
      <c r="F129" s="67" t="s">
        <v>191</v>
      </c>
      <c r="G129" s="68">
        <v>41129</v>
      </c>
      <c r="H129" s="67" t="s">
        <v>400</v>
      </c>
      <c r="I129" s="66">
        <v>1</v>
      </c>
      <c r="J129" s="69">
        <v>42051.98</v>
      </c>
      <c r="K129" s="68">
        <v>40724</v>
      </c>
      <c r="L129" s="68">
        <v>40724</v>
      </c>
      <c r="M129" s="66">
        <v>336</v>
      </c>
      <c r="N129" s="68">
        <v>40754</v>
      </c>
      <c r="O129" s="67" t="s">
        <v>106</v>
      </c>
      <c r="P129" s="68">
        <v>41090</v>
      </c>
    </row>
    <row r="130" spans="1:16" hidden="1">
      <c r="A130" s="67" t="s">
        <v>151</v>
      </c>
      <c r="B130" s="67" t="s">
        <v>128</v>
      </c>
      <c r="C130" s="67" t="s">
        <v>129</v>
      </c>
      <c r="D130" s="67" t="s">
        <v>382</v>
      </c>
      <c r="E130" s="67" t="s">
        <v>48</v>
      </c>
      <c r="F130" s="67" t="s">
        <v>191</v>
      </c>
      <c r="G130" s="68">
        <v>41150</v>
      </c>
      <c r="H130" s="67" t="s">
        <v>401</v>
      </c>
      <c r="I130" s="66">
        <v>1</v>
      </c>
      <c r="J130" s="69">
        <v>2696.12</v>
      </c>
      <c r="K130" s="68">
        <v>41089</v>
      </c>
      <c r="L130" s="68">
        <v>41089</v>
      </c>
      <c r="M130" s="66">
        <v>-29</v>
      </c>
      <c r="N130" s="68">
        <v>41119</v>
      </c>
      <c r="O130" s="67" t="s">
        <v>36</v>
      </c>
      <c r="P130" s="68">
        <v>41090</v>
      </c>
    </row>
    <row r="131" spans="1:16" hidden="1">
      <c r="A131" s="67" t="s">
        <v>151</v>
      </c>
      <c r="B131" s="67" t="s">
        <v>128</v>
      </c>
      <c r="C131" s="67" t="s">
        <v>129</v>
      </c>
      <c r="D131" s="67" t="s">
        <v>382</v>
      </c>
      <c r="E131" s="67" t="s">
        <v>148</v>
      </c>
      <c r="F131" s="67" t="s">
        <v>191</v>
      </c>
      <c r="G131" s="68">
        <v>41164</v>
      </c>
      <c r="H131" s="67" t="s">
        <v>383</v>
      </c>
      <c r="I131" s="66">
        <v>1</v>
      </c>
      <c r="J131" s="69">
        <v>2174.94</v>
      </c>
      <c r="K131" s="68">
        <v>41089</v>
      </c>
      <c r="L131" s="68">
        <v>41089</v>
      </c>
      <c r="M131" s="66">
        <v>-29</v>
      </c>
      <c r="N131" s="68">
        <v>41119</v>
      </c>
      <c r="O131" s="67" t="s">
        <v>36</v>
      </c>
      <c r="P131" s="68">
        <v>41090</v>
      </c>
    </row>
    <row r="132" spans="1:16">
      <c r="A132" s="67" t="s">
        <v>151</v>
      </c>
      <c r="B132" s="67" t="s">
        <v>128</v>
      </c>
      <c r="C132" s="67" t="s">
        <v>129</v>
      </c>
      <c r="D132" s="67" t="s">
        <v>382</v>
      </c>
      <c r="E132" s="67" t="s">
        <v>48</v>
      </c>
      <c r="F132" s="67" t="s">
        <v>191</v>
      </c>
      <c r="G132" s="68">
        <v>41096</v>
      </c>
      <c r="H132" s="67" t="s">
        <v>402</v>
      </c>
      <c r="I132" s="66">
        <v>1</v>
      </c>
      <c r="J132" s="69">
        <v>21000</v>
      </c>
      <c r="K132" s="68">
        <v>40829</v>
      </c>
      <c r="L132" s="68">
        <v>40829</v>
      </c>
      <c r="M132" s="66">
        <v>231</v>
      </c>
      <c r="N132" s="68">
        <v>40859</v>
      </c>
      <c r="O132" s="67" t="s">
        <v>106</v>
      </c>
      <c r="P132" s="68">
        <v>41090</v>
      </c>
    </row>
    <row r="133" spans="1:16" hidden="1">
      <c r="A133" s="67" t="s">
        <v>151</v>
      </c>
      <c r="B133" s="67" t="s">
        <v>128</v>
      </c>
      <c r="C133" s="67" t="s">
        <v>129</v>
      </c>
      <c r="D133" s="67" t="s">
        <v>382</v>
      </c>
      <c r="E133" s="67" t="s">
        <v>48</v>
      </c>
      <c r="F133" s="67" t="s">
        <v>191</v>
      </c>
      <c r="G133" s="68">
        <v>41096</v>
      </c>
      <c r="H133" s="67" t="s">
        <v>403</v>
      </c>
      <c r="I133" s="66">
        <v>1</v>
      </c>
      <c r="J133" s="69">
        <v>35400</v>
      </c>
      <c r="K133" s="68">
        <v>41030</v>
      </c>
      <c r="L133" s="68">
        <v>41030</v>
      </c>
      <c r="M133" s="66">
        <v>30</v>
      </c>
      <c r="N133" s="68">
        <v>41060</v>
      </c>
      <c r="O133" s="67" t="s">
        <v>36</v>
      </c>
      <c r="P133" s="68">
        <v>41090</v>
      </c>
    </row>
    <row r="134" spans="1:16" hidden="1">
      <c r="A134" s="67" t="s">
        <v>151</v>
      </c>
      <c r="B134" s="67" t="s">
        <v>128</v>
      </c>
      <c r="C134" s="67" t="s">
        <v>129</v>
      </c>
      <c r="D134" s="67" t="s">
        <v>382</v>
      </c>
      <c r="E134" s="67" t="s">
        <v>48</v>
      </c>
      <c r="F134" s="67" t="s">
        <v>191</v>
      </c>
      <c r="G134" s="68">
        <v>41127</v>
      </c>
      <c r="H134" s="67" t="s">
        <v>404</v>
      </c>
      <c r="I134" s="66">
        <v>1</v>
      </c>
      <c r="J134" s="69">
        <v>41340</v>
      </c>
      <c r="K134" s="68">
        <v>41089</v>
      </c>
      <c r="L134" s="68">
        <v>41089</v>
      </c>
      <c r="M134" s="66">
        <v>-29</v>
      </c>
      <c r="N134" s="68">
        <v>41119</v>
      </c>
      <c r="O134" s="67" t="s">
        <v>36</v>
      </c>
      <c r="P134" s="68">
        <v>41090</v>
      </c>
    </row>
    <row r="135" spans="1:16" hidden="1">
      <c r="A135" s="67" t="s">
        <v>151</v>
      </c>
      <c r="B135" s="67" t="s">
        <v>128</v>
      </c>
      <c r="C135" s="67" t="s">
        <v>129</v>
      </c>
      <c r="D135" s="67" t="s">
        <v>382</v>
      </c>
      <c r="E135" s="67" t="s">
        <v>48</v>
      </c>
      <c r="F135" s="67" t="s">
        <v>191</v>
      </c>
      <c r="G135" s="68">
        <v>41243</v>
      </c>
      <c r="H135" s="67" t="s">
        <v>405</v>
      </c>
      <c r="I135" s="66">
        <v>1</v>
      </c>
      <c r="J135" s="69">
        <v>29952</v>
      </c>
      <c r="K135" s="68">
        <v>41037</v>
      </c>
      <c r="L135" s="68">
        <v>41037</v>
      </c>
      <c r="M135" s="66">
        <v>23</v>
      </c>
      <c r="N135" s="68">
        <v>41067</v>
      </c>
      <c r="O135" s="67" t="s">
        <v>36</v>
      </c>
      <c r="P135" s="68">
        <v>41090</v>
      </c>
    </row>
    <row r="136" spans="1:16" hidden="1">
      <c r="A136" s="67" t="s">
        <v>151</v>
      </c>
      <c r="B136" s="67" t="s">
        <v>128</v>
      </c>
      <c r="C136" s="67" t="s">
        <v>129</v>
      </c>
      <c r="D136" s="67" t="s">
        <v>382</v>
      </c>
      <c r="E136" s="67" t="s">
        <v>48</v>
      </c>
      <c r="F136" s="67" t="s">
        <v>191</v>
      </c>
      <c r="G136" s="68">
        <v>41096</v>
      </c>
      <c r="H136" s="67" t="s">
        <v>406</v>
      </c>
      <c r="I136" s="66">
        <v>1</v>
      </c>
      <c r="J136" s="69">
        <v>99072</v>
      </c>
      <c r="K136" s="68">
        <v>41037</v>
      </c>
      <c r="L136" s="68">
        <v>41037</v>
      </c>
      <c r="M136" s="66">
        <v>23</v>
      </c>
      <c r="N136" s="68">
        <v>41067</v>
      </c>
      <c r="O136" s="67" t="s">
        <v>36</v>
      </c>
      <c r="P136" s="68">
        <v>41090</v>
      </c>
    </row>
    <row r="137" spans="1:16">
      <c r="A137" s="67" t="s">
        <v>151</v>
      </c>
      <c r="B137" s="67" t="s">
        <v>128</v>
      </c>
      <c r="C137" s="67" t="s">
        <v>129</v>
      </c>
      <c r="D137" s="67" t="s">
        <v>382</v>
      </c>
      <c r="E137" s="67" t="s">
        <v>48</v>
      </c>
      <c r="F137" s="67" t="s">
        <v>191</v>
      </c>
      <c r="G137" s="68">
        <v>41123</v>
      </c>
      <c r="H137" s="67" t="s">
        <v>407</v>
      </c>
      <c r="I137" s="66">
        <v>1</v>
      </c>
      <c r="J137" s="69">
        <v>7430.51</v>
      </c>
      <c r="K137" s="68">
        <v>40934</v>
      </c>
      <c r="L137" s="68">
        <v>40934</v>
      </c>
      <c r="M137" s="66">
        <v>126</v>
      </c>
      <c r="N137" s="68">
        <v>40964</v>
      </c>
      <c r="O137" s="67" t="s">
        <v>106</v>
      </c>
      <c r="P137" s="68">
        <v>41090</v>
      </c>
    </row>
    <row r="138" spans="1:16" hidden="1">
      <c r="A138" s="67" t="s">
        <v>151</v>
      </c>
      <c r="B138" s="67" t="s">
        <v>128</v>
      </c>
      <c r="C138" s="67" t="s">
        <v>129</v>
      </c>
      <c r="D138" s="67" t="s">
        <v>382</v>
      </c>
      <c r="E138" s="67" t="s">
        <v>48</v>
      </c>
      <c r="F138" s="67" t="s">
        <v>191</v>
      </c>
      <c r="G138" s="68">
        <v>41123</v>
      </c>
      <c r="H138" s="67" t="s">
        <v>408</v>
      </c>
      <c r="I138" s="66">
        <v>1</v>
      </c>
      <c r="J138" s="69">
        <v>10489.94</v>
      </c>
      <c r="K138" s="68">
        <v>41030</v>
      </c>
      <c r="L138" s="68">
        <v>41030</v>
      </c>
      <c r="M138" s="66">
        <v>30</v>
      </c>
      <c r="N138" s="68">
        <v>41060</v>
      </c>
      <c r="O138" s="67" t="s">
        <v>36</v>
      </c>
      <c r="P138" s="68">
        <v>41090</v>
      </c>
    </row>
    <row r="139" spans="1:16" hidden="1">
      <c r="A139" s="67" t="s">
        <v>151</v>
      </c>
      <c r="B139" s="67" t="s">
        <v>128</v>
      </c>
      <c r="C139" s="67" t="s">
        <v>129</v>
      </c>
      <c r="D139" s="67" t="s">
        <v>382</v>
      </c>
      <c r="E139" s="67" t="s">
        <v>48</v>
      </c>
      <c r="F139" s="67" t="s">
        <v>191</v>
      </c>
      <c r="G139" s="68">
        <v>41123</v>
      </c>
      <c r="H139" s="67" t="s">
        <v>409</v>
      </c>
      <c r="I139" s="66">
        <v>1</v>
      </c>
      <c r="J139" s="69">
        <v>4840.2700000000004</v>
      </c>
      <c r="K139" s="68">
        <v>41090</v>
      </c>
      <c r="L139" s="68">
        <v>41090</v>
      </c>
      <c r="M139" s="66">
        <v>-30</v>
      </c>
      <c r="N139" s="68">
        <v>41120</v>
      </c>
      <c r="O139" s="67" t="s">
        <v>36</v>
      </c>
      <c r="P139" s="68">
        <v>41090</v>
      </c>
    </row>
    <row r="140" spans="1:16" hidden="1">
      <c r="A140" s="67" t="s">
        <v>151</v>
      </c>
      <c r="B140" s="67" t="s">
        <v>130</v>
      </c>
      <c r="C140" s="67" t="s">
        <v>131</v>
      </c>
      <c r="D140" s="67" t="s">
        <v>382</v>
      </c>
      <c r="E140" s="67" t="s">
        <v>148</v>
      </c>
      <c r="F140" s="67" t="s">
        <v>153</v>
      </c>
      <c r="G140" s="68">
        <v>41096</v>
      </c>
      <c r="H140" s="67" t="s">
        <v>410</v>
      </c>
      <c r="I140" s="66">
        <v>1</v>
      </c>
      <c r="J140" s="69">
        <v>166.5</v>
      </c>
      <c r="K140" s="68">
        <v>41081</v>
      </c>
      <c r="L140" s="68">
        <v>41081</v>
      </c>
      <c r="M140" s="66">
        <v>-21</v>
      </c>
      <c r="N140" s="68">
        <v>41111</v>
      </c>
      <c r="O140" s="67" t="s">
        <v>36</v>
      </c>
      <c r="P140" s="68">
        <v>41090</v>
      </c>
    </row>
    <row r="141" spans="1:16" hidden="1">
      <c r="A141" s="67" t="s">
        <v>151</v>
      </c>
      <c r="B141" s="67" t="s">
        <v>132</v>
      </c>
      <c r="C141" s="67" t="s">
        <v>83</v>
      </c>
      <c r="D141" s="67" t="s">
        <v>382</v>
      </c>
      <c r="E141" s="67" t="s">
        <v>48</v>
      </c>
      <c r="F141" s="67" t="s">
        <v>298</v>
      </c>
      <c r="G141" s="68">
        <v>41107</v>
      </c>
      <c r="H141" s="67" t="s">
        <v>411</v>
      </c>
      <c r="I141" s="66">
        <v>1</v>
      </c>
      <c r="J141" s="69">
        <v>2258.67</v>
      </c>
      <c r="K141" s="68">
        <v>41031</v>
      </c>
      <c r="L141" s="68">
        <v>41031</v>
      </c>
      <c r="M141" s="66">
        <v>29</v>
      </c>
      <c r="N141" s="68">
        <v>41061</v>
      </c>
      <c r="O141" s="67" t="s">
        <v>36</v>
      </c>
      <c r="P141" s="68">
        <v>41090</v>
      </c>
    </row>
    <row r="142" spans="1:16" hidden="1">
      <c r="A142" s="67" t="s">
        <v>151</v>
      </c>
      <c r="B142" s="67" t="s">
        <v>132</v>
      </c>
      <c r="C142" s="67" t="s">
        <v>83</v>
      </c>
      <c r="D142" s="67" t="s">
        <v>382</v>
      </c>
      <c r="E142" s="67" t="s">
        <v>48</v>
      </c>
      <c r="F142" s="67" t="s">
        <v>153</v>
      </c>
      <c r="G142" s="68">
        <v>41138</v>
      </c>
      <c r="H142" s="67" t="s">
        <v>412</v>
      </c>
      <c r="I142" s="66">
        <v>1</v>
      </c>
      <c r="J142" s="69">
        <v>242.45</v>
      </c>
      <c r="K142" s="68">
        <v>41060</v>
      </c>
      <c r="L142" s="68">
        <v>41060</v>
      </c>
      <c r="M142" s="66">
        <v>0</v>
      </c>
      <c r="N142" s="68">
        <v>41090</v>
      </c>
      <c r="O142" s="67" t="s">
        <v>36</v>
      </c>
      <c r="P142" s="68">
        <v>41090</v>
      </c>
    </row>
    <row r="143" spans="1:16" hidden="1">
      <c r="A143" s="67" t="s">
        <v>151</v>
      </c>
      <c r="B143" s="67" t="s">
        <v>132</v>
      </c>
      <c r="C143" s="67" t="s">
        <v>83</v>
      </c>
      <c r="D143" s="67" t="s">
        <v>382</v>
      </c>
      <c r="E143" s="67" t="s">
        <v>48</v>
      </c>
      <c r="F143" s="67" t="s">
        <v>298</v>
      </c>
      <c r="G143" s="68">
        <v>41116</v>
      </c>
      <c r="H143" s="67" t="s">
        <v>413</v>
      </c>
      <c r="I143" s="66">
        <v>1</v>
      </c>
      <c r="J143" s="69">
        <v>2160.09</v>
      </c>
      <c r="K143" s="68">
        <v>41065</v>
      </c>
      <c r="L143" s="68">
        <v>41065</v>
      </c>
      <c r="M143" s="66">
        <v>-5</v>
      </c>
      <c r="N143" s="68">
        <v>41095</v>
      </c>
      <c r="O143" s="67" t="s">
        <v>36</v>
      </c>
      <c r="P143" s="68">
        <v>41090</v>
      </c>
    </row>
    <row r="144" spans="1:16" hidden="1">
      <c r="A144" s="67" t="s">
        <v>151</v>
      </c>
      <c r="B144" s="67" t="s">
        <v>132</v>
      </c>
      <c r="C144" s="67" t="s">
        <v>83</v>
      </c>
      <c r="D144" s="67" t="s">
        <v>382</v>
      </c>
      <c r="E144" s="67" t="s">
        <v>48</v>
      </c>
      <c r="F144" s="67" t="s">
        <v>235</v>
      </c>
      <c r="G144" s="68">
        <v>41138</v>
      </c>
      <c r="H144" s="67" t="s">
        <v>414</v>
      </c>
      <c r="I144" s="66">
        <v>1</v>
      </c>
      <c r="J144" s="69">
        <v>54.1</v>
      </c>
      <c r="K144" s="68">
        <v>41067</v>
      </c>
      <c r="L144" s="68">
        <v>41067</v>
      </c>
      <c r="M144" s="66">
        <v>-7</v>
      </c>
      <c r="N144" s="68">
        <v>41097</v>
      </c>
      <c r="O144" s="67" t="s">
        <v>36</v>
      </c>
      <c r="P144" s="68">
        <v>41090</v>
      </c>
    </row>
    <row r="145" spans="1:16" hidden="1">
      <c r="A145" s="67" t="s">
        <v>151</v>
      </c>
      <c r="B145" s="67" t="s">
        <v>133</v>
      </c>
      <c r="C145" s="67" t="s">
        <v>84</v>
      </c>
      <c r="D145" s="67" t="s">
        <v>382</v>
      </c>
      <c r="E145" s="67" t="s">
        <v>48</v>
      </c>
      <c r="F145" s="67" t="s">
        <v>123</v>
      </c>
      <c r="G145" s="68">
        <v>41127</v>
      </c>
      <c r="H145" s="67" t="s">
        <v>415</v>
      </c>
      <c r="I145" s="66">
        <v>1</v>
      </c>
      <c r="J145" s="69">
        <v>2087.0500000000002</v>
      </c>
      <c r="K145" s="68">
        <v>41089</v>
      </c>
      <c r="L145" s="68">
        <v>41089</v>
      </c>
      <c r="M145" s="66">
        <v>-29</v>
      </c>
      <c r="N145" s="68">
        <v>41119</v>
      </c>
      <c r="O145" s="67" t="s">
        <v>36</v>
      </c>
      <c r="P145" s="68">
        <v>41090</v>
      </c>
    </row>
    <row r="146" spans="1:16" hidden="1">
      <c r="A146" s="67" t="s">
        <v>151</v>
      </c>
      <c r="B146" s="67" t="s">
        <v>134</v>
      </c>
      <c r="C146" s="67" t="s">
        <v>85</v>
      </c>
      <c r="D146" s="67" t="s">
        <v>382</v>
      </c>
      <c r="E146" s="67" t="s">
        <v>48</v>
      </c>
      <c r="F146" s="67" t="s">
        <v>416</v>
      </c>
      <c r="G146" s="68">
        <v>41200</v>
      </c>
      <c r="H146" s="67" t="s">
        <v>417</v>
      </c>
      <c r="I146" s="66">
        <v>1</v>
      </c>
      <c r="J146" s="69">
        <v>1</v>
      </c>
      <c r="K146" s="68">
        <v>41023</v>
      </c>
      <c r="L146" s="68">
        <v>41023</v>
      </c>
      <c r="M146" s="66">
        <v>37</v>
      </c>
      <c r="N146" s="68">
        <v>41053</v>
      </c>
      <c r="O146" s="67" t="s">
        <v>37</v>
      </c>
      <c r="P146" s="68">
        <v>41090</v>
      </c>
    </row>
    <row r="147" spans="1:16" hidden="1">
      <c r="A147" s="67" t="s">
        <v>151</v>
      </c>
      <c r="B147" s="67" t="s">
        <v>134</v>
      </c>
      <c r="C147" s="67" t="s">
        <v>85</v>
      </c>
      <c r="D147" s="67" t="s">
        <v>382</v>
      </c>
      <c r="E147" s="67" t="s">
        <v>48</v>
      </c>
      <c r="F147" s="67" t="s">
        <v>217</v>
      </c>
      <c r="G147" s="68">
        <v>41137</v>
      </c>
      <c r="H147" s="67" t="s">
        <v>418</v>
      </c>
      <c r="I147" s="66">
        <v>1</v>
      </c>
      <c r="J147" s="69">
        <v>227.2</v>
      </c>
      <c r="K147" s="68">
        <v>41071</v>
      </c>
      <c r="L147" s="68">
        <v>41071</v>
      </c>
      <c r="M147" s="66">
        <v>-11</v>
      </c>
      <c r="N147" s="68">
        <v>41101</v>
      </c>
      <c r="O147" s="67" t="s">
        <v>36</v>
      </c>
      <c r="P147" s="68">
        <v>41090</v>
      </c>
    </row>
    <row r="148" spans="1:16" hidden="1">
      <c r="A148" s="67" t="s">
        <v>151</v>
      </c>
      <c r="B148" s="67" t="s">
        <v>134</v>
      </c>
      <c r="C148" s="67" t="s">
        <v>85</v>
      </c>
      <c r="D148" s="67" t="s">
        <v>382</v>
      </c>
      <c r="E148" s="67" t="s">
        <v>48</v>
      </c>
      <c r="F148" s="67" t="s">
        <v>396</v>
      </c>
      <c r="G148" s="68">
        <v>41200</v>
      </c>
      <c r="H148" s="67" t="s">
        <v>419</v>
      </c>
      <c r="I148" s="66">
        <v>1</v>
      </c>
      <c r="J148" s="69">
        <v>10260</v>
      </c>
      <c r="K148" s="68">
        <v>41002</v>
      </c>
      <c r="L148" s="68">
        <v>41002</v>
      </c>
      <c r="M148" s="66">
        <v>58</v>
      </c>
      <c r="N148" s="68">
        <v>41032</v>
      </c>
      <c r="O148" s="67" t="s">
        <v>37</v>
      </c>
      <c r="P148" s="68">
        <v>41090</v>
      </c>
    </row>
    <row r="149" spans="1:16" hidden="1">
      <c r="A149" s="67" t="s">
        <v>151</v>
      </c>
      <c r="B149" s="67" t="s">
        <v>134</v>
      </c>
      <c r="C149" s="67" t="s">
        <v>85</v>
      </c>
      <c r="D149" s="67" t="s">
        <v>382</v>
      </c>
      <c r="E149" s="67" t="s">
        <v>48</v>
      </c>
      <c r="F149" s="67" t="s">
        <v>420</v>
      </c>
      <c r="G149" s="68">
        <v>41193</v>
      </c>
      <c r="H149" s="67" t="s">
        <v>421</v>
      </c>
      <c r="I149" s="66">
        <v>1</v>
      </c>
      <c r="J149" s="69">
        <v>64.989999999999995</v>
      </c>
      <c r="K149" s="68">
        <v>41002</v>
      </c>
      <c r="L149" s="68">
        <v>41002</v>
      </c>
      <c r="M149" s="66">
        <v>58</v>
      </c>
      <c r="N149" s="68">
        <v>41032</v>
      </c>
      <c r="O149" s="67" t="s">
        <v>37</v>
      </c>
      <c r="P149" s="68">
        <v>41090</v>
      </c>
    </row>
    <row r="150" spans="1:16" hidden="1">
      <c r="A150" s="67" t="s">
        <v>151</v>
      </c>
      <c r="B150" s="67" t="s">
        <v>134</v>
      </c>
      <c r="C150" s="67" t="s">
        <v>85</v>
      </c>
      <c r="D150" s="67" t="s">
        <v>382</v>
      </c>
      <c r="E150" s="67" t="s">
        <v>48</v>
      </c>
      <c r="F150" s="67" t="s">
        <v>191</v>
      </c>
      <c r="G150" s="68">
        <v>41124</v>
      </c>
      <c r="H150" s="67" t="s">
        <v>422</v>
      </c>
      <c r="I150" s="66">
        <v>1</v>
      </c>
      <c r="J150" s="69">
        <v>128830.34</v>
      </c>
      <c r="K150" s="68">
        <v>41053</v>
      </c>
      <c r="L150" s="68">
        <v>41053</v>
      </c>
      <c r="M150" s="66">
        <v>7</v>
      </c>
      <c r="N150" s="68">
        <v>41083</v>
      </c>
      <c r="O150" s="67" t="s">
        <v>36</v>
      </c>
      <c r="P150" s="68">
        <v>41090</v>
      </c>
    </row>
    <row r="151" spans="1:16" hidden="1">
      <c r="A151" s="67" t="s">
        <v>151</v>
      </c>
      <c r="B151" s="67" t="s">
        <v>134</v>
      </c>
      <c r="C151" s="67" t="s">
        <v>85</v>
      </c>
      <c r="D151" s="67" t="s">
        <v>382</v>
      </c>
      <c r="E151" s="67" t="s">
        <v>48</v>
      </c>
      <c r="F151" s="67" t="s">
        <v>191</v>
      </c>
      <c r="G151" s="68">
        <v>41128</v>
      </c>
      <c r="H151" s="67" t="s">
        <v>423</v>
      </c>
      <c r="I151" s="66">
        <v>1</v>
      </c>
      <c r="J151" s="69">
        <v>124967.28</v>
      </c>
      <c r="K151" s="68">
        <v>41087</v>
      </c>
      <c r="L151" s="68">
        <v>41087</v>
      </c>
      <c r="M151" s="66">
        <v>-27</v>
      </c>
      <c r="N151" s="68">
        <v>41117</v>
      </c>
      <c r="O151" s="67" t="s">
        <v>36</v>
      </c>
      <c r="P151" s="68">
        <v>41090</v>
      </c>
    </row>
    <row r="152" spans="1:16" hidden="1">
      <c r="A152" s="67" t="s">
        <v>151</v>
      </c>
      <c r="B152" s="67" t="s">
        <v>134</v>
      </c>
      <c r="C152" s="67" t="s">
        <v>85</v>
      </c>
      <c r="D152" s="67" t="s">
        <v>382</v>
      </c>
      <c r="E152" s="67" t="s">
        <v>48</v>
      </c>
      <c r="F152" s="67" t="s">
        <v>191</v>
      </c>
      <c r="G152" s="68">
        <v>41143</v>
      </c>
      <c r="H152" s="67" t="s">
        <v>424</v>
      </c>
      <c r="I152" s="66">
        <v>1</v>
      </c>
      <c r="J152" s="69">
        <v>127803.3</v>
      </c>
      <c r="K152" s="68">
        <v>41089</v>
      </c>
      <c r="L152" s="68">
        <v>41089</v>
      </c>
      <c r="M152" s="66">
        <v>-29</v>
      </c>
      <c r="N152" s="68">
        <v>41119</v>
      </c>
      <c r="O152" s="67" t="s">
        <v>36</v>
      </c>
      <c r="P152" s="68">
        <v>41090</v>
      </c>
    </row>
    <row r="153" spans="1:16" hidden="1">
      <c r="A153" s="67" t="s">
        <v>151</v>
      </c>
      <c r="B153" s="67" t="s">
        <v>134</v>
      </c>
      <c r="C153" s="67" t="s">
        <v>85</v>
      </c>
      <c r="D153" s="67" t="s">
        <v>382</v>
      </c>
      <c r="E153" s="67" t="s">
        <v>48</v>
      </c>
      <c r="F153" s="67" t="s">
        <v>191</v>
      </c>
      <c r="G153" s="68">
        <v>41124</v>
      </c>
      <c r="H153" s="67" t="s">
        <v>425</v>
      </c>
      <c r="I153" s="66">
        <v>1</v>
      </c>
      <c r="J153" s="69">
        <v>44775.71</v>
      </c>
      <c r="K153" s="68">
        <v>41068</v>
      </c>
      <c r="L153" s="68">
        <v>41068</v>
      </c>
      <c r="M153" s="66">
        <v>-8</v>
      </c>
      <c r="N153" s="68">
        <v>41098</v>
      </c>
      <c r="O153" s="67" t="s">
        <v>36</v>
      </c>
      <c r="P153" s="68">
        <v>41090</v>
      </c>
    </row>
    <row r="154" spans="1:16" hidden="1">
      <c r="A154" s="67" t="s">
        <v>151</v>
      </c>
      <c r="B154" s="67" t="s">
        <v>134</v>
      </c>
      <c r="C154" s="67" t="s">
        <v>85</v>
      </c>
      <c r="D154" s="67" t="s">
        <v>382</v>
      </c>
      <c r="E154" s="67" t="s">
        <v>48</v>
      </c>
      <c r="F154" s="67" t="s">
        <v>191</v>
      </c>
      <c r="G154" s="68">
        <v>41143</v>
      </c>
      <c r="H154" s="67" t="s">
        <v>426</v>
      </c>
      <c r="I154" s="66">
        <v>1</v>
      </c>
      <c r="J154" s="69">
        <v>43193.48</v>
      </c>
      <c r="K154" s="68">
        <v>41086</v>
      </c>
      <c r="L154" s="68">
        <v>41086</v>
      </c>
      <c r="M154" s="66">
        <v>-26</v>
      </c>
      <c r="N154" s="68">
        <v>41116</v>
      </c>
      <c r="O154" s="67" t="s">
        <v>36</v>
      </c>
      <c r="P154" s="68">
        <v>41090</v>
      </c>
    </row>
    <row r="155" spans="1:16" hidden="1">
      <c r="A155" s="67" t="s">
        <v>151</v>
      </c>
      <c r="B155" s="67" t="s">
        <v>134</v>
      </c>
      <c r="C155" s="67" t="s">
        <v>85</v>
      </c>
      <c r="D155" s="67" t="s">
        <v>382</v>
      </c>
      <c r="E155" s="67" t="s">
        <v>48</v>
      </c>
      <c r="F155" s="67" t="s">
        <v>191</v>
      </c>
      <c r="G155" s="68">
        <v>41143</v>
      </c>
      <c r="H155" s="67" t="s">
        <v>427</v>
      </c>
      <c r="I155" s="66">
        <v>1</v>
      </c>
      <c r="J155" s="69">
        <v>46154.32</v>
      </c>
      <c r="K155" s="68">
        <v>41089</v>
      </c>
      <c r="L155" s="68">
        <v>41089</v>
      </c>
      <c r="M155" s="66">
        <v>-29</v>
      </c>
      <c r="N155" s="68">
        <v>41119</v>
      </c>
      <c r="O155" s="67" t="s">
        <v>36</v>
      </c>
      <c r="P155" s="68">
        <v>41090</v>
      </c>
    </row>
    <row r="156" spans="1:16" hidden="1">
      <c r="A156" s="67" t="s">
        <v>151</v>
      </c>
      <c r="B156" s="67" t="s">
        <v>134</v>
      </c>
      <c r="C156" s="67" t="s">
        <v>85</v>
      </c>
      <c r="D156" s="67" t="s">
        <v>382</v>
      </c>
      <c r="E156" s="67" t="s">
        <v>48</v>
      </c>
      <c r="F156" s="67" t="s">
        <v>191</v>
      </c>
      <c r="G156" s="68">
        <v>41128</v>
      </c>
      <c r="H156" s="67" t="s">
        <v>428</v>
      </c>
      <c r="I156" s="66">
        <v>1</v>
      </c>
      <c r="J156" s="69">
        <v>22444.38</v>
      </c>
      <c r="K156" s="68">
        <v>41090</v>
      </c>
      <c r="L156" s="68">
        <v>41090</v>
      </c>
      <c r="M156" s="66">
        <v>-30</v>
      </c>
      <c r="N156" s="68">
        <v>41120</v>
      </c>
      <c r="O156" s="67" t="s">
        <v>36</v>
      </c>
      <c r="P156" s="68">
        <v>41090</v>
      </c>
    </row>
    <row r="157" spans="1:16" hidden="1">
      <c r="A157" s="67" t="s">
        <v>151</v>
      </c>
      <c r="B157" s="67" t="s">
        <v>134</v>
      </c>
      <c r="C157" s="67" t="s">
        <v>85</v>
      </c>
      <c r="D157" s="67" t="s">
        <v>382</v>
      </c>
      <c r="E157" s="67" t="s">
        <v>48</v>
      </c>
      <c r="F157" s="67" t="s">
        <v>191</v>
      </c>
      <c r="G157" s="68">
        <v>41124</v>
      </c>
      <c r="H157" s="67" t="s">
        <v>429</v>
      </c>
      <c r="I157" s="66">
        <v>1</v>
      </c>
      <c r="J157" s="69">
        <v>22282.5</v>
      </c>
      <c r="K157" s="68">
        <v>41086</v>
      </c>
      <c r="L157" s="68">
        <v>41086</v>
      </c>
      <c r="M157" s="66">
        <v>-26</v>
      </c>
      <c r="N157" s="68">
        <v>41116</v>
      </c>
      <c r="O157" s="67" t="s">
        <v>36</v>
      </c>
      <c r="P157" s="68">
        <v>41090</v>
      </c>
    </row>
    <row r="158" spans="1:16" hidden="1">
      <c r="A158" s="67" t="s">
        <v>151</v>
      </c>
      <c r="B158" s="67" t="s">
        <v>134</v>
      </c>
      <c r="C158" s="67" t="s">
        <v>85</v>
      </c>
      <c r="D158" s="67" t="s">
        <v>382</v>
      </c>
      <c r="E158" s="67" t="s">
        <v>148</v>
      </c>
      <c r="F158" s="67" t="s">
        <v>191</v>
      </c>
      <c r="G158" s="68">
        <v>41128</v>
      </c>
      <c r="H158" s="67" t="s">
        <v>430</v>
      </c>
      <c r="I158" s="66">
        <v>1</v>
      </c>
      <c r="J158" s="69">
        <v>0.02</v>
      </c>
      <c r="K158" s="68">
        <v>41090</v>
      </c>
      <c r="L158" s="68">
        <v>41090</v>
      </c>
      <c r="M158" s="66">
        <v>-30</v>
      </c>
      <c r="N158" s="68">
        <v>41120</v>
      </c>
      <c r="O158" s="67" t="s">
        <v>36</v>
      </c>
      <c r="P158" s="68">
        <v>41090</v>
      </c>
    </row>
    <row r="159" spans="1:16" hidden="1">
      <c r="A159" s="67" t="s">
        <v>151</v>
      </c>
      <c r="B159" s="67" t="s">
        <v>134</v>
      </c>
      <c r="C159" s="67" t="s">
        <v>85</v>
      </c>
      <c r="D159" s="67" t="s">
        <v>382</v>
      </c>
      <c r="E159" s="67" t="s">
        <v>48</v>
      </c>
      <c r="F159" s="67" t="s">
        <v>191</v>
      </c>
      <c r="G159" s="68">
        <v>41124</v>
      </c>
      <c r="H159" s="67" t="s">
        <v>431</v>
      </c>
      <c r="I159" s="66">
        <v>1</v>
      </c>
      <c r="J159" s="69">
        <v>2102.6</v>
      </c>
      <c r="K159" s="68">
        <v>41086</v>
      </c>
      <c r="L159" s="68">
        <v>41086</v>
      </c>
      <c r="M159" s="66">
        <v>-26</v>
      </c>
      <c r="N159" s="68">
        <v>41116</v>
      </c>
      <c r="O159" s="67" t="s">
        <v>36</v>
      </c>
      <c r="P159" s="68">
        <v>41090</v>
      </c>
    </row>
    <row r="160" spans="1:16" hidden="1">
      <c r="A160" s="67" t="s">
        <v>151</v>
      </c>
      <c r="B160" s="67" t="s">
        <v>134</v>
      </c>
      <c r="C160" s="67" t="s">
        <v>85</v>
      </c>
      <c r="D160" s="67" t="s">
        <v>382</v>
      </c>
      <c r="E160" s="67" t="s">
        <v>48</v>
      </c>
      <c r="F160" s="67" t="s">
        <v>191</v>
      </c>
      <c r="G160" s="68">
        <v>41128</v>
      </c>
      <c r="H160" s="67" t="s">
        <v>432</v>
      </c>
      <c r="I160" s="66">
        <v>1</v>
      </c>
      <c r="J160" s="69">
        <v>2655.66</v>
      </c>
      <c r="K160" s="68">
        <v>41090</v>
      </c>
      <c r="L160" s="68">
        <v>41090</v>
      </c>
      <c r="M160" s="66">
        <v>-30</v>
      </c>
      <c r="N160" s="68">
        <v>41120</v>
      </c>
      <c r="O160" s="67" t="s">
        <v>36</v>
      </c>
      <c r="P160" s="68">
        <v>41090</v>
      </c>
    </row>
    <row r="161" spans="1:16" hidden="1">
      <c r="A161" s="67" t="s">
        <v>151</v>
      </c>
      <c r="B161" s="67" t="s">
        <v>135</v>
      </c>
      <c r="C161" s="67" t="s">
        <v>86</v>
      </c>
      <c r="D161" s="67" t="s">
        <v>382</v>
      </c>
      <c r="E161" s="67" t="s">
        <v>48</v>
      </c>
      <c r="F161" s="67" t="s">
        <v>184</v>
      </c>
      <c r="G161" s="68">
        <v>41330</v>
      </c>
      <c r="H161" s="67" t="s">
        <v>433</v>
      </c>
      <c r="I161" s="66">
        <v>1</v>
      </c>
      <c r="J161" s="69">
        <v>5291.94</v>
      </c>
      <c r="K161" s="68">
        <v>41038</v>
      </c>
      <c r="L161" s="68">
        <v>41038</v>
      </c>
      <c r="M161" s="66">
        <v>22</v>
      </c>
      <c r="N161" s="68">
        <v>41068</v>
      </c>
      <c r="O161" s="67" t="s">
        <v>36</v>
      </c>
      <c r="P161" s="68">
        <v>41090</v>
      </c>
    </row>
    <row r="162" spans="1:16" hidden="1">
      <c r="A162" s="67" t="s">
        <v>151</v>
      </c>
      <c r="B162" s="67" t="s">
        <v>135</v>
      </c>
      <c r="C162" s="67" t="s">
        <v>86</v>
      </c>
      <c r="D162" s="67" t="s">
        <v>382</v>
      </c>
      <c r="E162" s="67" t="s">
        <v>48</v>
      </c>
      <c r="F162" s="67" t="s">
        <v>184</v>
      </c>
      <c r="G162" s="68">
        <v>41330</v>
      </c>
      <c r="H162" s="67" t="s">
        <v>434</v>
      </c>
      <c r="I162" s="66">
        <v>1</v>
      </c>
      <c r="J162" s="69">
        <v>4750.55</v>
      </c>
      <c r="K162" s="68">
        <v>41071</v>
      </c>
      <c r="L162" s="68">
        <v>41071</v>
      </c>
      <c r="M162" s="66">
        <v>-11</v>
      </c>
      <c r="N162" s="68">
        <v>41101</v>
      </c>
      <c r="O162" s="67" t="s">
        <v>36</v>
      </c>
      <c r="P162" s="68">
        <v>41090</v>
      </c>
    </row>
    <row r="163" spans="1:16" hidden="1">
      <c r="A163" s="67" t="s">
        <v>151</v>
      </c>
      <c r="B163" s="67" t="s">
        <v>136</v>
      </c>
      <c r="C163" s="67" t="s">
        <v>87</v>
      </c>
      <c r="D163" s="67" t="s">
        <v>382</v>
      </c>
      <c r="E163" s="67" t="s">
        <v>48</v>
      </c>
      <c r="F163" s="67" t="s">
        <v>191</v>
      </c>
      <c r="G163" s="68">
        <v>41116</v>
      </c>
      <c r="H163" s="67" t="s">
        <v>435</v>
      </c>
      <c r="I163" s="66">
        <v>1</v>
      </c>
      <c r="J163" s="69">
        <v>43414</v>
      </c>
      <c r="K163" s="68">
        <v>41079</v>
      </c>
      <c r="L163" s="68">
        <v>41079</v>
      </c>
      <c r="M163" s="66">
        <v>-19</v>
      </c>
      <c r="N163" s="68">
        <v>41109</v>
      </c>
      <c r="O163" s="67" t="s">
        <v>36</v>
      </c>
      <c r="P163" s="68">
        <v>41090</v>
      </c>
    </row>
    <row r="164" spans="1:16" hidden="1">
      <c r="A164" s="67" t="s">
        <v>151</v>
      </c>
      <c r="B164" s="67" t="s">
        <v>136</v>
      </c>
      <c r="C164" s="67" t="s">
        <v>87</v>
      </c>
      <c r="D164" s="67" t="s">
        <v>382</v>
      </c>
      <c r="E164" s="67" t="s">
        <v>48</v>
      </c>
      <c r="F164" s="67" t="s">
        <v>191</v>
      </c>
      <c r="G164" s="68">
        <v>41165</v>
      </c>
      <c r="H164" s="67" t="s">
        <v>436</v>
      </c>
      <c r="I164" s="66">
        <v>1</v>
      </c>
      <c r="J164" s="69">
        <v>138728</v>
      </c>
      <c r="K164" s="68">
        <v>41089</v>
      </c>
      <c r="L164" s="68">
        <v>41089</v>
      </c>
      <c r="M164" s="66">
        <v>-29</v>
      </c>
      <c r="N164" s="68">
        <v>41119</v>
      </c>
      <c r="O164" s="67" t="s">
        <v>36</v>
      </c>
      <c r="P164" s="68">
        <v>41090</v>
      </c>
    </row>
    <row r="165" spans="1:16" hidden="1">
      <c r="A165" s="67" t="s">
        <v>151</v>
      </c>
      <c r="B165" s="67" t="s">
        <v>136</v>
      </c>
      <c r="C165" s="67" t="s">
        <v>87</v>
      </c>
      <c r="D165" s="67" t="s">
        <v>382</v>
      </c>
      <c r="E165" s="67" t="s">
        <v>48</v>
      </c>
      <c r="F165" s="67" t="s">
        <v>191</v>
      </c>
      <c r="G165" s="68">
        <v>41165</v>
      </c>
      <c r="H165" s="67" t="s">
        <v>437</v>
      </c>
      <c r="I165" s="66">
        <v>1</v>
      </c>
      <c r="J165" s="69">
        <v>47065</v>
      </c>
      <c r="K165" s="68">
        <v>41089</v>
      </c>
      <c r="L165" s="68">
        <v>41089</v>
      </c>
      <c r="M165" s="66">
        <v>-29</v>
      </c>
      <c r="N165" s="68">
        <v>41119</v>
      </c>
      <c r="O165" s="67" t="s">
        <v>36</v>
      </c>
      <c r="P165" s="68">
        <v>41090</v>
      </c>
    </row>
    <row r="166" spans="1:16" hidden="1">
      <c r="A166" s="67" t="s">
        <v>151</v>
      </c>
      <c r="B166" s="67" t="s">
        <v>136</v>
      </c>
      <c r="C166" s="67" t="s">
        <v>87</v>
      </c>
      <c r="D166" s="67" t="s">
        <v>382</v>
      </c>
      <c r="E166" s="67" t="s">
        <v>48</v>
      </c>
      <c r="F166" s="67" t="s">
        <v>191</v>
      </c>
      <c r="G166" s="68">
        <v>41131</v>
      </c>
      <c r="H166" s="67" t="s">
        <v>438</v>
      </c>
      <c r="I166" s="66">
        <v>1</v>
      </c>
      <c r="J166" s="69">
        <v>35989</v>
      </c>
      <c r="K166" s="68">
        <v>41090</v>
      </c>
      <c r="L166" s="68">
        <v>41090</v>
      </c>
      <c r="M166" s="66">
        <v>-30</v>
      </c>
      <c r="N166" s="68">
        <v>41120</v>
      </c>
      <c r="O166" s="67" t="s">
        <v>36</v>
      </c>
      <c r="P166" s="68">
        <v>41090</v>
      </c>
    </row>
    <row r="167" spans="1:16" hidden="1">
      <c r="A167" s="67" t="s">
        <v>151</v>
      </c>
      <c r="B167" s="67" t="s">
        <v>136</v>
      </c>
      <c r="C167" s="67" t="s">
        <v>87</v>
      </c>
      <c r="D167" s="67" t="s">
        <v>382</v>
      </c>
      <c r="E167" s="67" t="s">
        <v>48</v>
      </c>
      <c r="F167" s="67" t="s">
        <v>191</v>
      </c>
      <c r="G167" s="68">
        <v>41229</v>
      </c>
      <c r="H167" s="67" t="s">
        <v>439</v>
      </c>
      <c r="I167" s="66">
        <v>1</v>
      </c>
      <c r="J167" s="69">
        <v>65049.61</v>
      </c>
      <c r="K167" s="68">
        <v>41090</v>
      </c>
      <c r="L167" s="68">
        <v>41090</v>
      </c>
      <c r="M167" s="66">
        <v>-30</v>
      </c>
      <c r="N167" s="68">
        <v>41120</v>
      </c>
      <c r="O167" s="67" t="s">
        <v>36</v>
      </c>
      <c r="P167" s="68">
        <v>41090</v>
      </c>
    </row>
    <row r="168" spans="1:16">
      <c r="A168" s="67" t="s">
        <v>151</v>
      </c>
      <c r="B168" s="67" t="s">
        <v>136</v>
      </c>
      <c r="C168" s="67" t="s">
        <v>87</v>
      </c>
      <c r="D168" s="67" t="s">
        <v>382</v>
      </c>
      <c r="E168" s="67" t="s">
        <v>48</v>
      </c>
      <c r="F168" s="67" t="s">
        <v>191</v>
      </c>
      <c r="G168" s="68">
        <v>41115</v>
      </c>
      <c r="H168" s="67" t="s">
        <v>440</v>
      </c>
      <c r="I168" s="66">
        <v>2</v>
      </c>
      <c r="J168" s="69">
        <v>4307.3900000000003</v>
      </c>
      <c r="K168" s="68">
        <v>40814</v>
      </c>
      <c r="L168" s="68">
        <v>40814</v>
      </c>
      <c r="M168" s="66">
        <v>246</v>
      </c>
      <c r="N168" s="68">
        <v>40844</v>
      </c>
      <c r="O168" s="67" t="s">
        <v>106</v>
      </c>
      <c r="P168" s="68">
        <v>41090</v>
      </c>
    </row>
    <row r="169" spans="1:16" hidden="1">
      <c r="A169" s="67" t="s">
        <v>151</v>
      </c>
      <c r="B169" s="67" t="s">
        <v>136</v>
      </c>
      <c r="C169" s="67" t="s">
        <v>87</v>
      </c>
      <c r="D169" s="67" t="s">
        <v>382</v>
      </c>
      <c r="E169" s="67" t="s">
        <v>48</v>
      </c>
      <c r="F169" s="67" t="s">
        <v>191</v>
      </c>
      <c r="G169" s="68">
        <v>41115</v>
      </c>
      <c r="H169" s="67" t="s">
        <v>441</v>
      </c>
      <c r="I169" s="66">
        <v>1</v>
      </c>
      <c r="J169" s="69">
        <v>93116.61</v>
      </c>
      <c r="K169" s="68">
        <v>41074</v>
      </c>
      <c r="L169" s="68">
        <v>41074</v>
      </c>
      <c r="M169" s="66">
        <v>-14</v>
      </c>
      <c r="N169" s="68">
        <v>41104</v>
      </c>
      <c r="O169" s="67" t="s">
        <v>36</v>
      </c>
      <c r="P169" s="68">
        <v>41090</v>
      </c>
    </row>
    <row r="170" spans="1:16" hidden="1">
      <c r="A170" s="67" t="s">
        <v>151</v>
      </c>
      <c r="B170" s="67" t="s">
        <v>137</v>
      </c>
      <c r="C170" s="67" t="s">
        <v>138</v>
      </c>
      <c r="D170" s="67" t="s">
        <v>382</v>
      </c>
      <c r="E170" s="67" t="s">
        <v>48</v>
      </c>
      <c r="F170" s="67" t="s">
        <v>123</v>
      </c>
      <c r="G170" s="68">
        <v>41103</v>
      </c>
      <c r="H170" s="67" t="s">
        <v>442</v>
      </c>
      <c r="I170" s="66">
        <v>1</v>
      </c>
      <c r="J170" s="69">
        <v>551017</v>
      </c>
      <c r="K170" s="68">
        <v>41089</v>
      </c>
      <c r="L170" s="68">
        <v>41089</v>
      </c>
      <c r="M170" s="66">
        <v>-29</v>
      </c>
      <c r="N170" s="68">
        <v>41119</v>
      </c>
      <c r="O170" s="67" t="s">
        <v>36</v>
      </c>
      <c r="P170" s="68">
        <v>41090</v>
      </c>
    </row>
    <row r="171" spans="1:16" hidden="1">
      <c r="A171" s="67" t="s">
        <v>151</v>
      </c>
      <c r="B171" s="67" t="s">
        <v>137</v>
      </c>
      <c r="C171" s="67" t="s">
        <v>138</v>
      </c>
      <c r="D171" s="67" t="s">
        <v>382</v>
      </c>
      <c r="E171" s="67" t="s">
        <v>48</v>
      </c>
      <c r="F171" s="67" t="s">
        <v>123</v>
      </c>
      <c r="G171" s="68">
        <v>41107</v>
      </c>
      <c r="H171" s="67" t="s">
        <v>443</v>
      </c>
      <c r="I171" s="66">
        <v>1</v>
      </c>
      <c r="J171" s="69">
        <v>1853.37</v>
      </c>
      <c r="K171" s="68">
        <v>41086</v>
      </c>
      <c r="L171" s="68">
        <v>41086</v>
      </c>
      <c r="M171" s="66">
        <v>-26</v>
      </c>
      <c r="N171" s="68">
        <v>41116</v>
      </c>
      <c r="O171" s="67" t="s">
        <v>36</v>
      </c>
      <c r="P171" s="68">
        <v>41090</v>
      </c>
    </row>
    <row r="172" spans="1:16" hidden="1">
      <c r="A172" s="67" t="s">
        <v>151</v>
      </c>
      <c r="B172" s="67" t="s">
        <v>137</v>
      </c>
      <c r="C172" s="67" t="s">
        <v>138</v>
      </c>
      <c r="D172" s="67" t="s">
        <v>382</v>
      </c>
      <c r="E172" s="67" t="s">
        <v>48</v>
      </c>
      <c r="F172" s="67" t="s">
        <v>123</v>
      </c>
      <c r="G172" s="68">
        <v>41102</v>
      </c>
      <c r="H172" s="67" t="s">
        <v>444</v>
      </c>
      <c r="I172" s="66">
        <v>1</v>
      </c>
      <c r="J172" s="69">
        <v>129991.11</v>
      </c>
      <c r="K172" s="68">
        <v>41089</v>
      </c>
      <c r="L172" s="68">
        <v>41089</v>
      </c>
      <c r="M172" s="66">
        <v>-29</v>
      </c>
      <c r="N172" s="68">
        <v>41119</v>
      </c>
      <c r="O172" s="67" t="s">
        <v>36</v>
      </c>
      <c r="P172" s="68">
        <v>41090</v>
      </c>
    </row>
    <row r="173" spans="1:16" hidden="1">
      <c r="A173" s="67" t="s">
        <v>151</v>
      </c>
      <c r="B173" s="67" t="s">
        <v>445</v>
      </c>
      <c r="C173" s="67" t="s">
        <v>446</v>
      </c>
      <c r="D173" s="67" t="s">
        <v>382</v>
      </c>
      <c r="E173" s="67" t="s">
        <v>48</v>
      </c>
      <c r="F173" s="67" t="s">
        <v>153</v>
      </c>
      <c r="G173" s="68">
        <v>41127</v>
      </c>
      <c r="H173" s="67" t="s">
        <v>447</v>
      </c>
      <c r="I173" s="66">
        <v>1</v>
      </c>
      <c r="J173" s="69">
        <v>166.5</v>
      </c>
      <c r="K173" s="68">
        <v>41025</v>
      </c>
      <c r="L173" s="68">
        <v>41025</v>
      </c>
      <c r="M173" s="66">
        <v>35</v>
      </c>
      <c r="N173" s="68">
        <v>41055</v>
      </c>
      <c r="O173" s="67" t="s">
        <v>37</v>
      </c>
      <c r="P173" s="68">
        <v>41090</v>
      </c>
    </row>
    <row r="174" spans="1:16" hidden="1">
      <c r="A174" s="67" t="s">
        <v>151</v>
      </c>
      <c r="B174" s="67" t="s">
        <v>448</v>
      </c>
      <c r="C174" s="67" t="s">
        <v>449</v>
      </c>
      <c r="D174" s="67" t="s">
        <v>382</v>
      </c>
      <c r="E174" s="67" t="s">
        <v>48</v>
      </c>
      <c r="F174" s="67" t="s">
        <v>153</v>
      </c>
      <c r="G174" s="68">
        <v>41096</v>
      </c>
      <c r="H174" s="67" t="s">
        <v>450</v>
      </c>
      <c r="I174" s="66">
        <v>1</v>
      </c>
      <c r="J174" s="69">
        <v>36</v>
      </c>
      <c r="K174" s="68">
        <v>41025</v>
      </c>
      <c r="L174" s="68">
        <v>41025</v>
      </c>
      <c r="M174" s="66">
        <v>35</v>
      </c>
      <c r="N174" s="68">
        <v>41055</v>
      </c>
      <c r="O174" s="67" t="s">
        <v>37</v>
      </c>
      <c r="P174" s="68">
        <v>41090</v>
      </c>
    </row>
    <row r="175" spans="1:16" hidden="1">
      <c r="A175" s="67" t="s">
        <v>151</v>
      </c>
      <c r="B175" s="67" t="s">
        <v>448</v>
      </c>
      <c r="C175" s="67" t="s">
        <v>449</v>
      </c>
      <c r="D175" s="67" t="s">
        <v>382</v>
      </c>
      <c r="E175" s="67" t="s">
        <v>48</v>
      </c>
      <c r="F175" s="67" t="s">
        <v>153</v>
      </c>
      <c r="G175" s="68">
        <v>41096</v>
      </c>
      <c r="H175" s="67" t="s">
        <v>451</v>
      </c>
      <c r="I175" s="66">
        <v>1</v>
      </c>
      <c r="J175" s="69">
        <v>243</v>
      </c>
      <c r="K175" s="68">
        <v>41067</v>
      </c>
      <c r="L175" s="68">
        <v>41067</v>
      </c>
      <c r="M175" s="66">
        <v>-7</v>
      </c>
      <c r="N175" s="68">
        <v>41097</v>
      </c>
      <c r="O175" s="67" t="s">
        <v>36</v>
      </c>
      <c r="P175" s="68">
        <v>41090</v>
      </c>
    </row>
    <row r="176" spans="1:16" hidden="1">
      <c r="A176" s="67" t="s">
        <v>151</v>
      </c>
      <c r="B176" s="67" t="s">
        <v>452</v>
      </c>
      <c r="C176" s="67" t="s">
        <v>453</v>
      </c>
      <c r="D176" s="67" t="s">
        <v>382</v>
      </c>
      <c r="E176" s="67" t="s">
        <v>48</v>
      </c>
      <c r="F176" s="67" t="s">
        <v>149</v>
      </c>
      <c r="G176" s="68">
        <v>41107</v>
      </c>
      <c r="H176" s="67" t="s">
        <v>454</v>
      </c>
      <c r="I176" s="66">
        <v>1</v>
      </c>
      <c r="J176" s="69">
        <v>442.4</v>
      </c>
      <c r="K176" s="68">
        <v>41089</v>
      </c>
      <c r="L176" s="68">
        <v>41089</v>
      </c>
      <c r="M176" s="66">
        <v>-29</v>
      </c>
      <c r="N176" s="68">
        <v>41119</v>
      </c>
      <c r="O176" s="67" t="s">
        <v>36</v>
      </c>
      <c r="P176" s="68">
        <v>41090</v>
      </c>
    </row>
    <row r="177" spans="1:16" hidden="1">
      <c r="A177" s="67" t="s">
        <v>151</v>
      </c>
      <c r="B177" s="67" t="s">
        <v>452</v>
      </c>
      <c r="C177" s="67" t="s">
        <v>453</v>
      </c>
      <c r="D177" s="67" t="s">
        <v>382</v>
      </c>
      <c r="E177" s="67" t="s">
        <v>48</v>
      </c>
      <c r="F177" s="67" t="s">
        <v>123</v>
      </c>
      <c r="G177" s="68">
        <v>41116</v>
      </c>
      <c r="H177" s="67" t="s">
        <v>455</v>
      </c>
      <c r="I177" s="66">
        <v>1</v>
      </c>
      <c r="J177" s="69">
        <v>832281.14</v>
      </c>
      <c r="K177" s="68">
        <v>41089</v>
      </c>
      <c r="L177" s="68">
        <v>41089</v>
      </c>
      <c r="M177" s="66">
        <v>-29</v>
      </c>
      <c r="N177" s="68">
        <v>41119</v>
      </c>
      <c r="O177" s="67" t="s">
        <v>36</v>
      </c>
      <c r="P177" s="68">
        <v>41090</v>
      </c>
    </row>
    <row r="178" spans="1:16">
      <c r="A178" s="67" t="s">
        <v>151</v>
      </c>
      <c r="B178" s="67" t="s">
        <v>139</v>
      </c>
      <c r="C178" s="67" t="s">
        <v>140</v>
      </c>
      <c r="D178" s="67" t="s">
        <v>382</v>
      </c>
      <c r="E178" s="67" t="s">
        <v>48</v>
      </c>
      <c r="F178" s="67" t="s">
        <v>123</v>
      </c>
      <c r="G178" s="68">
        <v>41116</v>
      </c>
      <c r="H178" s="67" t="s">
        <v>456</v>
      </c>
      <c r="I178" s="66">
        <v>2</v>
      </c>
      <c r="J178" s="69">
        <v>186737.97</v>
      </c>
      <c r="K178" s="68">
        <v>38587</v>
      </c>
      <c r="L178" s="68">
        <v>38587</v>
      </c>
      <c r="M178" s="66">
        <v>2473</v>
      </c>
      <c r="N178" s="68">
        <v>38617</v>
      </c>
      <c r="O178" s="67" t="s">
        <v>106</v>
      </c>
      <c r="P178" s="68">
        <v>41090</v>
      </c>
    </row>
    <row r="179" spans="1:16" hidden="1">
      <c r="A179" s="67" t="s">
        <v>151</v>
      </c>
      <c r="B179" s="67" t="s">
        <v>141</v>
      </c>
      <c r="C179" s="67" t="s">
        <v>142</v>
      </c>
      <c r="D179" s="67" t="s">
        <v>382</v>
      </c>
      <c r="E179" s="67" t="s">
        <v>48</v>
      </c>
      <c r="F179" s="67" t="s">
        <v>123</v>
      </c>
      <c r="G179" s="68">
        <v>41096</v>
      </c>
      <c r="H179" s="67" t="s">
        <v>457</v>
      </c>
      <c r="I179" s="66">
        <v>1</v>
      </c>
      <c r="J179" s="69">
        <v>27359.56</v>
      </c>
      <c r="K179" s="68">
        <v>41052</v>
      </c>
      <c r="L179" s="68">
        <v>41052</v>
      </c>
      <c r="M179" s="66">
        <v>8</v>
      </c>
      <c r="N179" s="68">
        <v>41082</v>
      </c>
      <c r="O179" s="67" t="s">
        <v>36</v>
      </c>
      <c r="P179" s="68">
        <v>41090</v>
      </c>
    </row>
    <row r="180" spans="1:16" hidden="1">
      <c r="A180" s="67" t="s">
        <v>151</v>
      </c>
      <c r="B180" s="67" t="s">
        <v>141</v>
      </c>
      <c r="C180" s="67" t="s">
        <v>142</v>
      </c>
      <c r="D180" s="67" t="s">
        <v>382</v>
      </c>
      <c r="E180" s="67" t="s">
        <v>48</v>
      </c>
      <c r="F180" s="67" t="s">
        <v>123</v>
      </c>
      <c r="G180" s="68">
        <v>41096</v>
      </c>
      <c r="H180" s="67" t="s">
        <v>458</v>
      </c>
      <c r="I180" s="66">
        <v>1</v>
      </c>
      <c r="J180" s="69">
        <v>31181.08</v>
      </c>
      <c r="K180" s="68">
        <v>41052</v>
      </c>
      <c r="L180" s="68">
        <v>41052</v>
      </c>
      <c r="M180" s="66">
        <v>8</v>
      </c>
      <c r="N180" s="68">
        <v>41082</v>
      </c>
      <c r="O180" s="67" t="s">
        <v>36</v>
      </c>
      <c r="P180" s="68">
        <v>41090</v>
      </c>
    </row>
    <row r="181" spans="1:16" hidden="1">
      <c r="A181" s="67" t="s">
        <v>151</v>
      </c>
      <c r="B181" s="67" t="s">
        <v>141</v>
      </c>
      <c r="C181" s="67" t="s">
        <v>142</v>
      </c>
      <c r="D181" s="67" t="s">
        <v>382</v>
      </c>
      <c r="E181" s="67" t="s">
        <v>48</v>
      </c>
      <c r="F181" s="67" t="s">
        <v>123</v>
      </c>
      <c r="G181" s="68">
        <v>41096</v>
      </c>
      <c r="H181" s="67" t="s">
        <v>459</v>
      </c>
      <c r="I181" s="66">
        <v>1</v>
      </c>
      <c r="J181" s="69">
        <v>48459.86</v>
      </c>
      <c r="K181" s="68">
        <v>41085</v>
      </c>
      <c r="L181" s="68">
        <v>41085</v>
      </c>
      <c r="M181" s="66">
        <v>-25</v>
      </c>
      <c r="N181" s="68">
        <v>41115</v>
      </c>
      <c r="O181" s="67" t="s">
        <v>36</v>
      </c>
      <c r="P181" s="68">
        <v>41090</v>
      </c>
    </row>
    <row r="182" spans="1:16" hidden="1">
      <c r="A182" s="67" t="s">
        <v>151</v>
      </c>
      <c r="B182" s="67" t="s">
        <v>141</v>
      </c>
      <c r="C182" s="67" t="s">
        <v>142</v>
      </c>
      <c r="D182" s="67" t="s">
        <v>382</v>
      </c>
      <c r="E182" s="67" t="s">
        <v>48</v>
      </c>
      <c r="F182" s="67" t="s">
        <v>123</v>
      </c>
      <c r="G182" s="68">
        <v>41115</v>
      </c>
      <c r="H182" s="67" t="s">
        <v>460</v>
      </c>
      <c r="I182" s="66">
        <v>1</v>
      </c>
      <c r="J182" s="69">
        <v>28841.52</v>
      </c>
      <c r="K182" s="68">
        <v>41089</v>
      </c>
      <c r="L182" s="68">
        <v>41089</v>
      </c>
      <c r="M182" s="66">
        <v>-29</v>
      </c>
      <c r="N182" s="68">
        <v>41119</v>
      </c>
      <c r="O182" s="67" t="s">
        <v>36</v>
      </c>
      <c r="P182" s="68">
        <v>41090</v>
      </c>
    </row>
    <row r="183" spans="1:16" hidden="1">
      <c r="A183" s="67" t="s">
        <v>151</v>
      </c>
      <c r="B183" s="67" t="s">
        <v>141</v>
      </c>
      <c r="C183" s="67" t="s">
        <v>142</v>
      </c>
      <c r="D183" s="67" t="s">
        <v>382</v>
      </c>
      <c r="E183" s="67" t="s">
        <v>48</v>
      </c>
      <c r="F183" s="67" t="s">
        <v>123</v>
      </c>
      <c r="G183" s="68">
        <v>41096</v>
      </c>
      <c r="H183" s="67" t="s">
        <v>461</v>
      </c>
      <c r="I183" s="66">
        <v>1</v>
      </c>
      <c r="J183" s="69">
        <v>1475.5</v>
      </c>
      <c r="K183" s="68">
        <v>41085</v>
      </c>
      <c r="L183" s="68">
        <v>41085</v>
      </c>
      <c r="M183" s="66">
        <v>-25</v>
      </c>
      <c r="N183" s="68">
        <v>41115</v>
      </c>
      <c r="O183" s="67" t="s">
        <v>36</v>
      </c>
      <c r="P183" s="68">
        <v>41090</v>
      </c>
    </row>
    <row r="184" spans="1:16" hidden="1">
      <c r="A184" s="67" t="s">
        <v>151</v>
      </c>
      <c r="B184" s="67" t="s">
        <v>141</v>
      </c>
      <c r="C184" s="67" t="s">
        <v>142</v>
      </c>
      <c r="D184" s="67" t="s">
        <v>382</v>
      </c>
      <c r="E184" s="67" t="s">
        <v>48</v>
      </c>
      <c r="F184" s="67" t="s">
        <v>123</v>
      </c>
      <c r="G184" s="68">
        <v>41115</v>
      </c>
      <c r="H184" s="67" t="s">
        <v>462</v>
      </c>
      <c r="I184" s="66">
        <v>1</v>
      </c>
      <c r="J184" s="69">
        <v>1040</v>
      </c>
      <c r="K184" s="68">
        <v>41090</v>
      </c>
      <c r="L184" s="68">
        <v>41090</v>
      </c>
      <c r="M184" s="66">
        <v>-30</v>
      </c>
      <c r="N184" s="68">
        <v>41120</v>
      </c>
      <c r="O184" s="67" t="s">
        <v>36</v>
      </c>
      <c r="P184" s="68">
        <v>41090</v>
      </c>
    </row>
  </sheetData>
  <sheetProtection algorithmName="SHA-512" hashValue="TF/1HRRX5O3/PofF+5q60mAK/u66b47NPesjPfRtdgrS2ILuGXc5eVcAfi6Ib3D+FB3o6Wo2vkeP3ulM7i2+TQ==" saltValue="Wx8BD5zIQRXTCQ0tDACvxA==" spinCount="100000" sheet="1" formatCells="0" formatColumns="0" formatRows="0" insertColumns="0" insertRows="0"/>
  <autoFilter ref="A1:P184" xr:uid="{00000000-0009-0000-0000-000005000000}">
    <filterColumn colId="14">
      <filters>
        <filter val="Over 120"/>
      </filters>
    </filterColumn>
  </autoFilter>
  <pageMargins left="0.35" right="0.45" top="1.18" bottom="0.75" header="0.35" footer="0.5"/>
  <pageSetup scale="37" orientation="landscape" r:id="rId1"/>
  <headerFooter>
    <oddHeader xml:space="preserve">&amp;L&amp;"Times New Roman,Bold"&amp;12&amp;K870E00&amp;G&amp;R&amp;K002060 &amp;"Times New Roman,Bold"&amp;12 2023 ACFR Information&amp;"Arial,Regular"&amp;10
</oddHeader>
    <oddFooter>&amp;L&amp;"Times New Roman,Italic"&amp;9Page &amp;P of &amp;N
&amp;Z&amp;F &amp;A&amp;R&amp;"Times New Roman,Italic"&amp;9&amp;D &amp;T</oddFooter>
  </headerFooter>
  <ignoredErrors>
    <ignoredError sqref="F2:F184 A2:B184 H4:H186"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C4CF-983F-4B29-9066-985B997A642C}">
  <dimension ref="A1:C126"/>
  <sheetViews>
    <sheetView workbookViewId="0">
      <selection activeCell="A7" sqref="A7"/>
    </sheetView>
  </sheetViews>
  <sheetFormatPr defaultColWidth="9.1796875" defaultRowHeight="14.5"/>
  <cols>
    <col min="1" max="1" width="11" style="180" bestFit="1" customWidth="1"/>
    <col min="2" max="2" width="56.453125" style="180" bestFit="1" customWidth="1"/>
    <col min="3" max="3" width="14" style="180" bestFit="1" customWidth="1"/>
    <col min="4" max="16384" width="9.1796875" style="180"/>
  </cols>
  <sheetData>
    <row r="1" spans="1:3" ht="29">
      <c r="A1" s="178" t="s">
        <v>2094</v>
      </c>
      <c r="B1" s="179" t="s">
        <v>1965</v>
      </c>
      <c r="C1" s="179" t="s">
        <v>1966</v>
      </c>
    </row>
    <row r="2" spans="1:3">
      <c r="A2" s="181">
        <v>15100</v>
      </c>
      <c r="B2" s="182" t="s">
        <v>2053</v>
      </c>
      <c r="C2" s="180" t="s">
        <v>2054</v>
      </c>
    </row>
    <row r="3" spans="1:3">
      <c r="A3" s="181">
        <v>15300</v>
      </c>
      <c r="B3" s="182" t="s">
        <v>2055</v>
      </c>
      <c r="C3" s="180" t="s">
        <v>2056</v>
      </c>
    </row>
    <row r="4" spans="1:3">
      <c r="A4" s="183">
        <v>26000</v>
      </c>
      <c r="B4" s="182" t="s">
        <v>2099</v>
      </c>
      <c r="C4" s="180" t="s">
        <v>2100</v>
      </c>
    </row>
    <row r="5" spans="1:3">
      <c r="A5" s="181">
        <v>40200</v>
      </c>
      <c r="B5" s="182" t="s">
        <v>1967</v>
      </c>
      <c r="C5" s="180" t="s">
        <v>514</v>
      </c>
    </row>
    <row r="6" spans="1:3">
      <c r="A6" s="181" t="s">
        <v>2115</v>
      </c>
      <c r="B6" s="182" t="s">
        <v>2116</v>
      </c>
      <c r="C6" s="180" t="s">
        <v>2111</v>
      </c>
    </row>
    <row r="7" spans="1:3">
      <c r="A7" s="181" t="s">
        <v>2117</v>
      </c>
      <c r="B7" s="182" t="s">
        <v>2118</v>
      </c>
      <c r="C7" s="180" t="s">
        <v>2112</v>
      </c>
    </row>
    <row r="8" spans="1:3">
      <c r="A8" s="181" t="s">
        <v>2077</v>
      </c>
      <c r="B8" s="182" t="s">
        <v>1968</v>
      </c>
      <c r="C8" s="180" t="s">
        <v>515</v>
      </c>
    </row>
    <row r="9" spans="1:3">
      <c r="A9" s="181" t="s">
        <v>2078</v>
      </c>
      <c r="B9" s="182" t="s">
        <v>1969</v>
      </c>
      <c r="C9" s="180" t="s">
        <v>516</v>
      </c>
    </row>
    <row r="10" spans="1:3">
      <c r="A10" s="181" t="s">
        <v>2079</v>
      </c>
      <c r="B10" s="182" t="s">
        <v>1970</v>
      </c>
      <c r="C10" s="180" t="s">
        <v>517</v>
      </c>
    </row>
    <row r="11" spans="1:3">
      <c r="A11" s="181">
        <v>40400</v>
      </c>
      <c r="B11" s="182" t="s">
        <v>1971</v>
      </c>
      <c r="C11" s="180" t="s">
        <v>518</v>
      </c>
    </row>
    <row r="12" spans="1:3">
      <c r="A12" s="181">
        <v>40500</v>
      </c>
      <c r="B12" s="182" t="s">
        <v>1972</v>
      </c>
      <c r="C12" s="180" t="s">
        <v>519</v>
      </c>
    </row>
    <row r="13" spans="1:3">
      <c r="A13" s="181">
        <v>40600</v>
      </c>
      <c r="B13" s="182" t="s">
        <v>1973</v>
      </c>
      <c r="C13" s="180" t="s">
        <v>520</v>
      </c>
    </row>
    <row r="14" spans="1:3">
      <c r="A14" s="181">
        <v>40700</v>
      </c>
      <c r="B14" s="182" t="s">
        <v>1974</v>
      </c>
      <c r="C14" s="180" t="s">
        <v>521</v>
      </c>
    </row>
    <row r="15" spans="1:3">
      <c r="A15" s="181">
        <v>40800</v>
      </c>
      <c r="B15" s="182" t="s">
        <v>1975</v>
      </c>
      <c r="C15" s="180" t="s">
        <v>522</v>
      </c>
    </row>
    <row r="16" spans="1:3">
      <c r="A16" s="181">
        <v>40900</v>
      </c>
      <c r="B16" s="182" t="s">
        <v>1976</v>
      </c>
      <c r="C16" s="180" t="s">
        <v>523</v>
      </c>
    </row>
    <row r="17" spans="1:3">
      <c r="A17" s="181">
        <v>41000</v>
      </c>
      <c r="B17" s="182" t="s">
        <v>1977</v>
      </c>
      <c r="C17" s="180" t="s">
        <v>524</v>
      </c>
    </row>
    <row r="18" spans="1:3">
      <c r="A18" s="181">
        <v>41100</v>
      </c>
      <c r="B18" s="182" t="s">
        <v>1978</v>
      </c>
      <c r="C18" s="180" t="s">
        <v>525</v>
      </c>
    </row>
    <row r="19" spans="1:3">
      <c r="A19" s="183">
        <v>41200</v>
      </c>
      <c r="B19" s="182" t="s">
        <v>2095</v>
      </c>
      <c r="C19" s="180" t="s">
        <v>2101</v>
      </c>
    </row>
    <row r="20" spans="1:3">
      <c r="A20" s="181">
        <v>41400</v>
      </c>
      <c r="B20" s="182" t="s">
        <v>1979</v>
      </c>
      <c r="C20" s="180" t="s">
        <v>526</v>
      </c>
    </row>
    <row r="21" spans="1:3">
      <c r="A21" s="181">
        <v>41500</v>
      </c>
      <c r="B21" s="182" t="s">
        <v>527</v>
      </c>
      <c r="C21" s="180" t="s">
        <v>528</v>
      </c>
    </row>
    <row r="22" spans="1:3">
      <c r="A22" s="181">
        <v>41600</v>
      </c>
      <c r="B22" s="182" t="s">
        <v>529</v>
      </c>
      <c r="C22" s="180" t="s">
        <v>530</v>
      </c>
    </row>
    <row r="23" spans="1:3">
      <c r="A23" s="181">
        <v>41800</v>
      </c>
      <c r="B23" s="182" t="s">
        <v>2102</v>
      </c>
      <c r="C23" s="180" t="s">
        <v>531</v>
      </c>
    </row>
    <row r="24" spans="1:3">
      <c r="A24" s="181" t="s">
        <v>2080</v>
      </c>
      <c r="B24" s="182" t="s">
        <v>2081</v>
      </c>
      <c r="C24" s="180" t="s">
        <v>532</v>
      </c>
    </row>
    <row r="25" spans="1:3">
      <c r="A25" s="181" t="s">
        <v>2082</v>
      </c>
      <c r="B25" s="182" t="s">
        <v>2083</v>
      </c>
      <c r="C25" s="180" t="s">
        <v>532</v>
      </c>
    </row>
    <row r="26" spans="1:3">
      <c r="A26" s="181">
        <v>42000</v>
      </c>
      <c r="B26" s="182" t="s">
        <v>2103</v>
      </c>
      <c r="C26" s="180" t="s">
        <v>533</v>
      </c>
    </row>
    <row r="27" spans="1:3">
      <c r="A27" s="181">
        <v>42200</v>
      </c>
      <c r="B27" s="182" t="s">
        <v>1980</v>
      </c>
      <c r="C27" s="180" t="s">
        <v>534</v>
      </c>
    </row>
    <row r="28" spans="1:3">
      <c r="A28" s="181">
        <v>42700</v>
      </c>
      <c r="B28" s="182" t="s">
        <v>1981</v>
      </c>
      <c r="C28" s="180" t="s">
        <v>535</v>
      </c>
    </row>
    <row r="29" spans="1:3">
      <c r="A29" s="181">
        <v>42800</v>
      </c>
      <c r="B29" s="182" t="s">
        <v>1982</v>
      </c>
      <c r="C29" s="180" t="s">
        <v>536</v>
      </c>
    </row>
    <row r="30" spans="1:3">
      <c r="A30" s="181">
        <v>42900</v>
      </c>
      <c r="B30" s="182" t="s">
        <v>1983</v>
      </c>
      <c r="C30" s="180" t="s">
        <v>537</v>
      </c>
    </row>
    <row r="31" spans="1:3">
      <c r="A31" s="181">
        <v>43000</v>
      </c>
      <c r="B31" s="182" t="s">
        <v>538</v>
      </c>
      <c r="C31" s="180" t="s">
        <v>539</v>
      </c>
    </row>
    <row r="32" spans="1:3">
      <c r="A32" s="181">
        <v>43100</v>
      </c>
      <c r="B32" s="182" t="s">
        <v>1984</v>
      </c>
      <c r="C32" s="180" t="s">
        <v>540</v>
      </c>
    </row>
    <row r="33" spans="1:3">
      <c r="A33" s="181">
        <v>43200</v>
      </c>
      <c r="B33" s="182" t="s">
        <v>2104</v>
      </c>
      <c r="C33" s="180" t="s">
        <v>541</v>
      </c>
    </row>
    <row r="34" spans="1:3">
      <c r="A34" s="181">
        <v>43400</v>
      </c>
      <c r="B34" s="182" t="s">
        <v>1985</v>
      </c>
      <c r="C34" s="180" t="s">
        <v>542</v>
      </c>
    </row>
    <row r="35" spans="1:3">
      <c r="A35" s="181">
        <v>43600</v>
      </c>
      <c r="B35" s="182" t="s">
        <v>2105</v>
      </c>
      <c r="C35" s="180" t="s">
        <v>543</v>
      </c>
    </row>
    <row r="36" spans="1:3">
      <c r="A36" s="181">
        <v>43800</v>
      </c>
      <c r="B36" s="182" t="s">
        <v>2106</v>
      </c>
      <c r="C36" s="180" t="s">
        <v>544</v>
      </c>
    </row>
    <row r="37" spans="1:3">
      <c r="A37" s="181" t="s">
        <v>1986</v>
      </c>
      <c r="B37" s="182" t="s">
        <v>1987</v>
      </c>
      <c r="C37" s="180" t="s">
        <v>650</v>
      </c>
    </row>
    <row r="38" spans="1:3">
      <c r="A38" s="181" t="s">
        <v>1988</v>
      </c>
      <c r="B38" s="182" t="s">
        <v>1989</v>
      </c>
      <c r="C38" s="180" t="s">
        <v>545</v>
      </c>
    </row>
    <row r="39" spans="1:3">
      <c r="A39" s="181">
        <v>44100</v>
      </c>
      <c r="B39" s="182" t="s">
        <v>1990</v>
      </c>
      <c r="C39" s="180" t="s">
        <v>546</v>
      </c>
    </row>
    <row r="40" spans="1:3">
      <c r="A40" s="181">
        <v>44200</v>
      </c>
      <c r="B40" s="182" t="s">
        <v>1991</v>
      </c>
      <c r="C40" s="180" t="s">
        <v>547</v>
      </c>
    </row>
    <row r="41" spans="1:3">
      <c r="A41" s="181">
        <v>44400</v>
      </c>
      <c r="B41" s="182" t="s">
        <v>1992</v>
      </c>
      <c r="C41" s="180" t="s">
        <v>548</v>
      </c>
    </row>
    <row r="42" spans="1:3">
      <c r="A42" s="181">
        <v>44500</v>
      </c>
      <c r="B42" s="182" t="s">
        <v>2084</v>
      </c>
      <c r="C42" s="180" t="s">
        <v>549</v>
      </c>
    </row>
    <row r="43" spans="1:3">
      <c r="A43" s="181">
        <v>44600</v>
      </c>
      <c r="B43" s="182" t="s">
        <v>1993</v>
      </c>
      <c r="C43" s="180" t="s">
        <v>550</v>
      </c>
    </row>
    <row r="44" spans="1:3">
      <c r="A44" s="181">
        <v>45200</v>
      </c>
      <c r="B44" s="182" t="s">
        <v>1994</v>
      </c>
      <c r="C44" s="180" t="s">
        <v>551</v>
      </c>
    </row>
    <row r="45" spans="1:3">
      <c r="A45" s="181">
        <v>46100</v>
      </c>
      <c r="B45" s="182" t="s">
        <v>1995</v>
      </c>
      <c r="C45" s="180" t="s">
        <v>552</v>
      </c>
    </row>
    <row r="46" spans="1:3">
      <c r="A46" s="181">
        <v>46200</v>
      </c>
      <c r="B46" s="182" t="s">
        <v>1996</v>
      </c>
      <c r="C46" s="180" t="s">
        <v>553</v>
      </c>
    </row>
    <row r="47" spans="1:3">
      <c r="A47" s="181">
        <v>46500</v>
      </c>
      <c r="B47" s="182" t="s">
        <v>1997</v>
      </c>
      <c r="C47" s="180" t="s">
        <v>554</v>
      </c>
    </row>
    <row r="48" spans="1:3">
      <c r="A48" s="181">
        <v>46600</v>
      </c>
      <c r="B48" s="182" t="s">
        <v>1998</v>
      </c>
      <c r="C48" s="180" t="s">
        <v>555</v>
      </c>
    </row>
    <row r="49" spans="1:3">
      <c r="A49" s="181">
        <v>46700</v>
      </c>
      <c r="B49" s="182" t="s">
        <v>1999</v>
      </c>
      <c r="C49" s="180" t="s">
        <v>556</v>
      </c>
    </row>
    <row r="50" spans="1:3">
      <c r="A50" s="181">
        <v>46900</v>
      </c>
      <c r="B50" s="182" t="s">
        <v>2000</v>
      </c>
      <c r="C50" s="180" t="s">
        <v>557</v>
      </c>
    </row>
    <row r="51" spans="1:3">
      <c r="A51" s="181">
        <v>47000</v>
      </c>
      <c r="B51" s="182" t="s">
        <v>2107</v>
      </c>
      <c r="C51" s="180" t="s">
        <v>558</v>
      </c>
    </row>
    <row r="52" spans="1:3">
      <c r="A52" s="181">
        <v>47100</v>
      </c>
      <c r="B52" s="182" t="s">
        <v>2001</v>
      </c>
      <c r="C52" s="180" t="s">
        <v>559</v>
      </c>
    </row>
    <row r="53" spans="1:3">
      <c r="A53" s="181">
        <v>47200</v>
      </c>
      <c r="B53" s="182" t="s">
        <v>2002</v>
      </c>
      <c r="C53" s="180" t="s">
        <v>560</v>
      </c>
    </row>
    <row r="54" spans="1:3">
      <c r="A54" s="181">
        <v>47400</v>
      </c>
      <c r="B54" s="182" t="s">
        <v>2003</v>
      </c>
      <c r="C54" s="180" t="s">
        <v>561</v>
      </c>
    </row>
    <row r="55" spans="1:3">
      <c r="A55" s="181">
        <v>47500</v>
      </c>
      <c r="B55" s="182" t="s">
        <v>2004</v>
      </c>
      <c r="C55" s="180" t="s">
        <v>562</v>
      </c>
    </row>
    <row r="56" spans="1:3">
      <c r="A56" s="181">
        <v>47600</v>
      </c>
      <c r="B56" s="182" t="s">
        <v>2005</v>
      </c>
      <c r="C56" s="180" t="s">
        <v>563</v>
      </c>
    </row>
    <row r="57" spans="1:3">
      <c r="A57" s="181">
        <v>47610</v>
      </c>
      <c r="B57" s="182" t="s">
        <v>2006</v>
      </c>
      <c r="C57" s="180" t="s">
        <v>2007</v>
      </c>
    </row>
    <row r="58" spans="1:3">
      <c r="A58" s="181">
        <v>47700</v>
      </c>
      <c r="B58" s="182" t="s">
        <v>2008</v>
      </c>
      <c r="C58" s="180" t="s">
        <v>564</v>
      </c>
    </row>
    <row r="59" spans="1:3">
      <c r="A59" s="181">
        <v>47800</v>
      </c>
      <c r="B59" s="182" t="s">
        <v>565</v>
      </c>
      <c r="C59" s="180" t="s">
        <v>566</v>
      </c>
    </row>
    <row r="60" spans="1:3">
      <c r="A60" s="181">
        <v>48200</v>
      </c>
      <c r="B60" s="182" t="s">
        <v>2009</v>
      </c>
      <c r="C60" s="180" t="s">
        <v>567</v>
      </c>
    </row>
    <row r="61" spans="1:3">
      <c r="A61" s="181">
        <v>48400</v>
      </c>
      <c r="B61" s="182" t="s">
        <v>2010</v>
      </c>
      <c r="C61" s="180" t="s">
        <v>568</v>
      </c>
    </row>
    <row r="62" spans="1:3">
      <c r="A62" s="181" t="s">
        <v>2085</v>
      </c>
      <c r="B62" s="182" t="s">
        <v>2011</v>
      </c>
      <c r="C62" s="180" t="s">
        <v>569</v>
      </c>
    </row>
    <row r="63" spans="1:3">
      <c r="A63" s="181">
        <v>48600</v>
      </c>
      <c r="B63" s="182" t="s">
        <v>2012</v>
      </c>
      <c r="C63" s="180" t="s">
        <v>570</v>
      </c>
    </row>
    <row r="64" spans="1:3">
      <c r="A64" s="181">
        <v>48800</v>
      </c>
      <c r="B64" s="182" t="s">
        <v>2013</v>
      </c>
      <c r="C64" s="180" t="s">
        <v>571</v>
      </c>
    </row>
    <row r="65" spans="1:3">
      <c r="A65" s="181">
        <v>48900</v>
      </c>
      <c r="B65" s="182" t="s">
        <v>572</v>
      </c>
      <c r="C65" s="180" t="s">
        <v>573</v>
      </c>
    </row>
    <row r="66" spans="1:3">
      <c r="A66" s="181">
        <v>49000</v>
      </c>
      <c r="B66" s="182" t="s">
        <v>2014</v>
      </c>
      <c r="C66" s="180" t="s">
        <v>574</v>
      </c>
    </row>
    <row r="67" spans="1:3">
      <c r="A67" s="181">
        <v>49200</v>
      </c>
      <c r="B67" s="182" t="s">
        <v>2108</v>
      </c>
      <c r="C67" s="180" t="s">
        <v>575</v>
      </c>
    </row>
    <row r="68" spans="1:3">
      <c r="A68" s="181">
        <v>49500</v>
      </c>
      <c r="B68" s="182" t="s">
        <v>2086</v>
      </c>
      <c r="C68" s="180" t="s">
        <v>2087</v>
      </c>
    </row>
    <row r="69" spans="1:3">
      <c r="A69" s="181">
        <v>51270</v>
      </c>
      <c r="B69" s="182" t="s">
        <v>2015</v>
      </c>
      <c r="C69" s="180" t="s">
        <v>576</v>
      </c>
    </row>
    <row r="70" spans="1:3">
      <c r="A70" s="181">
        <v>85040</v>
      </c>
      <c r="B70" s="182" t="s">
        <v>577</v>
      </c>
      <c r="C70" s="180" t="s">
        <v>578</v>
      </c>
    </row>
    <row r="71" spans="1:3">
      <c r="A71" s="181">
        <v>85240</v>
      </c>
      <c r="B71" s="182" t="s">
        <v>579</v>
      </c>
      <c r="C71" s="180" t="s">
        <v>580</v>
      </c>
    </row>
    <row r="72" spans="1:3">
      <c r="A72" s="181">
        <v>85440</v>
      </c>
      <c r="B72" s="182" t="s">
        <v>581</v>
      </c>
      <c r="C72" s="180" t="s">
        <v>582</v>
      </c>
    </row>
    <row r="73" spans="1:3">
      <c r="A73" s="181">
        <v>85640</v>
      </c>
      <c r="B73" s="182" t="s">
        <v>583</v>
      </c>
      <c r="C73" s="180" t="s">
        <v>584</v>
      </c>
    </row>
    <row r="74" spans="1:3">
      <c r="A74" s="181">
        <v>85840</v>
      </c>
      <c r="B74" s="182" t="s">
        <v>585</v>
      </c>
      <c r="C74" s="180" t="s">
        <v>586</v>
      </c>
    </row>
    <row r="75" spans="1:3">
      <c r="A75" s="181">
        <v>86040</v>
      </c>
      <c r="B75" s="182" t="s">
        <v>587</v>
      </c>
      <c r="C75" s="180" t="s">
        <v>588</v>
      </c>
    </row>
    <row r="76" spans="1:3">
      <c r="A76" s="181">
        <v>86240</v>
      </c>
      <c r="B76" s="182" t="s">
        <v>589</v>
      </c>
      <c r="C76" s="180" t="s">
        <v>590</v>
      </c>
    </row>
    <row r="77" spans="1:3">
      <c r="A77" s="181">
        <v>86440</v>
      </c>
      <c r="B77" s="182" t="s">
        <v>591</v>
      </c>
      <c r="C77" s="180" t="s">
        <v>592</v>
      </c>
    </row>
    <row r="78" spans="1:3">
      <c r="A78" s="181">
        <v>86640</v>
      </c>
      <c r="B78" s="182" t="s">
        <v>593</v>
      </c>
      <c r="C78" s="180" t="s">
        <v>594</v>
      </c>
    </row>
    <row r="79" spans="1:3">
      <c r="A79" s="181">
        <v>86840</v>
      </c>
      <c r="B79" s="182" t="s">
        <v>595</v>
      </c>
      <c r="C79" s="180" t="s">
        <v>596</v>
      </c>
    </row>
    <row r="80" spans="1:3">
      <c r="A80" s="181">
        <v>87240</v>
      </c>
      <c r="B80" s="182" t="s">
        <v>597</v>
      </c>
      <c r="C80" s="180" t="s">
        <v>598</v>
      </c>
    </row>
    <row r="81" spans="1:3">
      <c r="A81" s="181">
        <v>87640</v>
      </c>
      <c r="B81" s="182" t="s">
        <v>599</v>
      </c>
      <c r="C81" s="180" t="s">
        <v>600</v>
      </c>
    </row>
    <row r="82" spans="1:3">
      <c r="A82" s="181">
        <v>88040</v>
      </c>
      <c r="B82" s="182" t="s">
        <v>601</v>
      </c>
      <c r="C82" s="180" t="s">
        <v>602</v>
      </c>
    </row>
    <row r="83" spans="1:3">
      <c r="A83" s="181">
        <v>88440</v>
      </c>
      <c r="B83" s="182" t="s">
        <v>603</v>
      </c>
      <c r="C83" s="180" t="s">
        <v>604</v>
      </c>
    </row>
    <row r="84" spans="1:3">
      <c r="A84" s="181">
        <v>88640</v>
      </c>
      <c r="B84" s="182" t="s">
        <v>605</v>
      </c>
      <c r="C84" s="180" t="s">
        <v>606</v>
      </c>
    </row>
    <row r="85" spans="1:3">
      <c r="A85" s="181">
        <v>88840</v>
      </c>
      <c r="B85" s="182" t="s">
        <v>607</v>
      </c>
      <c r="C85" s="180" t="s">
        <v>608</v>
      </c>
    </row>
    <row r="86" spans="1:3">
      <c r="A86" s="181">
        <v>90000</v>
      </c>
      <c r="B86" s="182" t="s">
        <v>2016</v>
      </c>
      <c r="C86" s="180" t="s">
        <v>609</v>
      </c>
    </row>
    <row r="87" spans="1:3">
      <c r="A87" s="181" t="s">
        <v>2088</v>
      </c>
      <c r="B87" s="182" t="s">
        <v>2017</v>
      </c>
      <c r="C87" s="180" t="s">
        <v>610</v>
      </c>
    </row>
    <row r="88" spans="1:3">
      <c r="A88" s="181" t="s">
        <v>2089</v>
      </c>
      <c r="B88" s="182" t="s">
        <v>2045</v>
      </c>
      <c r="C88" s="180" t="s">
        <v>611</v>
      </c>
    </row>
    <row r="89" spans="1:3">
      <c r="A89" s="181">
        <v>91100</v>
      </c>
      <c r="B89" s="182" t="s">
        <v>612</v>
      </c>
      <c r="C89" s="180" t="s">
        <v>613</v>
      </c>
    </row>
    <row r="90" spans="1:3">
      <c r="A90" s="181">
        <v>91200</v>
      </c>
      <c r="B90" s="182" t="s">
        <v>614</v>
      </c>
      <c r="C90" s="180" t="s">
        <v>615</v>
      </c>
    </row>
    <row r="91" spans="1:3">
      <c r="A91" s="181">
        <v>91300</v>
      </c>
      <c r="B91" s="182" t="s">
        <v>616</v>
      </c>
      <c r="C91" s="180" t="s">
        <v>617</v>
      </c>
    </row>
    <row r="92" spans="1:3">
      <c r="A92" s="181">
        <v>91400</v>
      </c>
      <c r="B92" s="182" t="s">
        <v>2018</v>
      </c>
      <c r="C92" s="180" t="s">
        <v>618</v>
      </c>
    </row>
    <row r="93" spans="1:3">
      <c r="A93" s="181">
        <v>91600</v>
      </c>
      <c r="B93" s="182" t="s">
        <v>2019</v>
      </c>
      <c r="C93" s="180" t="s">
        <v>619</v>
      </c>
    </row>
    <row r="94" spans="1:3">
      <c r="A94" s="181">
        <v>91700</v>
      </c>
      <c r="B94" s="182" t="s">
        <v>2020</v>
      </c>
      <c r="C94" s="180" t="s">
        <v>620</v>
      </c>
    </row>
    <row r="95" spans="1:3">
      <c r="A95" s="181">
        <v>91900</v>
      </c>
      <c r="B95" s="182" t="s">
        <v>2021</v>
      </c>
      <c r="C95" s="180" t="s">
        <v>2090</v>
      </c>
    </row>
    <row r="96" spans="1:3">
      <c r="A96" s="181">
        <v>92100</v>
      </c>
      <c r="B96" s="182" t="s">
        <v>2022</v>
      </c>
      <c r="C96" s="180" t="s">
        <v>621</v>
      </c>
    </row>
    <row r="97" spans="1:3">
      <c r="A97" s="181">
        <v>92200</v>
      </c>
      <c r="B97" s="182" t="s">
        <v>2023</v>
      </c>
      <c r="C97" s="180" t="s">
        <v>622</v>
      </c>
    </row>
    <row r="98" spans="1:3">
      <c r="A98" s="181">
        <v>92300</v>
      </c>
      <c r="B98" s="182" t="s">
        <v>2024</v>
      </c>
      <c r="C98" s="180" t="s">
        <v>623</v>
      </c>
    </row>
    <row r="99" spans="1:3">
      <c r="A99" s="181">
        <v>92400</v>
      </c>
      <c r="B99" s="182" t="s">
        <v>2025</v>
      </c>
      <c r="C99" s="180" t="s">
        <v>2026</v>
      </c>
    </row>
    <row r="100" spans="1:3">
      <c r="A100" s="181">
        <v>92600</v>
      </c>
      <c r="B100" s="182" t="s">
        <v>2109</v>
      </c>
      <c r="C100" s="180" t="s">
        <v>624</v>
      </c>
    </row>
    <row r="101" spans="1:3">
      <c r="A101" s="181" t="s">
        <v>625</v>
      </c>
      <c r="B101" s="182" t="s">
        <v>2027</v>
      </c>
      <c r="C101" s="180" t="s">
        <v>2110</v>
      </c>
    </row>
    <row r="102" spans="1:3">
      <c r="A102" s="181" t="s">
        <v>626</v>
      </c>
      <c r="B102" s="182" t="s">
        <v>2028</v>
      </c>
      <c r="C102" s="180" t="s">
        <v>627</v>
      </c>
    </row>
    <row r="103" spans="1:3">
      <c r="A103" s="181">
        <v>92800</v>
      </c>
      <c r="B103" s="182" t="s">
        <v>2029</v>
      </c>
      <c r="C103" s="180" t="s">
        <v>628</v>
      </c>
    </row>
    <row r="104" spans="1:3">
      <c r="A104" s="181">
        <v>94200</v>
      </c>
      <c r="B104" s="182" t="s">
        <v>629</v>
      </c>
      <c r="C104" s="180" t="s">
        <v>2030</v>
      </c>
    </row>
    <row r="105" spans="1:3">
      <c r="A105" s="181">
        <v>94700</v>
      </c>
      <c r="B105" s="182" t="s">
        <v>2113</v>
      </c>
      <c r="C105" s="180" t="s">
        <v>630</v>
      </c>
    </row>
    <row r="106" spans="1:3">
      <c r="A106" s="181">
        <v>94800</v>
      </c>
      <c r="B106" s="182" t="s">
        <v>2057</v>
      </c>
      <c r="C106" s="180" t="s">
        <v>631</v>
      </c>
    </row>
    <row r="107" spans="1:3">
      <c r="A107" s="181">
        <v>94900</v>
      </c>
      <c r="B107" s="182" t="s">
        <v>2031</v>
      </c>
      <c r="C107" s="180" t="s">
        <v>632</v>
      </c>
    </row>
    <row r="108" spans="1:3">
      <c r="A108" s="181">
        <v>95000</v>
      </c>
      <c r="B108" s="182" t="s">
        <v>2032</v>
      </c>
      <c r="C108" s="180" t="s">
        <v>633</v>
      </c>
    </row>
    <row r="109" spans="1:3">
      <c r="A109" s="181">
        <v>95100</v>
      </c>
      <c r="B109" s="182" t="s">
        <v>2033</v>
      </c>
      <c r="C109" s="180" t="s">
        <v>634</v>
      </c>
    </row>
    <row r="110" spans="1:3">
      <c r="A110" s="181">
        <v>95500</v>
      </c>
      <c r="B110" s="182" t="s">
        <v>2034</v>
      </c>
      <c r="C110" s="180" t="s">
        <v>635</v>
      </c>
    </row>
    <row r="111" spans="1:3">
      <c r="A111" s="181">
        <v>96000</v>
      </c>
      <c r="B111" s="182" t="s">
        <v>2035</v>
      </c>
      <c r="C111" s="180" t="s">
        <v>2036</v>
      </c>
    </row>
    <row r="112" spans="1:3">
      <c r="A112" s="181">
        <v>96800</v>
      </c>
      <c r="B112" s="182" t="s">
        <v>636</v>
      </c>
      <c r="C112" s="180" t="s">
        <v>2037</v>
      </c>
    </row>
    <row r="113" spans="1:3">
      <c r="A113" s="181">
        <v>96900</v>
      </c>
      <c r="B113" s="182" t="s">
        <v>2038</v>
      </c>
      <c r="C113" s="180" t="s">
        <v>637</v>
      </c>
    </row>
    <row r="114" spans="1:3">
      <c r="A114" s="181">
        <v>97300</v>
      </c>
      <c r="B114" s="182" t="s">
        <v>2039</v>
      </c>
      <c r="C114" s="180" t="s">
        <v>638</v>
      </c>
    </row>
    <row r="115" spans="1:3">
      <c r="A115" s="181">
        <v>97600</v>
      </c>
      <c r="B115" s="182" t="s">
        <v>639</v>
      </c>
      <c r="C115" s="180" t="s">
        <v>640</v>
      </c>
    </row>
    <row r="116" spans="1:3">
      <c r="A116" s="181">
        <v>97700</v>
      </c>
      <c r="B116" s="182" t="s">
        <v>2040</v>
      </c>
      <c r="C116" s="180" t="s">
        <v>641</v>
      </c>
    </row>
    <row r="117" spans="1:3">
      <c r="A117" s="181">
        <v>98000</v>
      </c>
      <c r="B117" s="182" t="s">
        <v>2041</v>
      </c>
      <c r="C117" s="180" t="s">
        <v>642</v>
      </c>
    </row>
    <row r="118" spans="1:3">
      <c r="A118" s="181">
        <v>98100</v>
      </c>
      <c r="B118" s="182" t="s">
        <v>643</v>
      </c>
      <c r="C118" s="180" t="s">
        <v>644</v>
      </c>
    </row>
    <row r="119" spans="1:3">
      <c r="A119" s="181">
        <v>98700</v>
      </c>
      <c r="B119" s="182" t="s">
        <v>645</v>
      </c>
      <c r="C119" s="180" t="s">
        <v>2042</v>
      </c>
    </row>
    <row r="120" spans="1:3">
      <c r="A120" s="181">
        <v>98900</v>
      </c>
      <c r="B120" s="182" t="s">
        <v>646</v>
      </c>
      <c r="C120" s="180" t="s">
        <v>2043</v>
      </c>
    </row>
    <row r="121" spans="1:3">
      <c r="A121" s="181">
        <v>99000</v>
      </c>
      <c r="B121" s="182" t="s">
        <v>647</v>
      </c>
      <c r="C121" s="180" t="s">
        <v>2091</v>
      </c>
    </row>
    <row r="122" spans="1:3">
      <c r="A122" s="181">
        <v>99100</v>
      </c>
      <c r="B122" s="182" t="s">
        <v>2044</v>
      </c>
      <c r="C122" s="180" t="s">
        <v>648</v>
      </c>
    </row>
    <row r="123" spans="1:3">
      <c r="A123" s="181">
        <v>99400</v>
      </c>
      <c r="B123" s="182" t="s">
        <v>649</v>
      </c>
      <c r="C123" s="180" t="s">
        <v>2046</v>
      </c>
    </row>
    <row r="124" spans="1:3">
      <c r="A124" s="181">
        <v>99500</v>
      </c>
      <c r="B124" s="182" t="s">
        <v>2047</v>
      </c>
      <c r="C124" s="180" t="s">
        <v>2048</v>
      </c>
    </row>
    <row r="125" spans="1:3">
      <c r="A125" s="181">
        <v>99600</v>
      </c>
      <c r="B125" s="182" t="s">
        <v>2114</v>
      </c>
      <c r="C125" s="180" t="s">
        <v>2092</v>
      </c>
    </row>
    <row r="126" spans="1:3">
      <c r="A126" s="181">
        <v>99800</v>
      </c>
      <c r="B126" s="182" t="s">
        <v>2049</v>
      </c>
      <c r="C126" s="180" t="s">
        <v>2058</v>
      </c>
    </row>
  </sheetData>
  <sheetProtection algorithmName="SHA-512" hashValue="v8mhQwtFk1sI0QLeP1GLQYyPFzsx9ahhJwwbO+O1xbVf+ePmBH+vuIIPqOqodVtLSyuyCHMTxEAr9iXkRj0iNw==" saltValue="vhHqRqKGxh/PTBuYx6aGI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8563-6308-4D61-A9B1-497FB058C47C}">
  <sheetPr>
    <tabColor rgb="FFFF99FF"/>
    <pageSetUpPr fitToPage="1"/>
  </sheetPr>
  <dimension ref="B1:DG3"/>
  <sheetViews>
    <sheetView workbookViewId="0">
      <selection activeCell="J10" sqref="J10"/>
    </sheetView>
  </sheetViews>
  <sheetFormatPr defaultRowHeight="12.5"/>
  <cols>
    <col min="1" max="1" width="2.453125" customWidth="1"/>
    <col min="2" max="2" width="12.7265625" bestFit="1" customWidth="1"/>
    <col min="3" max="3" width="22.26953125" bestFit="1" customWidth="1"/>
    <col min="4" max="4" width="15.453125" bestFit="1" customWidth="1"/>
    <col min="5" max="5" width="10.54296875" bestFit="1" customWidth="1"/>
    <col min="6" max="6" width="12.81640625" bestFit="1" customWidth="1"/>
    <col min="7" max="7" width="45.81640625" bestFit="1" customWidth="1"/>
    <col min="8" max="8" width="12.81640625" bestFit="1" customWidth="1"/>
    <col min="9" max="9" width="7" bestFit="1" customWidth="1"/>
    <col min="10" max="10" width="6.54296875" customWidth="1"/>
    <col min="11" max="11" width="15.7265625" bestFit="1" customWidth="1"/>
    <col min="12" max="12" width="21.453125" bestFit="1" customWidth="1"/>
    <col min="13" max="15" width="11.26953125" bestFit="1" customWidth="1"/>
    <col min="16" max="16" width="18.54296875" bestFit="1" customWidth="1"/>
    <col min="18" max="18" width="15.7265625" bestFit="1" customWidth="1"/>
    <col min="19" max="19" width="11.26953125" bestFit="1" customWidth="1"/>
    <col min="20" max="20" width="16.54296875" bestFit="1" customWidth="1"/>
  </cols>
  <sheetData>
    <row r="1" spans="2:111" s="30" customFormat="1" ht="13">
      <c r="B1" s="27" t="s">
        <v>76</v>
      </c>
      <c r="C1" s="27" t="s">
        <v>77</v>
      </c>
      <c r="D1" s="175" t="s">
        <v>2073</v>
      </c>
      <c r="E1" s="28" t="s">
        <v>78</v>
      </c>
      <c r="F1" s="61" t="s">
        <v>2074</v>
      </c>
      <c r="G1" s="174" t="s">
        <v>2075</v>
      </c>
      <c r="H1" s="29" t="s">
        <v>55</v>
      </c>
      <c r="I1" s="170" t="s">
        <v>56</v>
      </c>
      <c r="J1" s="170" t="s">
        <v>57</v>
      </c>
      <c r="K1" s="170" t="s">
        <v>2059</v>
      </c>
      <c r="L1" s="170" t="s">
        <v>2060</v>
      </c>
      <c r="M1" s="170" t="s">
        <v>58</v>
      </c>
      <c r="N1" s="170" t="s">
        <v>59</v>
      </c>
      <c r="O1" s="170" t="s">
        <v>60</v>
      </c>
      <c r="P1" s="172" t="s">
        <v>2061</v>
      </c>
      <c r="Q1" s="170" t="s">
        <v>62</v>
      </c>
      <c r="R1" s="170" t="s">
        <v>64</v>
      </c>
      <c r="S1" s="170" t="s">
        <v>61</v>
      </c>
      <c r="T1" s="170" t="s">
        <v>2062</v>
      </c>
      <c r="U1" s="154"/>
      <c r="DC1" s="31"/>
      <c r="DD1" s="32"/>
      <c r="DE1" s="32"/>
      <c r="DF1" s="32"/>
      <c r="DG1" s="33"/>
    </row>
    <row r="2" spans="2:111" s="30" customFormat="1" ht="13">
      <c r="B2" s="34" t="s">
        <v>80</v>
      </c>
      <c r="C2" s="34" t="s">
        <v>79</v>
      </c>
      <c r="D2" s="35" t="str">
        <f>[5]!HsSetValue(E2,"FCC","Scenario#"&amp;Q2&amp;";Years#"&amp;J2&amp;";Period#"&amp;I2&amp;";View#"&amp;R2&amp;";Entity#"&amp;H2&amp;";Data Source#"&amp;K2&amp;";Account#"&amp;F2&amp;";Intercompany#"&amp;L2&amp;";Movement#"&amp;P2&amp;";Consolidation#"&amp;T2&amp;";Custom1#"&amp;M2&amp;";Custom2#"&amp;N2&amp;";Custom3#"&amp;O2&amp;";Custom4#"&amp;S2&amp;"")</f>
        <v>#Invalid Syntax</v>
      </c>
      <c r="E2" s="142"/>
      <c r="F2" s="36" t="s">
        <v>81</v>
      </c>
      <c r="G2" s="173" t="s">
        <v>2071</v>
      </c>
      <c r="H2" s="30" t="e">
        <f>VLOOKUP('Form _Allow'!C4,'[4]entity list for forms 6.30.2023'!A2:C130,3,FALSE)</f>
        <v>#N/A</v>
      </c>
      <c r="I2" s="171" t="s">
        <v>2096</v>
      </c>
      <c r="J2" s="154" t="s">
        <v>2098</v>
      </c>
      <c r="K2" s="154" t="s">
        <v>2063</v>
      </c>
      <c r="L2" s="154" t="s">
        <v>2064</v>
      </c>
      <c r="M2" s="154" t="s">
        <v>2065</v>
      </c>
      <c r="N2" s="154" t="s">
        <v>2066</v>
      </c>
      <c r="O2" s="154" t="s">
        <v>2067</v>
      </c>
      <c r="P2" s="154" t="s">
        <v>2097</v>
      </c>
      <c r="Q2" s="154" t="s">
        <v>63</v>
      </c>
      <c r="R2" s="154" t="s">
        <v>2068</v>
      </c>
      <c r="S2" s="154" t="s">
        <v>2069</v>
      </c>
      <c r="T2" s="154" t="s">
        <v>2070</v>
      </c>
      <c r="U2" s="154"/>
      <c r="DC2" s="31"/>
      <c r="DD2" s="32"/>
      <c r="DE2" s="31"/>
      <c r="DF2" s="32"/>
      <c r="DG2" s="33"/>
    </row>
    <row r="3" spans="2:111" s="30" customFormat="1" ht="13">
      <c r="B3" s="34" t="s">
        <v>80</v>
      </c>
      <c r="C3" s="34" t="s">
        <v>116</v>
      </c>
      <c r="D3" s="35" t="str">
        <f>[5]!HsSetValue(E3,"FCC","Scenario#"&amp;Q3&amp;";Years#"&amp;J3&amp;";Period#"&amp;I3&amp;";View#"&amp;R3&amp;";Entity#"&amp;H3&amp;";Data Source#"&amp;K3&amp;";Account#"&amp;F3&amp;";Intercompany#"&amp;L3&amp;";Movement#"&amp;P3&amp;";Consolidation#"&amp;T3&amp;";Custom1#"&amp;M3&amp;";Custom2#"&amp;N3&amp;";Custom3#"&amp;O3&amp;";Custom4#"&amp;S3&amp;"")</f>
        <v>#Invalid Syntax</v>
      </c>
      <c r="E3" s="37" t="e">
        <f>IF(OR('Form _Allow'!#REF!="N/A - No Accounts Receivables",'Form _Allow'!#REF!="N/A - Interfund Receivables Only",'Form _Allow'!#REF!="N/A - Other"),1,2)</f>
        <v>#REF!</v>
      </c>
      <c r="F3" s="36" t="s">
        <v>88</v>
      </c>
      <c r="G3" s="173" t="s">
        <v>2072</v>
      </c>
      <c r="H3" s="30" t="e">
        <f>+H2</f>
        <v>#N/A</v>
      </c>
      <c r="I3" s="30" t="str">
        <f t="shared" ref="I3:T3" si="0">+I2</f>
        <v>jun</v>
      </c>
      <c r="J3" s="30" t="str">
        <f t="shared" si="0"/>
        <v>FY23</v>
      </c>
      <c r="K3" s="30" t="str">
        <f t="shared" si="0"/>
        <v>FCCS_Other Data</v>
      </c>
      <c r="L3" s="30" t="str">
        <f t="shared" si="0"/>
        <v>FCCS_No Intercompany</v>
      </c>
      <c r="M3" s="30" t="str">
        <f t="shared" si="0"/>
        <v>No Custom1</v>
      </c>
      <c r="N3" s="30" t="str">
        <f t="shared" si="0"/>
        <v>No Custom2</v>
      </c>
      <c r="O3" s="30" t="str">
        <f t="shared" si="0"/>
        <v>No Custom3</v>
      </c>
      <c r="P3" s="30" t="str">
        <f t="shared" si="0"/>
        <v>FCCS_ClosingBalance_Input</v>
      </c>
      <c r="Q3" s="30" t="str">
        <f t="shared" si="0"/>
        <v>Actual</v>
      </c>
      <c r="R3" s="30" t="str">
        <f t="shared" si="0"/>
        <v>FCCS_YTD_Input</v>
      </c>
      <c r="S3" s="30" t="str">
        <f t="shared" si="0"/>
        <v>No Custom4</v>
      </c>
      <c r="T3" s="30" t="str">
        <f t="shared" si="0"/>
        <v>FCCS_Entity Input</v>
      </c>
      <c r="DC3" s="31"/>
      <c r="DD3" s="32"/>
      <c r="DE3" s="31"/>
      <c r="DF3" s="32"/>
      <c r="DG3" s="33"/>
    </row>
  </sheetData>
  <sheetProtection formatCells="0" formatColumns="0" formatRows="0" insertColumns="0" insertRows="0" autoFilter="0"/>
  <pageMargins left="0.35" right="0.45" top="1.18" bottom="0.75" header="0.35" footer="0.5"/>
  <pageSetup scale="45" orientation="landscape" r:id="rId1"/>
  <headerFooter>
    <oddHeader xml:space="preserve">&amp;R&amp;K002060 &amp;"Times New Roman,Bold"&amp;12 2021 ACFR Information&amp;"Arial,Regular"&amp;10
</oddHeader>
    <oddFooter>&amp;L&amp;"Times New Roman,Italic"&amp;9Page &amp;P of &amp;N
&amp;Z&amp;F &amp;A&amp;R&amp;"Times New Roman,Italic"&amp;9&amp;D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28"/>
  <sheetViews>
    <sheetView workbookViewId="0">
      <selection activeCell="I1" sqref="I1"/>
    </sheetView>
  </sheetViews>
  <sheetFormatPr defaultColWidth="9.1796875" defaultRowHeight="14.5"/>
  <cols>
    <col min="1" max="1" width="7.453125" style="147" bestFit="1" customWidth="1"/>
    <col min="2" max="2" width="11.1796875" style="152" bestFit="1" customWidth="1"/>
    <col min="3" max="3" width="11.1796875" style="152" customWidth="1"/>
    <col min="4" max="4" width="10.81640625" style="152" bestFit="1" customWidth="1"/>
    <col min="5" max="5" width="10.81640625" style="152" customWidth="1"/>
    <col min="6" max="6" width="9.54296875" style="147" bestFit="1" customWidth="1"/>
    <col min="7" max="7" width="16.26953125" style="147" bestFit="1" customWidth="1"/>
    <col min="8" max="9" width="9.1796875" style="147"/>
    <col min="10" max="10" width="36.453125" style="147" bestFit="1" customWidth="1"/>
    <col min="11" max="12" width="9.1796875" style="147"/>
    <col min="13" max="13" width="35.1796875" style="147" bestFit="1" customWidth="1"/>
    <col min="14" max="15" width="9.1796875" style="147"/>
    <col min="16" max="16" width="40.7265625" customWidth="1"/>
    <col min="17" max="16384" width="9.1796875" style="147"/>
  </cols>
  <sheetData>
    <row r="1" spans="1:17">
      <c r="A1" s="145" t="s">
        <v>509</v>
      </c>
      <c r="B1" s="146" t="s">
        <v>510</v>
      </c>
      <c r="C1" s="146"/>
      <c r="D1" s="146" t="s">
        <v>511</v>
      </c>
      <c r="E1" s="146"/>
      <c r="F1" s="145" t="s">
        <v>512</v>
      </c>
      <c r="G1" s="145" t="s">
        <v>513</v>
      </c>
      <c r="H1" s="157" t="s">
        <v>652</v>
      </c>
      <c r="I1" s="157" t="s">
        <v>2076</v>
      </c>
      <c r="J1" s="157" t="s">
        <v>1959</v>
      </c>
      <c r="K1" s="157"/>
      <c r="L1" s="246" t="s">
        <v>1960</v>
      </c>
      <c r="M1" s="247"/>
      <c r="N1" s="248"/>
    </row>
    <row r="2" spans="1:17">
      <c r="A2" s="148" t="s">
        <v>653</v>
      </c>
      <c r="B2" s="149">
        <v>100103999</v>
      </c>
      <c r="C2" s="150" t="s">
        <v>152</v>
      </c>
      <c r="D2" s="149">
        <v>1100000</v>
      </c>
      <c r="E2" s="150" t="s">
        <v>152</v>
      </c>
      <c r="F2" s="148" t="s">
        <v>654</v>
      </c>
      <c r="G2" s="148" t="s">
        <v>655</v>
      </c>
      <c r="H2" s="147" t="s">
        <v>1613</v>
      </c>
      <c r="I2" s="147" t="s">
        <v>1599</v>
      </c>
      <c r="L2" s="163" t="s">
        <v>34</v>
      </c>
      <c r="N2" s="159"/>
      <c r="P2" s="156" t="s">
        <v>1590</v>
      </c>
      <c r="Q2" s="155"/>
    </row>
    <row r="3" spans="1:17">
      <c r="A3" s="148" t="s">
        <v>653</v>
      </c>
      <c r="B3" s="149">
        <v>107112</v>
      </c>
      <c r="C3" s="150" t="s">
        <v>152</v>
      </c>
      <c r="D3" s="149">
        <v>1100000</v>
      </c>
      <c r="E3" s="150" t="s">
        <v>152</v>
      </c>
      <c r="F3" s="148" t="s">
        <v>656</v>
      </c>
      <c r="G3" s="148" t="s">
        <v>655</v>
      </c>
      <c r="H3" s="147" t="s">
        <v>1614</v>
      </c>
      <c r="I3" s="147" t="s">
        <v>1599</v>
      </c>
      <c r="L3" s="158" t="s">
        <v>465</v>
      </c>
      <c r="M3" s="147" t="s">
        <v>1533</v>
      </c>
      <c r="N3" s="159" t="s">
        <v>1571</v>
      </c>
      <c r="P3" s="156" t="s">
        <v>1588</v>
      </c>
      <c r="Q3" s="155"/>
    </row>
    <row r="4" spans="1:17">
      <c r="A4" s="148" t="s">
        <v>657</v>
      </c>
      <c r="B4" s="149">
        <v>1</v>
      </c>
      <c r="C4" s="150" t="s">
        <v>152</v>
      </c>
      <c r="D4" s="149">
        <v>0</v>
      </c>
      <c r="E4" s="150" t="s">
        <v>152</v>
      </c>
      <c r="F4" s="151"/>
      <c r="G4" s="151"/>
      <c r="H4" s="147" t="s">
        <v>1615</v>
      </c>
      <c r="I4" s="147" t="s">
        <v>1616</v>
      </c>
      <c r="L4" s="158" t="s">
        <v>1051</v>
      </c>
      <c r="M4" s="147" t="s">
        <v>1537</v>
      </c>
      <c r="N4" s="159" t="s">
        <v>1575</v>
      </c>
      <c r="P4" s="156" t="s">
        <v>1589</v>
      </c>
      <c r="Q4" s="155"/>
    </row>
    <row r="5" spans="1:17">
      <c r="A5" s="148" t="s">
        <v>657</v>
      </c>
      <c r="B5" s="149">
        <v>100001</v>
      </c>
      <c r="C5" s="150" t="s">
        <v>152</v>
      </c>
      <c r="D5" s="149">
        <v>1100200</v>
      </c>
      <c r="E5" s="150" t="s">
        <v>152</v>
      </c>
      <c r="F5" s="151"/>
      <c r="G5" s="151"/>
      <c r="H5" s="147" t="s">
        <v>1617</v>
      </c>
      <c r="I5" s="147" t="s">
        <v>1618</v>
      </c>
      <c r="J5" s="147" t="s">
        <v>1849</v>
      </c>
      <c r="L5" s="158" t="s">
        <v>1054</v>
      </c>
      <c r="M5" s="147" t="s">
        <v>1538</v>
      </c>
      <c r="N5" s="159" t="s">
        <v>1575</v>
      </c>
    </row>
    <row r="6" spans="1:17">
      <c r="A6" s="148" t="s">
        <v>657</v>
      </c>
      <c r="B6" s="149">
        <v>101005</v>
      </c>
      <c r="C6" s="150" t="s">
        <v>152</v>
      </c>
      <c r="D6" s="149">
        <v>1100300</v>
      </c>
      <c r="E6" s="150" t="s">
        <v>152</v>
      </c>
      <c r="F6" s="151"/>
      <c r="G6" s="151"/>
      <c r="H6" s="147" t="s">
        <v>1619</v>
      </c>
      <c r="I6" s="147" t="s">
        <v>1620</v>
      </c>
      <c r="J6" s="147" t="s">
        <v>1850</v>
      </c>
      <c r="L6" s="158" t="s">
        <v>1057</v>
      </c>
      <c r="M6" s="147" t="s">
        <v>1539</v>
      </c>
      <c r="N6" s="159" t="s">
        <v>1568</v>
      </c>
    </row>
    <row r="7" spans="1:17">
      <c r="A7" s="148" t="s">
        <v>657</v>
      </c>
      <c r="B7" s="149">
        <v>101200</v>
      </c>
      <c r="C7" s="150" t="s">
        <v>152</v>
      </c>
      <c r="D7" s="149">
        <v>1100300</v>
      </c>
      <c r="E7" s="150" t="s">
        <v>152</v>
      </c>
      <c r="F7" s="151"/>
      <c r="G7" s="151"/>
      <c r="H7" s="147" t="s">
        <v>1621</v>
      </c>
      <c r="I7" s="147" t="s">
        <v>1620</v>
      </c>
      <c r="J7" s="147" t="s">
        <v>1850</v>
      </c>
      <c r="L7" s="158" t="s">
        <v>1081</v>
      </c>
      <c r="M7" s="147" t="s">
        <v>1540</v>
      </c>
      <c r="N7" s="159" t="s">
        <v>1576</v>
      </c>
      <c r="P7" s="155" t="s">
        <v>1961</v>
      </c>
    </row>
    <row r="8" spans="1:17">
      <c r="A8" s="148" t="s">
        <v>657</v>
      </c>
      <c r="B8" s="149">
        <v>107500</v>
      </c>
      <c r="C8" s="150" t="s">
        <v>152</v>
      </c>
      <c r="D8" s="149">
        <v>1201000</v>
      </c>
      <c r="E8" s="150" t="s">
        <v>152</v>
      </c>
      <c r="F8" s="151"/>
      <c r="G8" s="151"/>
      <c r="H8" s="147" t="s">
        <v>1622</v>
      </c>
      <c r="I8" s="147" t="s">
        <v>1623</v>
      </c>
      <c r="J8" s="147" t="s">
        <v>1851</v>
      </c>
      <c r="L8" s="158" t="s">
        <v>1084</v>
      </c>
      <c r="M8" s="147" t="s">
        <v>1541</v>
      </c>
      <c r="N8" s="159" t="s">
        <v>1577</v>
      </c>
      <c r="P8" s="155" t="s">
        <v>1962</v>
      </c>
    </row>
    <row r="9" spans="1:17">
      <c r="A9" s="148" t="s">
        <v>657</v>
      </c>
      <c r="B9" s="149">
        <v>107501</v>
      </c>
      <c r="C9" s="150" t="s">
        <v>152</v>
      </c>
      <c r="D9" s="149">
        <v>1201000</v>
      </c>
      <c r="E9" s="150" t="s">
        <v>152</v>
      </c>
      <c r="F9" s="151"/>
      <c r="G9" s="151"/>
      <c r="H9" s="147" t="s">
        <v>1624</v>
      </c>
      <c r="I9" s="147" t="s">
        <v>1623</v>
      </c>
      <c r="J9" s="147" t="s">
        <v>1851</v>
      </c>
      <c r="L9" s="158" t="s">
        <v>1107</v>
      </c>
      <c r="M9" s="147" t="s">
        <v>1548</v>
      </c>
      <c r="N9" s="159" t="s">
        <v>1580</v>
      </c>
    </row>
    <row r="10" spans="1:17">
      <c r="A10" s="148" t="s">
        <v>657</v>
      </c>
      <c r="B10" s="149">
        <v>107900</v>
      </c>
      <c r="C10" s="150" t="s">
        <v>152</v>
      </c>
      <c r="D10" s="149">
        <v>1201000</v>
      </c>
      <c r="E10" s="150" t="s">
        <v>152</v>
      </c>
      <c r="F10" s="151"/>
      <c r="G10" s="151"/>
      <c r="H10" s="147" t="s">
        <v>1625</v>
      </c>
      <c r="I10" s="147" t="s">
        <v>1623</v>
      </c>
      <c r="J10" s="147" t="s">
        <v>1851</v>
      </c>
      <c r="L10" s="158" t="s">
        <v>466</v>
      </c>
      <c r="M10" s="147" t="s">
        <v>1555</v>
      </c>
      <c r="N10" s="159" t="s">
        <v>1583</v>
      </c>
    </row>
    <row r="11" spans="1:17" ht="15" thickBot="1">
      <c r="A11" s="148" t="s">
        <v>657</v>
      </c>
      <c r="B11" s="149">
        <v>108500</v>
      </c>
      <c r="C11" s="150" t="s">
        <v>152</v>
      </c>
      <c r="D11" s="149">
        <v>1206000</v>
      </c>
      <c r="E11" s="150" t="s">
        <v>152</v>
      </c>
      <c r="F11" s="151"/>
      <c r="G11" s="151"/>
      <c r="H11" s="147" t="s">
        <v>1626</v>
      </c>
      <c r="I11" s="147" t="s">
        <v>1627</v>
      </c>
      <c r="J11" s="147" t="s">
        <v>1852</v>
      </c>
      <c r="L11" s="160" t="s">
        <v>467</v>
      </c>
      <c r="M11" s="161" t="s">
        <v>1557</v>
      </c>
      <c r="N11" s="162" t="s">
        <v>1585</v>
      </c>
    </row>
    <row r="12" spans="1:17">
      <c r="A12" s="148" t="s">
        <v>657</v>
      </c>
      <c r="B12" s="149">
        <v>108501</v>
      </c>
      <c r="C12" s="150" t="s">
        <v>152</v>
      </c>
      <c r="D12" s="149">
        <v>1206000</v>
      </c>
      <c r="E12" s="150" t="s">
        <v>152</v>
      </c>
      <c r="F12" s="151"/>
      <c r="G12" s="151"/>
      <c r="H12" s="147" t="s">
        <v>1628</v>
      </c>
      <c r="I12" s="147" t="s">
        <v>1627</v>
      </c>
      <c r="J12" s="147" t="s">
        <v>1852</v>
      </c>
    </row>
    <row r="13" spans="1:17">
      <c r="A13" s="148" t="s">
        <v>657</v>
      </c>
      <c r="B13" s="149">
        <v>108900</v>
      </c>
      <c r="C13" s="150" t="s">
        <v>152</v>
      </c>
      <c r="D13" s="149">
        <v>1206000</v>
      </c>
      <c r="E13" s="150" t="s">
        <v>152</v>
      </c>
      <c r="F13" s="151"/>
      <c r="G13" s="151"/>
      <c r="H13" s="147" t="s">
        <v>1629</v>
      </c>
      <c r="I13" s="147" t="s">
        <v>1627</v>
      </c>
      <c r="J13" s="147" t="s">
        <v>1852</v>
      </c>
      <c r="L13" s="147" t="s">
        <v>1156</v>
      </c>
      <c r="M13" s="147" t="s">
        <v>1558</v>
      </c>
      <c r="N13" s="147" t="s">
        <v>1586</v>
      </c>
    </row>
    <row r="14" spans="1:17">
      <c r="A14" s="148" t="s">
        <v>657</v>
      </c>
      <c r="B14" s="149">
        <v>109500</v>
      </c>
      <c r="C14" s="150" t="s">
        <v>152</v>
      </c>
      <c r="D14" s="149">
        <v>1207000</v>
      </c>
      <c r="E14" s="150" t="s">
        <v>152</v>
      </c>
      <c r="F14" s="151"/>
      <c r="G14" s="151"/>
      <c r="H14" s="147" t="s">
        <v>1630</v>
      </c>
      <c r="I14" s="147" t="s">
        <v>1631</v>
      </c>
      <c r="J14" s="147" t="s">
        <v>1853</v>
      </c>
      <c r="L14" s="147" t="s">
        <v>1159</v>
      </c>
      <c r="M14" s="147" t="s">
        <v>1559</v>
      </c>
      <c r="N14" s="147" t="s">
        <v>1578</v>
      </c>
    </row>
    <row r="15" spans="1:17">
      <c r="A15" s="148" t="s">
        <v>657</v>
      </c>
      <c r="B15" s="149">
        <v>109501</v>
      </c>
      <c r="C15" s="150" t="s">
        <v>152</v>
      </c>
      <c r="D15" s="149">
        <v>1207000</v>
      </c>
      <c r="E15" s="150" t="s">
        <v>152</v>
      </c>
      <c r="F15" s="151"/>
      <c r="G15" s="151"/>
      <c r="H15" s="147" t="s">
        <v>1632</v>
      </c>
      <c r="I15" s="147" t="s">
        <v>1631</v>
      </c>
      <c r="J15" s="147" t="s">
        <v>1853</v>
      </c>
      <c r="L15" s="147" t="s">
        <v>1162</v>
      </c>
      <c r="M15" s="147" t="s">
        <v>1560</v>
      </c>
      <c r="N15" s="147" t="s">
        <v>1574</v>
      </c>
    </row>
    <row r="16" spans="1:17">
      <c r="A16" s="148" t="s">
        <v>657</v>
      </c>
      <c r="B16" s="149">
        <v>109900</v>
      </c>
      <c r="C16" s="150" t="s">
        <v>152</v>
      </c>
      <c r="D16" s="149">
        <v>1207000</v>
      </c>
      <c r="E16" s="150" t="s">
        <v>152</v>
      </c>
      <c r="F16" s="151"/>
      <c r="G16" s="151"/>
      <c r="H16" s="147" t="s">
        <v>1633</v>
      </c>
      <c r="I16" s="147" t="s">
        <v>1631</v>
      </c>
      <c r="J16" s="147" t="s">
        <v>1853</v>
      </c>
      <c r="L16" s="147" t="s">
        <v>1165</v>
      </c>
      <c r="M16" s="147" t="s">
        <v>1561</v>
      </c>
      <c r="N16" s="147" t="s">
        <v>1581</v>
      </c>
    </row>
    <row r="17" spans="1:16" ht="15.5">
      <c r="A17" s="148" t="s">
        <v>657</v>
      </c>
      <c r="B17" s="149">
        <v>110500</v>
      </c>
      <c r="C17" s="150" t="s">
        <v>152</v>
      </c>
      <c r="D17" s="149">
        <v>1206000</v>
      </c>
      <c r="E17" s="150" t="s">
        <v>152</v>
      </c>
      <c r="F17" s="151"/>
      <c r="G17" s="151"/>
      <c r="H17" s="147" t="s">
        <v>1634</v>
      </c>
      <c r="I17" s="147" t="s">
        <v>1627</v>
      </c>
      <c r="J17" s="147" t="s">
        <v>1852</v>
      </c>
      <c r="L17" s="147" t="s">
        <v>1168</v>
      </c>
      <c r="M17" s="147" t="s">
        <v>1562</v>
      </c>
      <c r="N17" s="147" t="s">
        <v>1581</v>
      </c>
      <c r="P17" s="9" t="s">
        <v>17</v>
      </c>
    </row>
    <row r="18" spans="1:16" ht="15.5">
      <c r="A18" s="148" t="s">
        <v>657</v>
      </c>
      <c r="B18" s="149">
        <v>110501</v>
      </c>
      <c r="C18" s="150" t="s">
        <v>152</v>
      </c>
      <c r="D18" s="149">
        <v>1206000</v>
      </c>
      <c r="E18" s="150" t="s">
        <v>152</v>
      </c>
      <c r="F18" s="151"/>
      <c r="G18" s="151"/>
      <c r="H18" s="147" t="s">
        <v>1635</v>
      </c>
      <c r="I18" s="147" t="s">
        <v>1627</v>
      </c>
      <c r="J18" s="147" t="s">
        <v>1852</v>
      </c>
      <c r="L18" s="147" t="s">
        <v>1171</v>
      </c>
      <c r="M18" s="147" t="s">
        <v>1563</v>
      </c>
      <c r="N18" s="147" t="s">
        <v>1581</v>
      </c>
      <c r="P18" s="9" t="s">
        <v>18</v>
      </c>
    </row>
    <row r="19" spans="1:16" ht="31">
      <c r="A19" s="148" t="s">
        <v>657</v>
      </c>
      <c r="B19" s="149">
        <v>110900</v>
      </c>
      <c r="C19" s="150" t="s">
        <v>152</v>
      </c>
      <c r="D19" s="149">
        <v>1206000</v>
      </c>
      <c r="E19" s="150" t="s">
        <v>152</v>
      </c>
      <c r="F19" s="151"/>
      <c r="G19" s="151"/>
      <c r="H19" s="147" t="s">
        <v>1636</v>
      </c>
      <c r="I19" s="147" t="s">
        <v>1627</v>
      </c>
      <c r="J19" s="147" t="s">
        <v>1852</v>
      </c>
      <c r="L19" s="147" t="s">
        <v>1174</v>
      </c>
      <c r="M19" s="147" t="s">
        <v>1564</v>
      </c>
      <c r="N19" s="147" t="s">
        <v>1586</v>
      </c>
      <c r="P19" s="9" t="s">
        <v>19</v>
      </c>
    </row>
    <row r="20" spans="1:16" ht="15.5">
      <c r="A20" s="148" t="s">
        <v>657</v>
      </c>
      <c r="B20" s="149">
        <v>111500</v>
      </c>
      <c r="C20" s="150" t="s">
        <v>152</v>
      </c>
      <c r="D20" s="149">
        <v>1208000</v>
      </c>
      <c r="E20" s="150" t="s">
        <v>152</v>
      </c>
      <c r="F20" s="151"/>
      <c r="G20" s="151"/>
      <c r="H20" s="147" t="s">
        <v>1637</v>
      </c>
      <c r="I20" s="147" t="s">
        <v>1638</v>
      </c>
      <c r="J20" s="147" t="s">
        <v>1854</v>
      </c>
      <c r="L20" s="147" t="s">
        <v>1177</v>
      </c>
      <c r="M20" s="147" t="s">
        <v>1565</v>
      </c>
      <c r="N20" s="147" t="s">
        <v>1586</v>
      </c>
      <c r="P20" s="9" t="s">
        <v>20</v>
      </c>
    </row>
    <row r="21" spans="1:16" ht="15.5">
      <c r="A21" s="148" t="s">
        <v>657</v>
      </c>
      <c r="B21" s="149">
        <v>111501</v>
      </c>
      <c r="C21" s="150" t="s">
        <v>152</v>
      </c>
      <c r="D21" s="149">
        <v>1208000</v>
      </c>
      <c r="E21" s="150" t="s">
        <v>152</v>
      </c>
      <c r="F21" s="151"/>
      <c r="G21" s="151"/>
      <c r="H21" s="147" t="s">
        <v>1639</v>
      </c>
      <c r="I21" s="147" t="s">
        <v>1638</v>
      </c>
      <c r="J21" s="147" t="s">
        <v>1854</v>
      </c>
      <c r="L21" s="147" t="s">
        <v>1180</v>
      </c>
      <c r="M21" s="147" t="s">
        <v>1566</v>
      </c>
      <c r="N21" s="147" t="s">
        <v>1585</v>
      </c>
      <c r="P21" s="9" t="s">
        <v>21</v>
      </c>
    </row>
    <row r="22" spans="1:16" ht="15.5">
      <c r="A22" s="148" t="s">
        <v>657</v>
      </c>
      <c r="B22" s="149">
        <v>111900</v>
      </c>
      <c r="C22" s="150" t="s">
        <v>152</v>
      </c>
      <c r="D22" s="149">
        <v>1208000</v>
      </c>
      <c r="E22" s="150" t="s">
        <v>152</v>
      </c>
      <c r="F22" s="151"/>
      <c r="G22" s="151"/>
      <c r="H22" s="147" t="s">
        <v>1640</v>
      </c>
      <c r="I22" s="147" t="s">
        <v>1638</v>
      </c>
      <c r="J22" s="147" t="s">
        <v>1854</v>
      </c>
      <c r="L22" s="147" t="s">
        <v>1201</v>
      </c>
      <c r="M22" s="147" t="s">
        <v>1567</v>
      </c>
      <c r="N22" s="147" t="s">
        <v>1587</v>
      </c>
      <c r="P22" s="9" t="s">
        <v>22</v>
      </c>
    </row>
    <row r="23" spans="1:16" ht="15.5">
      <c r="A23" s="148" t="s">
        <v>657</v>
      </c>
      <c r="B23" s="149">
        <v>112001</v>
      </c>
      <c r="C23" s="150" t="s">
        <v>152</v>
      </c>
      <c r="D23" s="149">
        <v>1100000</v>
      </c>
      <c r="E23" s="150" t="s">
        <v>152</v>
      </c>
      <c r="F23" s="151"/>
      <c r="G23" s="151"/>
      <c r="H23" s="147" t="s">
        <v>1641</v>
      </c>
      <c r="I23" s="147" t="s">
        <v>1599</v>
      </c>
      <c r="J23" s="147" t="s">
        <v>1855</v>
      </c>
      <c r="L23" s="147" t="s">
        <v>1060</v>
      </c>
      <c r="M23" s="147" t="s">
        <v>1526</v>
      </c>
      <c r="N23" s="147" t="s">
        <v>1568</v>
      </c>
      <c r="P23" s="9" t="s">
        <v>23</v>
      </c>
    </row>
    <row r="24" spans="1:16">
      <c r="A24" s="148" t="s">
        <v>657</v>
      </c>
      <c r="B24" s="149">
        <v>112501</v>
      </c>
      <c r="C24" s="150" t="s">
        <v>152</v>
      </c>
      <c r="D24" s="149">
        <v>1200000</v>
      </c>
      <c r="E24" s="150" t="s">
        <v>152</v>
      </c>
      <c r="F24" s="151"/>
      <c r="G24" s="151"/>
      <c r="H24" s="147" t="s">
        <v>1642</v>
      </c>
      <c r="I24" s="147" t="s">
        <v>1643</v>
      </c>
      <c r="J24" s="147" t="s">
        <v>1856</v>
      </c>
      <c r="L24" s="147" t="s">
        <v>1063</v>
      </c>
      <c r="M24" s="147" t="s">
        <v>1527</v>
      </c>
      <c r="N24" s="147" t="s">
        <v>1569</v>
      </c>
    </row>
    <row r="25" spans="1:16">
      <c r="A25" s="148" t="s">
        <v>657</v>
      </c>
      <c r="B25" s="149">
        <v>112600</v>
      </c>
      <c r="C25" s="150" t="s">
        <v>152</v>
      </c>
      <c r="D25" s="149">
        <v>1100000</v>
      </c>
      <c r="E25" s="150" t="s">
        <v>152</v>
      </c>
      <c r="F25" s="151"/>
      <c r="G25" s="151"/>
      <c r="H25" s="147" t="s">
        <v>1644</v>
      </c>
      <c r="I25" s="147" t="s">
        <v>1599</v>
      </c>
      <c r="J25" s="147" t="s">
        <v>1855</v>
      </c>
      <c r="L25" s="147" t="s">
        <v>1066</v>
      </c>
      <c r="M25" s="147" t="s">
        <v>1528</v>
      </c>
      <c r="N25" s="147" t="s">
        <v>1568</v>
      </c>
    </row>
    <row r="26" spans="1:16">
      <c r="A26" s="148" t="s">
        <v>657</v>
      </c>
      <c r="B26" s="149">
        <v>131001</v>
      </c>
      <c r="C26" s="150" t="s">
        <v>152</v>
      </c>
      <c r="D26" s="149">
        <v>1340000</v>
      </c>
      <c r="E26" s="150" t="s">
        <v>152</v>
      </c>
      <c r="F26" s="151"/>
      <c r="G26" s="151"/>
      <c r="H26" s="147" t="s">
        <v>1645</v>
      </c>
      <c r="I26" s="147" t="s">
        <v>1646</v>
      </c>
      <c r="J26" s="147" t="s">
        <v>1857</v>
      </c>
      <c r="L26" s="147" t="s">
        <v>1069</v>
      </c>
      <c r="M26" s="147" t="s">
        <v>1529</v>
      </c>
      <c r="N26" s="147" t="s">
        <v>1568</v>
      </c>
    </row>
    <row r="27" spans="1:16">
      <c r="A27" s="148" t="s">
        <v>657</v>
      </c>
      <c r="B27" s="149">
        <v>131900</v>
      </c>
      <c r="C27" s="150" t="s">
        <v>152</v>
      </c>
      <c r="D27" s="149">
        <v>1341000</v>
      </c>
      <c r="E27" s="150" t="s">
        <v>152</v>
      </c>
      <c r="F27" s="151"/>
      <c r="G27" s="151"/>
      <c r="H27" s="147" t="s">
        <v>1647</v>
      </c>
      <c r="I27" s="147" t="s">
        <v>1648</v>
      </c>
      <c r="J27" s="147" t="s">
        <v>1858</v>
      </c>
      <c r="L27" s="147" t="s">
        <v>1072</v>
      </c>
      <c r="M27" s="147" t="s">
        <v>1530</v>
      </c>
      <c r="N27" s="147" t="s">
        <v>1568</v>
      </c>
    </row>
    <row r="28" spans="1:16">
      <c r="A28" s="148" t="s">
        <v>657</v>
      </c>
      <c r="B28" s="149">
        <v>133002</v>
      </c>
      <c r="C28" s="150" t="s">
        <v>152</v>
      </c>
      <c r="D28" s="149">
        <v>1330000</v>
      </c>
      <c r="E28" s="150" t="s">
        <v>152</v>
      </c>
      <c r="F28" s="151"/>
      <c r="G28" s="151"/>
      <c r="H28" s="147" t="s">
        <v>1649</v>
      </c>
      <c r="I28" s="147" t="s">
        <v>1650</v>
      </c>
      <c r="J28" s="147" t="s">
        <v>1859</v>
      </c>
      <c r="L28" s="147" t="s">
        <v>1075</v>
      </c>
      <c r="M28" s="147" t="s">
        <v>1531</v>
      </c>
      <c r="N28" s="147" t="s">
        <v>1568</v>
      </c>
    </row>
    <row r="29" spans="1:16">
      <c r="A29" s="148" t="s">
        <v>657</v>
      </c>
      <c r="B29" s="149">
        <v>133003</v>
      </c>
      <c r="C29" s="150" t="s">
        <v>152</v>
      </c>
      <c r="D29" s="149">
        <v>1330000</v>
      </c>
      <c r="E29" s="150" t="s">
        <v>152</v>
      </c>
      <c r="F29" s="151"/>
      <c r="G29" s="151"/>
      <c r="H29" s="147" t="s">
        <v>1651</v>
      </c>
      <c r="I29" s="147" t="s">
        <v>1650</v>
      </c>
      <c r="J29" s="147" t="s">
        <v>1859</v>
      </c>
      <c r="L29" s="147" t="s">
        <v>1078</v>
      </c>
      <c r="M29" s="147" t="s">
        <v>1532</v>
      </c>
      <c r="N29" s="147" t="s">
        <v>1570</v>
      </c>
    </row>
    <row r="30" spans="1:16">
      <c r="A30" s="148" t="s">
        <v>657</v>
      </c>
      <c r="B30" s="149">
        <v>133900</v>
      </c>
      <c r="C30" s="150" t="s">
        <v>152</v>
      </c>
      <c r="D30" s="149">
        <v>1540000</v>
      </c>
      <c r="E30" s="150" t="s">
        <v>152</v>
      </c>
      <c r="F30" s="151"/>
      <c r="G30" s="151"/>
      <c r="H30" s="147" t="s">
        <v>1652</v>
      </c>
      <c r="I30" s="147" t="s">
        <v>1653</v>
      </c>
      <c r="J30" s="147" t="s">
        <v>1860</v>
      </c>
      <c r="L30" s="147" t="s">
        <v>1130</v>
      </c>
      <c r="M30" s="147" t="s">
        <v>1534</v>
      </c>
      <c r="N30" s="147" t="s">
        <v>1572</v>
      </c>
    </row>
    <row r="31" spans="1:16">
      <c r="A31" s="148" t="s">
        <v>657</v>
      </c>
      <c r="B31" s="149">
        <v>133901</v>
      </c>
      <c r="C31" s="150" t="s">
        <v>152</v>
      </c>
      <c r="D31" s="149">
        <v>1540000</v>
      </c>
      <c r="E31" s="150" t="s">
        <v>152</v>
      </c>
      <c r="F31" s="151"/>
      <c r="G31" s="151"/>
      <c r="H31" s="147" t="s">
        <v>1654</v>
      </c>
      <c r="I31" s="147" t="s">
        <v>1653</v>
      </c>
      <c r="J31" s="147" t="s">
        <v>1860</v>
      </c>
      <c r="L31" s="147" t="s">
        <v>1144</v>
      </c>
      <c r="M31" s="147" t="s">
        <v>1535</v>
      </c>
      <c r="N31" s="147" t="s">
        <v>1573</v>
      </c>
    </row>
    <row r="32" spans="1:16">
      <c r="A32" s="148" t="s">
        <v>657</v>
      </c>
      <c r="B32" s="149">
        <v>133910</v>
      </c>
      <c r="C32" s="150" t="s">
        <v>152</v>
      </c>
      <c r="D32" s="149">
        <v>1351000</v>
      </c>
      <c r="E32" s="150" t="s">
        <v>152</v>
      </c>
      <c r="F32" s="151"/>
      <c r="G32" s="151"/>
      <c r="H32" s="147" t="s">
        <v>1655</v>
      </c>
      <c r="I32" s="147" t="s">
        <v>1656</v>
      </c>
      <c r="J32" s="147" t="s">
        <v>1861</v>
      </c>
      <c r="L32" s="147" t="s">
        <v>1048</v>
      </c>
      <c r="M32" s="147" t="s">
        <v>1536</v>
      </c>
      <c r="N32" s="147" t="s">
        <v>1574</v>
      </c>
    </row>
    <row r="33" spans="1:14">
      <c r="A33" s="148" t="s">
        <v>657</v>
      </c>
      <c r="B33" s="149">
        <v>141000</v>
      </c>
      <c r="C33" s="150" t="s">
        <v>152</v>
      </c>
      <c r="D33" s="149">
        <v>1350000</v>
      </c>
      <c r="E33" s="150" t="s">
        <v>152</v>
      </c>
      <c r="F33" s="151"/>
      <c r="G33" s="151"/>
      <c r="H33" s="147" t="s">
        <v>1657</v>
      </c>
      <c r="I33" s="147" t="s">
        <v>1658</v>
      </c>
      <c r="J33" s="147" t="s">
        <v>1862</v>
      </c>
      <c r="L33" s="147" t="s">
        <v>1087</v>
      </c>
      <c r="M33" s="147" t="s">
        <v>1542</v>
      </c>
      <c r="N33" s="147" t="s">
        <v>1578</v>
      </c>
    </row>
    <row r="34" spans="1:14">
      <c r="A34" s="148" t="s">
        <v>657</v>
      </c>
      <c r="B34" s="149">
        <v>141001</v>
      </c>
      <c r="C34" s="150" t="s">
        <v>152</v>
      </c>
      <c r="D34" s="149">
        <v>1350000</v>
      </c>
      <c r="E34" s="150" t="s">
        <v>152</v>
      </c>
      <c r="F34" s="151"/>
      <c r="G34" s="151"/>
      <c r="H34" s="147" t="s">
        <v>1659</v>
      </c>
      <c r="I34" s="147" t="s">
        <v>1658</v>
      </c>
      <c r="J34" s="147" t="s">
        <v>1862</v>
      </c>
      <c r="L34" s="147" t="s">
        <v>1090</v>
      </c>
      <c r="M34" s="147" t="s">
        <v>1543</v>
      </c>
      <c r="N34" s="147" t="s">
        <v>1578</v>
      </c>
    </row>
    <row r="35" spans="1:14">
      <c r="A35" s="148" t="s">
        <v>657</v>
      </c>
      <c r="B35" s="149">
        <v>172001</v>
      </c>
      <c r="C35" s="150" t="s">
        <v>152</v>
      </c>
      <c r="D35" s="149">
        <v>1579100</v>
      </c>
      <c r="E35" s="150" t="s">
        <v>152</v>
      </c>
      <c r="F35" s="151"/>
      <c r="G35" s="151"/>
      <c r="H35" s="147" t="s">
        <v>1660</v>
      </c>
      <c r="I35" s="147" t="s">
        <v>1661</v>
      </c>
      <c r="J35" s="147" t="s">
        <v>1863</v>
      </c>
      <c r="L35" s="147" t="s">
        <v>1093</v>
      </c>
      <c r="M35" s="147" t="s">
        <v>1544</v>
      </c>
      <c r="N35" s="147" t="s">
        <v>1574</v>
      </c>
    </row>
    <row r="36" spans="1:14">
      <c r="A36" s="148" t="s">
        <v>657</v>
      </c>
      <c r="B36" s="149">
        <v>176001</v>
      </c>
      <c r="C36" s="150" t="s">
        <v>152</v>
      </c>
      <c r="D36" s="149">
        <v>1579300</v>
      </c>
      <c r="E36" s="150" t="s">
        <v>152</v>
      </c>
      <c r="F36" s="151"/>
      <c r="G36" s="151"/>
      <c r="H36" s="147" t="s">
        <v>1662</v>
      </c>
      <c r="I36" s="147" t="s">
        <v>1663</v>
      </c>
      <c r="J36" s="147" t="s">
        <v>1864</v>
      </c>
      <c r="L36" s="147" t="s">
        <v>1096</v>
      </c>
      <c r="M36" s="147" t="s">
        <v>1545</v>
      </c>
      <c r="N36" s="147" t="s">
        <v>1574</v>
      </c>
    </row>
    <row r="37" spans="1:14">
      <c r="A37" s="148" t="s">
        <v>657</v>
      </c>
      <c r="B37" s="149">
        <v>196160</v>
      </c>
      <c r="C37" s="150" t="s">
        <v>152</v>
      </c>
      <c r="D37" s="149">
        <v>0</v>
      </c>
      <c r="E37" s="150" t="s">
        <v>152</v>
      </c>
      <c r="F37" s="151"/>
      <c r="G37" s="151"/>
      <c r="H37" s="147" t="s">
        <v>1664</v>
      </c>
      <c r="I37" s="153" t="s">
        <v>844</v>
      </c>
      <c r="J37" s="147" t="s">
        <v>1865</v>
      </c>
      <c r="L37" s="147" t="s">
        <v>1101</v>
      </c>
      <c r="M37" s="147" t="s">
        <v>1546</v>
      </c>
      <c r="N37" s="147" t="s">
        <v>1579</v>
      </c>
    </row>
    <row r="38" spans="1:14">
      <c r="A38" s="148" t="s">
        <v>657</v>
      </c>
      <c r="B38" s="149">
        <v>200011</v>
      </c>
      <c r="C38" s="150" t="s">
        <v>152</v>
      </c>
      <c r="D38" s="149">
        <v>2021000</v>
      </c>
      <c r="E38" s="150" t="s">
        <v>152</v>
      </c>
      <c r="F38" s="151"/>
      <c r="G38" s="151"/>
      <c r="H38" s="147" t="s">
        <v>1665</v>
      </c>
      <c r="I38" s="147" t="s">
        <v>1666</v>
      </c>
      <c r="J38" s="147" t="s">
        <v>1866</v>
      </c>
      <c r="L38" s="147" t="s">
        <v>1104</v>
      </c>
      <c r="M38" s="147" t="s">
        <v>1547</v>
      </c>
      <c r="N38" s="147" t="s">
        <v>1579</v>
      </c>
    </row>
    <row r="39" spans="1:14">
      <c r="A39" s="148" t="s">
        <v>657</v>
      </c>
      <c r="B39" s="149">
        <v>200050</v>
      </c>
      <c r="C39" s="150" t="s">
        <v>152</v>
      </c>
      <c r="D39" s="149">
        <v>2072000</v>
      </c>
      <c r="E39" s="150" t="s">
        <v>152</v>
      </c>
      <c r="F39" s="151"/>
      <c r="G39" s="151"/>
      <c r="H39" s="147" t="s">
        <v>1667</v>
      </c>
      <c r="I39" s="147" t="s">
        <v>1668</v>
      </c>
      <c r="J39" s="147" t="s">
        <v>1867</v>
      </c>
      <c r="L39" s="147" t="s">
        <v>1110</v>
      </c>
      <c r="M39" s="147" t="s">
        <v>1549</v>
      </c>
      <c r="N39" s="147" t="s">
        <v>1580</v>
      </c>
    </row>
    <row r="40" spans="1:14">
      <c r="A40" s="148" t="s">
        <v>657</v>
      </c>
      <c r="B40" s="149">
        <v>200601</v>
      </c>
      <c r="C40" s="150" t="s">
        <v>152</v>
      </c>
      <c r="D40" s="149">
        <v>2071000</v>
      </c>
      <c r="E40" s="150" t="s">
        <v>152</v>
      </c>
      <c r="F40" s="151"/>
      <c r="G40" s="151"/>
      <c r="H40" s="147" t="s">
        <v>1669</v>
      </c>
      <c r="I40" s="147" t="s">
        <v>1670</v>
      </c>
      <c r="J40" s="147" t="s">
        <v>1868</v>
      </c>
      <c r="L40" s="147" t="s">
        <v>1113</v>
      </c>
      <c r="M40" s="147" t="s">
        <v>1550</v>
      </c>
      <c r="N40" s="147" t="s">
        <v>1581</v>
      </c>
    </row>
    <row r="41" spans="1:14">
      <c r="A41" s="148" t="s">
        <v>657</v>
      </c>
      <c r="B41" s="149">
        <v>206001</v>
      </c>
      <c r="C41" s="150" t="s">
        <v>152</v>
      </c>
      <c r="D41" s="149">
        <v>0</v>
      </c>
      <c r="E41" s="150" t="s">
        <v>152</v>
      </c>
      <c r="F41" s="151"/>
      <c r="G41" s="151"/>
      <c r="H41" s="147" t="s">
        <v>1671</v>
      </c>
      <c r="I41" s="153" t="s">
        <v>844</v>
      </c>
      <c r="J41" s="147" t="s">
        <v>1865</v>
      </c>
      <c r="L41" s="147" t="s">
        <v>1116</v>
      </c>
      <c r="M41" s="147" t="s">
        <v>1551</v>
      </c>
      <c r="N41" s="147" t="s">
        <v>1581</v>
      </c>
    </row>
    <row r="42" spans="1:14">
      <c r="A42" s="148" t="s">
        <v>657</v>
      </c>
      <c r="B42" s="149">
        <v>215501</v>
      </c>
      <c r="C42" s="150" t="s">
        <v>152</v>
      </c>
      <c r="D42" s="149">
        <v>2020000</v>
      </c>
      <c r="E42" s="150" t="s">
        <v>152</v>
      </c>
      <c r="F42" s="151"/>
      <c r="G42" s="151"/>
      <c r="H42" s="147" t="s">
        <v>1672</v>
      </c>
      <c r="I42" s="147" t="s">
        <v>1673</v>
      </c>
      <c r="J42" s="147" t="s">
        <v>1869</v>
      </c>
      <c r="L42" s="147" t="s">
        <v>1119</v>
      </c>
      <c r="M42" s="147" t="s">
        <v>1552</v>
      </c>
      <c r="N42" s="147" t="s">
        <v>1581</v>
      </c>
    </row>
    <row r="43" spans="1:14">
      <c r="A43" s="148" t="s">
        <v>657</v>
      </c>
      <c r="B43" s="149">
        <v>215502</v>
      </c>
      <c r="C43" s="150" t="s">
        <v>152</v>
      </c>
      <c r="D43" s="149">
        <v>2020000</v>
      </c>
      <c r="E43" s="150" t="s">
        <v>152</v>
      </c>
      <c r="F43" s="151"/>
      <c r="G43" s="151"/>
      <c r="H43" s="147" t="s">
        <v>1674</v>
      </c>
      <c r="I43" s="147" t="s">
        <v>1673</v>
      </c>
      <c r="J43" s="147" t="s">
        <v>1869</v>
      </c>
      <c r="L43" s="147" t="s">
        <v>1122</v>
      </c>
      <c r="M43" s="147" t="s">
        <v>1553</v>
      </c>
      <c r="N43" s="147" t="s">
        <v>1581</v>
      </c>
    </row>
    <row r="44" spans="1:14">
      <c r="A44" s="148" t="s">
        <v>657</v>
      </c>
      <c r="B44" s="149">
        <v>215510</v>
      </c>
      <c r="C44" s="150" t="s">
        <v>152</v>
      </c>
      <c r="D44" s="149">
        <v>2020000</v>
      </c>
      <c r="E44" s="150" t="s">
        <v>152</v>
      </c>
      <c r="F44" s="151"/>
      <c r="G44" s="151"/>
      <c r="H44" s="147" t="s">
        <v>1675</v>
      </c>
      <c r="I44" s="147" t="s">
        <v>1673</v>
      </c>
      <c r="J44" s="147" t="s">
        <v>1869</v>
      </c>
      <c r="L44" s="147" t="s">
        <v>1125</v>
      </c>
      <c r="M44" s="147" t="s">
        <v>1554</v>
      </c>
      <c r="N44" s="147" t="s">
        <v>1582</v>
      </c>
    </row>
    <row r="45" spans="1:14">
      <c r="A45" s="148" t="s">
        <v>657</v>
      </c>
      <c r="B45" s="149">
        <v>215521</v>
      </c>
      <c r="C45" s="150" t="s">
        <v>152</v>
      </c>
      <c r="D45" s="149">
        <v>2020000</v>
      </c>
      <c r="E45" s="150" t="s">
        <v>152</v>
      </c>
      <c r="F45" s="151"/>
      <c r="G45" s="151"/>
      <c r="H45" s="147" t="s">
        <v>1676</v>
      </c>
      <c r="I45" s="147" t="s">
        <v>1673</v>
      </c>
      <c r="J45" s="147" t="s">
        <v>1869</v>
      </c>
      <c r="L45" s="147" t="s">
        <v>1133</v>
      </c>
      <c r="M45" s="147" t="s">
        <v>1556</v>
      </c>
      <c r="N45" s="147" t="s">
        <v>1584</v>
      </c>
    </row>
    <row r="46" spans="1:14">
      <c r="A46" s="148" t="s">
        <v>657</v>
      </c>
      <c r="B46" s="149">
        <v>215522</v>
      </c>
      <c r="C46" s="150" t="s">
        <v>152</v>
      </c>
      <c r="D46" s="149">
        <v>2020000</v>
      </c>
      <c r="E46" s="150" t="s">
        <v>152</v>
      </c>
      <c r="F46" s="151"/>
      <c r="G46" s="151"/>
      <c r="H46" s="147" t="s">
        <v>1677</v>
      </c>
      <c r="I46" s="147" t="s">
        <v>1673</v>
      </c>
      <c r="J46" s="147" t="s">
        <v>1869</v>
      </c>
      <c r="L46" s="154"/>
      <c r="M46" s="154"/>
    </row>
    <row r="47" spans="1:14">
      <c r="A47" s="148" t="s">
        <v>657</v>
      </c>
      <c r="B47" s="149">
        <v>215523</v>
      </c>
      <c r="C47" s="150" t="s">
        <v>152</v>
      </c>
      <c r="D47" s="149">
        <v>2020000</v>
      </c>
      <c r="E47" s="150" t="s">
        <v>152</v>
      </c>
      <c r="F47" s="151"/>
      <c r="G47" s="151"/>
      <c r="H47" s="147" t="s">
        <v>1678</v>
      </c>
      <c r="I47" s="147" t="s">
        <v>1673</v>
      </c>
      <c r="J47" s="147" t="s">
        <v>1869</v>
      </c>
      <c r="L47" s="154"/>
      <c r="M47" s="154"/>
    </row>
    <row r="48" spans="1:14">
      <c r="A48" s="148" t="s">
        <v>657</v>
      </c>
      <c r="B48" s="149">
        <v>215524</v>
      </c>
      <c r="C48" s="150" t="s">
        <v>152</v>
      </c>
      <c r="D48" s="149">
        <v>2020000</v>
      </c>
      <c r="E48" s="150" t="s">
        <v>152</v>
      </c>
      <c r="F48" s="151"/>
      <c r="G48" s="151"/>
      <c r="H48" s="147" t="s">
        <v>1679</v>
      </c>
      <c r="I48" s="147" t="s">
        <v>1673</v>
      </c>
      <c r="J48" s="147" t="s">
        <v>1869</v>
      </c>
      <c r="L48" s="154"/>
      <c r="M48" s="154"/>
    </row>
    <row r="49" spans="1:13">
      <c r="A49" s="148" t="s">
        <v>657</v>
      </c>
      <c r="B49" s="149">
        <v>215525</v>
      </c>
      <c r="C49" s="150" t="s">
        <v>152</v>
      </c>
      <c r="D49" s="149">
        <v>2020000</v>
      </c>
      <c r="E49" s="150" t="s">
        <v>152</v>
      </c>
      <c r="F49" s="151"/>
      <c r="G49" s="151"/>
      <c r="H49" s="147" t="s">
        <v>1680</v>
      </c>
      <c r="I49" s="147" t="s">
        <v>1673</v>
      </c>
      <c r="J49" s="147" t="s">
        <v>1869</v>
      </c>
      <c r="L49" s="154"/>
      <c r="M49" s="154"/>
    </row>
    <row r="50" spans="1:13">
      <c r="A50" s="148" t="s">
        <v>657</v>
      </c>
      <c r="B50" s="149">
        <v>215530</v>
      </c>
      <c r="C50" s="150" t="s">
        <v>152</v>
      </c>
      <c r="D50" s="149">
        <v>2020000</v>
      </c>
      <c r="E50" s="150" t="s">
        <v>152</v>
      </c>
      <c r="F50" s="151"/>
      <c r="G50" s="151"/>
      <c r="H50" s="147" t="s">
        <v>1681</v>
      </c>
      <c r="I50" s="147" t="s">
        <v>1673</v>
      </c>
      <c r="J50" s="147" t="s">
        <v>1869</v>
      </c>
      <c r="L50" s="154"/>
      <c r="M50" s="154"/>
    </row>
    <row r="51" spans="1:13">
      <c r="A51" s="148" t="s">
        <v>657</v>
      </c>
      <c r="B51" s="149">
        <v>288500</v>
      </c>
      <c r="C51" s="150" t="s">
        <v>152</v>
      </c>
      <c r="D51" s="149">
        <v>2702000</v>
      </c>
      <c r="E51" s="150" t="s">
        <v>152</v>
      </c>
      <c r="F51" s="151"/>
      <c r="G51" s="151"/>
      <c r="H51" s="147" t="s">
        <v>1682</v>
      </c>
      <c r="I51" s="147" t="s">
        <v>1683</v>
      </c>
      <c r="J51" s="147" t="s">
        <v>1870</v>
      </c>
      <c r="L51" s="154"/>
      <c r="M51" s="154"/>
    </row>
    <row r="52" spans="1:13">
      <c r="A52" s="148" t="s">
        <v>657</v>
      </c>
      <c r="B52" s="149">
        <v>390100</v>
      </c>
      <c r="C52" s="150" t="s">
        <v>152</v>
      </c>
      <c r="D52" s="149">
        <v>8202000</v>
      </c>
      <c r="E52" s="150" t="s">
        <v>152</v>
      </c>
      <c r="F52" s="151"/>
      <c r="G52" s="151"/>
      <c r="H52" s="147" t="s">
        <v>1684</v>
      </c>
      <c r="I52" s="147" t="s">
        <v>1685</v>
      </c>
      <c r="J52" s="147" t="s">
        <v>1871</v>
      </c>
      <c r="L52" s="154"/>
      <c r="M52" s="154"/>
    </row>
    <row r="53" spans="1:13">
      <c r="A53" s="148" t="s">
        <v>657</v>
      </c>
      <c r="B53" s="149">
        <v>390103</v>
      </c>
      <c r="C53" s="150" t="s">
        <v>152</v>
      </c>
      <c r="D53" s="149">
        <v>8202000</v>
      </c>
      <c r="E53" s="150" t="s">
        <v>152</v>
      </c>
      <c r="F53" s="151"/>
      <c r="G53" s="151"/>
      <c r="H53" s="147" t="s">
        <v>1686</v>
      </c>
      <c r="I53" s="147" t="s">
        <v>1685</v>
      </c>
      <c r="J53" s="147" t="s">
        <v>1871</v>
      </c>
      <c r="L53" s="154"/>
      <c r="M53" s="154"/>
    </row>
    <row r="54" spans="1:13">
      <c r="A54" s="148" t="s">
        <v>657</v>
      </c>
      <c r="B54" s="149">
        <v>390104</v>
      </c>
      <c r="C54" s="150" t="s">
        <v>152</v>
      </c>
      <c r="D54" s="149">
        <v>8201110</v>
      </c>
      <c r="E54" s="150" t="s">
        <v>152</v>
      </c>
      <c r="F54" s="151"/>
      <c r="G54" s="151"/>
      <c r="H54" s="147" t="s">
        <v>1687</v>
      </c>
      <c r="I54" s="147" t="s">
        <v>1688</v>
      </c>
      <c r="J54" s="147" t="s">
        <v>1872</v>
      </c>
      <c r="L54" s="154"/>
      <c r="M54" s="154"/>
    </row>
    <row r="55" spans="1:13">
      <c r="A55" s="148" t="s">
        <v>657</v>
      </c>
      <c r="B55" s="149">
        <v>390105</v>
      </c>
      <c r="C55" s="150" t="s">
        <v>152</v>
      </c>
      <c r="D55" s="149">
        <v>8202000</v>
      </c>
      <c r="E55" s="150" t="s">
        <v>152</v>
      </c>
      <c r="F55" s="151"/>
      <c r="G55" s="151"/>
      <c r="H55" s="147" t="s">
        <v>1689</v>
      </c>
      <c r="I55" s="147" t="s">
        <v>1685</v>
      </c>
      <c r="J55" s="147" t="s">
        <v>1871</v>
      </c>
      <c r="L55" s="154"/>
      <c r="M55" s="154"/>
    </row>
    <row r="56" spans="1:13">
      <c r="A56" s="148" t="s">
        <v>657</v>
      </c>
      <c r="B56" s="149">
        <v>390106</v>
      </c>
      <c r="C56" s="150" t="s">
        <v>152</v>
      </c>
      <c r="D56" s="149">
        <v>8211050</v>
      </c>
      <c r="E56" s="150" t="s">
        <v>152</v>
      </c>
      <c r="F56" s="151"/>
      <c r="G56" s="151"/>
      <c r="H56" s="147" t="s">
        <v>1690</v>
      </c>
      <c r="I56" s="147" t="s">
        <v>1691</v>
      </c>
      <c r="J56" s="147" t="s">
        <v>1873</v>
      </c>
      <c r="L56" s="154"/>
      <c r="M56" s="154"/>
    </row>
    <row r="57" spans="1:13">
      <c r="A57" s="148" t="s">
        <v>657</v>
      </c>
      <c r="B57" s="149">
        <v>390107</v>
      </c>
      <c r="C57" s="150" t="s">
        <v>152</v>
      </c>
      <c r="D57" s="149">
        <v>8209000</v>
      </c>
      <c r="E57" s="150" t="s">
        <v>152</v>
      </c>
      <c r="F57" s="151"/>
      <c r="G57" s="151"/>
      <c r="H57" s="147" t="s">
        <v>1692</v>
      </c>
      <c r="I57" s="147" t="s">
        <v>1693</v>
      </c>
      <c r="J57" s="147" t="s">
        <v>1874</v>
      </c>
      <c r="L57" s="154"/>
      <c r="M57" s="154"/>
    </row>
    <row r="58" spans="1:13">
      <c r="A58" s="148" t="s">
        <v>657</v>
      </c>
      <c r="B58" s="149">
        <v>390108</v>
      </c>
      <c r="C58" s="150" t="s">
        <v>152</v>
      </c>
      <c r="D58" s="149">
        <v>8202000</v>
      </c>
      <c r="E58" s="150" t="s">
        <v>152</v>
      </c>
      <c r="F58" s="151"/>
      <c r="G58" s="151"/>
      <c r="H58" s="147" t="s">
        <v>1694</v>
      </c>
      <c r="I58" s="147" t="s">
        <v>1685</v>
      </c>
      <c r="J58" s="147" t="s">
        <v>1871</v>
      </c>
      <c r="L58" s="154"/>
      <c r="M58" s="154"/>
    </row>
    <row r="59" spans="1:13">
      <c r="A59" s="148" t="s">
        <v>657</v>
      </c>
      <c r="B59" s="149">
        <v>390109</v>
      </c>
      <c r="C59" s="150" t="s">
        <v>152</v>
      </c>
      <c r="D59" s="149">
        <v>8201200</v>
      </c>
      <c r="E59" s="150" t="s">
        <v>152</v>
      </c>
      <c r="F59" s="151"/>
      <c r="G59" s="151"/>
      <c r="H59" s="147" t="s">
        <v>1695</v>
      </c>
      <c r="I59" s="147" t="s">
        <v>1696</v>
      </c>
      <c r="J59" s="147" t="s">
        <v>1875</v>
      </c>
      <c r="L59" s="154"/>
      <c r="M59" s="154"/>
    </row>
    <row r="60" spans="1:13">
      <c r="A60" s="148" t="s">
        <v>657</v>
      </c>
      <c r="B60" s="149">
        <v>390110</v>
      </c>
      <c r="C60" s="150" t="s">
        <v>152</v>
      </c>
      <c r="D60" s="149">
        <v>8218000</v>
      </c>
      <c r="E60" s="150" t="s">
        <v>152</v>
      </c>
      <c r="F60" s="151"/>
      <c r="G60" s="151"/>
      <c r="H60" s="147" t="s">
        <v>1697</v>
      </c>
      <c r="I60" s="147" t="s">
        <v>1698</v>
      </c>
      <c r="J60" s="147" t="s">
        <v>1876</v>
      </c>
      <c r="L60" s="154"/>
      <c r="M60" s="154"/>
    </row>
    <row r="61" spans="1:13">
      <c r="A61" s="148" t="s">
        <v>657</v>
      </c>
      <c r="B61" s="149">
        <v>414100</v>
      </c>
      <c r="C61" s="150" t="s">
        <v>152</v>
      </c>
      <c r="D61" s="149">
        <v>4143200</v>
      </c>
      <c r="E61" s="150" t="s">
        <v>152</v>
      </c>
      <c r="F61" s="151"/>
      <c r="G61" s="151"/>
      <c r="H61" s="147" t="s">
        <v>1699</v>
      </c>
      <c r="I61" s="147" t="s">
        <v>1700</v>
      </c>
      <c r="J61" s="147" t="s">
        <v>1877</v>
      </c>
      <c r="L61" s="154"/>
      <c r="M61" s="154"/>
    </row>
    <row r="62" spans="1:13">
      <c r="A62" s="148" t="s">
        <v>657</v>
      </c>
      <c r="B62" s="149">
        <v>414150</v>
      </c>
      <c r="C62" s="150" t="s">
        <v>152</v>
      </c>
      <c r="D62" s="149">
        <v>4143200</v>
      </c>
      <c r="E62" s="150" t="s">
        <v>152</v>
      </c>
      <c r="F62" s="151"/>
      <c r="G62" s="151"/>
      <c r="H62" s="147" t="s">
        <v>1701</v>
      </c>
      <c r="I62" s="147" t="s">
        <v>1700</v>
      </c>
      <c r="J62" s="147" t="s">
        <v>1877</v>
      </c>
      <c r="L62" s="154"/>
      <c r="M62" s="154"/>
    </row>
    <row r="63" spans="1:13">
      <c r="A63" s="148" t="s">
        <v>657</v>
      </c>
      <c r="B63" s="149">
        <v>414159</v>
      </c>
      <c r="C63" s="150" t="s">
        <v>152</v>
      </c>
      <c r="D63" s="149">
        <v>4143200</v>
      </c>
      <c r="E63" s="150" t="s">
        <v>152</v>
      </c>
      <c r="F63" s="151"/>
      <c r="G63" s="151"/>
      <c r="H63" s="147" t="s">
        <v>1702</v>
      </c>
      <c r="I63" s="147" t="s">
        <v>1700</v>
      </c>
      <c r="J63" s="147" t="s">
        <v>1877</v>
      </c>
      <c r="L63" s="154"/>
      <c r="M63" s="154"/>
    </row>
    <row r="64" spans="1:13">
      <c r="A64" s="148" t="s">
        <v>657</v>
      </c>
      <c r="B64" s="149">
        <v>414199</v>
      </c>
      <c r="C64" s="150" t="s">
        <v>152</v>
      </c>
      <c r="D64" s="149">
        <v>4143200</v>
      </c>
      <c r="E64" s="150" t="s">
        <v>152</v>
      </c>
      <c r="F64" s="151"/>
      <c r="G64" s="151"/>
      <c r="H64" s="147" t="s">
        <v>1703</v>
      </c>
      <c r="I64" s="147" t="s">
        <v>1700</v>
      </c>
      <c r="J64" s="147" t="s">
        <v>1877</v>
      </c>
      <c r="L64" s="154"/>
      <c r="M64" s="154"/>
    </row>
    <row r="65" spans="1:13">
      <c r="A65" s="148" t="s">
        <v>657</v>
      </c>
      <c r="B65" s="149">
        <v>414210</v>
      </c>
      <c r="C65" s="150" t="s">
        <v>152</v>
      </c>
      <c r="D65" s="149">
        <v>4143500</v>
      </c>
      <c r="E65" s="150" t="s">
        <v>152</v>
      </c>
      <c r="F65" s="151"/>
      <c r="G65" s="151"/>
      <c r="H65" s="147" t="s">
        <v>1704</v>
      </c>
      <c r="I65" s="147" t="s">
        <v>1705</v>
      </c>
      <c r="J65" s="147" t="s">
        <v>1878</v>
      </c>
      <c r="L65" s="154"/>
      <c r="M65" s="154"/>
    </row>
    <row r="66" spans="1:13">
      <c r="A66" s="148" t="s">
        <v>657</v>
      </c>
      <c r="B66" s="149">
        <v>414219</v>
      </c>
      <c r="C66" s="150" t="s">
        <v>152</v>
      </c>
      <c r="D66" s="149">
        <v>4143500</v>
      </c>
      <c r="E66" s="150" t="s">
        <v>152</v>
      </c>
      <c r="F66" s="151"/>
      <c r="G66" s="151"/>
      <c r="H66" s="147" t="s">
        <v>1706</v>
      </c>
      <c r="I66" s="147" t="s">
        <v>1705</v>
      </c>
      <c r="J66" s="147" t="s">
        <v>1878</v>
      </c>
      <c r="L66" s="154"/>
      <c r="M66" s="154"/>
    </row>
    <row r="67" spans="1:13">
      <c r="A67" s="148" t="s">
        <v>657</v>
      </c>
      <c r="B67" s="149">
        <v>414220</v>
      </c>
      <c r="C67" s="150" t="s">
        <v>152</v>
      </c>
      <c r="D67" s="149">
        <v>4143500</v>
      </c>
      <c r="E67" s="150" t="s">
        <v>152</v>
      </c>
      <c r="F67" s="151"/>
      <c r="G67" s="151"/>
      <c r="H67" s="147" t="s">
        <v>1707</v>
      </c>
      <c r="I67" s="147" t="s">
        <v>1705</v>
      </c>
      <c r="J67" s="147" t="s">
        <v>1878</v>
      </c>
      <c r="L67" s="154"/>
      <c r="M67" s="154"/>
    </row>
    <row r="68" spans="1:13">
      <c r="A68" s="148" t="s">
        <v>657</v>
      </c>
      <c r="B68" s="149">
        <v>414229</v>
      </c>
      <c r="C68" s="150" t="s">
        <v>152</v>
      </c>
      <c r="D68" s="149">
        <v>4143500</v>
      </c>
      <c r="E68" s="150" t="s">
        <v>152</v>
      </c>
      <c r="F68" s="151"/>
      <c r="G68" s="151"/>
      <c r="H68" s="147" t="s">
        <v>1708</v>
      </c>
      <c r="I68" s="147" t="s">
        <v>1705</v>
      </c>
      <c r="J68" s="147" t="s">
        <v>1878</v>
      </c>
      <c r="L68" s="154"/>
      <c r="M68" s="154"/>
    </row>
    <row r="69" spans="1:13">
      <c r="A69" s="148" t="s">
        <v>657</v>
      </c>
      <c r="B69" s="149">
        <v>414230</v>
      </c>
      <c r="C69" s="150" t="s">
        <v>152</v>
      </c>
      <c r="D69" s="149">
        <v>4143500</v>
      </c>
      <c r="E69" s="150" t="s">
        <v>152</v>
      </c>
      <c r="F69" s="151"/>
      <c r="G69" s="151"/>
      <c r="H69" s="147" t="s">
        <v>1709</v>
      </c>
      <c r="I69" s="147" t="s">
        <v>1705</v>
      </c>
      <c r="J69" s="147" t="s">
        <v>1878</v>
      </c>
      <c r="L69" s="154"/>
      <c r="M69" s="154"/>
    </row>
    <row r="70" spans="1:13">
      <c r="A70" s="148" t="s">
        <v>657</v>
      </c>
      <c r="B70" s="149">
        <v>414239</v>
      </c>
      <c r="C70" s="150" t="s">
        <v>152</v>
      </c>
      <c r="D70" s="149">
        <v>4143500</v>
      </c>
      <c r="E70" s="150" t="s">
        <v>152</v>
      </c>
      <c r="F70" s="151"/>
      <c r="G70" s="151"/>
      <c r="H70" s="147" t="s">
        <v>1710</v>
      </c>
      <c r="I70" s="147" t="s">
        <v>1705</v>
      </c>
      <c r="J70" s="147" t="s">
        <v>1878</v>
      </c>
      <c r="L70" s="154"/>
      <c r="M70" s="154"/>
    </row>
    <row r="71" spans="1:13">
      <c r="A71" s="148" t="s">
        <v>657</v>
      </c>
      <c r="B71" s="149">
        <v>414300</v>
      </c>
      <c r="C71" s="150" t="s">
        <v>152</v>
      </c>
      <c r="D71" s="149">
        <v>4143600</v>
      </c>
      <c r="E71" s="150" t="s">
        <v>152</v>
      </c>
      <c r="F71" s="151"/>
      <c r="G71" s="151"/>
      <c r="H71" s="147" t="s">
        <v>1711</v>
      </c>
      <c r="I71" s="147" t="s">
        <v>1712</v>
      </c>
      <c r="J71" s="147" t="s">
        <v>1879</v>
      </c>
      <c r="L71" s="154"/>
      <c r="M71" s="154"/>
    </row>
    <row r="72" spans="1:13">
      <c r="A72" s="148" t="s">
        <v>657</v>
      </c>
      <c r="B72" s="149">
        <v>414398</v>
      </c>
      <c r="C72" s="150" t="s">
        <v>152</v>
      </c>
      <c r="D72" s="149">
        <v>4143600</v>
      </c>
      <c r="E72" s="150" t="s">
        <v>152</v>
      </c>
      <c r="F72" s="151"/>
      <c r="G72" s="151"/>
      <c r="H72" s="147" t="s">
        <v>1713</v>
      </c>
      <c r="I72" s="147" t="s">
        <v>1712</v>
      </c>
      <c r="J72" s="147" t="s">
        <v>1879</v>
      </c>
      <c r="L72" s="154"/>
      <c r="M72" s="154"/>
    </row>
    <row r="73" spans="1:13">
      <c r="A73" s="148" t="s">
        <v>657</v>
      </c>
      <c r="B73" s="149">
        <v>414399</v>
      </c>
      <c r="C73" s="150" t="s">
        <v>152</v>
      </c>
      <c r="D73" s="149">
        <v>4143600</v>
      </c>
      <c r="E73" s="150" t="s">
        <v>152</v>
      </c>
      <c r="F73" s="151"/>
      <c r="G73" s="151"/>
      <c r="H73" s="147" t="s">
        <v>1714</v>
      </c>
      <c r="I73" s="147" t="s">
        <v>1712</v>
      </c>
      <c r="J73" s="147" t="s">
        <v>1879</v>
      </c>
      <c r="L73" s="154"/>
      <c r="M73" s="154"/>
    </row>
    <row r="74" spans="1:13">
      <c r="A74" s="148" t="s">
        <v>657</v>
      </c>
      <c r="B74" s="149">
        <v>414400</v>
      </c>
      <c r="C74" s="150" t="s">
        <v>152</v>
      </c>
      <c r="D74" s="149">
        <v>4143600</v>
      </c>
      <c r="E74" s="150" t="s">
        <v>152</v>
      </c>
      <c r="F74" s="151"/>
      <c r="G74" s="151"/>
      <c r="H74" s="147" t="s">
        <v>1715</v>
      </c>
      <c r="I74" s="147" t="s">
        <v>1712</v>
      </c>
      <c r="J74" s="147" t="s">
        <v>1879</v>
      </c>
      <c r="L74" s="154"/>
      <c r="M74" s="154"/>
    </row>
    <row r="75" spans="1:13">
      <c r="A75" s="148" t="s">
        <v>657</v>
      </c>
      <c r="B75" s="149">
        <v>415001</v>
      </c>
      <c r="C75" s="150" t="s">
        <v>152</v>
      </c>
      <c r="D75" s="149">
        <v>4143100</v>
      </c>
      <c r="E75" s="150" t="s">
        <v>152</v>
      </c>
      <c r="F75" s="151"/>
      <c r="G75" s="151"/>
      <c r="H75" s="147" t="s">
        <v>1716</v>
      </c>
      <c r="I75" s="147" t="s">
        <v>1717</v>
      </c>
      <c r="J75" s="147" t="s">
        <v>1880</v>
      </c>
      <c r="L75" s="154"/>
      <c r="M75" s="154"/>
    </row>
    <row r="76" spans="1:13">
      <c r="A76" s="148" t="s">
        <v>657</v>
      </c>
      <c r="B76" s="149">
        <v>415100</v>
      </c>
      <c r="C76" s="150" t="s">
        <v>152</v>
      </c>
      <c r="D76" s="149">
        <v>4143100</v>
      </c>
      <c r="E76" s="150" t="s">
        <v>152</v>
      </c>
      <c r="F76" s="151"/>
      <c r="G76" s="151"/>
      <c r="H76" s="147" t="s">
        <v>1718</v>
      </c>
      <c r="I76" s="147" t="s">
        <v>1717</v>
      </c>
      <c r="J76" s="147" t="s">
        <v>1880</v>
      </c>
      <c r="L76" s="154"/>
      <c r="M76" s="154"/>
    </row>
    <row r="77" spans="1:13">
      <c r="A77" s="148" t="s">
        <v>657</v>
      </c>
      <c r="B77" s="149">
        <v>415150</v>
      </c>
      <c r="C77" s="150" t="s">
        <v>152</v>
      </c>
      <c r="D77" s="149">
        <v>4143100</v>
      </c>
      <c r="E77" s="150" t="s">
        <v>152</v>
      </c>
      <c r="F77" s="151"/>
      <c r="G77" s="151"/>
      <c r="H77" s="147" t="s">
        <v>1719</v>
      </c>
      <c r="I77" s="147" t="s">
        <v>1717</v>
      </c>
      <c r="J77" s="147" t="s">
        <v>1880</v>
      </c>
      <c r="L77" s="154"/>
      <c r="M77" s="154"/>
    </row>
    <row r="78" spans="1:13">
      <c r="A78" s="148" t="s">
        <v>657</v>
      </c>
      <c r="B78" s="149">
        <v>415199</v>
      </c>
      <c r="C78" s="150" t="s">
        <v>152</v>
      </c>
      <c r="D78" s="149">
        <v>4143100</v>
      </c>
      <c r="E78" s="150" t="s">
        <v>152</v>
      </c>
      <c r="F78" s="151"/>
      <c r="G78" s="151"/>
      <c r="H78" s="147" t="s">
        <v>1720</v>
      </c>
      <c r="I78" s="147" t="s">
        <v>1717</v>
      </c>
      <c r="J78" s="147" t="s">
        <v>1880</v>
      </c>
      <c r="L78" s="154"/>
      <c r="M78" s="154"/>
    </row>
    <row r="79" spans="1:13">
      <c r="A79" s="148" t="s">
        <v>657</v>
      </c>
      <c r="B79" s="149">
        <v>416000</v>
      </c>
      <c r="C79" s="150" t="s">
        <v>152</v>
      </c>
      <c r="D79" s="149">
        <v>4143900</v>
      </c>
      <c r="E79" s="150" t="s">
        <v>152</v>
      </c>
      <c r="F79" s="151"/>
      <c r="G79" s="151"/>
      <c r="H79" s="147" t="s">
        <v>1721</v>
      </c>
      <c r="I79" s="147" t="s">
        <v>1722</v>
      </c>
      <c r="J79" s="147" t="s">
        <v>1528</v>
      </c>
      <c r="L79" s="154"/>
      <c r="M79" s="154"/>
    </row>
    <row r="80" spans="1:13">
      <c r="A80" s="148" t="s">
        <v>657</v>
      </c>
      <c r="B80" s="149">
        <v>416001</v>
      </c>
      <c r="C80" s="150" t="s">
        <v>152</v>
      </c>
      <c r="D80" s="149">
        <v>4143900</v>
      </c>
      <c r="E80" s="150" t="s">
        <v>152</v>
      </c>
      <c r="F80" s="151"/>
      <c r="G80" s="151"/>
      <c r="H80" s="147" t="s">
        <v>1723</v>
      </c>
      <c r="I80" s="147" t="s">
        <v>1722</v>
      </c>
      <c r="J80" s="147" t="s">
        <v>1528</v>
      </c>
      <c r="L80" s="154"/>
      <c r="M80" s="154"/>
    </row>
    <row r="81" spans="1:13">
      <c r="A81" s="148" t="s">
        <v>657</v>
      </c>
      <c r="B81" s="149">
        <v>416002</v>
      </c>
      <c r="C81" s="150" t="s">
        <v>152</v>
      </c>
      <c r="D81" s="149">
        <v>4143900</v>
      </c>
      <c r="E81" s="150" t="s">
        <v>152</v>
      </c>
      <c r="F81" s="151"/>
      <c r="G81" s="151"/>
      <c r="H81" s="147" t="s">
        <v>1724</v>
      </c>
      <c r="I81" s="147" t="s">
        <v>1722</v>
      </c>
      <c r="J81" s="147" t="s">
        <v>1528</v>
      </c>
      <c r="L81" s="154"/>
      <c r="M81" s="154"/>
    </row>
    <row r="82" spans="1:13">
      <c r="A82" s="148" t="s">
        <v>657</v>
      </c>
      <c r="B82" s="149">
        <v>417000</v>
      </c>
      <c r="C82" s="150" t="s">
        <v>152</v>
      </c>
      <c r="D82" s="149">
        <v>4143700</v>
      </c>
      <c r="E82" s="150" t="s">
        <v>152</v>
      </c>
      <c r="F82" s="151"/>
      <c r="G82" s="151"/>
      <c r="H82" s="147" t="s">
        <v>1725</v>
      </c>
      <c r="I82" s="147" t="s">
        <v>1726</v>
      </c>
      <c r="J82" s="147" t="s">
        <v>1881</v>
      </c>
      <c r="L82" s="154"/>
      <c r="M82" s="154"/>
    </row>
    <row r="83" spans="1:13">
      <c r="A83" s="148" t="s">
        <v>657</v>
      </c>
      <c r="B83" s="149">
        <v>417100</v>
      </c>
      <c r="C83" s="150" t="s">
        <v>152</v>
      </c>
      <c r="D83" s="149">
        <v>4143700</v>
      </c>
      <c r="E83" s="150" t="s">
        <v>152</v>
      </c>
      <c r="F83" s="151"/>
      <c r="G83" s="151"/>
      <c r="H83" s="147" t="s">
        <v>1727</v>
      </c>
      <c r="I83" s="147" t="s">
        <v>1726</v>
      </c>
      <c r="J83" s="147" t="s">
        <v>1881</v>
      </c>
      <c r="L83" s="154"/>
      <c r="M83" s="154"/>
    </row>
    <row r="84" spans="1:13">
      <c r="A84" s="148" t="s">
        <v>657</v>
      </c>
      <c r="B84" s="149">
        <v>417199</v>
      </c>
      <c r="C84" s="150" t="s">
        <v>152</v>
      </c>
      <c r="D84" s="149">
        <v>4143700</v>
      </c>
      <c r="E84" s="150" t="s">
        <v>152</v>
      </c>
      <c r="F84" s="151"/>
      <c r="G84" s="151"/>
      <c r="H84" s="147" t="s">
        <v>1728</v>
      </c>
      <c r="I84" s="147" t="s">
        <v>1726</v>
      </c>
      <c r="J84" s="147" t="s">
        <v>1881</v>
      </c>
      <c r="L84" s="154"/>
      <c r="M84" s="154"/>
    </row>
    <row r="85" spans="1:13">
      <c r="A85" s="148" t="s">
        <v>657</v>
      </c>
      <c r="B85" s="149">
        <v>418000</v>
      </c>
      <c r="C85" s="150" t="s">
        <v>152</v>
      </c>
      <c r="D85" s="149">
        <v>4143000</v>
      </c>
      <c r="E85" s="150" t="s">
        <v>152</v>
      </c>
      <c r="F85" s="151"/>
      <c r="G85" s="151"/>
      <c r="H85" s="147" t="s">
        <v>1729</v>
      </c>
      <c r="I85" s="147" t="s">
        <v>1730</v>
      </c>
      <c r="J85" s="147" t="s">
        <v>1882</v>
      </c>
      <c r="L85" s="154"/>
      <c r="M85" s="154"/>
    </row>
    <row r="86" spans="1:13">
      <c r="A86" s="148" t="s">
        <v>657</v>
      </c>
      <c r="B86" s="149">
        <v>418001</v>
      </c>
      <c r="C86" s="150" t="s">
        <v>152</v>
      </c>
      <c r="D86" s="149">
        <v>4143000</v>
      </c>
      <c r="E86" s="150" t="s">
        <v>152</v>
      </c>
      <c r="F86" s="151"/>
      <c r="G86" s="151"/>
      <c r="H86" s="147" t="s">
        <v>1731</v>
      </c>
      <c r="I86" s="147" t="s">
        <v>1730</v>
      </c>
      <c r="J86" s="147" t="s">
        <v>1882</v>
      </c>
      <c r="L86" s="154"/>
      <c r="M86" s="154"/>
    </row>
    <row r="87" spans="1:13">
      <c r="A87" s="148" t="s">
        <v>657</v>
      </c>
      <c r="B87" s="149">
        <v>418050</v>
      </c>
      <c r="C87" s="150" t="s">
        <v>152</v>
      </c>
      <c r="D87" s="149">
        <v>4143000</v>
      </c>
      <c r="E87" s="150" t="s">
        <v>152</v>
      </c>
      <c r="F87" s="151"/>
      <c r="G87" s="151"/>
      <c r="H87" s="147" t="s">
        <v>1732</v>
      </c>
      <c r="I87" s="147" t="s">
        <v>1730</v>
      </c>
      <c r="J87" s="147" t="s">
        <v>1882</v>
      </c>
      <c r="L87" s="154"/>
      <c r="M87" s="154"/>
    </row>
    <row r="88" spans="1:13">
      <c r="A88" s="148" t="s">
        <v>657</v>
      </c>
      <c r="B88" s="149">
        <v>418100</v>
      </c>
      <c r="C88" s="150" t="s">
        <v>152</v>
      </c>
      <c r="D88" s="149">
        <v>4143100</v>
      </c>
      <c r="E88" s="150" t="s">
        <v>152</v>
      </c>
      <c r="F88" s="151"/>
      <c r="G88" s="151"/>
      <c r="H88" s="147" t="s">
        <v>1733</v>
      </c>
      <c r="I88" s="147" t="s">
        <v>1717</v>
      </c>
      <c r="J88" s="147" t="s">
        <v>1880</v>
      </c>
      <c r="L88" s="154"/>
      <c r="M88" s="154"/>
    </row>
    <row r="89" spans="1:13">
      <c r="A89" s="148" t="s">
        <v>657</v>
      </c>
      <c r="B89" s="149">
        <v>418105</v>
      </c>
      <c r="C89" s="150" t="s">
        <v>152</v>
      </c>
      <c r="D89" s="149">
        <v>4143000</v>
      </c>
      <c r="E89" s="150" t="s">
        <v>152</v>
      </c>
      <c r="F89" s="151"/>
      <c r="G89" s="151"/>
      <c r="H89" s="147" t="s">
        <v>1734</v>
      </c>
      <c r="I89" s="147" t="s">
        <v>1730</v>
      </c>
      <c r="J89" s="147" t="s">
        <v>1882</v>
      </c>
      <c r="L89" s="154"/>
      <c r="M89" s="154"/>
    </row>
    <row r="90" spans="1:13">
      <c r="A90" s="148" t="s">
        <v>657</v>
      </c>
      <c r="B90" s="149">
        <v>418106</v>
      </c>
      <c r="C90" s="150" t="s">
        <v>152</v>
      </c>
      <c r="D90" s="149">
        <v>4143000</v>
      </c>
      <c r="E90" s="150" t="s">
        <v>152</v>
      </c>
      <c r="F90" s="151"/>
      <c r="G90" s="151"/>
      <c r="H90" s="147" t="s">
        <v>1735</v>
      </c>
      <c r="I90" s="147" t="s">
        <v>1730</v>
      </c>
      <c r="J90" s="147" t="s">
        <v>1882</v>
      </c>
      <c r="L90" s="154"/>
      <c r="M90" s="154"/>
    </row>
    <row r="91" spans="1:13">
      <c r="A91" s="148" t="s">
        <v>657</v>
      </c>
      <c r="B91" s="149">
        <v>418110</v>
      </c>
      <c r="C91" s="150" t="s">
        <v>152</v>
      </c>
      <c r="D91" s="149">
        <v>4143000</v>
      </c>
      <c r="E91" s="150" t="s">
        <v>152</v>
      </c>
      <c r="F91" s="151"/>
      <c r="G91" s="151"/>
      <c r="H91" s="147" t="s">
        <v>1736</v>
      </c>
      <c r="I91" s="147" t="s">
        <v>1730</v>
      </c>
      <c r="J91" s="147" t="s">
        <v>1882</v>
      </c>
      <c r="L91" s="154"/>
      <c r="M91" s="154"/>
    </row>
    <row r="92" spans="1:13">
      <c r="A92" s="148" t="s">
        <v>657</v>
      </c>
      <c r="B92" s="149">
        <v>418111</v>
      </c>
      <c r="C92" s="150" t="s">
        <v>152</v>
      </c>
      <c r="D92" s="149">
        <v>4143000</v>
      </c>
      <c r="E92" s="150" t="s">
        <v>152</v>
      </c>
      <c r="F92" s="151"/>
      <c r="G92" s="151"/>
      <c r="H92" s="147" t="s">
        <v>1737</v>
      </c>
      <c r="I92" s="147" t="s">
        <v>1730</v>
      </c>
      <c r="J92" s="147" t="s">
        <v>1882</v>
      </c>
      <c r="L92" s="154"/>
      <c r="M92" s="154"/>
    </row>
    <row r="93" spans="1:13">
      <c r="A93" s="148" t="s">
        <v>657</v>
      </c>
      <c r="B93" s="149">
        <v>418115</v>
      </c>
      <c r="C93" s="150" t="s">
        <v>152</v>
      </c>
      <c r="D93" s="149">
        <v>4143000</v>
      </c>
      <c r="E93" s="150" t="s">
        <v>152</v>
      </c>
      <c r="F93" s="151"/>
      <c r="G93" s="151"/>
      <c r="H93" s="147" t="s">
        <v>1738</v>
      </c>
      <c r="I93" s="147" t="s">
        <v>1730</v>
      </c>
      <c r="J93" s="147" t="s">
        <v>1882</v>
      </c>
      <c r="L93" s="154"/>
      <c r="M93" s="154"/>
    </row>
    <row r="94" spans="1:13">
      <c r="A94" s="148" t="s">
        <v>657</v>
      </c>
      <c r="B94" s="149">
        <v>418116</v>
      </c>
      <c r="C94" s="150" t="s">
        <v>152</v>
      </c>
      <c r="D94" s="149">
        <v>4143000</v>
      </c>
      <c r="E94" s="150" t="s">
        <v>152</v>
      </c>
      <c r="F94" s="151"/>
      <c r="G94" s="151"/>
      <c r="H94" s="147" t="s">
        <v>1739</v>
      </c>
      <c r="I94" s="147" t="s">
        <v>1730</v>
      </c>
      <c r="J94" s="147" t="s">
        <v>1882</v>
      </c>
      <c r="L94" s="154"/>
      <c r="M94" s="154"/>
    </row>
    <row r="95" spans="1:13">
      <c r="A95" s="148" t="s">
        <v>657</v>
      </c>
      <c r="B95" s="149">
        <v>418220</v>
      </c>
      <c r="C95" s="150" t="s">
        <v>152</v>
      </c>
      <c r="D95" s="149">
        <v>4143000</v>
      </c>
      <c r="E95" s="150" t="s">
        <v>152</v>
      </c>
      <c r="F95" s="151"/>
      <c r="G95" s="151"/>
      <c r="H95" s="147" t="s">
        <v>1740</v>
      </c>
      <c r="I95" s="147" t="s">
        <v>1730</v>
      </c>
      <c r="J95" s="147" t="s">
        <v>1882</v>
      </c>
      <c r="L95" s="154"/>
      <c r="M95" s="154"/>
    </row>
    <row r="96" spans="1:13">
      <c r="A96" s="148" t="s">
        <v>657</v>
      </c>
      <c r="B96" s="149">
        <v>419000</v>
      </c>
      <c r="C96" s="150" t="s">
        <v>152</v>
      </c>
      <c r="D96" s="149">
        <v>4114000</v>
      </c>
      <c r="E96" s="150" t="s">
        <v>152</v>
      </c>
      <c r="F96" s="151"/>
      <c r="G96" s="151"/>
      <c r="H96" s="147" t="s">
        <v>1741</v>
      </c>
      <c r="I96" s="147" t="s">
        <v>1580</v>
      </c>
      <c r="J96" s="147" t="s">
        <v>1531</v>
      </c>
      <c r="L96" s="154"/>
      <c r="M96" s="154"/>
    </row>
    <row r="97" spans="1:13">
      <c r="A97" s="148" t="s">
        <v>657</v>
      </c>
      <c r="B97" s="149">
        <v>419001</v>
      </c>
      <c r="C97" s="150" t="s">
        <v>152</v>
      </c>
      <c r="D97" s="149">
        <v>4114000</v>
      </c>
      <c r="E97" s="150" t="s">
        <v>152</v>
      </c>
      <c r="F97" s="151"/>
      <c r="G97" s="151"/>
      <c r="H97" s="147" t="s">
        <v>1742</v>
      </c>
      <c r="I97" s="147" t="s">
        <v>1580</v>
      </c>
      <c r="J97" s="147" t="s">
        <v>1531</v>
      </c>
      <c r="L97" s="154"/>
      <c r="M97" s="154"/>
    </row>
    <row r="98" spans="1:13">
      <c r="A98" s="148" t="s">
        <v>657</v>
      </c>
      <c r="B98" s="149">
        <v>419100</v>
      </c>
      <c r="C98" s="150" t="s">
        <v>152</v>
      </c>
      <c r="D98" s="149">
        <v>4114000</v>
      </c>
      <c r="E98" s="150" t="s">
        <v>152</v>
      </c>
      <c r="F98" s="151"/>
      <c r="G98" s="151"/>
      <c r="H98" s="147" t="s">
        <v>1743</v>
      </c>
      <c r="I98" s="147" t="s">
        <v>1580</v>
      </c>
      <c r="J98" s="147" t="s">
        <v>1531</v>
      </c>
      <c r="L98" s="154"/>
      <c r="M98" s="154"/>
    </row>
    <row r="99" spans="1:13">
      <c r="A99" s="148" t="s">
        <v>657</v>
      </c>
      <c r="B99" s="149">
        <v>419101</v>
      </c>
      <c r="C99" s="150" t="s">
        <v>152</v>
      </c>
      <c r="D99" s="149">
        <v>4114000</v>
      </c>
      <c r="E99" s="150" t="s">
        <v>152</v>
      </c>
      <c r="F99" s="151"/>
      <c r="G99" s="151"/>
      <c r="H99" s="147" t="s">
        <v>1744</v>
      </c>
      <c r="I99" s="147" t="s">
        <v>1580</v>
      </c>
      <c r="J99" s="147" t="s">
        <v>1531</v>
      </c>
      <c r="L99" s="154"/>
      <c r="M99" s="154"/>
    </row>
    <row r="100" spans="1:13">
      <c r="A100" s="148" t="s">
        <v>657</v>
      </c>
      <c r="B100" s="149">
        <v>419200</v>
      </c>
      <c r="C100" s="150" t="s">
        <v>152</v>
      </c>
      <c r="D100" s="149">
        <v>4114000</v>
      </c>
      <c r="E100" s="150" t="s">
        <v>152</v>
      </c>
      <c r="F100" s="151"/>
      <c r="G100" s="151"/>
      <c r="H100" s="147" t="s">
        <v>1745</v>
      </c>
      <c r="I100" s="147" t="s">
        <v>1580</v>
      </c>
      <c r="J100" s="147" t="s">
        <v>1531</v>
      </c>
      <c r="L100" s="154"/>
      <c r="M100" s="154"/>
    </row>
    <row r="101" spans="1:13">
      <c r="A101" s="148" t="s">
        <v>657</v>
      </c>
      <c r="B101" s="149">
        <v>419300</v>
      </c>
      <c r="C101" s="150" t="s">
        <v>152</v>
      </c>
      <c r="D101" s="149">
        <v>4114000</v>
      </c>
      <c r="E101" s="150" t="s">
        <v>152</v>
      </c>
      <c r="F101" s="151"/>
      <c r="G101" s="151"/>
      <c r="H101" s="147" t="s">
        <v>1746</v>
      </c>
      <c r="I101" s="147" t="s">
        <v>1580</v>
      </c>
      <c r="J101" s="147" t="s">
        <v>1531</v>
      </c>
      <c r="L101" s="154"/>
      <c r="M101" s="154"/>
    </row>
    <row r="102" spans="1:13">
      <c r="A102" s="148" t="s">
        <v>657</v>
      </c>
      <c r="B102" s="149">
        <v>419900</v>
      </c>
      <c r="C102" s="150" t="s">
        <v>152</v>
      </c>
      <c r="D102" s="149">
        <v>4114000</v>
      </c>
      <c r="E102" s="150" t="s">
        <v>152</v>
      </c>
      <c r="F102" s="151"/>
      <c r="G102" s="151"/>
      <c r="H102" s="147" t="s">
        <v>1747</v>
      </c>
      <c r="I102" s="147" t="s">
        <v>1580</v>
      </c>
      <c r="J102" s="147" t="s">
        <v>1531</v>
      </c>
      <c r="L102" s="154"/>
      <c r="M102" s="154"/>
    </row>
    <row r="103" spans="1:13">
      <c r="A103" s="148" t="s">
        <v>657</v>
      </c>
      <c r="B103" s="149">
        <v>419908</v>
      </c>
      <c r="C103" s="150" t="s">
        <v>152</v>
      </c>
      <c r="D103" s="149">
        <v>4114000</v>
      </c>
      <c r="E103" s="150" t="s">
        <v>152</v>
      </c>
      <c r="F103" s="151"/>
      <c r="G103" s="151"/>
      <c r="H103" s="147" t="s">
        <v>1748</v>
      </c>
      <c r="I103" s="147" t="s">
        <v>1580</v>
      </c>
      <c r="J103" s="147" t="s">
        <v>1531</v>
      </c>
      <c r="L103" s="154"/>
      <c r="M103" s="154"/>
    </row>
    <row r="104" spans="1:13">
      <c r="A104" s="148" t="s">
        <v>657</v>
      </c>
      <c r="B104" s="149">
        <v>420001</v>
      </c>
      <c r="C104" s="150" t="s">
        <v>152</v>
      </c>
      <c r="D104" s="149">
        <v>4070100</v>
      </c>
      <c r="E104" s="150" t="s">
        <v>152</v>
      </c>
      <c r="F104" s="151"/>
      <c r="G104" s="151"/>
      <c r="H104" s="147" t="s">
        <v>1749</v>
      </c>
      <c r="I104" s="147" t="s">
        <v>1585</v>
      </c>
      <c r="J104" s="147" t="s">
        <v>1883</v>
      </c>
      <c r="L104" s="154"/>
      <c r="M104" s="154"/>
    </row>
    <row r="105" spans="1:13">
      <c r="A105" s="148" t="s">
        <v>657</v>
      </c>
      <c r="B105" s="149">
        <v>441087</v>
      </c>
      <c r="C105" s="150" t="s">
        <v>152</v>
      </c>
      <c r="D105" s="149">
        <v>4224100</v>
      </c>
      <c r="E105" s="150" t="s">
        <v>152</v>
      </c>
      <c r="F105" s="151"/>
      <c r="G105" s="151"/>
      <c r="H105" s="147" t="s">
        <v>1750</v>
      </c>
      <c r="I105" s="147" t="s">
        <v>1751</v>
      </c>
      <c r="J105" s="147" t="s">
        <v>1884</v>
      </c>
      <c r="L105" s="154"/>
      <c r="M105" s="154"/>
    </row>
    <row r="106" spans="1:13">
      <c r="A106" s="148" t="s">
        <v>657</v>
      </c>
      <c r="B106" s="149">
        <v>466050</v>
      </c>
      <c r="C106" s="150" t="s">
        <v>152</v>
      </c>
      <c r="D106" s="149">
        <v>4123100</v>
      </c>
      <c r="E106" s="150" t="s">
        <v>152</v>
      </c>
      <c r="F106" s="151"/>
      <c r="G106" s="151"/>
      <c r="H106" s="147" t="s">
        <v>1752</v>
      </c>
      <c r="I106" s="147" t="s">
        <v>1579</v>
      </c>
      <c r="J106" s="147" t="s">
        <v>1546</v>
      </c>
      <c r="L106" s="154"/>
      <c r="M106" s="154"/>
    </row>
    <row r="107" spans="1:13">
      <c r="A107" s="148" t="s">
        <v>657</v>
      </c>
      <c r="B107" s="149">
        <v>466051</v>
      </c>
      <c r="C107" s="150" t="s">
        <v>152</v>
      </c>
      <c r="D107" s="149">
        <v>4123100</v>
      </c>
      <c r="E107" s="150" t="s">
        <v>152</v>
      </c>
      <c r="F107" s="151"/>
      <c r="G107" s="151"/>
      <c r="H107" s="147" t="s">
        <v>1753</v>
      </c>
      <c r="I107" s="147" t="s">
        <v>1579</v>
      </c>
      <c r="J107" s="147" t="s">
        <v>1546</v>
      </c>
      <c r="L107" s="154"/>
      <c r="M107" s="154"/>
    </row>
    <row r="108" spans="1:13">
      <c r="A108" s="148" t="s">
        <v>657</v>
      </c>
      <c r="B108" s="149">
        <v>466054</v>
      </c>
      <c r="C108" s="150" t="s">
        <v>152</v>
      </c>
      <c r="D108" s="149">
        <v>4123100</v>
      </c>
      <c r="E108" s="150" t="s">
        <v>152</v>
      </c>
      <c r="F108" s="151"/>
      <c r="G108" s="151"/>
      <c r="H108" s="147" t="s">
        <v>1754</v>
      </c>
      <c r="I108" s="147" t="s">
        <v>1579</v>
      </c>
      <c r="J108" s="147" t="s">
        <v>1546</v>
      </c>
      <c r="L108" s="154"/>
      <c r="M108" s="154"/>
    </row>
    <row r="109" spans="1:13">
      <c r="A109" s="148" t="s">
        <v>657</v>
      </c>
      <c r="B109" s="149">
        <v>466056</v>
      </c>
      <c r="C109" s="150" t="s">
        <v>152</v>
      </c>
      <c r="D109" s="149">
        <v>4123100</v>
      </c>
      <c r="E109" s="150" t="s">
        <v>152</v>
      </c>
      <c r="F109" s="151"/>
      <c r="G109" s="151"/>
      <c r="H109" s="147" t="s">
        <v>1755</v>
      </c>
      <c r="I109" s="147" t="s">
        <v>1579</v>
      </c>
      <c r="J109" s="147" t="s">
        <v>1546</v>
      </c>
      <c r="L109" s="154"/>
      <c r="M109" s="154"/>
    </row>
    <row r="110" spans="1:13">
      <c r="A110" s="148" t="s">
        <v>657</v>
      </c>
      <c r="B110" s="149">
        <v>466057</v>
      </c>
      <c r="C110" s="150" t="s">
        <v>152</v>
      </c>
      <c r="D110" s="149">
        <v>4123100</v>
      </c>
      <c r="E110" s="150" t="s">
        <v>152</v>
      </c>
      <c r="F110" s="151"/>
      <c r="G110" s="151"/>
      <c r="H110" s="147" t="s">
        <v>1756</v>
      </c>
      <c r="I110" s="147" t="s">
        <v>1579</v>
      </c>
      <c r="J110" s="147" t="s">
        <v>1546</v>
      </c>
      <c r="L110" s="154"/>
      <c r="M110" s="154"/>
    </row>
    <row r="111" spans="1:13">
      <c r="A111" s="148" t="s">
        <v>657</v>
      </c>
      <c r="B111" s="149">
        <v>466059</v>
      </c>
      <c r="C111" s="150" t="s">
        <v>152</v>
      </c>
      <c r="D111" s="149">
        <v>4123100</v>
      </c>
      <c r="E111" s="150" t="s">
        <v>152</v>
      </c>
      <c r="F111" s="151"/>
      <c r="G111" s="151"/>
      <c r="H111" s="147" t="s">
        <v>1757</v>
      </c>
      <c r="I111" s="147" t="s">
        <v>1579</v>
      </c>
      <c r="J111" s="147" t="s">
        <v>1546</v>
      </c>
      <c r="L111" s="154"/>
      <c r="M111" s="154"/>
    </row>
    <row r="112" spans="1:13">
      <c r="A112" s="148" t="s">
        <v>657</v>
      </c>
      <c r="B112" s="149">
        <v>466060</v>
      </c>
      <c r="C112" s="150" t="s">
        <v>152</v>
      </c>
      <c r="D112" s="149">
        <v>4123100</v>
      </c>
      <c r="E112" s="150" t="s">
        <v>152</v>
      </c>
      <c r="F112" s="151"/>
      <c r="G112" s="151"/>
      <c r="H112" s="147" t="s">
        <v>1758</v>
      </c>
      <c r="I112" s="147" t="s">
        <v>1579</v>
      </c>
      <c r="J112" s="147" t="s">
        <v>1546</v>
      </c>
      <c r="L112" s="154"/>
      <c r="M112" s="154"/>
    </row>
    <row r="113" spans="1:13">
      <c r="A113" s="148" t="s">
        <v>657</v>
      </c>
      <c r="B113" s="149">
        <v>466061</v>
      </c>
      <c r="C113" s="150" t="s">
        <v>152</v>
      </c>
      <c r="D113" s="149">
        <v>4123100</v>
      </c>
      <c r="E113" s="150" t="s">
        <v>152</v>
      </c>
      <c r="F113" s="151"/>
      <c r="G113" s="151"/>
      <c r="H113" s="147" t="s">
        <v>1759</v>
      </c>
      <c r="I113" s="147" t="s">
        <v>1579</v>
      </c>
      <c r="J113" s="147" t="s">
        <v>1546</v>
      </c>
      <c r="L113" s="154"/>
      <c r="M113" s="154"/>
    </row>
    <row r="114" spans="1:13">
      <c r="A114" s="148" t="s">
        <v>657</v>
      </c>
      <c r="B114" s="149">
        <v>466062</v>
      </c>
      <c r="C114" s="150" t="s">
        <v>152</v>
      </c>
      <c r="D114" s="149">
        <v>4123100</v>
      </c>
      <c r="E114" s="150" t="s">
        <v>152</v>
      </c>
      <c r="F114" s="151"/>
      <c r="G114" s="151"/>
      <c r="H114" s="147" t="s">
        <v>1760</v>
      </c>
      <c r="I114" s="147" t="s">
        <v>1579</v>
      </c>
      <c r="J114" s="147" t="s">
        <v>1546</v>
      </c>
      <c r="L114" s="154"/>
      <c r="M114" s="154"/>
    </row>
    <row r="115" spans="1:13">
      <c r="A115" s="148" t="s">
        <v>657</v>
      </c>
      <c r="B115" s="149">
        <v>466065</v>
      </c>
      <c r="C115" s="150" t="s">
        <v>152</v>
      </c>
      <c r="D115" s="149">
        <v>4123100</v>
      </c>
      <c r="E115" s="150" t="s">
        <v>152</v>
      </c>
      <c r="F115" s="151"/>
      <c r="G115" s="151"/>
      <c r="H115" s="147" t="s">
        <v>1761</v>
      </c>
      <c r="I115" s="147" t="s">
        <v>1579</v>
      </c>
      <c r="J115" s="147" t="s">
        <v>1546</v>
      </c>
      <c r="L115" s="154"/>
      <c r="M115" s="154"/>
    </row>
    <row r="116" spans="1:13">
      <c r="A116" s="148" t="s">
        <v>657</v>
      </c>
      <c r="B116" s="149">
        <v>466066</v>
      </c>
      <c r="C116" s="150" t="s">
        <v>152</v>
      </c>
      <c r="D116" s="149">
        <v>4123100</v>
      </c>
      <c r="E116" s="150" t="s">
        <v>152</v>
      </c>
      <c r="F116" s="151"/>
      <c r="G116" s="151"/>
      <c r="H116" s="147" t="s">
        <v>1762</v>
      </c>
      <c r="I116" s="147" t="s">
        <v>1579</v>
      </c>
      <c r="J116" s="147" t="s">
        <v>1546</v>
      </c>
      <c r="L116" s="154"/>
      <c r="M116" s="154"/>
    </row>
    <row r="117" spans="1:13">
      <c r="A117" s="148" t="s">
        <v>657</v>
      </c>
      <c r="B117" s="149">
        <v>466067</v>
      </c>
      <c r="C117" s="150" t="s">
        <v>152</v>
      </c>
      <c r="D117" s="149">
        <v>4123100</v>
      </c>
      <c r="E117" s="150" t="s">
        <v>152</v>
      </c>
      <c r="F117" s="151"/>
      <c r="G117" s="151"/>
      <c r="H117" s="147" t="s">
        <v>1763</v>
      </c>
      <c r="I117" s="147" t="s">
        <v>1579</v>
      </c>
      <c r="J117" s="147" t="s">
        <v>1546</v>
      </c>
      <c r="L117" s="154"/>
      <c r="M117" s="154"/>
    </row>
    <row r="118" spans="1:13">
      <c r="A118" s="148" t="s">
        <v>657</v>
      </c>
      <c r="B118" s="149">
        <v>466100</v>
      </c>
      <c r="C118" s="150" t="s">
        <v>152</v>
      </c>
      <c r="D118" s="149">
        <v>4123200</v>
      </c>
      <c r="E118" s="150" t="s">
        <v>152</v>
      </c>
      <c r="F118" s="151"/>
      <c r="G118" s="151"/>
      <c r="H118" s="147" t="s">
        <v>1764</v>
      </c>
      <c r="I118" s="147" t="s">
        <v>1765</v>
      </c>
      <c r="J118" s="147" t="s">
        <v>1885</v>
      </c>
      <c r="L118" s="154"/>
      <c r="M118" s="154"/>
    </row>
    <row r="119" spans="1:13">
      <c r="A119" s="148" t="s">
        <v>657</v>
      </c>
      <c r="B119" s="149">
        <v>466101</v>
      </c>
      <c r="C119" s="150" t="s">
        <v>152</v>
      </c>
      <c r="D119" s="149">
        <v>4123200</v>
      </c>
      <c r="E119" s="150" t="s">
        <v>152</v>
      </c>
      <c r="F119" s="151"/>
      <c r="G119" s="151"/>
      <c r="H119" s="147" t="s">
        <v>1766</v>
      </c>
      <c r="I119" s="147" t="s">
        <v>1765</v>
      </c>
      <c r="J119" s="147" t="s">
        <v>1885</v>
      </c>
      <c r="L119" s="154"/>
      <c r="M119" s="154"/>
    </row>
    <row r="120" spans="1:13">
      <c r="A120" s="148" t="s">
        <v>657</v>
      </c>
      <c r="B120" s="149">
        <v>466102</v>
      </c>
      <c r="C120" s="150" t="s">
        <v>152</v>
      </c>
      <c r="D120" s="149">
        <v>4123200</v>
      </c>
      <c r="E120" s="150" t="s">
        <v>152</v>
      </c>
      <c r="F120" s="151"/>
      <c r="G120" s="151"/>
      <c r="H120" s="147" t="s">
        <v>1767</v>
      </c>
      <c r="I120" s="147" t="s">
        <v>1765</v>
      </c>
      <c r="J120" s="147" t="s">
        <v>1885</v>
      </c>
      <c r="L120" s="154"/>
      <c r="M120" s="154"/>
    </row>
    <row r="121" spans="1:13">
      <c r="A121" s="148" t="s">
        <v>657</v>
      </c>
      <c r="B121" s="149">
        <v>466103</v>
      </c>
      <c r="C121" s="150" t="s">
        <v>152</v>
      </c>
      <c r="D121" s="149">
        <v>4123200</v>
      </c>
      <c r="E121" s="150" t="s">
        <v>152</v>
      </c>
      <c r="F121" s="151"/>
      <c r="G121" s="151"/>
      <c r="H121" s="147" t="s">
        <v>1768</v>
      </c>
      <c r="I121" s="147" t="s">
        <v>1765</v>
      </c>
      <c r="J121" s="147" t="s">
        <v>1885</v>
      </c>
      <c r="L121" s="154"/>
      <c r="M121" s="154"/>
    </row>
    <row r="122" spans="1:13">
      <c r="A122" s="148" t="s">
        <v>657</v>
      </c>
      <c r="B122" s="149">
        <v>466105</v>
      </c>
      <c r="C122" s="150" t="s">
        <v>152</v>
      </c>
      <c r="D122" s="149">
        <v>4123200</v>
      </c>
      <c r="E122" s="150" t="s">
        <v>152</v>
      </c>
      <c r="F122" s="151"/>
      <c r="G122" s="151"/>
      <c r="H122" s="147" t="s">
        <v>1769</v>
      </c>
      <c r="I122" s="147" t="s">
        <v>1765</v>
      </c>
      <c r="J122" s="147" t="s">
        <v>1885</v>
      </c>
      <c r="L122" s="154"/>
      <c r="M122" s="154"/>
    </row>
    <row r="123" spans="1:13">
      <c r="A123" s="148" t="s">
        <v>657</v>
      </c>
      <c r="B123" s="149">
        <v>466106</v>
      </c>
      <c r="C123" s="150" t="s">
        <v>152</v>
      </c>
      <c r="D123" s="149">
        <v>4123200</v>
      </c>
      <c r="E123" s="150" t="s">
        <v>152</v>
      </c>
      <c r="F123" s="151"/>
      <c r="G123" s="151"/>
      <c r="H123" s="147" t="s">
        <v>1770</v>
      </c>
      <c r="I123" s="147" t="s">
        <v>1765</v>
      </c>
      <c r="J123" s="147" t="s">
        <v>1885</v>
      </c>
      <c r="L123" s="154"/>
      <c r="M123" s="154"/>
    </row>
    <row r="124" spans="1:13">
      <c r="A124" s="148" t="s">
        <v>657</v>
      </c>
      <c r="B124" s="149">
        <v>466114</v>
      </c>
      <c r="C124" s="150" t="s">
        <v>152</v>
      </c>
      <c r="D124" s="149">
        <v>4123200</v>
      </c>
      <c r="E124" s="150" t="s">
        <v>152</v>
      </c>
      <c r="F124" s="151"/>
      <c r="G124" s="151"/>
      <c r="H124" s="147" t="s">
        <v>1771</v>
      </c>
      <c r="I124" s="147" t="s">
        <v>1765</v>
      </c>
      <c r="J124" s="147" t="s">
        <v>1885</v>
      </c>
      <c r="L124" s="154"/>
      <c r="M124" s="154"/>
    </row>
    <row r="125" spans="1:13">
      <c r="A125" s="148" t="s">
        <v>657</v>
      </c>
      <c r="B125" s="149">
        <v>474002</v>
      </c>
      <c r="C125" s="150" t="s">
        <v>152</v>
      </c>
      <c r="D125" s="149">
        <v>7166018</v>
      </c>
      <c r="E125" s="150" t="s">
        <v>152</v>
      </c>
      <c r="F125" s="151"/>
      <c r="G125" s="151"/>
      <c r="H125" s="147" t="s">
        <v>1772</v>
      </c>
      <c r="I125" s="147" t="s">
        <v>1773</v>
      </c>
      <c r="J125" s="147" t="s">
        <v>1886</v>
      </c>
      <c r="L125" s="154"/>
      <c r="M125" s="154"/>
    </row>
    <row r="126" spans="1:13">
      <c r="A126" s="148" t="s">
        <v>657</v>
      </c>
      <c r="B126" s="149">
        <v>474003</v>
      </c>
      <c r="C126" s="150" t="s">
        <v>152</v>
      </c>
      <c r="D126" s="149">
        <v>7231000</v>
      </c>
      <c r="E126" s="150" t="s">
        <v>152</v>
      </c>
      <c r="F126" s="151"/>
      <c r="G126" s="151"/>
      <c r="H126" s="147" t="s">
        <v>1774</v>
      </c>
      <c r="I126" s="147" t="s">
        <v>1573</v>
      </c>
      <c r="J126" s="147" t="s">
        <v>1535</v>
      </c>
      <c r="L126" s="154"/>
      <c r="M126" s="154"/>
    </row>
    <row r="127" spans="1:13">
      <c r="A127" s="148" t="s">
        <v>657</v>
      </c>
      <c r="B127" s="149">
        <v>474004</v>
      </c>
      <c r="C127" s="150" t="s">
        <v>152</v>
      </c>
      <c r="D127" s="149">
        <v>7231000</v>
      </c>
      <c r="E127" s="150" t="s">
        <v>152</v>
      </c>
      <c r="F127" s="151"/>
      <c r="G127" s="151"/>
      <c r="H127" s="147" t="s">
        <v>1775</v>
      </c>
      <c r="I127" s="147" t="s">
        <v>1573</v>
      </c>
      <c r="J127" s="147" t="s">
        <v>1535</v>
      </c>
      <c r="L127" s="154"/>
      <c r="M127" s="154"/>
    </row>
    <row r="128" spans="1:13">
      <c r="A128" s="148" t="s">
        <v>657</v>
      </c>
      <c r="B128" s="149">
        <v>750500</v>
      </c>
      <c r="C128" s="150" t="s">
        <v>152</v>
      </c>
      <c r="D128" s="149">
        <v>7174000</v>
      </c>
      <c r="E128" s="150" t="s">
        <v>152</v>
      </c>
      <c r="F128" s="151"/>
      <c r="G128" s="151"/>
      <c r="H128" s="147" t="s">
        <v>1776</v>
      </c>
      <c r="I128" s="147" t="s">
        <v>1777</v>
      </c>
      <c r="J128" s="147" t="s">
        <v>1887</v>
      </c>
      <c r="L128" s="154"/>
      <c r="M128" s="154"/>
    </row>
    <row r="129" spans="1:13">
      <c r="A129" s="148"/>
      <c r="B129" s="149"/>
      <c r="C129" s="150" t="s">
        <v>152</v>
      </c>
      <c r="D129" s="149"/>
      <c r="E129" s="150"/>
      <c r="F129" s="148" t="s">
        <v>1591</v>
      </c>
      <c r="G129" s="151"/>
      <c r="H129" s="153" t="s">
        <v>1595</v>
      </c>
      <c r="I129" s="147" t="s">
        <v>1599</v>
      </c>
      <c r="J129" s="147" t="s">
        <v>1855</v>
      </c>
      <c r="L129" s="154"/>
      <c r="M129" s="154"/>
    </row>
    <row r="130" spans="1:13">
      <c r="A130" s="148"/>
      <c r="B130" s="149"/>
      <c r="C130" s="150" t="s">
        <v>152</v>
      </c>
      <c r="D130" s="149"/>
      <c r="E130" s="150"/>
      <c r="F130" s="148" t="s">
        <v>1592</v>
      </c>
      <c r="G130" s="151"/>
      <c r="H130" s="153" t="s">
        <v>1596</v>
      </c>
      <c r="I130" s="147" t="s">
        <v>1599</v>
      </c>
      <c r="J130" s="147" t="s">
        <v>1855</v>
      </c>
      <c r="L130" s="154"/>
      <c r="M130" s="154"/>
    </row>
    <row r="131" spans="1:13">
      <c r="A131" s="148"/>
      <c r="B131" s="149"/>
      <c r="C131" s="150" t="s">
        <v>152</v>
      </c>
      <c r="D131" s="149"/>
      <c r="E131" s="150"/>
      <c r="F131" s="148" t="s">
        <v>1593</v>
      </c>
      <c r="G131" s="151"/>
      <c r="H131" s="153" t="s">
        <v>1597</v>
      </c>
      <c r="I131" s="147" t="s">
        <v>1599</v>
      </c>
      <c r="J131" s="147" t="s">
        <v>1855</v>
      </c>
      <c r="L131" s="154"/>
      <c r="M131" s="154"/>
    </row>
    <row r="132" spans="1:13">
      <c r="A132" s="148"/>
      <c r="B132" s="149"/>
      <c r="C132" s="150" t="s">
        <v>152</v>
      </c>
      <c r="D132" s="149"/>
      <c r="E132" s="150"/>
      <c r="F132" s="148" t="s">
        <v>1594</v>
      </c>
      <c r="G132" s="151"/>
      <c r="H132" s="153" t="s">
        <v>1598</v>
      </c>
      <c r="I132" s="147" t="s">
        <v>1599</v>
      </c>
      <c r="J132" s="147" t="s">
        <v>1855</v>
      </c>
      <c r="L132" s="154"/>
      <c r="M132" s="154"/>
    </row>
    <row r="133" spans="1:13">
      <c r="A133" s="148" t="s">
        <v>658</v>
      </c>
      <c r="B133" s="149" t="s">
        <v>659</v>
      </c>
      <c r="C133" s="150" t="s">
        <v>152</v>
      </c>
      <c r="D133" s="149">
        <v>1100200</v>
      </c>
      <c r="E133" s="150" t="s">
        <v>152</v>
      </c>
      <c r="F133" s="148" t="s">
        <v>660</v>
      </c>
      <c r="G133" s="148" t="s">
        <v>651</v>
      </c>
      <c r="H133" s="147" t="s">
        <v>661</v>
      </c>
      <c r="I133" s="147" t="s">
        <v>1618</v>
      </c>
      <c r="J133" s="147" t="s">
        <v>1849</v>
      </c>
      <c r="L133" s="154"/>
      <c r="M133" s="154"/>
    </row>
    <row r="134" spans="1:13">
      <c r="A134" s="148" t="s">
        <v>658</v>
      </c>
      <c r="B134" s="149" t="s">
        <v>662</v>
      </c>
      <c r="C134" s="150" t="s">
        <v>152</v>
      </c>
      <c r="D134" s="149">
        <v>1100000</v>
      </c>
      <c r="E134" s="150" t="s">
        <v>152</v>
      </c>
      <c r="F134" s="148" t="s">
        <v>663</v>
      </c>
      <c r="G134" s="148" t="s">
        <v>651</v>
      </c>
      <c r="H134" s="147" t="s">
        <v>664</v>
      </c>
      <c r="I134" s="147" t="s">
        <v>1599</v>
      </c>
      <c r="J134" s="147" t="s">
        <v>1855</v>
      </c>
      <c r="L134" s="154"/>
      <c r="M134" s="154"/>
    </row>
    <row r="135" spans="1:13">
      <c r="A135" s="148" t="s">
        <v>658</v>
      </c>
      <c r="B135" s="149" t="s">
        <v>665</v>
      </c>
      <c r="C135" s="150" t="s">
        <v>152</v>
      </c>
      <c r="D135" s="149">
        <v>1100100</v>
      </c>
      <c r="E135" s="150" t="s">
        <v>152</v>
      </c>
      <c r="F135" s="148" t="s">
        <v>1600</v>
      </c>
      <c r="G135" s="148" t="s">
        <v>651</v>
      </c>
      <c r="H135" s="147" t="s">
        <v>666</v>
      </c>
      <c r="I135" s="147" t="s">
        <v>1778</v>
      </c>
      <c r="J135" s="147" t="s">
        <v>1888</v>
      </c>
      <c r="L135" s="154"/>
      <c r="M135" s="154"/>
    </row>
    <row r="136" spans="1:13">
      <c r="A136" s="148"/>
      <c r="B136" s="149"/>
      <c r="C136" s="150"/>
      <c r="D136" s="149"/>
      <c r="E136" s="150"/>
      <c r="F136" s="148" t="s">
        <v>1601</v>
      </c>
      <c r="G136" s="148"/>
      <c r="H136" s="153" t="s">
        <v>1607</v>
      </c>
      <c r="I136" s="147" t="s">
        <v>1599</v>
      </c>
      <c r="J136" s="147" t="s">
        <v>1855</v>
      </c>
      <c r="L136" s="154"/>
      <c r="M136" s="154"/>
    </row>
    <row r="137" spans="1:13">
      <c r="A137" s="148"/>
      <c r="B137" s="149"/>
      <c r="C137" s="150"/>
      <c r="D137" s="149"/>
      <c r="E137" s="150"/>
      <c r="F137" s="148" t="s">
        <v>1602</v>
      </c>
      <c r="G137" s="148"/>
      <c r="H137" s="153" t="s">
        <v>1612</v>
      </c>
      <c r="I137" s="147" t="s">
        <v>1599</v>
      </c>
      <c r="J137" s="147" t="s">
        <v>1855</v>
      </c>
      <c r="L137" s="154"/>
      <c r="M137" s="154"/>
    </row>
    <row r="138" spans="1:13">
      <c r="A138" s="148"/>
      <c r="B138" s="149"/>
      <c r="C138" s="150"/>
      <c r="D138" s="149"/>
      <c r="E138" s="150"/>
      <c r="F138" s="148" t="s">
        <v>1603</v>
      </c>
      <c r="G138" s="148"/>
      <c r="H138" s="153" t="s">
        <v>1608</v>
      </c>
      <c r="I138" s="147" t="s">
        <v>1599</v>
      </c>
      <c r="J138" s="147" t="s">
        <v>1855</v>
      </c>
      <c r="L138" s="154"/>
      <c r="M138" s="154"/>
    </row>
    <row r="139" spans="1:13">
      <c r="A139" s="148"/>
      <c r="B139" s="149"/>
      <c r="C139" s="150"/>
      <c r="D139" s="149"/>
      <c r="E139" s="150"/>
      <c r="F139" s="148" t="s">
        <v>1604</v>
      </c>
      <c r="G139" s="148"/>
      <c r="H139" s="153" t="s">
        <v>1609</v>
      </c>
      <c r="I139" s="147" t="s">
        <v>1599</v>
      </c>
      <c r="J139" s="147" t="s">
        <v>1855</v>
      </c>
      <c r="L139" s="154"/>
      <c r="M139" s="154"/>
    </row>
    <row r="140" spans="1:13">
      <c r="A140" s="148"/>
      <c r="B140" s="149"/>
      <c r="C140" s="150"/>
      <c r="D140" s="149"/>
      <c r="E140" s="150"/>
      <c r="F140" s="148" t="s">
        <v>1605</v>
      </c>
      <c r="G140" s="148"/>
      <c r="H140" s="153" t="s">
        <v>1610</v>
      </c>
      <c r="I140" s="147" t="s">
        <v>1599</v>
      </c>
      <c r="J140" s="147" t="s">
        <v>1855</v>
      </c>
      <c r="L140" s="154"/>
      <c r="M140" s="154"/>
    </row>
    <row r="141" spans="1:13">
      <c r="A141" s="148"/>
      <c r="B141" s="149"/>
      <c r="C141" s="150"/>
      <c r="D141" s="149"/>
      <c r="E141" s="150"/>
      <c r="F141" s="148" t="s">
        <v>1606</v>
      </c>
      <c r="G141" s="148"/>
      <c r="H141" s="153" t="s">
        <v>1611</v>
      </c>
      <c r="I141" s="147" t="s">
        <v>1599</v>
      </c>
      <c r="J141" s="147" t="s">
        <v>1855</v>
      </c>
      <c r="L141" s="154"/>
      <c r="M141" s="154"/>
    </row>
    <row r="142" spans="1:13">
      <c r="A142" s="148" t="s">
        <v>658</v>
      </c>
      <c r="B142" s="149" t="s">
        <v>667</v>
      </c>
      <c r="C142" s="150" t="s">
        <v>152</v>
      </c>
      <c r="D142" s="149">
        <v>1214000</v>
      </c>
      <c r="E142" s="150" t="s">
        <v>152</v>
      </c>
      <c r="F142" s="148" t="s">
        <v>668</v>
      </c>
      <c r="G142" s="148" t="s">
        <v>651</v>
      </c>
      <c r="H142" s="147" t="s">
        <v>669</v>
      </c>
      <c r="I142" s="147" t="s">
        <v>1779</v>
      </c>
      <c r="J142" s="147" t="s">
        <v>1889</v>
      </c>
      <c r="L142" s="154"/>
      <c r="M142" s="154"/>
    </row>
    <row r="143" spans="1:13">
      <c r="A143" s="148" t="s">
        <v>658</v>
      </c>
      <c r="B143" s="149" t="s">
        <v>670</v>
      </c>
      <c r="C143" s="150" t="s">
        <v>152</v>
      </c>
      <c r="D143" s="149">
        <v>1219000</v>
      </c>
      <c r="E143" s="150" t="s">
        <v>152</v>
      </c>
      <c r="F143" s="148" t="s">
        <v>671</v>
      </c>
      <c r="G143" s="148" t="s">
        <v>651</v>
      </c>
      <c r="H143" s="147" t="s">
        <v>672</v>
      </c>
      <c r="I143" s="147" t="s">
        <v>1780</v>
      </c>
      <c r="J143" s="147" t="s">
        <v>1890</v>
      </c>
      <c r="L143" s="154"/>
      <c r="M143" s="154"/>
    </row>
    <row r="144" spans="1:13">
      <c r="A144" s="148" t="s">
        <v>658</v>
      </c>
      <c r="B144" s="149" t="s">
        <v>673</v>
      </c>
      <c r="C144" s="150" t="s">
        <v>152</v>
      </c>
      <c r="D144" s="149">
        <v>1220000</v>
      </c>
      <c r="E144" s="150" t="s">
        <v>152</v>
      </c>
      <c r="F144" s="148" t="s">
        <v>674</v>
      </c>
      <c r="G144" s="148" t="s">
        <v>651</v>
      </c>
      <c r="H144" s="147" t="s">
        <v>675</v>
      </c>
      <c r="I144" s="147" t="s">
        <v>1781</v>
      </c>
      <c r="J144" s="147" t="s">
        <v>1891</v>
      </c>
      <c r="L144" s="154"/>
      <c r="M144" s="154"/>
    </row>
    <row r="145" spans="1:13">
      <c r="A145" s="148" t="s">
        <v>658</v>
      </c>
      <c r="B145" s="149" t="s">
        <v>676</v>
      </c>
      <c r="C145" s="150" t="s">
        <v>152</v>
      </c>
      <c r="D145" s="149">
        <v>1219000</v>
      </c>
      <c r="E145" s="150" t="s">
        <v>152</v>
      </c>
      <c r="F145" s="148" t="s">
        <v>677</v>
      </c>
      <c r="G145" s="148" t="s">
        <v>651</v>
      </c>
      <c r="H145" s="147" t="s">
        <v>678</v>
      </c>
      <c r="I145" s="147" t="s">
        <v>1780</v>
      </c>
      <c r="J145" s="147" t="s">
        <v>1890</v>
      </c>
      <c r="L145" s="154"/>
      <c r="M145" s="154"/>
    </row>
    <row r="146" spans="1:13">
      <c r="A146" s="148" t="s">
        <v>658</v>
      </c>
      <c r="B146" s="149" t="s">
        <v>679</v>
      </c>
      <c r="C146" s="150" t="s">
        <v>152</v>
      </c>
      <c r="D146" s="149">
        <v>1221000</v>
      </c>
      <c r="E146" s="150" t="s">
        <v>152</v>
      </c>
      <c r="F146" s="148" t="s">
        <v>680</v>
      </c>
      <c r="G146" s="148" t="s">
        <v>651</v>
      </c>
      <c r="H146" s="147" t="s">
        <v>681</v>
      </c>
      <c r="I146" s="147" t="s">
        <v>1782</v>
      </c>
      <c r="J146" s="147" t="s">
        <v>1892</v>
      </c>
      <c r="L146" s="154"/>
      <c r="M146" s="154"/>
    </row>
    <row r="147" spans="1:13">
      <c r="A147" s="148" t="s">
        <v>658</v>
      </c>
      <c r="B147" s="149" t="s">
        <v>682</v>
      </c>
      <c r="C147" s="150" t="s">
        <v>152</v>
      </c>
      <c r="D147" s="149">
        <v>1225000</v>
      </c>
      <c r="E147" s="150" t="s">
        <v>152</v>
      </c>
      <c r="F147" s="148" t="s">
        <v>683</v>
      </c>
      <c r="G147" s="148" t="s">
        <v>651</v>
      </c>
      <c r="H147" s="147" t="s">
        <v>684</v>
      </c>
      <c r="I147" s="147" t="s">
        <v>1783</v>
      </c>
      <c r="J147" s="147" t="s">
        <v>1893</v>
      </c>
      <c r="L147" s="154"/>
      <c r="M147" s="154"/>
    </row>
    <row r="148" spans="1:13">
      <c r="A148" s="148" t="s">
        <v>658</v>
      </c>
      <c r="B148" s="149" t="s">
        <v>685</v>
      </c>
      <c r="C148" s="150" t="s">
        <v>152</v>
      </c>
      <c r="D148" s="149">
        <v>1216000</v>
      </c>
      <c r="E148" s="150" t="s">
        <v>152</v>
      </c>
      <c r="F148" s="148" t="s">
        <v>686</v>
      </c>
      <c r="G148" s="148" t="s">
        <v>651</v>
      </c>
      <c r="H148" s="147" t="s">
        <v>687</v>
      </c>
      <c r="I148" s="147" t="s">
        <v>1784</v>
      </c>
      <c r="J148" s="147" t="s">
        <v>1894</v>
      </c>
      <c r="L148" s="154"/>
      <c r="M148" s="154"/>
    </row>
    <row r="149" spans="1:13">
      <c r="A149" s="148" t="s">
        <v>658</v>
      </c>
      <c r="B149" s="149" t="s">
        <v>688</v>
      </c>
      <c r="C149" s="150" t="s">
        <v>152</v>
      </c>
      <c r="D149" s="149">
        <v>1310000</v>
      </c>
      <c r="E149" s="150" t="s">
        <v>152</v>
      </c>
      <c r="F149" s="148" t="s">
        <v>689</v>
      </c>
      <c r="G149" s="148" t="s">
        <v>651</v>
      </c>
      <c r="H149" s="147" t="s">
        <v>690</v>
      </c>
      <c r="I149" s="147" t="s">
        <v>1785</v>
      </c>
      <c r="J149" s="147" t="s">
        <v>1895</v>
      </c>
      <c r="L149" s="154"/>
      <c r="M149" s="154"/>
    </row>
    <row r="150" spans="1:13">
      <c r="A150" s="148" t="s">
        <v>658</v>
      </c>
      <c r="B150" s="149" t="s">
        <v>691</v>
      </c>
      <c r="C150" s="150" t="s">
        <v>152</v>
      </c>
      <c r="D150" s="149">
        <v>1411000</v>
      </c>
      <c r="E150" s="150" t="s">
        <v>152</v>
      </c>
      <c r="F150" s="148" t="s">
        <v>692</v>
      </c>
      <c r="G150" s="148" t="s">
        <v>651</v>
      </c>
      <c r="H150" s="147" t="s">
        <v>693</v>
      </c>
      <c r="I150" s="147" t="s">
        <v>1786</v>
      </c>
      <c r="J150" s="147" t="s">
        <v>1896</v>
      </c>
      <c r="L150" s="154"/>
      <c r="M150" s="154"/>
    </row>
    <row r="151" spans="1:13">
      <c r="A151" s="148" t="s">
        <v>658</v>
      </c>
      <c r="B151" s="149" t="s">
        <v>694</v>
      </c>
      <c r="C151" s="150" t="s">
        <v>152</v>
      </c>
      <c r="D151" s="149">
        <v>1410000</v>
      </c>
      <c r="E151" s="150" t="s">
        <v>152</v>
      </c>
      <c r="F151" s="148" t="s">
        <v>695</v>
      </c>
      <c r="G151" s="148" t="s">
        <v>651</v>
      </c>
      <c r="H151" s="147" t="s">
        <v>696</v>
      </c>
      <c r="I151" s="147" t="s">
        <v>1787</v>
      </c>
      <c r="J151" s="147" t="s">
        <v>1897</v>
      </c>
      <c r="L151" s="154"/>
      <c r="M151" s="154"/>
    </row>
    <row r="152" spans="1:13">
      <c r="A152" s="148" t="s">
        <v>658</v>
      </c>
      <c r="B152" s="149" t="s">
        <v>697</v>
      </c>
      <c r="C152" s="150" t="s">
        <v>152</v>
      </c>
      <c r="D152" s="149">
        <v>1330000</v>
      </c>
      <c r="E152" s="150" t="s">
        <v>152</v>
      </c>
      <c r="F152" s="148" t="s">
        <v>698</v>
      </c>
      <c r="G152" s="148" t="s">
        <v>651</v>
      </c>
      <c r="H152" s="147" t="s">
        <v>699</v>
      </c>
      <c r="I152" s="147" t="s">
        <v>1650</v>
      </c>
      <c r="J152" s="147" t="s">
        <v>1859</v>
      </c>
      <c r="L152" s="154"/>
      <c r="M152" s="154"/>
    </row>
    <row r="153" spans="1:13">
      <c r="A153" s="148" t="s">
        <v>658</v>
      </c>
      <c r="B153" s="149" t="s">
        <v>700</v>
      </c>
      <c r="C153" s="150" t="s">
        <v>152</v>
      </c>
      <c r="D153" s="149">
        <v>1350000</v>
      </c>
      <c r="E153" s="150" t="s">
        <v>152</v>
      </c>
      <c r="F153" s="148" t="s">
        <v>701</v>
      </c>
      <c r="G153" s="148" t="s">
        <v>651</v>
      </c>
      <c r="H153" s="147" t="s">
        <v>702</v>
      </c>
      <c r="I153" s="147" t="s">
        <v>1658</v>
      </c>
      <c r="J153" s="147" t="s">
        <v>1862</v>
      </c>
      <c r="L153" s="154"/>
      <c r="M153" s="154"/>
    </row>
    <row r="154" spans="1:13">
      <c r="A154" s="148" t="s">
        <v>658</v>
      </c>
      <c r="B154" s="149" t="s">
        <v>703</v>
      </c>
      <c r="C154" s="150" t="s">
        <v>152</v>
      </c>
      <c r="D154" s="149">
        <v>1352000</v>
      </c>
      <c r="E154" s="150" t="s">
        <v>152</v>
      </c>
      <c r="F154" s="148" t="s">
        <v>704</v>
      </c>
      <c r="G154" s="148" t="s">
        <v>651</v>
      </c>
      <c r="H154" s="147" t="s">
        <v>705</v>
      </c>
      <c r="I154" s="147" t="s">
        <v>1788</v>
      </c>
      <c r="J154" s="147" t="s">
        <v>1898</v>
      </c>
      <c r="L154" s="154"/>
      <c r="M154" s="154"/>
    </row>
    <row r="155" spans="1:13">
      <c r="A155" s="148" t="s">
        <v>658</v>
      </c>
      <c r="B155" s="149" t="s">
        <v>706</v>
      </c>
      <c r="C155" s="150" t="s">
        <v>152</v>
      </c>
      <c r="D155" s="149">
        <v>1320000</v>
      </c>
      <c r="E155" s="150" t="s">
        <v>152</v>
      </c>
      <c r="F155" s="148" t="s">
        <v>707</v>
      </c>
      <c r="G155" s="148" t="s">
        <v>651</v>
      </c>
      <c r="H155" s="147" t="s">
        <v>708</v>
      </c>
      <c r="I155" s="147" t="s">
        <v>1789</v>
      </c>
      <c r="J155" s="147" t="s">
        <v>1899</v>
      </c>
      <c r="L155" s="154"/>
      <c r="M155" s="154"/>
    </row>
    <row r="156" spans="1:13">
      <c r="A156" s="148" t="s">
        <v>658</v>
      </c>
      <c r="B156" s="149" t="s">
        <v>709</v>
      </c>
      <c r="C156" s="150" t="s">
        <v>152</v>
      </c>
      <c r="D156" s="149">
        <v>1352000</v>
      </c>
      <c r="E156" s="150" t="s">
        <v>152</v>
      </c>
      <c r="F156" s="148" t="s">
        <v>710</v>
      </c>
      <c r="G156" s="148" t="s">
        <v>651</v>
      </c>
      <c r="H156" s="147" t="s">
        <v>711</v>
      </c>
      <c r="I156" s="147" t="s">
        <v>1788</v>
      </c>
      <c r="J156" s="147" t="s">
        <v>1898</v>
      </c>
      <c r="L156" s="154"/>
      <c r="M156" s="154"/>
    </row>
    <row r="157" spans="1:13">
      <c r="A157" s="148" t="s">
        <v>658</v>
      </c>
      <c r="B157" s="149" t="s">
        <v>712</v>
      </c>
      <c r="C157" s="150" t="s">
        <v>152</v>
      </c>
      <c r="D157" s="149">
        <v>1350000</v>
      </c>
      <c r="E157" s="150" t="s">
        <v>152</v>
      </c>
      <c r="F157" s="148" t="s">
        <v>713</v>
      </c>
      <c r="G157" s="148" t="s">
        <v>651</v>
      </c>
      <c r="H157" s="147" t="s">
        <v>714</v>
      </c>
      <c r="I157" s="147" t="s">
        <v>1658</v>
      </c>
      <c r="J157" s="147" t="s">
        <v>1862</v>
      </c>
      <c r="L157" s="154"/>
      <c r="M157" s="154"/>
    </row>
    <row r="158" spans="1:13">
      <c r="A158" s="148" t="s">
        <v>658</v>
      </c>
      <c r="B158" s="149" t="s">
        <v>715</v>
      </c>
      <c r="C158" s="150" t="s">
        <v>152</v>
      </c>
      <c r="D158" s="149">
        <v>1352000</v>
      </c>
      <c r="E158" s="150" t="s">
        <v>152</v>
      </c>
      <c r="F158" s="148" t="s">
        <v>716</v>
      </c>
      <c r="G158" s="148" t="s">
        <v>651</v>
      </c>
      <c r="H158" s="147" t="s">
        <v>717</v>
      </c>
      <c r="I158" s="147" t="s">
        <v>1788</v>
      </c>
      <c r="J158" s="147" t="s">
        <v>1898</v>
      </c>
      <c r="L158" s="154"/>
      <c r="M158" s="154"/>
    </row>
    <row r="159" spans="1:13">
      <c r="A159" s="148" t="s">
        <v>658</v>
      </c>
      <c r="B159" s="149" t="s">
        <v>718</v>
      </c>
      <c r="C159" s="150" t="s">
        <v>152</v>
      </c>
      <c r="D159" s="149">
        <v>1350000</v>
      </c>
      <c r="E159" s="150" t="s">
        <v>152</v>
      </c>
      <c r="F159" s="148" t="s">
        <v>719</v>
      </c>
      <c r="G159" s="148" t="s">
        <v>651</v>
      </c>
      <c r="H159" s="147" t="s">
        <v>720</v>
      </c>
      <c r="I159" s="147" t="s">
        <v>1658</v>
      </c>
      <c r="J159" s="147" t="s">
        <v>1862</v>
      </c>
      <c r="L159" s="154"/>
      <c r="M159" s="154"/>
    </row>
    <row r="160" spans="1:13">
      <c r="A160" s="148" t="s">
        <v>658</v>
      </c>
      <c r="B160" s="149" t="s">
        <v>721</v>
      </c>
      <c r="C160" s="150" t="s">
        <v>152</v>
      </c>
      <c r="D160" s="149">
        <v>1352000</v>
      </c>
      <c r="E160" s="150" t="s">
        <v>152</v>
      </c>
      <c r="F160" s="148" t="s">
        <v>722</v>
      </c>
      <c r="G160" s="148" t="s">
        <v>651</v>
      </c>
      <c r="H160" s="147" t="s">
        <v>723</v>
      </c>
      <c r="I160" s="147" t="s">
        <v>1788</v>
      </c>
      <c r="J160" s="147" t="s">
        <v>1898</v>
      </c>
      <c r="L160" s="154"/>
      <c r="M160" s="154"/>
    </row>
    <row r="161" spans="1:13">
      <c r="A161" s="148" t="s">
        <v>658</v>
      </c>
      <c r="B161" s="149" t="s">
        <v>724</v>
      </c>
      <c r="C161" s="150" t="s">
        <v>152</v>
      </c>
      <c r="D161" s="149">
        <v>1350000</v>
      </c>
      <c r="E161" s="150" t="s">
        <v>152</v>
      </c>
      <c r="F161" s="148" t="s">
        <v>725</v>
      </c>
      <c r="G161" s="148" t="s">
        <v>651</v>
      </c>
      <c r="H161" s="147" t="s">
        <v>726</v>
      </c>
      <c r="I161" s="147" t="s">
        <v>1658</v>
      </c>
      <c r="J161" s="147" t="s">
        <v>1862</v>
      </c>
      <c r="L161" s="154"/>
      <c r="M161" s="154"/>
    </row>
    <row r="162" spans="1:13">
      <c r="A162" s="148" t="s">
        <v>658</v>
      </c>
      <c r="B162" s="149" t="s">
        <v>727</v>
      </c>
      <c r="C162" s="150" t="s">
        <v>152</v>
      </c>
      <c r="D162" s="149">
        <v>1352000</v>
      </c>
      <c r="E162" s="150" t="s">
        <v>152</v>
      </c>
      <c r="F162" s="148" t="s">
        <v>728</v>
      </c>
      <c r="G162" s="148" t="s">
        <v>651</v>
      </c>
      <c r="H162" s="147" t="s">
        <v>729</v>
      </c>
      <c r="I162" s="147" t="s">
        <v>1788</v>
      </c>
      <c r="J162" s="147" t="s">
        <v>1898</v>
      </c>
      <c r="L162" s="154"/>
      <c r="M162" s="154"/>
    </row>
    <row r="163" spans="1:13">
      <c r="A163" s="148" t="s">
        <v>658</v>
      </c>
      <c r="B163" s="149" t="s">
        <v>730</v>
      </c>
      <c r="C163" s="150" t="s">
        <v>152</v>
      </c>
      <c r="D163" s="149">
        <v>1350000</v>
      </c>
      <c r="E163" s="150" t="s">
        <v>152</v>
      </c>
      <c r="F163" s="148" t="s">
        <v>731</v>
      </c>
      <c r="G163" s="148" t="s">
        <v>651</v>
      </c>
      <c r="H163" s="147" t="s">
        <v>732</v>
      </c>
      <c r="I163" s="147" t="s">
        <v>1658</v>
      </c>
      <c r="J163" s="147" t="s">
        <v>1862</v>
      </c>
      <c r="L163" s="154"/>
      <c r="M163" s="154"/>
    </row>
    <row r="164" spans="1:13">
      <c r="A164" s="148" t="s">
        <v>658</v>
      </c>
      <c r="B164" s="149" t="s">
        <v>733</v>
      </c>
      <c r="C164" s="150" t="s">
        <v>152</v>
      </c>
      <c r="D164" s="149">
        <v>1350000</v>
      </c>
      <c r="E164" s="150" t="s">
        <v>152</v>
      </c>
      <c r="F164" s="148" t="s">
        <v>734</v>
      </c>
      <c r="G164" s="148" t="s">
        <v>651</v>
      </c>
      <c r="H164" s="147" t="s">
        <v>735</v>
      </c>
      <c r="I164" s="147" t="s">
        <v>1658</v>
      </c>
      <c r="J164" s="147" t="s">
        <v>1862</v>
      </c>
      <c r="L164" s="154"/>
      <c r="M164" s="154"/>
    </row>
    <row r="165" spans="1:13">
      <c r="A165" s="148" t="s">
        <v>658</v>
      </c>
      <c r="B165" s="149" t="s">
        <v>736</v>
      </c>
      <c r="C165" s="150" t="s">
        <v>152</v>
      </c>
      <c r="D165" s="149">
        <v>1350000</v>
      </c>
      <c r="E165" s="150" t="s">
        <v>152</v>
      </c>
      <c r="F165" s="148" t="s">
        <v>737</v>
      </c>
      <c r="G165" s="148" t="s">
        <v>651</v>
      </c>
      <c r="H165" s="147" t="s">
        <v>738</v>
      </c>
      <c r="I165" s="147" t="s">
        <v>1658</v>
      </c>
      <c r="J165" s="147" t="s">
        <v>1862</v>
      </c>
      <c r="L165" s="154"/>
      <c r="M165" s="154"/>
    </row>
    <row r="166" spans="1:13">
      <c r="A166" s="148" t="s">
        <v>658</v>
      </c>
      <c r="B166" s="149" t="s">
        <v>739</v>
      </c>
      <c r="C166" s="150" t="s">
        <v>152</v>
      </c>
      <c r="D166" s="149">
        <v>1350000</v>
      </c>
      <c r="E166" s="150" t="s">
        <v>152</v>
      </c>
      <c r="F166" s="148" t="s">
        <v>740</v>
      </c>
      <c r="G166" s="148" t="s">
        <v>651</v>
      </c>
      <c r="H166" s="147" t="s">
        <v>741</v>
      </c>
      <c r="I166" s="147" t="s">
        <v>1658</v>
      </c>
      <c r="J166" s="147" t="s">
        <v>1862</v>
      </c>
      <c r="L166" s="154"/>
      <c r="M166" s="154"/>
    </row>
    <row r="167" spans="1:13">
      <c r="A167" s="148" t="s">
        <v>658</v>
      </c>
      <c r="B167" s="149" t="s">
        <v>742</v>
      </c>
      <c r="C167" s="150" t="s">
        <v>152</v>
      </c>
      <c r="D167" s="149">
        <v>1350000</v>
      </c>
      <c r="E167" s="150" t="s">
        <v>152</v>
      </c>
      <c r="F167" s="148" t="s">
        <v>743</v>
      </c>
      <c r="G167" s="148" t="s">
        <v>651</v>
      </c>
      <c r="H167" s="147" t="s">
        <v>744</v>
      </c>
      <c r="I167" s="147" t="s">
        <v>1658</v>
      </c>
      <c r="J167" s="147" t="s">
        <v>1862</v>
      </c>
      <c r="L167" s="154"/>
      <c r="M167" s="154"/>
    </row>
    <row r="168" spans="1:13">
      <c r="A168" s="148" t="s">
        <v>658</v>
      </c>
      <c r="B168" s="149" t="s">
        <v>745</v>
      </c>
      <c r="C168" s="150" t="s">
        <v>152</v>
      </c>
      <c r="D168" s="149">
        <v>1350000</v>
      </c>
      <c r="E168" s="150" t="s">
        <v>152</v>
      </c>
      <c r="F168" s="148" t="s">
        <v>746</v>
      </c>
      <c r="G168" s="148" t="s">
        <v>651</v>
      </c>
      <c r="H168" s="147" t="s">
        <v>747</v>
      </c>
      <c r="I168" s="147" t="s">
        <v>1658</v>
      </c>
      <c r="J168" s="147" t="s">
        <v>1862</v>
      </c>
      <c r="L168" s="154"/>
      <c r="M168" s="154"/>
    </row>
    <row r="169" spans="1:13">
      <c r="A169" s="148" t="s">
        <v>658</v>
      </c>
      <c r="B169" s="149" t="s">
        <v>748</v>
      </c>
      <c r="C169" s="150" t="s">
        <v>152</v>
      </c>
      <c r="D169" s="149">
        <v>1440000</v>
      </c>
      <c r="E169" s="150" t="s">
        <v>152</v>
      </c>
      <c r="F169" s="148" t="s">
        <v>749</v>
      </c>
      <c r="G169" s="148" t="s">
        <v>651</v>
      </c>
      <c r="H169" s="147" t="s">
        <v>750</v>
      </c>
      <c r="I169" s="147" t="s">
        <v>1790</v>
      </c>
      <c r="J169" s="147" t="s">
        <v>1900</v>
      </c>
      <c r="L169" s="154"/>
      <c r="M169" s="154"/>
    </row>
    <row r="170" spans="1:13">
      <c r="A170" s="148" t="s">
        <v>658</v>
      </c>
      <c r="B170" s="149" t="s">
        <v>751</v>
      </c>
      <c r="C170" s="150" t="s">
        <v>152</v>
      </c>
      <c r="D170" s="149">
        <v>1440000</v>
      </c>
      <c r="E170" s="150" t="s">
        <v>152</v>
      </c>
      <c r="F170" s="148" t="s">
        <v>752</v>
      </c>
      <c r="G170" s="148" t="s">
        <v>651</v>
      </c>
      <c r="H170" s="147" t="s">
        <v>753</v>
      </c>
      <c r="I170" s="147" t="s">
        <v>1790</v>
      </c>
      <c r="J170" s="147" t="s">
        <v>1900</v>
      </c>
      <c r="L170" s="154"/>
      <c r="M170" s="154"/>
    </row>
    <row r="171" spans="1:13">
      <c r="A171" s="148" t="s">
        <v>658</v>
      </c>
      <c r="B171" s="149" t="s">
        <v>754</v>
      </c>
      <c r="C171" s="150" t="s">
        <v>152</v>
      </c>
      <c r="D171" s="149">
        <v>1440000</v>
      </c>
      <c r="E171" s="150" t="s">
        <v>152</v>
      </c>
      <c r="F171" s="148" t="s">
        <v>755</v>
      </c>
      <c r="G171" s="148" t="s">
        <v>651</v>
      </c>
      <c r="H171" s="147" t="s">
        <v>756</v>
      </c>
      <c r="I171" s="147" t="s">
        <v>1790</v>
      </c>
      <c r="J171" s="147" t="s">
        <v>1900</v>
      </c>
      <c r="L171" s="154"/>
      <c r="M171" s="154"/>
    </row>
    <row r="172" spans="1:13">
      <c r="A172" s="148" t="s">
        <v>658</v>
      </c>
      <c r="B172" s="149" t="s">
        <v>757</v>
      </c>
      <c r="C172" s="150" t="s">
        <v>152</v>
      </c>
      <c r="D172" s="149">
        <v>1440000</v>
      </c>
      <c r="E172" s="150" t="s">
        <v>152</v>
      </c>
      <c r="F172" s="148" t="s">
        <v>758</v>
      </c>
      <c r="G172" s="148" t="s">
        <v>651</v>
      </c>
      <c r="H172" s="147" t="s">
        <v>759</v>
      </c>
      <c r="I172" s="147" t="s">
        <v>1790</v>
      </c>
      <c r="J172" s="147" t="s">
        <v>1900</v>
      </c>
      <c r="L172" s="154"/>
      <c r="M172" s="154"/>
    </row>
    <row r="173" spans="1:13">
      <c r="A173" s="148" t="s">
        <v>658</v>
      </c>
      <c r="B173" s="149" t="s">
        <v>760</v>
      </c>
      <c r="C173" s="150" t="s">
        <v>152</v>
      </c>
      <c r="D173" s="149">
        <v>1430000</v>
      </c>
      <c r="E173" s="150" t="s">
        <v>152</v>
      </c>
      <c r="F173" s="148" t="s">
        <v>761</v>
      </c>
      <c r="G173" s="148" t="s">
        <v>651</v>
      </c>
      <c r="H173" s="147" t="s">
        <v>762</v>
      </c>
      <c r="I173" s="147" t="s">
        <v>1791</v>
      </c>
      <c r="J173" s="147" t="s">
        <v>1901</v>
      </c>
      <c r="L173" s="154"/>
      <c r="M173" s="154"/>
    </row>
    <row r="174" spans="1:13">
      <c r="A174" s="148" t="s">
        <v>658</v>
      </c>
      <c r="B174" s="149" t="s">
        <v>763</v>
      </c>
      <c r="C174" s="150" t="s">
        <v>152</v>
      </c>
      <c r="D174" s="149">
        <v>1430000</v>
      </c>
      <c r="E174" s="150" t="s">
        <v>152</v>
      </c>
      <c r="F174" s="148" t="s">
        <v>764</v>
      </c>
      <c r="G174" s="148" t="s">
        <v>651</v>
      </c>
      <c r="H174" s="147" t="s">
        <v>765</v>
      </c>
      <c r="I174" s="147" t="s">
        <v>1791</v>
      </c>
      <c r="J174" s="147" t="s">
        <v>1901</v>
      </c>
      <c r="L174" s="154"/>
      <c r="M174" s="154"/>
    </row>
    <row r="175" spans="1:13">
      <c r="A175" s="148" t="s">
        <v>658</v>
      </c>
      <c r="B175" s="149" t="s">
        <v>766</v>
      </c>
      <c r="C175" s="150" t="s">
        <v>152</v>
      </c>
      <c r="D175" s="149">
        <v>1430000</v>
      </c>
      <c r="E175" s="150" t="s">
        <v>152</v>
      </c>
      <c r="F175" s="148" t="s">
        <v>767</v>
      </c>
      <c r="G175" s="148" t="s">
        <v>651</v>
      </c>
      <c r="H175" s="147" t="s">
        <v>768</v>
      </c>
      <c r="I175" s="147" t="s">
        <v>1791</v>
      </c>
      <c r="J175" s="147" t="s">
        <v>1901</v>
      </c>
      <c r="L175" s="154"/>
      <c r="M175" s="154"/>
    </row>
    <row r="176" spans="1:13">
      <c r="A176" s="148" t="s">
        <v>658</v>
      </c>
      <c r="B176" s="149" t="s">
        <v>769</v>
      </c>
      <c r="C176" s="150" t="s">
        <v>152</v>
      </c>
      <c r="D176" s="149">
        <v>1350000</v>
      </c>
      <c r="E176" s="150" t="s">
        <v>152</v>
      </c>
      <c r="F176" s="148" t="s">
        <v>770</v>
      </c>
      <c r="G176" s="148" t="s">
        <v>651</v>
      </c>
      <c r="H176" s="147" t="s">
        <v>771</v>
      </c>
      <c r="I176" s="147" t="s">
        <v>1658</v>
      </c>
      <c r="J176" s="147" t="s">
        <v>1862</v>
      </c>
      <c r="L176" s="154"/>
      <c r="M176" s="154"/>
    </row>
    <row r="177" spans="1:13">
      <c r="A177" s="148" t="s">
        <v>658</v>
      </c>
      <c r="B177" s="149" t="s">
        <v>772</v>
      </c>
      <c r="C177" s="150" t="s">
        <v>152</v>
      </c>
      <c r="D177" s="149">
        <v>1578000</v>
      </c>
      <c r="E177" s="150" t="s">
        <v>152</v>
      </c>
      <c r="F177" s="148" t="s">
        <v>773</v>
      </c>
      <c r="G177" s="148" t="s">
        <v>651</v>
      </c>
      <c r="H177" s="147" t="s">
        <v>774</v>
      </c>
      <c r="I177" s="147" t="s">
        <v>1792</v>
      </c>
      <c r="J177" s="147" t="s">
        <v>1902</v>
      </c>
      <c r="L177" s="154"/>
      <c r="M177" s="154"/>
    </row>
    <row r="178" spans="1:13">
      <c r="A178" s="148" t="s">
        <v>658</v>
      </c>
      <c r="B178" s="149" t="s">
        <v>775</v>
      </c>
      <c r="C178" s="150" t="s">
        <v>152</v>
      </c>
      <c r="D178" s="149">
        <v>1590000</v>
      </c>
      <c r="E178" s="150" t="s">
        <v>152</v>
      </c>
      <c r="F178" s="148" t="s">
        <v>776</v>
      </c>
      <c r="G178" s="148" t="s">
        <v>651</v>
      </c>
      <c r="H178" s="147" t="s">
        <v>777</v>
      </c>
      <c r="I178" s="147" t="s">
        <v>1793</v>
      </c>
      <c r="J178" s="147" t="s">
        <v>1903</v>
      </c>
      <c r="L178" s="154"/>
      <c r="M178" s="154"/>
    </row>
    <row r="179" spans="1:13">
      <c r="A179" s="148" t="s">
        <v>658</v>
      </c>
      <c r="B179" s="149" t="s">
        <v>778</v>
      </c>
      <c r="C179" s="150" t="s">
        <v>152</v>
      </c>
      <c r="D179" s="149">
        <v>1560000</v>
      </c>
      <c r="E179" s="150" t="s">
        <v>152</v>
      </c>
      <c r="F179" s="148" t="s">
        <v>779</v>
      </c>
      <c r="G179" s="148" t="s">
        <v>651</v>
      </c>
      <c r="H179" s="147" t="s">
        <v>780</v>
      </c>
      <c r="I179" s="147" t="s">
        <v>1794</v>
      </c>
      <c r="J179" s="147" t="s">
        <v>1904</v>
      </c>
      <c r="L179" s="154"/>
      <c r="M179" s="154"/>
    </row>
    <row r="180" spans="1:13">
      <c r="A180" s="148" t="s">
        <v>658</v>
      </c>
      <c r="B180" s="149" t="s">
        <v>781</v>
      </c>
      <c r="C180" s="150" t="s">
        <v>152</v>
      </c>
      <c r="D180" s="149">
        <v>1578000</v>
      </c>
      <c r="E180" s="150" t="s">
        <v>152</v>
      </c>
      <c r="F180" s="148" t="s">
        <v>782</v>
      </c>
      <c r="G180" s="148" t="s">
        <v>651</v>
      </c>
      <c r="H180" s="147" t="s">
        <v>783</v>
      </c>
      <c r="I180" s="147" t="s">
        <v>1792</v>
      </c>
      <c r="J180" s="147" t="s">
        <v>1902</v>
      </c>
      <c r="L180" s="154"/>
      <c r="M180" s="154"/>
    </row>
    <row r="181" spans="1:13">
      <c r="A181" s="148" t="s">
        <v>658</v>
      </c>
      <c r="B181" s="149" t="s">
        <v>784</v>
      </c>
      <c r="C181" s="150" t="s">
        <v>152</v>
      </c>
      <c r="D181" s="149">
        <v>1574000</v>
      </c>
      <c r="E181" s="150" t="s">
        <v>152</v>
      </c>
      <c r="F181" s="148" t="s">
        <v>785</v>
      </c>
      <c r="G181" s="148" t="s">
        <v>651</v>
      </c>
      <c r="H181" s="147" t="s">
        <v>786</v>
      </c>
      <c r="I181" s="147" t="s">
        <v>1795</v>
      </c>
      <c r="J181" s="147" t="s">
        <v>1905</v>
      </c>
      <c r="L181" s="154"/>
      <c r="M181" s="154"/>
    </row>
    <row r="182" spans="1:13">
      <c r="A182" s="148" t="s">
        <v>658</v>
      </c>
      <c r="B182" s="149" t="s">
        <v>787</v>
      </c>
      <c r="C182" s="150" t="s">
        <v>152</v>
      </c>
      <c r="D182" s="149">
        <v>1579400</v>
      </c>
      <c r="E182" s="150" t="s">
        <v>152</v>
      </c>
      <c r="F182" s="148" t="s">
        <v>788</v>
      </c>
      <c r="G182" s="148" t="s">
        <v>651</v>
      </c>
      <c r="H182" s="147" t="s">
        <v>789</v>
      </c>
      <c r="I182" s="147" t="s">
        <v>1796</v>
      </c>
      <c r="J182" s="147" t="s">
        <v>1906</v>
      </c>
      <c r="L182" s="154"/>
      <c r="M182" s="154"/>
    </row>
    <row r="183" spans="1:13">
      <c r="A183" s="148" t="s">
        <v>658</v>
      </c>
      <c r="B183" s="149" t="s">
        <v>790</v>
      </c>
      <c r="C183" s="150" t="s">
        <v>152</v>
      </c>
      <c r="D183" s="149">
        <v>1581000</v>
      </c>
      <c r="E183" s="150" t="s">
        <v>152</v>
      </c>
      <c r="F183" s="148" t="s">
        <v>791</v>
      </c>
      <c r="G183" s="148" t="s">
        <v>651</v>
      </c>
      <c r="H183" s="147" t="s">
        <v>792</v>
      </c>
      <c r="I183" s="147" t="s">
        <v>1797</v>
      </c>
      <c r="J183" s="147" t="s">
        <v>1907</v>
      </c>
      <c r="L183" s="154"/>
      <c r="M183" s="154"/>
    </row>
    <row r="184" spans="1:13">
      <c r="A184" s="148" t="s">
        <v>658</v>
      </c>
      <c r="B184" s="149" t="s">
        <v>793</v>
      </c>
      <c r="C184" s="150" t="s">
        <v>152</v>
      </c>
      <c r="D184" s="149">
        <v>1571000</v>
      </c>
      <c r="E184" s="150" t="s">
        <v>152</v>
      </c>
      <c r="F184" s="148" t="s">
        <v>794</v>
      </c>
      <c r="G184" s="148" t="s">
        <v>651</v>
      </c>
      <c r="H184" s="147" t="s">
        <v>795</v>
      </c>
      <c r="I184" s="147" t="s">
        <v>1798</v>
      </c>
      <c r="J184" s="147" t="s">
        <v>1908</v>
      </c>
      <c r="L184" s="154"/>
      <c r="M184" s="154"/>
    </row>
    <row r="185" spans="1:13">
      <c r="A185" s="148" t="s">
        <v>658</v>
      </c>
      <c r="B185" s="149" t="s">
        <v>796</v>
      </c>
      <c r="C185" s="150" t="s">
        <v>152</v>
      </c>
      <c r="D185" s="149">
        <v>1578000</v>
      </c>
      <c r="E185" s="150" t="s">
        <v>152</v>
      </c>
      <c r="F185" s="148" t="s">
        <v>797</v>
      </c>
      <c r="G185" s="148" t="s">
        <v>651</v>
      </c>
      <c r="H185" s="147" t="s">
        <v>798</v>
      </c>
      <c r="I185" s="147" t="s">
        <v>1792</v>
      </c>
      <c r="J185" s="147" t="s">
        <v>1902</v>
      </c>
      <c r="L185" s="154"/>
      <c r="M185" s="154"/>
    </row>
    <row r="186" spans="1:13">
      <c r="A186" s="148" t="s">
        <v>658</v>
      </c>
      <c r="B186" s="149" t="s">
        <v>799</v>
      </c>
      <c r="C186" s="150" t="s">
        <v>152</v>
      </c>
      <c r="D186" s="149">
        <v>1572000</v>
      </c>
      <c r="E186" s="150" t="s">
        <v>152</v>
      </c>
      <c r="F186" s="148" t="s">
        <v>800</v>
      </c>
      <c r="G186" s="148" t="s">
        <v>651</v>
      </c>
      <c r="H186" s="147" t="s">
        <v>801</v>
      </c>
      <c r="I186" s="147" t="s">
        <v>1799</v>
      </c>
      <c r="J186" s="147" t="s">
        <v>1909</v>
      </c>
      <c r="L186" s="154"/>
      <c r="M186" s="154"/>
    </row>
    <row r="187" spans="1:13">
      <c r="A187" s="148" t="s">
        <v>658</v>
      </c>
      <c r="B187" s="149" t="s">
        <v>802</v>
      </c>
      <c r="C187" s="150" t="s">
        <v>152</v>
      </c>
      <c r="D187" s="149">
        <v>1578000</v>
      </c>
      <c r="E187" s="150" t="s">
        <v>152</v>
      </c>
      <c r="F187" s="148" t="s">
        <v>803</v>
      </c>
      <c r="G187" s="148" t="s">
        <v>651</v>
      </c>
      <c r="H187" s="147" t="s">
        <v>804</v>
      </c>
      <c r="I187" s="147" t="s">
        <v>1792</v>
      </c>
      <c r="J187" s="147" t="s">
        <v>1902</v>
      </c>
      <c r="L187" s="154"/>
      <c r="M187" s="154"/>
    </row>
    <row r="188" spans="1:13">
      <c r="A188" s="148" t="s">
        <v>658</v>
      </c>
      <c r="B188" s="149" t="s">
        <v>805</v>
      </c>
      <c r="C188" s="150" t="s">
        <v>152</v>
      </c>
      <c r="D188" s="149">
        <v>1573000</v>
      </c>
      <c r="E188" s="150" t="s">
        <v>152</v>
      </c>
      <c r="F188" s="148" t="s">
        <v>806</v>
      </c>
      <c r="G188" s="148" t="s">
        <v>651</v>
      </c>
      <c r="H188" s="147" t="s">
        <v>807</v>
      </c>
      <c r="I188" s="147" t="s">
        <v>1800</v>
      </c>
      <c r="J188" s="147" t="s">
        <v>1910</v>
      </c>
      <c r="L188" s="154"/>
      <c r="M188" s="154"/>
    </row>
    <row r="189" spans="1:13">
      <c r="A189" s="148" t="s">
        <v>658</v>
      </c>
      <c r="B189" s="149" t="s">
        <v>808</v>
      </c>
      <c r="C189" s="150" t="s">
        <v>152</v>
      </c>
      <c r="D189" s="149">
        <v>1578000</v>
      </c>
      <c r="E189" s="150" t="s">
        <v>152</v>
      </c>
      <c r="F189" s="148" t="s">
        <v>809</v>
      </c>
      <c r="G189" s="148" t="s">
        <v>651</v>
      </c>
      <c r="H189" s="147" t="s">
        <v>810</v>
      </c>
      <c r="I189" s="147" t="s">
        <v>1792</v>
      </c>
      <c r="J189" s="147" t="s">
        <v>1902</v>
      </c>
      <c r="L189" s="154"/>
      <c r="M189" s="154"/>
    </row>
    <row r="190" spans="1:13">
      <c r="A190" s="148" t="s">
        <v>658</v>
      </c>
      <c r="B190" s="149" t="s">
        <v>811</v>
      </c>
      <c r="C190" s="150" t="s">
        <v>152</v>
      </c>
      <c r="D190" s="149">
        <v>1575000</v>
      </c>
      <c r="E190" s="150" t="s">
        <v>152</v>
      </c>
      <c r="F190" s="148" t="s">
        <v>812</v>
      </c>
      <c r="G190" s="148" t="s">
        <v>651</v>
      </c>
      <c r="H190" s="147" t="s">
        <v>813</v>
      </c>
      <c r="I190" s="147" t="s">
        <v>1801</v>
      </c>
      <c r="J190" s="147" t="s">
        <v>1911</v>
      </c>
      <c r="L190" s="154"/>
      <c r="M190" s="154"/>
    </row>
    <row r="191" spans="1:13">
      <c r="A191" s="148" t="s">
        <v>658</v>
      </c>
      <c r="B191" s="149" t="s">
        <v>814</v>
      </c>
      <c r="C191" s="150" t="s">
        <v>152</v>
      </c>
      <c r="D191" s="149">
        <v>1578000</v>
      </c>
      <c r="E191" s="150" t="s">
        <v>152</v>
      </c>
      <c r="F191" s="148" t="s">
        <v>815</v>
      </c>
      <c r="G191" s="148" t="s">
        <v>651</v>
      </c>
      <c r="H191" s="147" t="s">
        <v>816</v>
      </c>
      <c r="I191" s="147" t="s">
        <v>1792</v>
      </c>
      <c r="J191" s="147" t="s">
        <v>1902</v>
      </c>
      <c r="L191" s="154"/>
      <c r="M191" s="154"/>
    </row>
    <row r="192" spans="1:13">
      <c r="A192" s="148" t="s">
        <v>658</v>
      </c>
      <c r="B192" s="149" t="s">
        <v>817</v>
      </c>
      <c r="C192" s="150" t="s">
        <v>152</v>
      </c>
      <c r="D192" s="149">
        <v>1583000</v>
      </c>
      <c r="E192" s="150" t="s">
        <v>152</v>
      </c>
      <c r="F192" s="148" t="s">
        <v>818</v>
      </c>
      <c r="G192" s="148" t="s">
        <v>651</v>
      </c>
      <c r="H192" s="147" t="s">
        <v>819</v>
      </c>
      <c r="I192" s="147" t="s">
        <v>1802</v>
      </c>
      <c r="J192" s="147" t="s">
        <v>1912</v>
      </c>
      <c r="L192" s="154"/>
      <c r="M192" s="154"/>
    </row>
    <row r="193" spans="1:13">
      <c r="A193" s="148" t="s">
        <v>658</v>
      </c>
      <c r="B193" s="149" t="s">
        <v>820</v>
      </c>
      <c r="C193" s="150" t="s">
        <v>152</v>
      </c>
      <c r="D193" s="149">
        <v>1577000</v>
      </c>
      <c r="E193" s="150" t="s">
        <v>152</v>
      </c>
      <c r="F193" s="148" t="s">
        <v>821</v>
      </c>
      <c r="G193" s="148" t="s">
        <v>651</v>
      </c>
      <c r="H193" s="147" t="s">
        <v>822</v>
      </c>
      <c r="I193" s="147" t="s">
        <v>1803</v>
      </c>
      <c r="J193" s="147" t="s">
        <v>1913</v>
      </c>
      <c r="L193" s="154"/>
      <c r="M193" s="154"/>
    </row>
    <row r="194" spans="1:13">
      <c r="A194" s="148" t="s">
        <v>658</v>
      </c>
      <c r="B194" s="149" t="s">
        <v>823</v>
      </c>
      <c r="C194" s="150" t="s">
        <v>152</v>
      </c>
      <c r="D194" s="149">
        <v>1578000</v>
      </c>
      <c r="E194" s="150" t="s">
        <v>152</v>
      </c>
      <c r="F194" s="148" t="s">
        <v>824</v>
      </c>
      <c r="G194" s="148" t="s">
        <v>651</v>
      </c>
      <c r="H194" s="147" t="s">
        <v>825</v>
      </c>
      <c r="I194" s="147" t="s">
        <v>1792</v>
      </c>
      <c r="J194" s="147" t="s">
        <v>1902</v>
      </c>
      <c r="L194" s="154"/>
      <c r="M194" s="154"/>
    </row>
    <row r="195" spans="1:13">
      <c r="A195" s="148" t="s">
        <v>658</v>
      </c>
      <c r="B195" s="149" t="s">
        <v>826</v>
      </c>
      <c r="C195" s="150" t="s">
        <v>152</v>
      </c>
      <c r="D195" s="149">
        <v>1576000</v>
      </c>
      <c r="E195" s="150" t="s">
        <v>152</v>
      </c>
      <c r="F195" s="148" t="s">
        <v>827</v>
      </c>
      <c r="G195" s="148" t="s">
        <v>651</v>
      </c>
      <c r="H195" s="147" t="s">
        <v>828</v>
      </c>
      <c r="I195" s="147" t="s">
        <v>1804</v>
      </c>
      <c r="J195" s="147" t="s">
        <v>1914</v>
      </c>
      <c r="L195" s="154"/>
      <c r="M195" s="154"/>
    </row>
    <row r="196" spans="1:13">
      <c r="A196" s="148" t="s">
        <v>658</v>
      </c>
      <c r="B196" s="149" t="s">
        <v>829</v>
      </c>
      <c r="C196" s="150" t="s">
        <v>152</v>
      </c>
      <c r="D196" s="149">
        <v>1578000</v>
      </c>
      <c r="E196" s="150" t="s">
        <v>152</v>
      </c>
      <c r="F196" s="148" t="s">
        <v>830</v>
      </c>
      <c r="G196" s="148" t="s">
        <v>651</v>
      </c>
      <c r="H196" s="147" t="s">
        <v>831</v>
      </c>
      <c r="I196" s="147" t="s">
        <v>1792</v>
      </c>
      <c r="J196" s="147" t="s">
        <v>1902</v>
      </c>
      <c r="L196" s="154"/>
      <c r="M196" s="154"/>
    </row>
    <row r="197" spans="1:13">
      <c r="A197" s="148" t="s">
        <v>658</v>
      </c>
      <c r="B197" s="149" t="s">
        <v>832</v>
      </c>
      <c r="C197" s="150" t="s">
        <v>152</v>
      </c>
      <c r="D197" s="149">
        <v>1582000</v>
      </c>
      <c r="E197" s="150" t="s">
        <v>152</v>
      </c>
      <c r="F197" s="148" t="s">
        <v>833</v>
      </c>
      <c r="G197" s="148" t="s">
        <v>651</v>
      </c>
      <c r="H197" s="147" t="s">
        <v>834</v>
      </c>
      <c r="I197" s="147" t="s">
        <v>1805</v>
      </c>
      <c r="J197" s="147" t="s">
        <v>1915</v>
      </c>
      <c r="L197" s="154"/>
      <c r="M197" s="154"/>
    </row>
    <row r="198" spans="1:13">
      <c r="A198" s="148" t="s">
        <v>658</v>
      </c>
      <c r="B198" s="149" t="s">
        <v>835</v>
      </c>
      <c r="C198" s="150" t="s">
        <v>152</v>
      </c>
      <c r="D198" s="149">
        <v>1450000</v>
      </c>
      <c r="E198" s="150" t="s">
        <v>152</v>
      </c>
      <c r="F198" s="148" t="s">
        <v>836</v>
      </c>
      <c r="G198" s="148" t="s">
        <v>651</v>
      </c>
      <c r="H198" s="147" t="s">
        <v>837</v>
      </c>
      <c r="I198" s="147" t="s">
        <v>1806</v>
      </c>
      <c r="J198" s="147" t="s">
        <v>1916</v>
      </c>
      <c r="L198" s="154"/>
      <c r="M198" s="154"/>
    </row>
    <row r="199" spans="1:13">
      <c r="A199" s="148" t="s">
        <v>658</v>
      </c>
      <c r="B199" s="149" t="s">
        <v>838</v>
      </c>
      <c r="C199" s="150" t="s">
        <v>152</v>
      </c>
      <c r="D199" s="149">
        <v>1578000</v>
      </c>
      <c r="E199" s="150" t="s">
        <v>152</v>
      </c>
      <c r="F199" s="148" t="s">
        <v>839</v>
      </c>
      <c r="G199" s="148" t="s">
        <v>651</v>
      </c>
      <c r="H199" s="147" t="s">
        <v>840</v>
      </c>
      <c r="I199" s="147" t="s">
        <v>1792</v>
      </c>
      <c r="J199" s="147" t="s">
        <v>1902</v>
      </c>
      <c r="L199" s="154"/>
      <c r="M199" s="154"/>
    </row>
    <row r="200" spans="1:13">
      <c r="A200" s="148" t="s">
        <v>658</v>
      </c>
      <c r="B200" s="149" t="s">
        <v>841</v>
      </c>
      <c r="C200" s="150" t="s">
        <v>152</v>
      </c>
      <c r="D200" s="149">
        <v>0</v>
      </c>
      <c r="E200" s="150" t="s">
        <v>152</v>
      </c>
      <c r="F200" s="148" t="s">
        <v>842</v>
      </c>
      <c r="G200" s="148" t="s">
        <v>651</v>
      </c>
      <c r="H200" s="147" t="s">
        <v>843</v>
      </c>
      <c r="I200" s="153" t="s">
        <v>844</v>
      </c>
      <c r="J200" s="147" t="s">
        <v>1865</v>
      </c>
      <c r="L200" s="154"/>
      <c r="M200" s="154"/>
    </row>
    <row r="201" spans="1:13">
      <c r="A201" s="148" t="s">
        <v>658</v>
      </c>
      <c r="B201" s="149" t="s">
        <v>845</v>
      </c>
      <c r="C201" s="150" t="s">
        <v>152</v>
      </c>
      <c r="D201" s="149">
        <v>0</v>
      </c>
      <c r="E201" s="150" t="s">
        <v>152</v>
      </c>
      <c r="F201" s="148" t="s">
        <v>846</v>
      </c>
      <c r="G201" s="148" t="s">
        <v>651</v>
      </c>
      <c r="H201" s="147" t="s">
        <v>847</v>
      </c>
      <c r="I201" s="153" t="s">
        <v>844</v>
      </c>
      <c r="J201" s="147" t="s">
        <v>1865</v>
      </c>
      <c r="L201" s="154"/>
      <c r="M201" s="154"/>
    </row>
    <row r="202" spans="1:13">
      <c r="A202" s="148" t="s">
        <v>658</v>
      </c>
      <c r="B202" s="149" t="s">
        <v>848</v>
      </c>
      <c r="C202" s="150" t="s">
        <v>152</v>
      </c>
      <c r="D202" s="149">
        <v>0</v>
      </c>
      <c r="E202" s="150" t="s">
        <v>152</v>
      </c>
      <c r="F202" s="148" t="s">
        <v>849</v>
      </c>
      <c r="G202" s="148" t="s">
        <v>651</v>
      </c>
      <c r="H202" s="147" t="s">
        <v>850</v>
      </c>
      <c r="I202" s="153" t="s">
        <v>844</v>
      </c>
      <c r="J202" s="147" t="s">
        <v>1865</v>
      </c>
      <c r="L202" s="154"/>
      <c r="M202" s="154"/>
    </row>
    <row r="203" spans="1:13">
      <c r="A203" s="148" t="s">
        <v>658</v>
      </c>
      <c r="B203" s="149" t="s">
        <v>851</v>
      </c>
      <c r="C203" s="150" t="s">
        <v>152</v>
      </c>
      <c r="D203" s="149">
        <v>0</v>
      </c>
      <c r="E203" s="150" t="s">
        <v>152</v>
      </c>
      <c r="F203" s="148" t="s">
        <v>852</v>
      </c>
      <c r="G203" s="148" t="s">
        <v>651</v>
      </c>
      <c r="H203" s="147" t="s">
        <v>853</v>
      </c>
      <c r="I203" s="153" t="s">
        <v>844</v>
      </c>
      <c r="J203" s="147" t="s">
        <v>1865</v>
      </c>
      <c r="L203" s="154"/>
      <c r="M203" s="154"/>
    </row>
    <row r="204" spans="1:13">
      <c r="A204" s="148" t="s">
        <v>658</v>
      </c>
      <c r="B204" s="149" t="s">
        <v>854</v>
      </c>
      <c r="C204" s="150" t="s">
        <v>152</v>
      </c>
      <c r="D204" s="149">
        <v>0</v>
      </c>
      <c r="E204" s="150" t="s">
        <v>152</v>
      </c>
      <c r="F204" s="148" t="s">
        <v>855</v>
      </c>
      <c r="G204" s="148" t="s">
        <v>651</v>
      </c>
      <c r="H204" s="147" t="s">
        <v>856</v>
      </c>
      <c r="I204" s="153" t="s">
        <v>844</v>
      </c>
      <c r="J204" s="147" t="s">
        <v>1865</v>
      </c>
      <c r="L204" s="154"/>
      <c r="M204" s="154"/>
    </row>
    <row r="205" spans="1:13">
      <c r="A205" s="148" t="s">
        <v>658</v>
      </c>
      <c r="B205" s="149" t="s">
        <v>857</v>
      </c>
      <c r="C205" s="150" t="s">
        <v>152</v>
      </c>
      <c r="D205" s="149">
        <v>0</v>
      </c>
      <c r="E205" s="150" t="s">
        <v>152</v>
      </c>
      <c r="F205" s="148" t="s">
        <v>858</v>
      </c>
      <c r="G205" s="148" t="s">
        <v>651</v>
      </c>
      <c r="H205" s="147" t="s">
        <v>859</v>
      </c>
      <c r="I205" s="153" t="s">
        <v>844</v>
      </c>
      <c r="J205" s="147" t="s">
        <v>1865</v>
      </c>
      <c r="L205" s="154"/>
      <c r="M205" s="154"/>
    </row>
    <row r="206" spans="1:13">
      <c r="A206" s="148" t="s">
        <v>658</v>
      </c>
      <c r="B206" s="149" t="s">
        <v>860</v>
      </c>
      <c r="C206" s="150" t="s">
        <v>152</v>
      </c>
      <c r="D206" s="149">
        <v>2020000</v>
      </c>
      <c r="E206" s="150" t="s">
        <v>152</v>
      </c>
      <c r="F206" s="148" t="s">
        <v>861</v>
      </c>
      <c r="G206" s="148" t="s">
        <v>651</v>
      </c>
      <c r="H206" s="147" t="s">
        <v>862</v>
      </c>
      <c r="I206" s="147" t="s">
        <v>1673</v>
      </c>
      <c r="J206" s="147" t="s">
        <v>1869</v>
      </c>
      <c r="L206" s="154"/>
      <c r="M206" s="154"/>
    </row>
    <row r="207" spans="1:13">
      <c r="A207" s="148" t="s">
        <v>658</v>
      </c>
      <c r="B207" s="149" t="s">
        <v>863</v>
      </c>
      <c r="C207" s="150" t="s">
        <v>152</v>
      </c>
      <c r="D207" s="149">
        <v>2020000</v>
      </c>
      <c r="E207" s="150" t="s">
        <v>152</v>
      </c>
      <c r="F207" s="148" t="s">
        <v>864</v>
      </c>
      <c r="G207" s="148" t="s">
        <v>651</v>
      </c>
      <c r="H207" s="147" t="s">
        <v>865</v>
      </c>
      <c r="I207" s="147" t="s">
        <v>1673</v>
      </c>
      <c r="J207" s="147" t="s">
        <v>1869</v>
      </c>
      <c r="L207" s="154"/>
      <c r="M207" s="154"/>
    </row>
    <row r="208" spans="1:13">
      <c r="A208" s="148" t="s">
        <v>658</v>
      </c>
      <c r="B208" s="149" t="s">
        <v>866</v>
      </c>
      <c r="C208" s="150" t="s">
        <v>152</v>
      </c>
      <c r="D208" s="149">
        <v>2020000</v>
      </c>
      <c r="E208" s="150" t="s">
        <v>152</v>
      </c>
      <c r="F208" s="148" t="s">
        <v>867</v>
      </c>
      <c r="G208" s="148" t="s">
        <v>651</v>
      </c>
      <c r="H208" s="147" t="s">
        <v>868</v>
      </c>
      <c r="I208" s="147" t="s">
        <v>1673</v>
      </c>
      <c r="J208" s="147" t="s">
        <v>1869</v>
      </c>
      <c r="L208" s="154"/>
      <c r="M208" s="154"/>
    </row>
    <row r="209" spans="1:13">
      <c r="A209" s="148" t="s">
        <v>658</v>
      </c>
      <c r="B209" s="149" t="s">
        <v>869</v>
      </c>
      <c r="C209" s="150" t="s">
        <v>152</v>
      </c>
      <c r="D209" s="149">
        <v>2241000</v>
      </c>
      <c r="E209" s="150" t="s">
        <v>152</v>
      </c>
      <c r="F209" s="148" t="s">
        <v>870</v>
      </c>
      <c r="G209" s="148" t="s">
        <v>651</v>
      </c>
      <c r="H209" s="147" t="s">
        <v>871</v>
      </c>
      <c r="I209" s="147" t="s">
        <v>1807</v>
      </c>
      <c r="J209" s="147" t="s">
        <v>1917</v>
      </c>
      <c r="L209" s="154"/>
      <c r="M209" s="154"/>
    </row>
    <row r="210" spans="1:13">
      <c r="A210" s="148" t="s">
        <v>658</v>
      </c>
      <c r="B210" s="149" t="s">
        <v>872</v>
      </c>
      <c r="C210" s="150" t="s">
        <v>152</v>
      </c>
      <c r="D210" s="149">
        <v>2190000</v>
      </c>
      <c r="E210" s="150" t="s">
        <v>152</v>
      </c>
      <c r="F210" s="148" t="s">
        <v>873</v>
      </c>
      <c r="G210" s="148" t="s">
        <v>651</v>
      </c>
      <c r="H210" s="147" t="s">
        <v>874</v>
      </c>
      <c r="I210" s="147" t="s">
        <v>1808</v>
      </c>
      <c r="J210" s="147" t="s">
        <v>1918</v>
      </c>
      <c r="L210" s="154"/>
      <c r="M210" s="154"/>
    </row>
    <row r="211" spans="1:13">
      <c r="A211" s="148" t="s">
        <v>658</v>
      </c>
      <c r="B211" s="149" t="s">
        <v>875</v>
      </c>
      <c r="C211" s="150" t="s">
        <v>152</v>
      </c>
      <c r="D211" s="149">
        <v>2120000</v>
      </c>
      <c r="E211" s="150" t="s">
        <v>152</v>
      </c>
      <c r="F211" s="148" t="s">
        <v>876</v>
      </c>
      <c r="G211" s="148" t="s">
        <v>651</v>
      </c>
      <c r="H211" s="147" t="s">
        <v>877</v>
      </c>
      <c r="I211" s="147" t="s">
        <v>1809</v>
      </c>
      <c r="J211" s="147" t="s">
        <v>1919</v>
      </c>
      <c r="L211" s="154"/>
      <c r="M211" s="154"/>
    </row>
    <row r="212" spans="1:13">
      <c r="A212" s="148" t="s">
        <v>658</v>
      </c>
      <c r="B212" s="149" t="s">
        <v>878</v>
      </c>
      <c r="C212" s="150" t="s">
        <v>152</v>
      </c>
      <c r="D212" s="149">
        <v>2071000</v>
      </c>
      <c r="E212" s="150" t="s">
        <v>152</v>
      </c>
      <c r="F212" s="148" t="s">
        <v>879</v>
      </c>
      <c r="G212" s="148" t="s">
        <v>651</v>
      </c>
      <c r="H212" s="147" t="s">
        <v>880</v>
      </c>
      <c r="I212" s="147" t="s">
        <v>1670</v>
      </c>
      <c r="J212" s="147" t="s">
        <v>1868</v>
      </c>
      <c r="L212" s="154"/>
      <c r="M212" s="154"/>
    </row>
    <row r="213" spans="1:13">
      <c r="A213" s="148" t="s">
        <v>658</v>
      </c>
      <c r="B213" s="149" t="s">
        <v>881</v>
      </c>
      <c r="C213" s="150" t="s">
        <v>152</v>
      </c>
      <c r="D213" s="149">
        <v>2072000</v>
      </c>
      <c r="E213" s="150" t="s">
        <v>152</v>
      </c>
      <c r="F213" s="148" t="s">
        <v>882</v>
      </c>
      <c r="G213" s="148" t="s">
        <v>651</v>
      </c>
      <c r="H213" s="147" t="s">
        <v>883</v>
      </c>
      <c r="I213" s="147" t="s">
        <v>1668</v>
      </c>
      <c r="J213" s="147" t="s">
        <v>1867</v>
      </c>
      <c r="L213" s="154"/>
      <c r="M213" s="154"/>
    </row>
    <row r="214" spans="1:13">
      <c r="A214" s="148" t="s">
        <v>658</v>
      </c>
      <c r="B214" s="149" t="s">
        <v>884</v>
      </c>
      <c r="C214" s="150" t="s">
        <v>152</v>
      </c>
      <c r="D214" s="149">
        <v>2080000</v>
      </c>
      <c r="E214" s="150" t="s">
        <v>152</v>
      </c>
      <c r="F214" s="148" t="s">
        <v>885</v>
      </c>
      <c r="G214" s="148" t="s">
        <v>651</v>
      </c>
      <c r="H214" s="147" t="s">
        <v>886</v>
      </c>
      <c r="I214" s="147" t="s">
        <v>1810</v>
      </c>
      <c r="J214" s="147" t="s">
        <v>1920</v>
      </c>
      <c r="L214" s="154"/>
      <c r="M214" s="154"/>
    </row>
    <row r="215" spans="1:13">
      <c r="A215" s="148" t="s">
        <v>658</v>
      </c>
      <c r="B215" s="149" t="s">
        <v>887</v>
      </c>
      <c r="C215" s="150" t="s">
        <v>152</v>
      </c>
      <c r="D215" s="149">
        <v>2020000</v>
      </c>
      <c r="E215" s="150" t="s">
        <v>152</v>
      </c>
      <c r="F215" s="148" t="s">
        <v>888</v>
      </c>
      <c r="G215" s="148" t="s">
        <v>651</v>
      </c>
      <c r="H215" s="147" t="s">
        <v>889</v>
      </c>
      <c r="I215" s="147" t="s">
        <v>1673</v>
      </c>
      <c r="J215" s="147" t="s">
        <v>1869</v>
      </c>
      <c r="L215" s="154"/>
      <c r="M215" s="154"/>
    </row>
    <row r="216" spans="1:13">
      <c r="A216" s="148" t="s">
        <v>658</v>
      </c>
      <c r="B216" s="149" t="s">
        <v>890</v>
      </c>
      <c r="C216" s="150" t="s">
        <v>152</v>
      </c>
      <c r="D216" s="149">
        <v>2020000</v>
      </c>
      <c r="E216" s="150" t="s">
        <v>152</v>
      </c>
      <c r="F216" s="148" t="s">
        <v>891</v>
      </c>
      <c r="G216" s="148" t="s">
        <v>651</v>
      </c>
      <c r="H216" s="147" t="s">
        <v>892</v>
      </c>
      <c r="I216" s="147" t="s">
        <v>1673</v>
      </c>
      <c r="J216" s="147" t="s">
        <v>1869</v>
      </c>
      <c r="L216" s="154"/>
      <c r="M216" s="154"/>
    </row>
    <row r="217" spans="1:13">
      <c r="A217" s="148" t="s">
        <v>658</v>
      </c>
      <c r="B217" s="149" t="s">
        <v>893</v>
      </c>
      <c r="C217" s="150" t="s">
        <v>152</v>
      </c>
      <c r="D217" s="149">
        <v>2020000</v>
      </c>
      <c r="E217" s="150" t="s">
        <v>152</v>
      </c>
      <c r="F217" s="148" t="s">
        <v>894</v>
      </c>
      <c r="G217" s="148" t="s">
        <v>651</v>
      </c>
      <c r="H217" s="147" t="s">
        <v>895</v>
      </c>
      <c r="I217" s="147" t="s">
        <v>1673</v>
      </c>
      <c r="J217" s="147" t="s">
        <v>1869</v>
      </c>
      <c r="L217" s="154"/>
      <c r="M217" s="154"/>
    </row>
    <row r="218" spans="1:13">
      <c r="A218" s="148" t="s">
        <v>658</v>
      </c>
      <c r="B218" s="149" t="s">
        <v>896</v>
      </c>
      <c r="C218" s="150" t="s">
        <v>152</v>
      </c>
      <c r="D218" s="149">
        <v>2020000</v>
      </c>
      <c r="E218" s="150" t="s">
        <v>152</v>
      </c>
      <c r="F218" s="148" t="s">
        <v>897</v>
      </c>
      <c r="G218" s="148" t="s">
        <v>651</v>
      </c>
      <c r="H218" s="147" t="s">
        <v>898</v>
      </c>
      <c r="I218" s="147" t="s">
        <v>1673</v>
      </c>
      <c r="J218" s="147" t="s">
        <v>1869</v>
      </c>
      <c r="L218" s="154"/>
      <c r="M218" s="154"/>
    </row>
    <row r="219" spans="1:13">
      <c r="A219" s="148" t="s">
        <v>658</v>
      </c>
      <c r="B219" s="149" t="s">
        <v>899</v>
      </c>
      <c r="C219" s="150" t="s">
        <v>152</v>
      </c>
      <c r="D219" s="149">
        <v>2020000</v>
      </c>
      <c r="E219" s="150" t="s">
        <v>152</v>
      </c>
      <c r="F219" s="148" t="s">
        <v>900</v>
      </c>
      <c r="G219" s="148" t="s">
        <v>651</v>
      </c>
      <c r="H219" s="147" t="s">
        <v>901</v>
      </c>
      <c r="I219" s="147" t="s">
        <v>1673</v>
      </c>
      <c r="J219" s="147" t="s">
        <v>1869</v>
      </c>
      <c r="L219" s="154"/>
      <c r="M219" s="154"/>
    </row>
    <row r="220" spans="1:13">
      <c r="A220" s="148" t="s">
        <v>658</v>
      </c>
      <c r="B220" s="149" t="s">
        <v>902</v>
      </c>
      <c r="C220" s="150" t="s">
        <v>152</v>
      </c>
      <c r="D220" s="149">
        <v>2110000</v>
      </c>
      <c r="E220" s="150" t="s">
        <v>152</v>
      </c>
      <c r="F220" s="148" t="s">
        <v>903</v>
      </c>
      <c r="G220" s="148" t="s">
        <v>651</v>
      </c>
      <c r="H220" s="147" t="s">
        <v>904</v>
      </c>
      <c r="I220" s="147" t="s">
        <v>1811</v>
      </c>
      <c r="J220" s="147" t="s">
        <v>1921</v>
      </c>
      <c r="L220" s="154"/>
      <c r="M220" s="154"/>
    </row>
    <row r="221" spans="1:13">
      <c r="A221" s="148" t="s">
        <v>658</v>
      </c>
      <c r="B221" s="149" t="s">
        <v>905</v>
      </c>
      <c r="C221" s="150" t="s">
        <v>152</v>
      </c>
      <c r="D221" s="149">
        <v>2170000</v>
      </c>
      <c r="E221" s="150" t="s">
        <v>152</v>
      </c>
      <c r="F221" s="148" t="s">
        <v>906</v>
      </c>
      <c r="G221" s="148" t="s">
        <v>651</v>
      </c>
      <c r="H221" s="147" t="s">
        <v>907</v>
      </c>
      <c r="I221" s="147" t="s">
        <v>1812</v>
      </c>
      <c r="J221" s="147" t="s">
        <v>1922</v>
      </c>
      <c r="L221" s="154"/>
      <c r="M221" s="154"/>
    </row>
    <row r="222" spans="1:13">
      <c r="A222" s="148" t="s">
        <v>658</v>
      </c>
      <c r="B222" s="149" t="s">
        <v>908</v>
      </c>
      <c r="C222" s="150" t="s">
        <v>152</v>
      </c>
      <c r="D222" s="149">
        <v>2243000</v>
      </c>
      <c r="E222" s="150" t="s">
        <v>152</v>
      </c>
      <c r="F222" s="148" t="s">
        <v>909</v>
      </c>
      <c r="G222" s="148" t="s">
        <v>651</v>
      </c>
      <c r="H222" s="147" t="s">
        <v>910</v>
      </c>
      <c r="I222" s="147" t="s">
        <v>1813</v>
      </c>
      <c r="J222" s="147" t="s">
        <v>1923</v>
      </c>
      <c r="L222" s="154"/>
      <c r="M222" s="154"/>
    </row>
    <row r="223" spans="1:13">
      <c r="A223" s="148" t="s">
        <v>658</v>
      </c>
      <c r="B223" s="149" t="s">
        <v>911</v>
      </c>
      <c r="C223" s="150" t="s">
        <v>152</v>
      </c>
      <c r="D223" s="149">
        <v>2244000</v>
      </c>
      <c r="E223" s="150" t="s">
        <v>152</v>
      </c>
      <c r="F223" s="148" t="s">
        <v>912</v>
      </c>
      <c r="G223" s="148" t="s">
        <v>651</v>
      </c>
      <c r="H223" s="147" t="s">
        <v>913</v>
      </c>
      <c r="I223" s="147" t="s">
        <v>1814</v>
      </c>
      <c r="J223" s="147" t="s">
        <v>1924</v>
      </c>
      <c r="L223" s="154"/>
      <c r="M223" s="154"/>
    </row>
    <row r="224" spans="1:13">
      <c r="A224" s="148" t="s">
        <v>658</v>
      </c>
      <c r="B224" s="149" t="s">
        <v>914</v>
      </c>
      <c r="C224" s="150" t="s">
        <v>152</v>
      </c>
      <c r="D224" s="149">
        <v>2242000</v>
      </c>
      <c r="E224" s="150" t="s">
        <v>152</v>
      </c>
      <c r="F224" s="148" t="s">
        <v>915</v>
      </c>
      <c r="G224" s="148" t="s">
        <v>651</v>
      </c>
      <c r="H224" s="147" t="s">
        <v>916</v>
      </c>
      <c r="I224" s="147" t="s">
        <v>1815</v>
      </c>
      <c r="J224" s="147" t="s">
        <v>1925</v>
      </c>
      <c r="L224" s="154"/>
      <c r="M224" s="154"/>
    </row>
    <row r="225" spans="1:13">
      <c r="A225" s="148" t="s">
        <v>658</v>
      </c>
      <c r="B225" s="149" t="s">
        <v>917</v>
      </c>
      <c r="C225" s="150" t="s">
        <v>152</v>
      </c>
      <c r="D225" s="149">
        <v>2180000</v>
      </c>
      <c r="E225" s="150" t="s">
        <v>152</v>
      </c>
      <c r="F225" s="148" t="s">
        <v>918</v>
      </c>
      <c r="G225" s="148" t="s">
        <v>651</v>
      </c>
      <c r="H225" s="147" t="s">
        <v>919</v>
      </c>
      <c r="I225" s="147" t="s">
        <v>1816</v>
      </c>
      <c r="J225" s="147" t="s">
        <v>1926</v>
      </c>
      <c r="L225" s="154"/>
      <c r="M225" s="154"/>
    </row>
    <row r="226" spans="1:13">
      <c r="A226" s="148" t="s">
        <v>658</v>
      </c>
      <c r="B226" s="149" t="s">
        <v>920</v>
      </c>
      <c r="C226" s="150" t="s">
        <v>152</v>
      </c>
      <c r="D226" s="149">
        <v>2220000</v>
      </c>
      <c r="E226" s="150" t="s">
        <v>152</v>
      </c>
      <c r="F226" s="148" t="s">
        <v>921</v>
      </c>
      <c r="G226" s="148" t="s">
        <v>651</v>
      </c>
      <c r="H226" s="147" t="s">
        <v>922</v>
      </c>
      <c r="I226" s="147" t="s">
        <v>1817</v>
      </c>
      <c r="J226" s="147" t="s">
        <v>1927</v>
      </c>
      <c r="L226" s="154"/>
      <c r="M226" s="154"/>
    </row>
    <row r="227" spans="1:13">
      <c r="A227" s="148" t="s">
        <v>658</v>
      </c>
      <c r="B227" s="149" t="s">
        <v>923</v>
      </c>
      <c r="C227" s="150" t="s">
        <v>152</v>
      </c>
      <c r="D227" s="149">
        <v>2130000</v>
      </c>
      <c r="E227" s="150" t="s">
        <v>152</v>
      </c>
      <c r="F227" s="148" t="s">
        <v>924</v>
      </c>
      <c r="G227" s="148" t="s">
        <v>651</v>
      </c>
      <c r="H227" s="147" t="s">
        <v>925</v>
      </c>
      <c r="I227" s="147" t="s">
        <v>1818</v>
      </c>
      <c r="J227" s="147" t="s">
        <v>1928</v>
      </c>
      <c r="L227" s="154"/>
      <c r="M227" s="154"/>
    </row>
    <row r="228" spans="1:13">
      <c r="A228" s="148" t="s">
        <v>658</v>
      </c>
      <c r="B228" s="149" t="s">
        <v>926</v>
      </c>
      <c r="C228" s="150" t="s">
        <v>152</v>
      </c>
      <c r="D228" s="149">
        <v>2220000</v>
      </c>
      <c r="E228" s="150" t="s">
        <v>152</v>
      </c>
      <c r="F228" s="148" t="s">
        <v>927</v>
      </c>
      <c r="G228" s="148" t="s">
        <v>651</v>
      </c>
      <c r="H228" s="147" t="s">
        <v>928</v>
      </c>
      <c r="I228" s="147" t="s">
        <v>1817</v>
      </c>
      <c r="J228" s="147" t="s">
        <v>1927</v>
      </c>
      <c r="L228" s="154"/>
      <c r="M228" s="154"/>
    </row>
    <row r="229" spans="1:13">
      <c r="A229" s="148" t="s">
        <v>658</v>
      </c>
      <c r="B229" s="149" t="s">
        <v>929</v>
      </c>
      <c r="C229" s="150" t="s">
        <v>152</v>
      </c>
      <c r="D229" s="149">
        <v>2220000</v>
      </c>
      <c r="E229" s="150" t="s">
        <v>152</v>
      </c>
      <c r="F229" s="148" t="s">
        <v>930</v>
      </c>
      <c r="G229" s="148" t="s">
        <v>651</v>
      </c>
      <c r="H229" s="147" t="s">
        <v>931</v>
      </c>
      <c r="I229" s="147" t="s">
        <v>1817</v>
      </c>
      <c r="J229" s="147" t="s">
        <v>1927</v>
      </c>
      <c r="L229" s="154"/>
      <c r="M229" s="154"/>
    </row>
    <row r="230" spans="1:13">
      <c r="A230" s="148" t="s">
        <v>658</v>
      </c>
      <c r="B230" s="149" t="s">
        <v>932</v>
      </c>
      <c r="C230" s="150" t="s">
        <v>152</v>
      </c>
      <c r="D230" s="149">
        <v>2220000</v>
      </c>
      <c r="E230" s="150" t="s">
        <v>152</v>
      </c>
      <c r="F230" s="148" t="s">
        <v>933</v>
      </c>
      <c r="G230" s="148" t="s">
        <v>651</v>
      </c>
      <c r="H230" s="147" t="s">
        <v>934</v>
      </c>
      <c r="I230" s="147" t="s">
        <v>1817</v>
      </c>
      <c r="J230" s="147" t="s">
        <v>1927</v>
      </c>
      <c r="L230" s="154"/>
      <c r="M230" s="154"/>
    </row>
    <row r="231" spans="1:13">
      <c r="A231" s="148" t="s">
        <v>658</v>
      </c>
      <c r="B231" s="149" t="s">
        <v>935</v>
      </c>
      <c r="C231" s="150" t="s">
        <v>152</v>
      </c>
      <c r="D231" s="149">
        <v>2220000</v>
      </c>
      <c r="E231" s="150" t="s">
        <v>152</v>
      </c>
      <c r="F231" s="148" t="s">
        <v>936</v>
      </c>
      <c r="G231" s="148" t="s">
        <v>651</v>
      </c>
      <c r="H231" s="147" t="s">
        <v>937</v>
      </c>
      <c r="I231" s="147" t="s">
        <v>1817</v>
      </c>
      <c r="J231" s="147" t="s">
        <v>1927</v>
      </c>
      <c r="L231" s="154"/>
      <c r="M231" s="154"/>
    </row>
    <row r="232" spans="1:13">
      <c r="A232" s="148" t="s">
        <v>658</v>
      </c>
      <c r="B232" s="149" t="s">
        <v>938</v>
      </c>
      <c r="C232" s="150" t="s">
        <v>152</v>
      </c>
      <c r="D232" s="149">
        <v>2220000</v>
      </c>
      <c r="E232" s="150" t="s">
        <v>152</v>
      </c>
      <c r="F232" s="148" t="s">
        <v>939</v>
      </c>
      <c r="G232" s="148" t="s">
        <v>651</v>
      </c>
      <c r="H232" s="147" t="s">
        <v>940</v>
      </c>
      <c r="I232" s="147" t="s">
        <v>1817</v>
      </c>
      <c r="J232" s="147" t="s">
        <v>1927</v>
      </c>
      <c r="L232" s="154"/>
      <c r="M232" s="154"/>
    </row>
    <row r="233" spans="1:13">
      <c r="A233" s="148" t="s">
        <v>658</v>
      </c>
      <c r="B233" s="149" t="s">
        <v>941</v>
      </c>
      <c r="C233" s="150" t="s">
        <v>152</v>
      </c>
      <c r="D233" s="149">
        <v>2220000</v>
      </c>
      <c r="E233" s="150" t="s">
        <v>152</v>
      </c>
      <c r="F233" s="148" t="s">
        <v>942</v>
      </c>
      <c r="G233" s="148" t="s">
        <v>651</v>
      </c>
      <c r="H233" s="147" t="s">
        <v>943</v>
      </c>
      <c r="I233" s="147" t="s">
        <v>1817</v>
      </c>
      <c r="J233" s="147" t="s">
        <v>1927</v>
      </c>
      <c r="L233" s="154"/>
      <c r="M233" s="154"/>
    </row>
    <row r="234" spans="1:13">
      <c r="A234" s="148" t="s">
        <v>658</v>
      </c>
      <c r="B234" s="149" t="s">
        <v>944</v>
      </c>
      <c r="C234" s="150" t="s">
        <v>152</v>
      </c>
      <c r="D234" s="149">
        <v>2220000</v>
      </c>
      <c r="E234" s="150" t="s">
        <v>152</v>
      </c>
      <c r="F234" s="148" t="s">
        <v>945</v>
      </c>
      <c r="G234" s="148" t="s">
        <v>651</v>
      </c>
      <c r="H234" s="147" t="s">
        <v>946</v>
      </c>
      <c r="I234" s="147" t="s">
        <v>1817</v>
      </c>
      <c r="J234" s="147" t="s">
        <v>1927</v>
      </c>
      <c r="L234" s="154"/>
      <c r="M234" s="154"/>
    </row>
    <row r="235" spans="1:13">
      <c r="A235" s="148" t="s">
        <v>658</v>
      </c>
      <c r="B235" s="149" t="s">
        <v>947</v>
      </c>
      <c r="C235" s="150" t="s">
        <v>152</v>
      </c>
      <c r="D235" s="149">
        <v>2290000</v>
      </c>
      <c r="E235" s="150" t="s">
        <v>152</v>
      </c>
      <c r="F235" s="148" t="s">
        <v>948</v>
      </c>
      <c r="G235" s="148" t="s">
        <v>651</v>
      </c>
      <c r="H235" s="147" t="s">
        <v>949</v>
      </c>
      <c r="I235" s="147" t="s">
        <v>1819</v>
      </c>
      <c r="J235" s="147" t="s">
        <v>1929</v>
      </c>
      <c r="L235" s="154"/>
      <c r="M235" s="154"/>
    </row>
    <row r="236" spans="1:13">
      <c r="A236" s="148" t="s">
        <v>658</v>
      </c>
      <c r="B236" s="149" t="s">
        <v>950</v>
      </c>
      <c r="C236" s="150" t="s">
        <v>152</v>
      </c>
      <c r="D236" s="149">
        <v>2301000</v>
      </c>
      <c r="E236" s="150" t="s">
        <v>152</v>
      </c>
      <c r="F236" s="148" t="s">
        <v>951</v>
      </c>
      <c r="G236" s="148" t="s">
        <v>651</v>
      </c>
      <c r="H236" s="147" t="s">
        <v>952</v>
      </c>
      <c r="I236" s="147" t="s">
        <v>1820</v>
      </c>
      <c r="J236" s="147" t="s">
        <v>1930</v>
      </c>
      <c r="L236" s="154"/>
      <c r="M236" s="154"/>
    </row>
    <row r="237" spans="1:13">
      <c r="A237" s="148" t="s">
        <v>658</v>
      </c>
      <c r="B237" s="149" t="s">
        <v>953</v>
      </c>
      <c r="C237" s="150" t="s">
        <v>152</v>
      </c>
      <c r="D237" s="149">
        <v>2290000</v>
      </c>
      <c r="E237" s="150" t="s">
        <v>152</v>
      </c>
      <c r="F237" s="148" t="s">
        <v>954</v>
      </c>
      <c r="G237" s="148" t="s">
        <v>651</v>
      </c>
      <c r="H237" s="147" t="s">
        <v>955</v>
      </c>
      <c r="I237" s="147" t="s">
        <v>1819</v>
      </c>
      <c r="J237" s="147" t="s">
        <v>1929</v>
      </c>
      <c r="L237" s="154"/>
      <c r="M237" s="154"/>
    </row>
    <row r="238" spans="1:13">
      <c r="A238" s="148" t="s">
        <v>658</v>
      </c>
      <c r="B238" s="149" t="s">
        <v>956</v>
      </c>
      <c r="C238" s="150" t="s">
        <v>152</v>
      </c>
      <c r="D238" s="149">
        <v>2303000</v>
      </c>
      <c r="E238" s="150" t="s">
        <v>152</v>
      </c>
      <c r="F238" s="148" t="s">
        <v>957</v>
      </c>
      <c r="G238" s="148" t="s">
        <v>651</v>
      </c>
      <c r="H238" s="147" t="s">
        <v>958</v>
      </c>
      <c r="I238" s="147" t="s">
        <v>1821</v>
      </c>
      <c r="J238" s="147" t="s">
        <v>1931</v>
      </c>
      <c r="L238" s="154"/>
      <c r="M238" s="154"/>
    </row>
    <row r="239" spans="1:13">
      <c r="A239" s="148" t="s">
        <v>658</v>
      </c>
      <c r="B239" s="149" t="s">
        <v>959</v>
      </c>
      <c r="C239" s="150" t="s">
        <v>152</v>
      </c>
      <c r="D239" s="149">
        <v>2304000</v>
      </c>
      <c r="E239" s="150" t="s">
        <v>152</v>
      </c>
      <c r="F239" s="148" t="s">
        <v>960</v>
      </c>
      <c r="G239" s="148" t="s">
        <v>651</v>
      </c>
      <c r="H239" s="147" t="s">
        <v>961</v>
      </c>
      <c r="I239" s="147" t="s">
        <v>1822</v>
      </c>
      <c r="J239" s="147" t="s">
        <v>1932</v>
      </c>
      <c r="L239" s="154"/>
      <c r="M239" s="154"/>
    </row>
    <row r="240" spans="1:13">
      <c r="A240" s="148" t="s">
        <v>658</v>
      </c>
      <c r="B240" s="149" t="s">
        <v>962</v>
      </c>
      <c r="C240" s="150" t="s">
        <v>152</v>
      </c>
      <c r="D240" s="149">
        <v>2305000</v>
      </c>
      <c r="E240" s="150" t="s">
        <v>152</v>
      </c>
      <c r="F240" s="148" t="s">
        <v>963</v>
      </c>
      <c r="G240" s="148" t="s">
        <v>651</v>
      </c>
      <c r="H240" s="147" t="s">
        <v>964</v>
      </c>
      <c r="I240" s="147" t="s">
        <v>1823</v>
      </c>
      <c r="J240" s="147" t="s">
        <v>1933</v>
      </c>
      <c r="L240" s="154"/>
      <c r="M240" s="154"/>
    </row>
    <row r="241" spans="1:13">
      <c r="A241" s="148" t="s">
        <v>658</v>
      </c>
      <c r="B241" s="149" t="s">
        <v>965</v>
      </c>
      <c r="C241" s="150" t="s">
        <v>152</v>
      </c>
      <c r="D241" s="149">
        <v>2305000</v>
      </c>
      <c r="E241" s="150" t="s">
        <v>152</v>
      </c>
      <c r="F241" s="148" t="s">
        <v>966</v>
      </c>
      <c r="G241" s="148" t="s">
        <v>651</v>
      </c>
      <c r="H241" s="147" t="s">
        <v>967</v>
      </c>
      <c r="I241" s="147" t="s">
        <v>1823</v>
      </c>
      <c r="J241" s="147" t="s">
        <v>1933</v>
      </c>
      <c r="L241" s="154"/>
      <c r="M241" s="154"/>
    </row>
    <row r="242" spans="1:13">
      <c r="A242" s="148" t="s">
        <v>658</v>
      </c>
      <c r="B242" s="149" t="s">
        <v>968</v>
      </c>
      <c r="C242" s="150" t="s">
        <v>152</v>
      </c>
      <c r="D242" s="149">
        <v>2302000</v>
      </c>
      <c r="E242" s="150" t="s">
        <v>152</v>
      </c>
      <c r="F242" s="148" t="s">
        <v>969</v>
      </c>
      <c r="G242" s="148" t="s">
        <v>651</v>
      </c>
      <c r="H242" s="147" t="s">
        <v>970</v>
      </c>
      <c r="I242" s="147" t="s">
        <v>1824</v>
      </c>
      <c r="J242" s="147" t="s">
        <v>1934</v>
      </c>
      <c r="L242" s="154"/>
      <c r="M242" s="154"/>
    </row>
    <row r="243" spans="1:13">
      <c r="A243" s="148" t="s">
        <v>658</v>
      </c>
      <c r="B243" s="149" t="s">
        <v>971</v>
      </c>
      <c r="C243" s="150" t="s">
        <v>152</v>
      </c>
      <c r="D243" s="149">
        <v>2290000</v>
      </c>
      <c r="E243" s="150" t="s">
        <v>152</v>
      </c>
      <c r="F243" s="148" t="s">
        <v>972</v>
      </c>
      <c r="G243" s="148" t="s">
        <v>651</v>
      </c>
      <c r="H243" s="147" t="s">
        <v>973</v>
      </c>
      <c r="I243" s="147" t="s">
        <v>1819</v>
      </c>
      <c r="J243" s="147" t="s">
        <v>1929</v>
      </c>
      <c r="L243" s="154"/>
      <c r="M243" s="154"/>
    </row>
    <row r="244" spans="1:13">
      <c r="A244" s="148" t="s">
        <v>658</v>
      </c>
      <c r="B244" s="149" t="s">
        <v>974</v>
      </c>
      <c r="C244" s="150" t="s">
        <v>152</v>
      </c>
      <c r="D244" s="149">
        <v>2290000</v>
      </c>
      <c r="E244" s="150" t="s">
        <v>152</v>
      </c>
      <c r="F244" s="148" t="s">
        <v>975</v>
      </c>
      <c r="G244" s="148" t="s">
        <v>651</v>
      </c>
      <c r="H244" s="147" t="s">
        <v>976</v>
      </c>
      <c r="I244" s="147" t="s">
        <v>1819</v>
      </c>
      <c r="J244" s="147" t="s">
        <v>1929</v>
      </c>
      <c r="L244" s="154"/>
      <c r="M244" s="154"/>
    </row>
    <row r="245" spans="1:13">
      <c r="A245" s="148" t="s">
        <v>658</v>
      </c>
      <c r="B245" s="149" t="s">
        <v>977</v>
      </c>
      <c r="C245" s="150" t="s">
        <v>152</v>
      </c>
      <c r="D245" s="149">
        <v>0</v>
      </c>
      <c r="E245" s="150" t="s">
        <v>152</v>
      </c>
      <c r="F245" s="148" t="s">
        <v>978</v>
      </c>
      <c r="G245" s="148" t="s">
        <v>651</v>
      </c>
      <c r="H245" s="147" t="s">
        <v>979</v>
      </c>
      <c r="I245" s="153" t="s">
        <v>844</v>
      </c>
      <c r="J245" s="147" t="s">
        <v>1865</v>
      </c>
      <c r="L245" s="154"/>
      <c r="M245" s="154"/>
    </row>
    <row r="246" spans="1:13">
      <c r="A246" s="148" t="s">
        <v>658</v>
      </c>
      <c r="B246" s="149" t="s">
        <v>980</v>
      </c>
      <c r="C246" s="150" t="s">
        <v>152</v>
      </c>
      <c r="D246" s="149">
        <v>0</v>
      </c>
      <c r="E246" s="150" t="s">
        <v>152</v>
      </c>
      <c r="F246" s="148" t="s">
        <v>981</v>
      </c>
      <c r="G246" s="148" t="s">
        <v>651</v>
      </c>
      <c r="H246" s="147" t="s">
        <v>982</v>
      </c>
      <c r="I246" s="153" t="s">
        <v>844</v>
      </c>
      <c r="J246" s="147" t="s">
        <v>1865</v>
      </c>
      <c r="L246" s="154"/>
      <c r="M246" s="154"/>
    </row>
    <row r="247" spans="1:13">
      <c r="A247" s="148" t="s">
        <v>658</v>
      </c>
      <c r="B247" s="149" t="s">
        <v>983</v>
      </c>
      <c r="C247" s="150" t="s">
        <v>152</v>
      </c>
      <c r="D247" s="149">
        <v>0</v>
      </c>
      <c r="E247" s="150" t="s">
        <v>152</v>
      </c>
      <c r="F247" s="148" t="s">
        <v>984</v>
      </c>
      <c r="G247" s="148" t="s">
        <v>651</v>
      </c>
      <c r="H247" s="147" t="s">
        <v>985</v>
      </c>
      <c r="I247" s="153" t="s">
        <v>844</v>
      </c>
      <c r="J247" s="147" t="s">
        <v>1865</v>
      </c>
      <c r="L247" s="154"/>
      <c r="M247" s="154"/>
    </row>
    <row r="248" spans="1:13">
      <c r="A248" s="148" t="s">
        <v>658</v>
      </c>
      <c r="B248" s="149" t="s">
        <v>986</v>
      </c>
      <c r="C248" s="150" t="s">
        <v>152</v>
      </c>
      <c r="D248" s="149">
        <v>0</v>
      </c>
      <c r="E248" s="150" t="s">
        <v>152</v>
      </c>
      <c r="F248" s="148" t="s">
        <v>987</v>
      </c>
      <c r="G248" s="148" t="s">
        <v>651</v>
      </c>
      <c r="H248" s="147" t="s">
        <v>988</v>
      </c>
      <c r="I248" s="153" t="s">
        <v>844</v>
      </c>
      <c r="J248" s="147" t="s">
        <v>1865</v>
      </c>
      <c r="L248" s="154"/>
      <c r="M248" s="154"/>
    </row>
    <row r="249" spans="1:13">
      <c r="A249" s="148" t="s">
        <v>658</v>
      </c>
      <c r="B249" s="149" t="s">
        <v>989</v>
      </c>
      <c r="C249" s="150" t="s">
        <v>152</v>
      </c>
      <c r="D249" s="149">
        <v>0</v>
      </c>
      <c r="E249" s="150" t="s">
        <v>152</v>
      </c>
      <c r="F249" s="148" t="s">
        <v>990</v>
      </c>
      <c r="G249" s="148" t="s">
        <v>651</v>
      </c>
      <c r="H249" s="147" t="s">
        <v>991</v>
      </c>
      <c r="I249" s="153" t="s">
        <v>844</v>
      </c>
      <c r="J249" s="147" t="s">
        <v>1865</v>
      </c>
      <c r="L249" s="154"/>
      <c r="M249" s="154"/>
    </row>
    <row r="250" spans="1:13">
      <c r="A250" s="148" t="s">
        <v>658</v>
      </c>
      <c r="B250" s="149" t="s">
        <v>992</v>
      </c>
      <c r="C250" s="150" t="s">
        <v>152</v>
      </c>
      <c r="D250" s="149">
        <v>8217000</v>
      </c>
      <c r="E250" s="150" t="s">
        <v>152</v>
      </c>
      <c r="F250" s="148" t="s">
        <v>993</v>
      </c>
      <c r="G250" s="148" t="s">
        <v>651</v>
      </c>
      <c r="H250" s="147" t="s">
        <v>994</v>
      </c>
      <c r="I250" s="147" t="s">
        <v>1825</v>
      </c>
      <c r="J250" s="147" t="s">
        <v>1935</v>
      </c>
      <c r="L250" s="154"/>
      <c r="M250" s="154"/>
    </row>
    <row r="251" spans="1:13">
      <c r="A251" s="148" t="s">
        <v>658</v>
      </c>
      <c r="B251" s="149" t="s">
        <v>995</v>
      </c>
      <c r="C251" s="150" t="s">
        <v>152</v>
      </c>
      <c r="D251" s="149">
        <v>8217000</v>
      </c>
      <c r="E251" s="150" t="s">
        <v>152</v>
      </c>
      <c r="F251" s="148" t="s">
        <v>996</v>
      </c>
      <c r="G251" s="148" t="s">
        <v>651</v>
      </c>
      <c r="H251" s="147" t="s">
        <v>997</v>
      </c>
      <c r="I251" s="147" t="s">
        <v>1825</v>
      </c>
      <c r="J251" s="147" t="s">
        <v>1935</v>
      </c>
      <c r="L251" s="154"/>
      <c r="M251" s="154"/>
    </row>
    <row r="252" spans="1:13">
      <c r="A252" s="148" t="s">
        <v>658</v>
      </c>
      <c r="B252" s="149" t="s">
        <v>998</v>
      </c>
      <c r="C252" s="150" t="s">
        <v>152</v>
      </c>
      <c r="D252" s="165">
        <v>8111000</v>
      </c>
      <c r="E252" s="150" t="s">
        <v>152</v>
      </c>
      <c r="F252" s="148" t="s">
        <v>999</v>
      </c>
      <c r="G252" s="148" t="s">
        <v>651</v>
      </c>
      <c r="H252" s="147" t="s">
        <v>1000</v>
      </c>
      <c r="I252" s="166" t="s">
        <v>1833</v>
      </c>
      <c r="J252" s="147" t="s">
        <v>1935</v>
      </c>
      <c r="L252" s="154"/>
      <c r="M252" s="154"/>
    </row>
    <row r="253" spans="1:13">
      <c r="A253" s="148" t="s">
        <v>658</v>
      </c>
      <c r="B253" s="149" t="s">
        <v>1001</v>
      </c>
      <c r="C253" s="150" t="s">
        <v>152</v>
      </c>
      <c r="D253" s="149">
        <v>8217000</v>
      </c>
      <c r="E253" s="150" t="s">
        <v>152</v>
      </c>
      <c r="F253" s="148" t="s">
        <v>1002</v>
      </c>
      <c r="G253" s="148" t="s">
        <v>651</v>
      </c>
      <c r="H253" s="147" t="s">
        <v>1003</v>
      </c>
      <c r="I253" s="147" t="s">
        <v>1825</v>
      </c>
      <c r="J253" s="147" t="s">
        <v>1935</v>
      </c>
      <c r="L253" s="154"/>
      <c r="M253" s="154"/>
    </row>
    <row r="254" spans="1:13">
      <c r="A254" s="148" t="s">
        <v>658</v>
      </c>
      <c r="B254" s="149" t="s">
        <v>1004</v>
      </c>
      <c r="C254" s="150" t="s">
        <v>152</v>
      </c>
      <c r="D254" s="149">
        <v>8113000</v>
      </c>
      <c r="E254" s="150" t="s">
        <v>152</v>
      </c>
      <c r="F254" s="148" t="s">
        <v>1005</v>
      </c>
      <c r="G254" s="148" t="s">
        <v>651</v>
      </c>
      <c r="H254" s="147" t="s">
        <v>1006</v>
      </c>
      <c r="I254" s="147" t="s">
        <v>1826</v>
      </c>
      <c r="J254" s="147" t="s">
        <v>1936</v>
      </c>
      <c r="L254" s="154"/>
      <c r="M254" s="154"/>
    </row>
    <row r="255" spans="1:13">
      <c r="A255" s="148" t="s">
        <v>658</v>
      </c>
      <c r="B255" s="149" t="s">
        <v>1007</v>
      </c>
      <c r="C255" s="150" t="s">
        <v>152</v>
      </c>
      <c r="D255" s="149">
        <v>2021000</v>
      </c>
      <c r="E255" s="150" t="s">
        <v>152</v>
      </c>
      <c r="F255" s="148" t="s">
        <v>1008</v>
      </c>
      <c r="G255" s="148" t="s">
        <v>651</v>
      </c>
      <c r="H255" s="147" t="s">
        <v>1009</v>
      </c>
      <c r="I255" s="147" t="s">
        <v>1666</v>
      </c>
      <c r="J255" s="147" t="s">
        <v>1866</v>
      </c>
      <c r="L255" s="154"/>
      <c r="M255" s="154"/>
    </row>
    <row r="256" spans="1:13">
      <c r="A256" s="148" t="s">
        <v>658</v>
      </c>
      <c r="B256" s="149" t="s">
        <v>1010</v>
      </c>
      <c r="C256" s="150" t="s">
        <v>152</v>
      </c>
      <c r="D256" s="149">
        <v>8217000</v>
      </c>
      <c r="E256" s="150" t="s">
        <v>152</v>
      </c>
      <c r="F256" s="148" t="s">
        <v>1011</v>
      </c>
      <c r="G256" s="148" t="s">
        <v>651</v>
      </c>
      <c r="H256" s="147" t="s">
        <v>1012</v>
      </c>
      <c r="I256" s="147" t="s">
        <v>1825</v>
      </c>
      <c r="J256" s="147" t="s">
        <v>1935</v>
      </c>
      <c r="L256" s="154"/>
      <c r="M256" s="154"/>
    </row>
    <row r="257" spans="1:13">
      <c r="A257" s="148" t="s">
        <v>658</v>
      </c>
      <c r="B257" s="149" t="s">
        <v>1013</v>
      </c>
      <c r="C257" s="150" t="s">
        <v>152</v>
      </c>
      <c r="D257" s="149">
        <v>8217000</v>
      </c>
      <c r="E257" s="150" t="s">
        <v>152</v>
      </c>
      <c r="F257" s="148" t="s">
        <v>1014</v>
      </c>
      <c r="G257" s="148" t="s">
        <v>651</v>
      </c>
      <c r="H257" s="147" t="s">
        <v>1015</v>
      </c>
      <c r="I257" s="147" t="s">
        <v>1825</v>
      </c>
      <c r="J257" s="147" t="s">
        <v>1935</v>
      </c>
      <c r="L257" s="154"/>
      <c r="M257" s="154"/>
    </row>
    <row r="258" spans="1:13">
      <c r="A258" s="148" t="s">
        <v>658</v>
      </c>
      <c r="B258" s="149" t="s">
        <v>1016</v>
      </c>
      <c r="C258" s="150" t="s">
        <v>152</v>
      </c>
      <c r="D258" s="149">
        <v>8217000</v>
      </c>
      <c r="E258" s="150" t="s">
        <v>152</v>
      </c>
      <c r="F258" s="148" t="s">
        <v>1017</v>
      </c>
      <c r="G258" s="148" t="s">
        <v>651</v>
      </c>
      <c r="H258" s="147" t="s">
        <v>1018</v>
      </c>
      <c r="I258" s="147" t="s">
        <v>1825</v>
      </c>
      <c r="J258" s="147" t="s">
        <v>1935</v>
      </c>
      <c r="L258" s="154"/>
      <c r="M258" s="154"/>
    </row>
    <row r="259" spans="1:13">
      <c r="A259" s="148" t="s">
        <v>658</v>
      </c>
      <c r="B259" s="149" t="s">
        <v>1019</v>
      </c>
      <c r="C259" s="150" t="s">
        <v>152</v>
      </c>
      <c r="D259" s="149">
        <v>8112510</v>
      </c>
      <c r="E259" s="150" t="s">
        <v>152</v>
      </c>
      <c r="F259" s="148" t="s">
        <v>1020</v>
      </c>
      <c r="G259" s="148" t="s">
        <v>651</v>
      </c>
      <c r="H259" s="147" t="s">
        <v>1021</v>
      </c>
      <c r="I259" s="147" t="s">
        <v>1827</v>
      </c>
      <c r="J259" s="147" t="s">
        <v>1937</v>
      </c>
      <c r="L259" s="154"/>
      <c r="M259" s="154"/>
    </row>
    <row r="260" spans="1:13">
      <c r="A260" s="148" t="s">
        <v>658</v>
      </c>
      <c r="B260" s="149" t="s">
        <v>1022</v>
      </c>
      <c r="C260" s="150" t="s">
        <v>152</v>
      </c>
      <c r="D260" s="149">
        <v>8217000</v>
      </c>
      <c r="E260" s="150" t="s">
        <v>152</v>
      </c>
      <c r="F260" s="148" t="s">
        <v>1023</v>
      </c>
      <c r="G260" s="148" t="s">
        <v>651</v>
      </c>
      <c r="H260" s="147" t="s">
        <v>1024</v>
      </c>
      <c r="I260" s="147" t="s">
        <v>1825</v>
      </c>
      <c r="J260" s="147" t="s">
        <v>1935</v>
      </c>
      <c r="L260" s="154"/>
      <c r="M260" s="154"/>
    </row>
    <row r="261" spans="1:13">
      <c r="A261" s="148" t="s">
        <v>658</v>
      </c>
      <c r="B261" s="149" t="s">
        <v>1025</v>
      </c>
      <c r="C261" s="150" t="s">
        <v>152</v>
      </c>
      <c r="D261" s="149">
        <v>8217000</v>
      </c>
      <c r="E261" s="150" t="s">
        <v>152</v>
      </c>
      <c r="F261" s="148" t="s">
        <v>1026</v>
      </c>
      <c r="G261" s="148" t="s">
        <v>651</v>
      </c>
      <c r="H261" s="147" t="s">
        <v>1027</v>
      </c>
      <c r="I261" s="147" t="s">
        <v>1825</v>
      </c>
      <c r="J261" s="147" t="s">
        <v>1935</v>
      </c>
      <c r="L261" s="154"/>
      <c r="M261" s="154"/>
    </row>
    <row r="262" spans="1:13">
      <c r="A262" s="148" t="s">
        <v>658</v>
      </c>
      <c r="B262" s="149" t="s">
        <v>1028</v>
      </c>
      <c r="C262" s="150" t="s">
        <v>152</v>
      </c>
      <c r="D262" s="149">
        <v>8217000</v>
      </c>
      <c r="E262" s="150" t="s">
        <v>152</v>
      </c>
      <c r="F262" s="148" t="s">
        <v>1029</v>
      </c>
      <c r="G262" s="148" t="s">
        <v>651</v>
      </c>
      <c r="H262" s="147" t="s">
        <v>1030</v>
      </c>
      <c r="I262" s="147" t="s">
        <v>1825</v>
      </c>
      <c r="J262" s="147" t="s">
        <v>1935</v>
      </c>
      <c r="L262" s="154"/>
      <c r="M262" s="154"/>
    </row>
    <row r="263" spans="1:13">
      <c r="A263" s="148" t="s">
        <v>658</v>
      </c>
      <c r="B263" s="149" t="s">
        <v>1031</v>
      </c>
      <c r="C263" s="150" t="s">
        <v>152</v>
      </c>
      <c r="D263" s="149">
        <v>8217000</v>
      </c>
      <c r="E263" s="150" t="s">
        <v>152</v>
      </c>
      <c r="F263" s="148" t="s">
        <v>1032</v>
      </c>
      <c r="G263" s="148" t="s">
        <v>651</v>
      </c>
      <c r="H263" s="147" t="s">
        <v>1033</v>
      </c>
      <c r="I263" s="147" t="s">
        <v>1825</v>
      </c>
      <c r="J263" s="147" t="s">
        <v>1935</v>
      </c>
      <c r="L263" s="154"/>
      <c r="M263" s="154"/>
    </row>
    <row r="264" spans="1:13">
      <c r="A264" s="148" t="s">
        <v>658</v>
      </c>
      <c r="B264" s="149" t="s">
        <v>1034</v>
      </c>
      <c r="C264" s="150" t="s">
        <v>152</v>
      </c>
      <c r="D264" s="149">
        <v>8217000</v>
      </c>
      <c r="E264" s="150" t="s">
        <v>152</v>
      </c>
      <c r="F264" s="148" t="s">
        <v>1035</v>
      </c>
      <c r="G264" s="148" t="s">
        <v>651</v>
      </c>
      <c r="H264" s="147" t="s">
        <v>1036</v>
      </c>
      <c r="I264" s="147" t="s">
        <v>1825</v>
      </c>
      <c r="J264" s="147" t="s">
        <v>1935</v>
      </c>
      <c r="L264" s="154"/>
      <c r="M264" s="154"/>
    </row>
    <row r="265" spans="1:13">
      <c r="A265" s="148" t="s">
        <v>658</v>
      </c>
      <c r="B265" s="149" t="s">
        <v>1037</v>
      </c>
      <c r="C265" s="150" t="s">
        <v>152</v>
      </c>
      <c r="D265" s="149">
        <v>8113000</v>
      </c>
      <c r="E265" s="150" t="s">
        <v>152</v>
      </c>
      <c r="F265" s="148" t="s">
        <v>1038</v>
      </c>
      <c r="G265" s="148" t="s">
        <v>651</v>
      </c>
      <c r="H265" s="147" t="s">
        <v>1039</v>
      </c>
      <c r="I265" s="147" t="s">
        <v>1826</v>
      </c>
      <c r="J265" s="147" t="s">
        <v>1936</v>
      </c>
      <c r="L265" s="154"/>
      <c r="M265" s="154"/>
    </row>
    <row r="266" spans="1:13">
      <c r="A266" s="148" t="s">
        <v>658</v>
      </c>
      <c r="B266" s="149" t="s">
        <v>1040</v>
      </c>
      <c r="C266" s="150" t="s">
        <v>152</v>
      </c>
      <c r="D266" s="149">
        <v>7163000</v>
      </c>
      <c r="E266" s="150" t="s">
        <v>152</v>
      </c>
      <c r="F266" s="148" t="s">
        <v>1041</v>
      </c>
      <c r="G266" s="148" t="s">
        <v>651</v>
      </c>
      <c r="H266" s="147" t="s">
        <v>1042</v>
      </c>
      <c r="I266" s="147" t="s">
        <v>1828</v>
      </c>
      <c r="J266" s="147" t="s">
        <v>1938</v>
      </c>
      <c r="L266" s="154"/>
      <c r="M266" s="154"/>
    </row>
    <row r="267" spans="1:13">
      <c r="A267" s="148" t="s">
        <v>658</v>
      </c>
      <c r="B267" s="149" t="s">
        <v>1043</v>
      </c>
      <c r="C267" s="150" t="s">
        <v>152</v>
      </c>
      <c r="D267" s="149">
        <v>7163000</v>
      </c>
      <c r="E267" s="150" t="s">
        <v>152</v>
      </c>
      <c r="F267" s="148" t="s">
        <v>1044</v>
      </c>
      <c r="G267" s="148" t="s">
        <v>651</v>
      </c>
      <c r="H267" s="147" t="s">
        <v>1045</v>
      </c>
      <c r="I267" s="147" t="s">
        <v>1828</v>
      </c>
      <c r="J267" s="147" t="s">
        <v>1938</v>
      </c>
      <c r="L267" s="154"/>
      <c r="M267" s="154"/>
    </row>
    <row r="268" spans="1:13">
      <c r="A268" s="148" t="s">
        <v>658</v>
      </c>
      <c r="B268" s="149" t="s">
        <v>1046</v>
      </c>
      <c r="C268" s="150" t="s">
        <v>152</v>
      </c>
      <c r="D268" s="149">
        <v>4122000</v>
      </c>
      <c r="E268" s="150" t="s">
        <v>152</v>
      </c>
      <c r="F268" s="148" t="s">
        <v>1047</v>
      </c>
      <c r="G268" s="148" t="s">
        <v>651</v>
      </c>
      <c r="H268" s="147" t="s">
        <v>1048</v>
      </c>
      <c r="I268" s="147" t="s">
        <v>1574</v>
      </c>
      <c r="J268" s="147" t="s">
        <v>1536</v>
      </c>
      <c r="L268" s="154"/>
      <c r="M268" s="154"/>
    </row>
    <row r="269" spans="1:13">
      <c r="A269" s="148" t="s">
        <v>658</v>
      </c>
      <c r="B269" s="149" t="s">
        <v>1049</v>
      </c>
      <c r="C269" s="150" t="s">
        <v>152</v>
      </c>
      <c r="D269" s="149">
        <v>4143800</v>
      </c>
      <c r="E269" s="150" t="s">
        <v>152</v>
      </c>
      <c r="F269" s="148" t="s">
        <v>1050</v>
      </c>
      <c r="G269" s="148" t="s">
        <v>651</v>
      </c>
      <c r="H269" s="147" t="s">
        <v>1051</v>
      </c>
      <c r="I269" s="147" t="s">
        <v>1575</v>
      </c>
      <c r="J269" s="147" t="s">
        <v>1537</v>
      </c>
      <c r="L269" s="154"/>
      <c r="M269" s="154"/>
    </row>
    <row r="270" spans="1:13">
      <c r="A270" s="148" t="s">
        <v>658</v>
      </c>
      <c r="B270" s="149" t="s">
        <v>1052</v>
      </c>
      <c r="C270" s="150" t="s">
        <v>152</v>
      </c>
      <c r="D270" s="149">
        <v>4143800</v>
      </c>
      <c r="E270" s="150" t="s">
        <v>152</v>
      </c>
      <c r="F270" s="148" t="s">
        <v>1053</v>
      </c>
      <c r="G270" s="148" t="s">
        <v>651</v>
      </c>
      <c r="H270" s="147" t="s">
        <v>1054</v>
      </c>
      <c r="I270" s="147" t="s">
        <v>1575</v>
      </c>
      <c r="J270" s="147" t="s">
        <v>1537</v>
      </c>
      <c r="L270" s="154"/>
      <c r="M270" s="154"/>
    </row>
    <row r="271" spans="1:13">
      <c r="A271" s="148" t="s">
        <v>658</v>
      </c>
      <c r="B271" s="149" t="s">
        <v>1055</v>
      </c>
      <c r="C271" s="150" t="s">
        <v>152</v>
      </c>
      <c r="D271" s="149">
        <v>4042100</v>
      </c>
      <c r="E271" s="150" t="s">
        <v>152</v>
      </c>
      <c r="F271" s="148" t="s">
        <v>1056</v>
      </c>
      <c r="G271" s="148" t="s">
        <v>651</v>
      </c>
      <c r="H271" s="147" t="s">
        <v>1057</v>
      </c>
      <c r="I271" s="147" t="s">
        <v>1568</v>
      </c>
      <c r="J271" s="147" t="s">
        <v>1539</v>
      </c>
      <c r="L271" s="154"/>
      <c r="M271" s="154"/>
    </row>
    <row r="272" spans="1:13">
      <c r="A272" s="148" t="s">
        <v>658</v>
      </c>
      <c r="B272" s="149" t="s">
        <v>1058</v>
      </c>
      <c r="C272" s="150" t="s">
        <v>152</v>
      </c>
      <c r="D272" s="149">
        <v>4042100</v>
      </c>
      <c r="E272" s="150" t="s">
        <v>152</v>
      </c>
      <c r="F272" s="148" t="s">
        <v>1059</v>
      </c>
      <c r="G272" s="148" t="s">
        <v>651</v>
      </c>
      <c r="H272" s="147" t="s">
        <v>1060</v>
      </c>
      <c r="I272" s="147" t="s">
        <v>1568</v>
      </c>
      <c r="J272" s="147" t="s">
        <v>1539</v>
      </c>
      <c r="L272" s="154"/>
      <c r="M272" s="154"/>
    </row>
    <row r="273" spans="1:13">
      <c r="A273" s="148" t="s">
        <v>658</v>
      </c>
      <c r="B273" s="149" t="s">
        <v>1061</v>
      </c>
      <c r="C273" s="150" t="s">
        <v>152</v>
      </c>
      <c r="D273" s="149">
        <v>4041100</v>
      </c>
      <c r="E273" s="150" t="s">
        <v>152</v>
      </c>
      <c r="F273" s="148" t="s">
        <v>1062</v>
      </c>
      <c r="G273" s="148" t="s">
        <v>651</v>
      </c>
      <c r="H273" s="147" t="s">
        <v>1063</v>
      </c>
      <c r="I273" s="147" t="s">
        <v>1569</v>
      </c>
      <c r="J273" s="147" t="s">
        <v>1527</v>
      </c>
      <c r="L273" s="154"/>
      <c r="M273" s="154"/>
    </row>
    <row r="274" spans="1:13">
      <c r="A274" s="148" t="s">
        <v>658</v>
      </c>
      <c r="B274" s="149" t="s">
        <v>1064</v>
      </c>
      <c r="C274" s="150" t="s">
        <v>152</v>
      </c>
      <c r="D274" s="149">
        <v>4042100</v>
      </c>
      <c r="E274" s="150" t="s">
        <v>152</v>
      </c>
      <c r="F274" s="148" t="s">
        <v>1065</v>
      </c>
      <c r="G274" s="148" t="s">
        <v>651</v>
      </c>
      <c r="H274" s="147" t="s">
        <v>1066</v>
      </c>
      <c r="I274" s="147" t="s">
        <v>1568</v>
      </c>
      <c r="J274" s="147" t="s">
        <v>1539</v>
      </c>
      <c r="L274" s="154"/>
      <c r="M274" s="154"/>
    </row>
    <row r="275" spans="1:13">
      <c r="A275" s="148" t="s">
        <v>658</v>
      </c>
      <c r="B275" s="149" t="s">
        <v>1067</v>
      </c>
      <c r="C275" s="150" t="s">
        <v>152</v>
      </c>
      <c r="D275" s="149">
        <v>4042100</v>
      </c>
      <c r="E275" s="150" t="s">
        <v>152</v>
      </c>
      <c r="F275" s="148" t="s">
        <v>1068</v>
      </c>
      <c r="G275" s="148" t="s">
        <v>651</v>
      </c>
      <c r="H275" s="147" t="s">
        <v>1069</v>
      </c>
      <c r="I275" s="147" t="s">
        <v>1568</v>
      </c>
      <c r="J275" s="147" t="s">
        <v>1539</v>
      </c>
      <c r="L275" s="154"/>
      <c r="M275" s="154"/>
    </row>
    <row r="276" spans="1:13">
      <c r="A276" s="148" t="s">
        <v>658</v>
      </c>
      <c r="B276" s="149" t="s">
        <v>1070</v>
      </c>
      <c r="C276" s="150" t="s">
        <v>152</v>
      </c>
      <c r="D276" s="149">
        <v>4042100</v>
      </c>
      <c r="E276" s="150" t="s">
        <v>152</v>
      </c>
      <c r="F276" s="148" t="s">
        <v>1071</v>
      </c>
      <c r="G276" s="148" t="s">
        <v>651</v>
      </c>
      <c r="H276" s="147" t="s">
        <v>1072</v>
      </c>
      <c r="I276" s="147" t="s">
        <v>1568</v>
      </c>
      <c r="J276" s="147" t="s">
        <v>1539</v>
      </c>
      <c r="L276" s="154"/>
      <c r="M276" s="154"/>
    </row>
    <row r="277" spans="1:13">
      <c r="A277" s="148" t="s">
        <v>658</v>
      </c>
      <c r="B277" s="149" t="s">
        <v>1073</v>
      </c>
      <c r="C277" s="150" t="s">
        <v>152</v>
      </c>
      <c r="D277" s="149">
        <v>4042100</v>
      </c>
      <c r="E277" s="150" t="s">
        <v>152</v>
      </c>
      <c r="F277" s="148" t="s">
        <v>1074</v>
      </c>
      <c r="G277" s="148" t="s">
        <v>651</v>
      </c>
      <c r="H277" s="147" t="s">
        <v>1075</v>
      </c>
      <c r="I277" s="147" t="s">
        <v>1568</v>
      </c>
      <c r="J277" s="147" t="s">
        <v>1539</v>
      </c>
      <c r="L277" s="154"/>
      <c r="M277" s="154"/>
    </row>
    <row r="278" spans="1:13">
      <c r="A278" s="148" t="s">
        <v>658</v>
      </c>
      <c r="B278" s="149" t="s">
        <v>1076</v>
      </c>
      <c r="C278" s="150" t="s">
        <v>152</v>
      </c>
      <c r="D278" s="149">
        <v>4170000</v>
      </c>
      <c r="E278" s="150" t="s">
        <v>152</v>
      </c>
      <c r="F278" s="148" t="s">
        <v>1077</v>
      </c>
      <c r="G278" s="148" t="s">
        <v>651</v>
      </c>
      <c r="H278" s="147" t="s">
        <v>1078</v>
      </c>
      <c r="I278" s="147" t="s">
        <v>1570</v>
      </c>
      <c r="J278" s="147" t="s">
        <v>1532</v>
      </c>
      <c r="L278" s="154"/>
      <c r="M278" s="154"/>
    </row>
    <row r="279" spans="1:13">
      <c r="A279" s="148" t="s">
        <v>658</v>
      </c>
      <c r="B279" s="149" t="s">
        <v>1079</v>
      </c>
      <c r="C279" s="150" t="s">
        <v>152</v>
      </c>
      <c r="D279" s="149">
        <v>4112100</v>
      </c>
      <c r="E279" s="150" t="s">
        <v>152</v>
      </c>
      <c r="F279" s="148" t="s">
        <v>1080</v>
      </c>
      <c r="G279" s="148" t="s">
        <v>651</v>
      </c>
      <c r="H279" s="147" t="s">
        <v>1081</v>
      </c>
      <c r="I279" s="147" t="s">
        <v>1576</v>
      </c>
      <c r="J279" s="147" t="s">
        <v>1540</v>
      </c>
      <c r="L279" s="154"/>
      <c r="M279" s="154"/>
    </row>
    <row r="280" spans="1:13">
      <c r="A280" s="148" t="s">
        <v>658</v>
      </c>
      <c r="B280" s="149" t="s">
        <v>1082</v>
      </c>
      <c r="C280" s="150" t="s">
        <v>152</v>
      </c>
      <c r="D280" s="149">
        <v>4112200</v>
      </c>
      <c r="E280" s="150" t="s">
        <v>152</v>
      </c>
      <c r="F280" s="148" t="s">
        <v>1083</v>
      </c>
      <c r="G280" s="148" t="s">
        <v>651</v>
      </c>
      <c r="H280" s="147" t="s">
        <v>1084</v>
      </c>
      <c r="I280" s="147" t="s">
        <v>1577</v>
      </c>
      <c r="J280" s="147" t="s">
        <v>1541</v>
      </c>
      <c r="L280" s="154"/>
      <c r="M280" s="154"/>
    </row>
    <row r="281" spans="1:13">
      <c r="A281" s="148" t="s">
        <v>658</v>
      </c>
      <c r="B281" s="149" t="s">
        <v>1085</v>
      </c>
      <c r="C281" s="150" t="s">
        <v>152</v>
      </c>
      <c r="D281" s="149">
        <v>4121000</v>
      </c>
      <c r="E281" s="150" t="s">
        <v>152</v>
      </c>
      <c r="F281" s="148" t="s">
        <v>1086</v>
      </c>
      <c r="G281" s="148" t="s">
        <v>651</v>
      </c>
      <c r="H281" s="147" t="s">
        <v>1087</v>
      </c>
      <c r="I281" s="147" t="s">
        <v>1578</v>
      </c>
      <c r="J281" s="147" t="s">
        <v>1542</v>
      </c>
      <c r="L281" s="154"/>
      <c r="M281" s="154"/>
    </row>
    <row r="282" spans="1:13">
      <c r="A282" s="148" t="s">
        <v>658</v>
      </c>
      <c r="B282" s="149" t="s">
        <v>1088</v>
      </c>
      <c r="C282" s="150" t="s">
        <v>152</v>
      </c>
      <c r="D282" s="149">
        <v>4121000</v>
      </c>
      <c r="E282" s="150" t="s">
        <v>152</v>
      </c>
      <c r="F282" s="148" t="s">
        <v>1089</v>
      </c>
      <c r="G282" s="148" t="s">
        <v>651</v>
      </c>
      <c r="H282" s="147" t="s">
        <v>1090</v>
      </c>
      <c r="I282" s="147" t="s">
        <v>1578</v>
      </c>
      <c r="J282" s="147" t="s">
        <v>1542</v>
      </c>
      <c r="L282" s="154"/>
      <c r="M282" s="154"/>
    </row>
    <row r="283" spans="1:13">
      <c r="A283" s="148" t="s">
        <v>658</v>
      </c>
      <c r="B283" s="149" t="s">
        <v>1091</v>
      </c>
      <c r="C283" s="150" t="s">
        <v>152</v>
      </c>
      <c r="D283" s="149">
        <v>4122000</v>
      </c>
      <c r="E283" s="150" t="s">
        <v>152</v>
      </c>
      <c r="F283" s="148" t="s">
        <v>1092</v>
      </c>
      <c r="G283" s="148" t="s">
        <v>651</v>
      </c>
      <c r="H283" s="147" t="s">
        <v>1093</v>
      </c>
      <c r="I283" s="147" t="s">
        <v>1574</v>
      </c>
      <c r="J283" s="147" t="s">
        <v>1536</v>
      </c>
      <c r="L283" s="154"/>
      <c r="M283" s="154"/>
    </row>
    <row r="284" spans="1:13">
      <c r="A284" s="148" t="s">
        <v>658</v>
      </c>
      <c r="B284" s="149" t="s">
        <v>1094</v>
      </c>
      <c r="C284" s="150" t="s">
        <v>152</v>
      </c>
      <c r="D284" s="149">
        <v>4122000</v>
      </c>
      <c r="E284" s="150" t="s">
        <v>152</v>
      </c>
      <c r="F284" s="148" t="s">
        <v>1095</v>
      </c>
      <c r="G284" s="148" t="s">
        <v>651</v>
      </c>
      <c r="H284" s="147" t="s">
        <v>1096</v>
      </c>
      <c r="I284" s="147" t="s">
        <v>1574</v>
      </c>
      <c r="J284" s="147" t="s">
        <v>1536</v>
      </c>
      <c r="L284" s="154"/>
      <c r="M284" s="154"/>
    </row>
    <row r="285" spans="1:13">
      <c r="A285" s="148" t="s">
        <v>658</v>
      </c>
      <c r="B285" s="149" t="s">
        <v>1097</v>
      </c>
      <c r="C285" s="150" t="s">
        <v>152</v>
      </c>
      <c r="D285" s="149">
        <v>4113000</v>
      </c>
      <c r="E285" s="150" t="s">
        <v>152</v>
      </c>
      <c r="F285" s="148" t="s">
        <v>1098</v>
      </c>
      <c r="G285" s="148" t="s">
        <v>651</v>
      </c>
      <c r="H285" s="147" t="s">
        <v>465</v>
      </c>
      <c r="I285" s="147" t="s">
        <v>1571</v>
      </c>
      <c r="J285" s="147" t="s">
        <v>1533</v>
      </c>
      <c r="L285" s="154"/>
      <c r="M285" s="154"/>
    </row>
    <row r="286" spans="1:13">
      <c r="A286" s="148" t="s">
        <v>658</v>
      </c>
      <c r="B286" s="149" t="s">
        <v>1099</v>
      </c>
      <c r="C286" s="150" t="s">
        <v>152</v>
      </c>
      <c r="D286" s="149">
        <v>4123100</v>
      </c>
      <c r="E286" s="150" t="s">
        <v>152</v>
      </c>
      <c r="F286" s="148" t="s">
        <v>1100</v>
      </c>
      <c r="G286" s="148" t="s">
        <v>651</v>
      </c>
      <c r="H286" s="147" t="s">
        <v>1101</v>
      </c>
      <c r="I286" s="147" t="s">
        <v>1579</v>
      </c>
      <c r="J286" s="147" t="s">
        <v>1546</v>
      </c>
      <c r="L286" s="154"/>
      <c r="M286" s="154"/>
    </row>
    <row r="287" spans="1:13">
      <c r="A287" s="148" t="s">
        <v>658</v>
      </c>
      <c r="B287" s="149" t="s">
        <v>1102</v>
      </c>
      <c r="C287" s="150" t="s">
        <v>152</v>
      </c>
      <c r="D287" s="149">
        <v>4123100</v>
      </c>
      <c r="E287" s="150" t="s">
        <v>152</v>
      </c>
      <c r="F287" s="148" t="s">
        <v>1103</v>
      </c>
      <c r="G287" s="148" t="s">
        <v>651</v>
      </c>
      <c r="H287" s="147" t="s">
        <v>1104</v>
      </c>
      <c r="I287" s="147" t="s">
        <v>1579</v>
      </c>
      <c r="J287" s="147" t="s">
        <v>1546</v>
      </c>
      <c r="L287" s="154"/>
      <c r="M287" s="154"/>
    </row>
    <row r="288" spans="1:13">
      <c r="A288" s="148" t="s">
        <v>658</v>
      </c>
      <c r="B288" s="149" t="s">
        <v>1105</v>
      </c>
      <c r="C288" s="150" t="s">
        <v>152</v>
      </c>
      <c r="D288" s="149">
        <v>4114000</v>
      </c>
      <c r="E288" s="150" t="s">
        <v>152</v>
      </c>
      <c r="F288" s="148" t="s">
        <v>1106</v>
      </c>
      <c r="G288" s="148" t="s">
        <v>651</v>
      </c>
      <c r="H288" s="147" t="s">
        <v>1107</v>
      </c>
      <c r="I288" s="147" t="s">
        <v>1580</v>
      </c>
      <c r="J288" s="147" t="s">
        <v>1531</v>
      </c>
      <c r="L288" s="154"/>
      <c r="M288" s="154"/>
    </row>
    <row r="289" spans="1:13">
      <c r="A289" s="148" t="s">
        <v>658</v>
      </c>
      <c r="B289" s="149" t="s">
        <v>1108</v>
      </c>
      <c r="C289" s="150" t="s">
        <v>152</v>
      </c>
      <c r="D289" s="149">
        <v>4114000</v>
      </c>
      <c r="E289" s="150" t="s">
        <v>152</v>
      </c>
      <c r="F289" s="148" t="s">
        <v>1109</v>
      </c>
      <c r="G289" s="148" t="s">
        <v>651</v>
      </c>
      <c r="H289" s="147" t="s">
        <v>1110</v>
      </c>
      <c r="I289" s="147" t="s">
        <v>1580</v>
      </c>
      <c r="J289" s="147" t="s">
        <v>1531</v>
      </c>
      <c r="L289" s="154"/>
      <c r="M289" s="154"/>
    </row>
    <row r="290" spans="1:13">
      <c r="A290" s="148" t="s">
        <v>658</v>
      </c>
      <c r="B290" s="149" t="s">
        <v>1111</v>
      </c>
      <c r="C290" s="150" t="s">
        <v>152</v>
      </c>
      <c r="D290" s="149">
        <v>4123305</v>
      </c>
      <c r="E290" s="150" t="s">
        <v>152</v>
      </c>
      <c r="F290" s="148" t="s">
        <v>1112</v>
      </c>
      <c r="G290" s="148" t="s">
        <v>651</v>
      </c>
      <c r="H290" s="147" t="s">
        <v>1113</v>
      </c>
      <c r="I290" s="147" t="s">
        <v>1581</v>
      </c>
      <c r="J290" s="147" t="s">
        <v>1550</v>
      </c>
      <c r="L290" s="154"/>
      <c r="M290" s="154"/>
    </row>
    <row r="291" spans="1:13">
      <c r="A291" s="148" t="s">
        <v>658</v>
      </c>
      <c r="B291" s="149" t="s">
        <v>1114</v>
      </c>
      <c r="C291" s="150" t="s">
        <v>152</v>
      </c>
      <c r="D291" s="149">
        <v>4123305</v>
      </c>
      <c r="E291" s="150" t="s">
        <v>152</v>
      </c>
      <c r="F291" s="148" t="s">
        <v>1115</v>
      </c>
      <c r="G291" s="148" t="s">
        <v>651</v>
      </c>
      <c r="H291" s="147" t="s">
        <v>1116</v>
      </c>
      <c r="I291" s="147" t="s">
        <v>1581</v>
      </c>
      <c r="J291" s="147" t="s">
        <v>1550</v>
      </c>
      <c r="L291" s="154"/>
      <c r="M291" s="154"/>
    </row>
    <row r="292" spans="1:13">
      <c r="A292" s="148" t="s">
        <v>658</v>
      </c>
      <c r="B292" s="149" t="s">
        <v>1117</v>
      </c>
      <c r="C292" s="150" t="s">
        <v>152</v>
      </c>
      <c r="D292" s="149">
        <v>4123305</v>
      </c>
      <c r="E292" s="150" t="s">
        <v>152</v>
      </c>
      <c r="F292" s="148" t="s">
        <v>1118</v>
      </c>
      <c r="G292" s="148" t="s">
        <v>651</v>
      </c>
      <c r="H292" s="147" t="s">
        <v>1119</v>
      </c>
      <c r="I292" s="147" t="s">
        <v>1581</v>
      </c>
      <c r="J292" s="147" t="s">
        <v>1550</v>
      </c>
      <c r="L292" s="154"/>
      <c r="M292" s="154"/>
    </row>
    <row r="293" spans="1:13">
      <c r="A293" s="148" t="s">
        <v>658</v>
      </c>
      <c r="B293" s="149" t="s">
        <v>1120</v>
      </c>
      <c r="C293" s="150" t="s">
        <v>152</v>
      </c>
      <c r="D293" s="149">
        <v>4123305</v>
      </c>
      <c r="E293" s="150" t="s">
        <v>152</v>
      </c>
      <c r="F293" s="148" t="s">
        <v>1121</v>
      </c>
      <c r="G293" s="148" t="s">
        <v>651</v>
      </c>
      <c r="H293" s="147" t="s">
        <v>1122</v>
      </c>
      <c r="I293" s="147" t="s">
        <v>1581</v>
      </c>
      <c r="J293" s="147" t="s">
        <v>1550</v>
      </c>
      <c r="L293" s="154"/>
      <c r="M293" s="154"/>
    </row>
    <row r="294" spans="1:13">
      <c r="A294" s="148" t="s">
        <v>658</v>
      </c>
      <c r="B294" s="149" t="s">
        <v>1123</v>
      </c>
      <c r="C294" s="150" t="s">
        <v>152</v>
      </c>
      <c r="D294" s="149">
        <v>4255000</v>
      </c>
      <c r="E294" s="150" t="s">
        <v>152</v>
      </c>
      <c r="F294" s="148" t="s">
        <v>1124</v>
      </c>
      <c r="G294" s="148" t="s">
        <v>651</v>
      </c>
      <c r="H294" s="147" t="s">
        <v>1125</v>
      </c>
      <c r="I294" s="147" t="s">
        <v>1582</v>
      </c>
      <c r="J294" s="147" t="s">
        <v>1554</v>
      </c>
      <c r="L294" s="154"/>
      <c r="M294" s="154"/>
    </row>
    <row r="295" spans="1:13">
      <c r="A295" s="148" t="s">
        <v>658</v>
      </c>
      <c r="B295" s="149" t="s">
        <v>1126</v>
      </c>
      <c r="C295" s="150" t="s">
        <v>152</v>
      </c>
      <c r="D295" s="149">
        <v>4115000</v>
      </c>
      <c r="E295" s="150" t="s">
        <v>152</v>
      </c>
      <c r="F295" s="148" t="s">
        <v>1127</v>
      </c>
      <c r="G295" s="148" t="s">
        <v>651</v>
      </c>
      <c r="H295" s="147" t="s">
        <v>466</v>
      </c>
      <c r="I295" s="147" t="s">
        <v>1583</v>
      </c>
      <c r="J295" s="147" t="s">
        <v>1555</v>
      </c>
      <c r="L295" s="154"/>
      <c r="M295" s="154"/>
    </row>
    <row r="296" spans="1:13">
      <c r="A296" s="148" t="s">
        <v>658</v>
      </c>
      <c r="B296" s="149" t="s">
        <v>1128</v>
      </c>
      <c r="C296" s="150" t="s">
        <v>152</v>
      </c>
      <c r="D296" s="149">
        <v>4123300</v>
      </c>
      <c r="E296" s="150" t="s">
        <v>152</v>
      </c>
      <c r="F296" s="148" t="s">
        <v>1129</v>
      </c>
      <c r="G296" s="148" t="s">
        <v>651</v>
      </c>
      <c r="H296" s="147" t="s">
        <v>1130</v>
      </c>
      <c r="I296" s="147" t="s">
        <v>1572</v>
      </c>
      <c r="J296" s="147" t="s">
        <v>1534</v>
      </c>
      <c r="L296" s="154"/>
      <c r="M296" s="154"/>
    </row>
    <row r="297" spans="1:13">
      <c r="A297" s="148" t="s">
        <v>658</v>
      </c>
      <c r="B297" s="149" t="s">
        <v>1131</v>
      </c>
      <c r="C297" s="150" t="s">
        <v>152</v>
      </c>
      <c r="D297" s="149">
        <v>4160000</v>
      </c>
      <c r="E297" s="150" t="s">
        <v>152</v>
      </c>
      <c r="F297" s="148" t="s">
        <v>1132</v>
      </c>
      <c r="G297" s="148" t="s">
        <v>651</v>
      </c>
      <c r="H297" s="147" t="s">
        <v>1133</v>
      </c>
      <c r="I297" s="147" t="s">
        <v>1584</v>
      </c>
      <c r="J297" s="147" t="s">
        <v>1556</v>
      </c>
      <c r="L297" s="154"/>
      <c r="M297" s="154"/>
    </row>
    <row r="298" spans="1:13">
      <c r="A298" s="148" t="s">
        <v>658</v>
      </c>
      <c r="B298" s="149" t="s">
        <v>1134</v>
      </c>
      <c r="C298" s="150" t="s">
        <v>152</v>
      </c>
      <c r="D298" s="149">
        <v>4070100</v>
      </c>
      <c r="E298" s="150" t="s">
        <v>152</v>
      </c>
      <c r="F298" s="148" t="s">
        <v>1135</v>
      </c>
      <c r="G298" s="148" t="s">
        <v>651</v>
      </c>
      <c r="H298" s="147" t="s">
        <v>467</v>
      </c>
      <c r="I298" s="147" t="s">
        <v>1585</v>
      </c>
      <c r="J298" s="147" t="s">
        <v>1883</v>
      </c>
      <c r="L298" s="154"/>
      <c r="M298" s="154"/>
    </row>
    <row r="299" spans="1:13">
      <c r="A299" s="148" t="s">
        <v>658</v>
      </c>
      <c r="B299" s="149" t="s">
        <v>1136</v>
      </c>
      <c r="C299" s="150" t="s">
        <v>152</v>
      </c>
      <c r="D299" s="149">
        <v>7160000</v>
      </c>
      <c r="E299" s="150" t="s">
        <v>152</v>
      </c>
      <c r="F299" s="148" t="s">
        <v>1137</v>
      </c>
      <c r="G299" s="148" t="s">
        <v>651</v>
      </c>
      <c r="H299" s="147" t="s">
        <v>1138</v>
      </c>
      <c r="I299" s="147" t="s">
        <v>1829</v>
      </c>
      <c r="J299" s="147" t="s">
        <v>1939</v>
      </c>
      <c r="L299" s="154"/>
      <c r="M299" s="154"/>
    </row>
    <row r="300" spans="1:13">
      <c r="A300" s="148" t="s">
        <v>658</v>
      </c>
      <c r="B300" s="149" t="s">
        <v>1139</v>
      </c>
      <c r="C300" s="150" t="s">
        <v>152</v>
      </c>
      <c r="D300" s="149">
        <v>7165000</v>
      </c>
      <c r="E300" s="150" t="s">
        <v>152</v>
      </c>
      <c r="F300" s="148" t="s">
        <v>1140</v>
      </c>
      <c r="G300" s="148" t="s">
        <v>651</v>
      </c>
      <c r="H300" s="147" t="s">
        <v>1141</v>
      </c>
      <c r="I300" s="147" t="s">
        <v>1830</v>
      </c>
      <c r="J300" s="147" t="s">
        <v>1940</v>
      </c>
      <c r="L300" s="154"/>
      <c r="M300" s="154"/>
    </row>
    <row r="301" spans="1:13">
      <c r="A301" s="148" t="s">
        <v>658</v>
      </c>
      <c r="B301" s="149" t="s">
        <v>1142</v>
      </c>
      <c r="C301" s="150" t="s">
        <v>152</v>
      </c>
      <c r="D301" s="149">
        <v>7231000</v>
      </c>
      <c r="E301" s="150" t="s">
        <v>152</v>
      </c>
      <c r="F301" s="148" t="s">
        <v>1143</v>
      </c>
      <c r="G301" s="148" t="s">
        <v>651</v>
      </c>
      <c r="H301" s="147" t="s">
        <v>1144</v>
      </c>
      <c r="I301" s="147" t="s">
        <v>1573</v>
      </c>
      <c r="J301" s="147" t="s">
        <v>1535</v>
      </c>
      <c r="L301" s="154"/>
      <c r="M301" s="154"/>
    </row>
    <row r="302" spans="1:13">
      <c r="A302" s="148" t="s">
        <v>658</v>
      </c>
      <c r="B302" s="149" t="s">
        <v>1145</v>
      </c>
      <c r="C302" s="150" t="s">
        <v>152</v>
      </c>
      <c r="D302" s="149">
        <v>4930101</v>
      </c>
      <c r="E302" s="150" t="s">
        <v>152</v>
      </c>
      <c r="F302" s="148" t="s">
        <v>1146</v>
      </c>
      <c r="G302" s="148" t="s">
        <v>651</v>
      </c>
      <c r="H302" s="147" t="s">
        <v>1147</v>
      </c>
      <c r="I302" s="147" t="s">
        <v>1831</v>
      </c>
      <c r="J302" s="147" t="s">
        <v>1941</v>
      </c>
      <c r="L302" s="154"/>
      <c r="M302" s="154"/>
    </row>
    <row r="303" spans="1:13">
      <c r="A303" s="148" t="s">
        <v>658</v>
      </c>
      <c r="B303" s="149" t="s">
        <v>1148</v>
      </c>
      <c r="C303" s="150" t="s">
        <v>152</v>
      </c>
      <c r="D303" s="149">
        <v>7160000</v>
      </c>
      <c r="E303" s="150" t="s">
        <v>152</v>
      </c>
      <c r="F303" s="148" t="s">
        <v>1149</v>
      </c>
      <c r="G303" s="148" t="s">
        <v>651</v>
      </c>
      <c r="H303" s="147" t="s">
        <v>1150</v>
      </c>
      <c r="I303" s="147" t="s">
        <v>1829</v>
      </c>
      <c r="J303" s="147" t="s">
        <v>1939</v>
      </c>
      <c r="L303" s="154"/>
      <c r="M303" s="154"/>
    </row>
    <row r="304" spans="1:13">
      <c r="A304" s="148" t="s">
        <v>658</v>
      </c>
      <c r="B304" s="149" t="s">
        <v>1151</v>
      </c>
      <c r="C304" s="150" t="s">
        <v>152</v>
      </c>
      <c r="D304" s="149">
        <v>7510000</v>
      </c>
      <c r="E304" s="150" t="s">
        <v>152</v>
      </c>
      <c r="F304" s="148" t="s">
        <v>1152</v>
      </c>
      <c r="G304" s="148" t="s">
        <v>651</v>
      </c>
      <c r="H304" s="147" t="s">
        <v>1153</v>
      </c>
      <c r="I304" s="147" t="s">
        <v>1832</v>
      </c>
      <c r="J304" s="147" t="s">
        <v>1942</v>
      </c>
      <c r="L304" s="154"/>
      <c r="M304" s="154"/>
    </row>
    <row r="305" spans="1:13">
      <c r="A305" s="148" t="s">
        <v>658</v>
      </c>
      <c r="B305" s="149" t="s">
        <v>1154</v>
      </c>
      <c r="C305" s="150" t="s">
        <v>152</v>
      </c>
      <c r="D305" s="149">
        <v>4251000</v>
      </c>
      <c r="E305" s="150" t="s">
        <v>152</v>
      </c>
      <c r="F305" s="148" t="s">
        <v>1155</v>
      </c>
      <c r="G305" s="148" t="s">
        <v>651</v>
      </c>
      <c r="H305" s="147" t="s">
        <v>1156</v>
      </c>
      <c r="I305" s="147" t="s">
        <v>1586</v>
      </c>
      <c r="J305" s="147" t="s">
        <v>1558</v>
      </c>
      <c r="L305" s="154"/>
      <c r="M305" s="154"/>
    </row>
    <row r="306" spans="1:13">
      <c r="A306" s="148" t="s">
        <v>658</v>
      </c>
      <c r="B306" s="149" t="s">
        <v>1157</v>
      </c>
      <c r="C306" s="150" t="s">
        <v>152</v>
      </c>
      <c r="D306" s="149">
        <v>4121000</v>
      </c>
      <c r="E306" s="150" t="s">
        <v>152</v>
      </c>
      <c r="F306" s="148" t="s">
        <v>1158</v>
      </c>
      <c r="G306" s="148" t="s">
        <v>651</v>
      </c>
      <c r="H306" s="147" t="s">
        <v>1159</v>
      </c>
      <c r="I306" s="147" t="s">
        <v>1578</v>
      </c>
      <c r="J306" s="147" t="s">
        <v>1542</v>
      </c>
      <c r="L306" s="154"/>
      <c r="M306" s="154"/>
    </row>
    <row r="307" spans="1:13">
      <c r="A307" s="148" t="s">
        <v>658</v>
      </c>
      <c r="B307" s="149" t="s">
        <v>1160</v>
      </c>
      <c r="C307" s="150" t="s">
        <v>152</v>
      </c>
      <c r="D307" s="149">
        <v>4122000</v>
      </c>
      <c r="E307" s="150" t="s">
        <v>152</v>
      </c>
      <c r="F307" s="148" t="s">
        <v>1161</v>
      </c>
      <c r="G307" s="148" t="s">
        <v>651</v>
      </c>
      <c r="H307" s="147" t="s">
        <v>1162</v>
      </c>
      <c r="I307" s="147" t="s">
        <v>1574</v>
      </c>
      <c r="J307" s="147" t="s">
        <v>1536</v>
      </c>
      <c r="L307" s="154"/>
      <c r="M307" s="154"/>
    </row>
    <row r="308" spans="1:13">
      <c r="A308" s="148" t="s">
        <v>658</v>
      </c>
      <c r="B308" s="149" t="s">
        <v>1163</v>
      </c>
      <c r="C308" s="150" t="s">
        <v>152</v>
      </c>
      <c r="D308" s="149">
        <v>4123305</v>
      </c>
      <c r="E308" s="150" t="s">
        <v>152</v>
      </c>
      <c r="F308" s="148" t="s">
        <v>1164</v>
      </c>
      <c r="G308" s="148" t="s">
        <v>651</v>
      </c>
      <c r="H308" s="147" t="s">
        <v>1165</v>
      </c>
      <c r="I308" s="147" t="s">
        <v>1581</v>
      </c>
      <c r="J308" s="147" t="s">
        <v>1550</v>
      </c>
      <c r="L308" s="154"/>
      <c r="M308" s="154"/>
    </row>
    <row r="309" spans="1:13">
      <c r="A309" s="148" t="s">
        <v>658</v>
      </c>
      <c r="B309" s="149" t="s">
        <v>1166</v>
      </c>
      <c r="C309" s="150" t="s">
        <v>152</v>
      </c>
      <c r="D309" s="149">
        <v>4123305</v>
      </c>
      <c r="E309" s="150" t="s">
        <v>152</v>
      </c>
      <c r="F309" s="148" t="s">
        <v>1167</v>
      </c>
      <c r="G309" s="148" t="s">
        <v>651</v>
      </c>
      <c r="H309" s="147" t="s">
        <v>1168</v>
      </c>
      <c r="I309" s="147" t="s">
        <v>1581</v>
      </c>
      <c r="J309" s="147" t="s">
        <v>1550</v>
      </c>
      <c r="L309" s="154"/>
      <c r="M309" s="154"/>
    </row>
    <row r="310" spans="1:13">
      <c r="A310" s="148" t="s">
        <v>658</v>
      </c>
      <c r="B310" s="149" t="s">
        <v>1169</v>
      </c>
      <c r="C310" s="150" t="s">
        <v>152</v>
      </c>
      <c r="D310" s="149">
        <v>4123305</v>
      </c>
      <c r="E310" s="150" t="s">
        <v>152</v>
      </c>
      <c r="F310" s="148" t="s">
        <v>1170</v>
      </c>
      <c r="G310" s="148" t="s">
        <v>651</v>
      </c>
      <c r="H310" s="147" t="s">
        <v>1171</v>
      </c>
      <c r="I310" s="147" t="s">
        <v>1581</v>
      </c>
      <c r="J310" s="147" t="s">
        <v>1550</v>
      </c>
      <c r="L310" s="154"/>
      <c r="M310" s="154"/>
    </row>
    <row r="311" spans="1:13">
      <c r="A311" s="148" t="s">
        <v>658</v>
      </c>
      <c r="B311" s="149" t="s">
        <v>1172</v>
      </c>
      <c r="C311" s="150" t="s">
        <v>152</v>
      </c>
      <c r="D311" s="149">
        <v>4251000</v>
      </c>
      <c r="E311" s="150" t="s">
        <v>152</v>
      </c>
      <c r="F311" s="148" t="s">
        <v>1173</v>
      </c>
      <c r="G311" s="148" t="s">
        <v>651</v>
      </c>
      <c r="H311" s="147" t="s">
        <v>1174</v>
      </c>
      <c r="I311" s="147" t="s">
        <v>1586</v>
      </c>
      <c r="J311" s="147" t="s">
        <v>1558</v>
      </c>
      <c r="L311" s="154"/>
      <c r="M311" s="154"/>
    </row>
    <row r="312" spans="1:13">
      <c r="A312" s="148" t="s">
        <v>658</v>
      </c>
      <c r="B312" s="149" t="s">
        <v>1175</v>
      </c>
      <c r="C312" s="150" t="s">
        <v>152</v>
      </c>
      <c r="D312" s="149">
        <v>4251000</v>
      </c>
      <c r="E312" s="150" t="s">
        <v>152</v>
      </c>
      <c r="F312" s="148" t="s">
        <v>1176</v>
      </c>
      <c r="G312" s="148" t="s">
        <v>651</v>
      </c>
      <c r="H312" s="147" t="s">
        <v>1177</v>
      </c>
      <c r="I312" s="147" t="s">
        <v>1586</v>
      </c>
      <c r="J312" s="147" t="s">
        <v>1558</v>
      </c>
      <c r="L312" s="154"/>
      <c r="M312" s="154"/>
    </row>
    <row r="313" spans="1:13">
      <c r="A313" s="148" t="s">
        <v>658</v>
      </c>
      <c r="B313" s="149" t="s">
        <v>1178</v>
      </c>
      <c r="C313" s="150" t="s">
        <v>152</v>
      </c>
      <c r="D313" s="149">
        <v>4070100</v>
      </c>
      <c r="E313" s="150" t="s">
        <v>152</v>
      </c>
      <c r="F313" s="148" t="s">
        <v>1179</v>
      </c>
      <c r="G313" s="148" t="s">
        <v>651</v>
      </c>
      <c r="H313" s="147" t="s">
        <v>1180</v>
      </c>
      <c r="I313" s="147" t="s">
        <v>1585</v>
      </c>
      <c r="J313" s="147" t="s">
        <v>1883</v>
      </c>
      <c r="L313" s="154"/>
      <c r="M313" s="154"/>
    </row>
    <row r="314" spans="1:13">
      <c r="A314" s="148" t="s">
        <v>658</v>
      </c>
      <c r="B314" s="149" t="s">
        <v>1181</v>
      </c>
      <c r="C314" s="150" t="s">
        <v>152</v>
      </c>
      <c r="D314" s="149">
        <v>7160000</v>
      </c>
      <c r="E314" s="150" t="s">
        <v>152</v>
      </c>
      <c r="F314" s="148" t="s">
        <v>1182</v>
      </c>
      <c r="G314" s="148" t="s">
        <v>651</v>
      </c>
      <c r="H314" s="147" t="s">
        <v>1183</v>
      </c>
      <c r="I314" s="147" t="s">
        <v>1829</v>
      </c>
      <c r="J314" s="147" t="s">
        <v>1939</v>
      </c>
      <c r="L314" s="154"/>
      <c r="M314" s="154"/>
    </row>
    <row r="315" spans="1:13">
      <c r="A315" s="148" t="s">
        <v>658</v>
      </c>
      <c r="B315" s="149" t="s">
        <v>1184</v>
      </c>
      <c r="C315" s="150" t="s">
        <v>152</v>
      </c>
      <c r="D315" s="149">
        <v>7160000</v>
      </c>
      <c r="E315" s="150" t="s">
        <v>152</v>
      </c>
      <c r="F315" s="148" t="s">
        <v>1185</v>
      </c>
      <c r="G315" s="148" t="s">
        <v>651</v>
      </c>
      <c r="H315" s="147" t="s">
        <v>1186</v>
      </c>
      <c r="I315" s="147" t="s">
        <v>1829</v>
      </c>
      <c r="J315" s="147" t="s">
        <v>1939</v>
      </c>
      <c r="L315" s="154"/>
      <c r="M315" s="154"/>
    </row>
    <row r="316" spans="1:13">
      <c r="A316" s="148" t="s">
        <v>658</v>
      </c>
      <c r="B316" s="149" t="s">
        <v>1187</v>
      </c>
      <c r="C316" s="150" t="s">
        <v>152</v>
      </c>
      <c r="D316" s="149">
        <v>8111000</v>
      </c>
      <c r="E316" s="150" t="s">
        <v>152</v>
      </c>
      <c r="F316" s="148" t="s">
        <v>1188</v>
      </c>
      <c r="G316" s="148" t="s">
        <v>651</v>
      </c>
      <c r="H316" s="147" t="s">
        <v>1189</v>
      </c>
      <c r="I316" s="147" t="s">
        <v>1833</v>
      </c>
      <c r="J316" s="147" t="s">
        <v>1943</v>
      </c>
      <c r="L316" s="154"/>
      <c r="M316" s="154"/>
    </row>
    <row r="317" spans="1:13">
      <c r="A317" s="148" t="s">
        <v>658</v>
      </c>
      <c r="B317" s="149" t="s">
        <v>1190</v>
      </c>
      <c r="C317" s="150" t="s">
        <v>152</v>
      </c>
      <c r="D317" s="149">
        <v>8211050</v>
      </c>
      <c r="E317" s="150" t="s">
        <v>152</v>
      </c>
      <c r="F317" s="148" t="s">
        <v>1191</v>
      </c>
      <c r="G317" s="148" t="s">
        <v>651</v>
      </c>
      <c r="H317" s="147" t="s">
        <v>1192</v>
      </c>
      <c r="I317" s="147" t="s">
        <v>1691</v>
      </c>
      <c r="J317" s="147" t="s">
        <v>1873</v>
      </c>
      <c r="L317" s="154"/>
      <c r="M317" s="154"/>
    </row>
    <row r="318" spans="1:13">
      <c r="A318" s="148" t="s">
        <v>658</v>
      </c>
      <c r="B318" s="149" t="s">
        <v>1193</v>
      </c>
      <c r="C318" s="150" t="s">
        <v>152</v>
      </c>
      <c r="D318" s="149">
        <v>4930102</v>
      </c>
      <c r="E318" s="150" t="s">
        <v>152</v>
      </c>
      <c r="F318" s="148" t="s">
        <v>1194</v>
      </c>
      <c r="G318" s="148" t="s">
        <v>651</v>
      </c>
      <c r="H318" s="147" t="s">
        <v>1195</v>
      </c>
      <c r="I318" s="147" t="s">
        <v>1834</v>
      </c>
      <c r="J318" s="147" t="s">
        <v>1944</v>
      </c>
      <c r="L318" s="154"/>
      <c r="M318" s="154"/>
    </row>
    <row r="319" spans="1:13">
      <c r="A319" s="148" t="s">
        <v>658</v>
      </c>
      <c r="B319" s="149" t="s">
        <v>1196</v>
      </c>
      <c r="C319" s="150" t="s">
        <v>152</v>
      </c>
      <c r="D319" s="149">
        <v>4930102</v>
      </c>
      <c r="E319" s="150" t="s">
        <v>152</v>
      </c>
      <c r="F319" s="148" t="s">
        <v>1197</v>
      </c>
      <c r="G319" s="148" t="s">
        <v>651</v>
      </c>
      <c r="H319" s="147" t="s">
        <v>1198</v>
      </c>
      <c r="I319" s="147" t="s">
        <v>1834</v>
      </c>
      <c r="J319" s="147" t="s">
        <v>1944</v>
      </c>
      <c r="L319" s="154"/>
      <c r="M319" s="154"/>
    </row>
    <row r="320" spans="1:13">
      <c r="A320" s="148" t="s">
        <v>658</v>
      </c>
      <c r="B320" s="149" t="s">
        <v>1199</v>
      </c>
      <c r="C320" s="150" t="s">
        <v>152</v>
      </c>
      <c r="D320" s="149">
        <v>4231000</v>
      </c>
      <c r="E320" s="150" t="s">
        <v>152</v>
      </c>
      <c r="F320" s="148" t="s">
        <v>1200</v>
      </c>
      <c r="G320" s="148" t="s">
        <v>651</v>
      </c>
      <c r="H320" s="147" t="s">
        <v>1201</v>
      </c>
      <c r="I320" s="147" t="s">
        <v>1587</v>
      </c>
      <c r="J320" s="147" t="s">
        <v>1567</v>
      </c>
      <c r="L320" s="154"/>
      <c r="M320" s="154"/>
    </row>
    <row r="321" spans="1:13">
      <c r="A321" s="148" t="s">
        <v>658</v>
      </c>
      <c r="B321" s="149" t="s">
        <v>1202</v>
      </c>
      <c r="C321" s="150" t="s">
        <v>152</v>
      </c>
      <c r="D321" s="149">
        <v>5251000</v>
      </c>
      <c r="E321" s="150" t="s">
        <v>152</v>
      </c>
      <c r="F321" s="148" t="s">
        <v>1203</v>
      </c>
      <c r="G321" s="148" t="s">
        <v>651</v>
      </c>
      <c r="H321" s="147" t="s">
        <v>1204</v>
      </c>
      <c r="I321" s="147" t="s">
        <v>1835</v>
      </c>
      <c r="J321" s="147" t="s">
        <v>1945</v>
      </c>
      <c r="L321" s="154"/>
      <c r="M321" s="154"/>
    </row>
    <row r="322" spans="1:13">
      <c r="A322" s="148" t="s">
        <v>658</v>
      </c>
      <c r="B322" s="149" t="s">
        <v>1205</v>
      </c>
      <c r="C322" s="150" t="s">
        <v>152</v>
      </c>
      <c r="D322" s="149">
        <v>5251000</v>
      </c>
      <c r="E322" s="150" t="s">
        <v>152</v>
      </c>
      <c r="F322" s="148" t="s">
        <v>1206</v>
      </c>
      <c r="G322" s="148" t="s">
        <v>651</v>
      </c>
      <c r="H322" s="147" t="s">
        <v>1207</v>
      </c>
      <c r="I322" s="147" t="s">
        <v>1835</v>
      </c>
      <c r="J322" s="147" t="s">
        <v>1945</v>
      </c>
      <c r="L322" s="154"/>
      <c r="M322" s="154"/>
    </row>
    <row r="323" spans="1:13">
      <c r="A323" s="148" t="s">
        <v>658</v>
      </c>
      <c r="B323" s="149" t="s">
        <v>1208</v>
      </c>
      <c r="C323" s="150" t="s">
        <v>152</v>
      </c>
      <c r="D323" s="149">
        <v>5251000</v>
      </c>
      <c r="E323" s="150" t="s">
        <v>152</v>
      </c>
      <c r="F323" s="148" t="s">
        <v>1209</v>
      </c>
      <c r="G323" s="148" t="s">
        <v>651</v>
      </c>
      <c r="H323" s="147" t="s">
        <v>1210</v>
      </c>
      <c r="I323" s="147" t="s">
        <v>1835</v>
      </c>
      <c r="J323" s="147" t="s">
        <v>1945</v>
      </c>
      <c r="L323" s="154"/>
      <c r="M323" s="154"/>
    </row>
    <row r="324" spans="1:13">
      <c r="A324" s="148" t="s">
        <v>658</v>
      </c>
      <c r="B324" s="149" t="s">
        <v>1211</v>
      </c>
      <c r="C324" s="150" t="s">
        <v>152</v>
      </c>
      <c r="D324" s="149">
        <v>5251000</v>
      </c>
      <c r="E324" s="150" t="s">
        <v>152</v>
      </c>
      <c r="F324" s="148" t="s">
        <v>1212</v>
      </c>
      <c r="G324" s="148" t="s">
        <v>651</v>
      </c>
      <c r="H324" s="147" t="s">
        <v>1213</v>
      </c>
      <c r="I324" s="147" t="s">
        <v>1835</v>
      </c>
      <c r="J324" s="147" t="s">
        <v>1945</v>
      </c>
      <c r="L324" s="154"/>
      <c r="M324" s="154"/>
    </row>
    <row r="325" spans="1:13">
      <c r="A325" s="148" t="s">
        <v>658</v>
      </c>
      <c r="B325" s="149" t="s">
        <v>1214</v>
      </c>
      <c r="C325" s="150" t="s">
        <v>152</v>
      </c>
      <c r="D325" s="149">
        <v>5251000</v>
      </c>
      <c r="E325" s="150" t="s">
        <v>152</v>
      </c>
      <c r="F325" s="148" t="s">
        <v>1215</v>
      </c>
      <c r="G325" s="148" t="s">
        <v>651</v>
      </c>
      <c r="H325" s="147" t="s">
        <v>1216</v>
      </c>
      <c r="I325" s="147" t="s">
        <v>1835</v>
      </c>
      <c r="J325" s="147" t="s">
        <v>1945</v>
      </c>
      <c r="L325" s="154"/>
      <c r="M325" s="154"/>
    </row>
    <row r="326" spans="1:13">
      <c r="A326" s="148" t="s">
        <v>658</v>
      </c>
      <c r="B326" s="149" t="s">
        <v>1217</v>
      </c>
      <c r="C326" s="150" t="s">
        <v>152</v>
      </c>
      <c r="D326" s="149">
        <v>5251000</v>
      </c>
      <c r="E326" s="150" t="s">
        <v>152</v>
      </c>
      <c r="F326" s="148" t="s">
        <v>1218</v>
      </c>
      <c r="G326" s="148" t="s">
        <v>651</v>
      </c>
      <c r="H326" s="147" t="s">
        <v>1219</v>
      </c>
      <c r="I326" s="147" t="s">
        <v>1835</v>
      </c>
      <c r="J326" s="147" t="s">
        <v>1945</v>
      </c>
      <c r="L326" s="154"/>
      <c r="M326" s="154"/>
    </row>
    <row r="327" spans="1:13">
      <c r="A327" s="148" t="s">
        <v>658</v>
      </c>
      <c r="B327" s="149" t="s">
        <v>1220</v>
      </c>
      <c r="C327" s="150" t="s">
        <v>152</v>
      </c>
      <c r="D327" s="149">
        <v>5251000</v>
      </c>
      <c r="E327" s="150" t="s">
        <v>152</v>
      </c>
      <c r="F327" s="148" t="s">
        <v>1221</v>
      </c>
      <c r="G327" s="148" t="s">
        <v>651</v>
      </c>
      <c r="H327" s="147" t="s">
        <v>1222</v>
      </c>
      <c r="I327" s="147" t="s">
        <v>1835</v>
      </c>
      <c r="J327" s="147" t="s">
        <v>1945</v>
      </c>
      <c r="L327" s="154"/>
      <c r="M327" s="154"/>
    </row>
    <row r="328" spans="1:13">
      <c r="A328" s="148" t="s">
        <v>658</v>
      </c>
      <c r="B328" s="149" t="s">
        <v>1223</v>
      </c>
      <c r="C328" s="150" t="s">
        <v>152</v>
      </c>
      <c r="D328" s="149">
        <v>5251000</v>
      </c>
      <c r="E328" s="150" t="s">
        <v>152</v>
      </c>
      <c r="F328" s="148" t="s">
        <v>1224</v>
      </c>
      <c r="G328" s="148" t="s">
        <v>651</v>
      </c>
      <c r="H328" s="147" t="s">
        <v>1225</v>
      </c>
      <c r="I328" s="147" t="s">
        <v>1835</v>
      </c>
      <c r="J328" s="147" t="s">
        <v>1945</v>
      </c>
      <c r="L328" s="154"/>
      <c r="M328" s="154"/>
    </row>
    <row r="329" spans="1:13">
      <c r="A329" s="148" t="s">
        <v>658</v>
      </c>
      <c r="B329" s="149" t="s">
        <v>1226</v>
      </c>
      <c r="C329" s="150" t="s">
        <v>152</v>
      </c>
      <c r="D329" s="149">
        <v>5251000</v>
      </c>
      <c r="E329" s="150" t="s">
        <v>152</v>
      </c>
      <c r="F329" s="148" t="s">
        <v>1227</v>
      </c>
      <c r="G329" s="148" t="s">
        <v>651</v>
      </c>
      <c r="H329" s="147" t="s">
        <v>1228</v>
      </c>
      <c r="I329" s="147" t="s">
        <v>1835</v>
      </c>
      <c r="J329" s="147" t="s">
        <v>1945</v>
      </c>
      <c r="L329" s="154"/>
      <c r="M329" s="154"/>
    </row>
    <row r="330" spans="1:13">
      <c r="A330" s="148" t="s">
        <v>658</v>
      </c>
      <c r="B330" s="149" t="s">
        <v>1229</v>
      </c>
      <c r="C330" s="150" t="s">
        <v>152</v>
      </c>
      <c r="D330" s="149">
        <v>5251000</v>
      </c>
      <c r="E330" s="150" t="s">
        <v>152</v>
      </c>
      <c r="F330" s="148" t="s">
        <v>1230</v>
      </c>
      <c r="G330" s="148" t="s">
        <v>651</v>
      </c>
      <c r="H330" s="147" t="s">
        <v>1231</v>
      </c>
      <c r="I330" s="147" t="s">
        <v>1835</v>
      </c>
      <c r="J330" s="147" t="s">
        <v>1945</v>
      </c>
      <c r="L330" s="154"/>
      <c r="M330" s="154"/>
    </row>
    <row r="331" spans="1:13">
      <c r="A331" s="148" t="s">
        <v>658</v>
      </c>
      <c r="B331" s="149" t="s">
        <v>1232</v>
      </c>
      <c r="C331" s="150" t="s">
        <v>152</v>
      </c>
      <c r="D331" s="149">
        <v>5251000</v>
      </c>
      <c r="E331" s="150" t="s">
        <v>152</v>
      </c>
      <c r="F331" s="148" t="s">
        <v>1233</v>
      </c>
      <c r="G331" s="148" t="s">
        <v>651</v>
      </c>
      <c r="H331" s="147" t="s">
        <v>1234</v>
      </c>
      <c r="I331" s="147" t="s">
        <v>1835</v>
      </c>
      <c r="J331" s="147" t="s">
        <v>1945</v>
      </c>
      <c r="L331" s="154"/>
      <c r="M331" s="154"/>
    </row>
    <row r="332" spans="1:13">
      <c r="A332" s="148" t="s">
        <v>658</v>
      </c>
      <c r="B332" s="149" t="s">
        <v>1235</v>
      </c>
      <c r="C332" s="150" t="s">
        <v>152</v>
      </c>
      <c r="D332" s="149">
        <v>5251000</v>
      </c>
      <c r="E332" s="150" t="s">
        <v>152</v>
      </c>
      <c r="F332" s="148" t="s">
        <v>1236</v>
      </c>
      <c r="G332" s="148" t="s">
        <v>651</v>
      </c>
      <c r="H332" s="147" t="s">
        <v>1237</v>
      </c>
      <c r="I332" s="147" t="s">
        <v>1835</v>
      </c>
      <c r="J332" s="147" t="s">
        <v>1945</v>
      </c>
      <c r="L332" s="154"/>
      <c r="M332" s="154"/>
    </row>
    <row r="333" spans="1:13">
      <c r="A333" s="148" t="s">
        <v>658</v>
      </c>
      <c r="B333" s="149" t="s">
        <v>1238</v>
      </c>
      <c r="C333" s="150" t="s">
        <v>152</v>
      </c>
      <c r="D333" s="149">
        <v>5251000</v>
      </c>
      <c r="E333" s="150" t="s">
        <v>152</v>
      </c>
      <c r="F333" s="148" t="s">
        <v>1239</v>
      </c>
      <c r="G333" s="148" t="s">
        <v>651</v>
      </c>
      <c r="H333" s="147" t="s">
        <v>1240</v>
      </c>
      <c r="I333" s="147" t="s">
        <v>1835</v>
      </c>
      <c r="J333" s="147" t="s">
        <v>1945</v>
      </c>
      <c r="L333" s="154"/>
      <c r="M333" s="154"/>
    </row>
    <row r="334" spans="1:13">
      <c r="A334" s="148" t="s">
        <v>658</v>
      </c>
      <c r="B334" s="149" t="s">
        <v>1241</v>
      </c>
      <c r="C334" s="150" t="s">
        <v>152</v>
      </c>
      <c r="D334" s="149">
        <v>5251000</v>
      </c>
      <c r="E334" s="150" t="s">
        <v>152</v>
      </c>
      <c r="F334" s="148" t="s">
        <v>1242</v>
      </c>
      <c r="G334" s="148" t="s">
        <v>651</v>
      </c>
      <c r="H334" s="147" t="s">
        <v>1243</v>
      </c>
      <c r="I334" s="147" t="s">
        <v>1835</v>
      </c>
      <c r="J334" s="147" t="s">
        <v>1945</v>
      </c>
      <c r="L334" s="154"/>
      <c r="M334" s="154"/>
    </row>
    <row r="335" spans="1:13">
      <c r="A335" s="148" t="s">
        <v>658</v>
      </c>
      <c r="B335" s="149" t="s">
        <v>1244</v>
      </c>
      <c r="C335" s="150" t="s">
        <v>152</v>
      </c>
      <c r="D335" s="149">
        <v>5251000</v>
      </c>
      <c r="E335" s="150" t="s">
        <v>152</v>
      </c>
      <c r="F335" s="148" t="s">
        <v>1245</v>
      </c>
      <c r="G335" s="148" t="s">
        <v>651</v>
      </c>
      <c r="H335" s="147" t="s">
        <v>1246</v>
      </c>
      <c r="I335" s="147" t="s">
        <v>1835</v>
      </c>
      <c r="J335" s="147" t="s">
        <v>1945</v>
      </c>
      <c r="L335" s="154"/>
      <c r="M335" s="154"/>
    </row>
    <row r="336" spans="1:13">
      <c r="A336" s="148" t="s">
        <v>658</v>
      </c>
      <c r="B336" s="149" t="s">
        <v>1247</v>
      </c>
      <c r="C336" s="150" t="s">
        <v>152</v>
      </c>
      <c r="D336" s="149">
        <v>5251000</v>
      </c>
      <c r="E336" s="150" t="s">
        <v>152</v>
      </c>
      <c r="F336" s="148" t="s">
        <v>1248</v>
      </c>
      <c r="G336" s="148" t="s">
        <v>651</v>
      </c>
      <c r="H336" s="147" t="s">
        <v>1249</v>
      </c>
      <c r="I336" s="147" t="s">
        <v>1835</v>
      </c>
      <c r="J336" s="147" t="s">
        <v>1945</v>
      </c>
      <c r="L336" s="154"/>
      <c r="M336" s="154"/>
    </row>
    <row r="337" spans="1:13">
      <c r="A337" s="148" t="s">
        <v>658</v>
      </c>
      <c r="B337" s="149" t="s">
        <v>1250</v>
      </c>
      <c r="C337" s="150" t="s">
        <v>152</v>
      </c>
      <c r="D337" s="149">
        <v>5251000</v>
      </c>
      <c r="E337" s="150" t="s">
        <v>152</v>
      </c>
      <c r="F337" s="148" t="s">
        <v>1251</v>
      </c>
      <c r="G337" s="148" t="s">
        <v>651</v>
      </c>
      <c r="H337" s="147" t="s">
        <v>1252</v>
      </c>
      <c r="I337" s="147" t="s">
        <v>1835</v>
      </c>
      <c r="J337" s="147" t="s">
        <v>1945</v>
      </c>
      <c r="L337" s="154"/>
      <c r="M337" s="154"/>
    </row>
    <row r="338" spans="1:13">
      <c r="A338" s="148" t="s">
        <v>658</v>
      </c>
      <c r="B338" s="149" t="s">
        <v>1253</v>
      </c>
      <c r="C338" s="150" t="s">
        <v>152</v>
      </c>
      <c r="D338" s="149">
        <v>5251000</v>
      </c>
      <c r="E338" s="150" t="s">
        <v>152</v>
      </c>
      <c r="F338" s="148" t="s">
        <v>1254</v>
      </c>
      <c r="G338" s="148" t="s">
        <v>651</v>
      </c>
      <c r="H338" s="147" t="s">
        <v>1255</v>
      </c>
      <c r="I338" s="147" t="s">
        <v>1835</v>
      </c>
      <c r="J338" s="147" t="s">
        <v>1945</v>
      </c>
      <c r="L338" s="154"/>
      <c r="M338" s="154"/>
    </row>
    <row r="339" spans="1:13">
      <c r="A339" s="148" t="s">
        <v>658</v>
      </c>
      <c r="B339" s="149" t="s">
        <v>1256</v>
      </c>
      <c r="C339" s="150" t="s">
        <v>152</v>
      </c>
      <c r="D339" s="149">
        <v>5251000</v>
      </c>
      <c r="E339" s="150" t="s">
        <v>152</v>
      </c>
      <c r="F339" s="148" t="s">
        <v>1257</v>
      </c>
      <c r="G339" s="148" t="s">
        <v>651</v>
      </c>
      <c r="H339" s="147" t="s">
        <v>1258</v>
      </c>
      <c r="I339" s="147" t="s">
        <v>1835</v>
      </c>
      <c r="J339" s="147" t="s">
        <v>1945</v>
      </c>
      <c r="L339" s="154"/>
      <c r="M339" s="154"/>
    </row>
    <row r="340" spans="1:13">
      <c r="A340" s="148" t="s">
        <v>658</v>
      </c>
      <c r="B340" s="149" t="s">
        <v>1259</v>
      </c>
      <c r="C340" s="150" t="s">
        <v>152</v>
      </c>
      <c r="D340" s="149">
        <v>5252000</v>
      </c>
      <c r="E340" s="150" t="s">
        <v>152</v>
      </c>
      <c r="F340" s="148" t="s">
        <v>1260</v>
      </c>
      <c r="G340" s="148" t="s">
        <v>651</v>
      </c>
      <c r="H340" s="147" t="s">
        <v>1261</v>
      </c>
      <c r="I340" s="147" t="s">
        <v>1836</v>
      </c>
      <c r="J340" s="147" t="s">
        <v>1946</v>
      </c>
      <c r="L340" s="154"/>
      <c r="M340" s="154"/>
    </row>
    <row r="341" spans="1:13">
      <c r="A341" s="148" t="s">
        <v>658</v>
      </c>
      <c r="B341" s="149" t="s">
        <v>1262</v>
      </c>
      <c r="C341" s="150" t="s">
        <v>152</v>
      </c>
      <c r="D341" s="149">
        <v>5252000</v>
      </c>
      <c r="E341" s="150" t="s">
        <v>152</v>
      </c>
      <c r="F341" s="148" t="s">
        <v>1263</v>
      </c>
      <c r="G341" s="148" t="s">
        <v>651</v>
      </c>
      <c r="H341" s="147" t="s">
        <v>1264</v>
      </c>
      <c r="I341" s="147" t="s">
        <v>1836</v>
      </c>
      <c r="J341" s="147" t="s">
        <v>1946</v>
      </c>
      <c r="L341" s="154"/>
      <c r="M341" s="154"/>
    </row>
    <row r="342" spans="1:13">
      <c r="A342" s="148" t="s">
        <v>658</v>
      </c>
      <c r="B342" s="149" t="s">
        <v>1265</v>
      </c>
      <c r="C342" s="150" t="s">
        <v>152</v>
      </c>
      <c r="D342" s="149">
        <v>5252000</v>
      </c>
      <c r="E342" s="150" t="s">
        <v>152</v>
      </c>
      <c r="F342" s="148" t="s">
        <v>1266</v>
      </c>
      <c r="G342" s="148" t="s">
        <v>651</v>
      </c>
      <c r="H342" s="147" t="s">
        <v>1267</v>
      </c>
      <c r="I342" s="147" t="s">
        <v>1836</v>
      </c>
      <c r="J342" s="147" t="s">
        <v>1946</v>
      </c>
      <c r="L342" s="154"/>
      <c r="M342" s="154"/>
    </row>
    <row r="343" spans="1:13">
      <c r="A343" s="148" t="s">
        <v>658</v>
      </c>
      <c r="B343" s="149" t="s">
        <v>1268</v>
      </c>
      <c r="C343" s="150" t="s">
        <v>152</v>
      </c>
      <c r="D343" s="149">
        <v>5252000</v>
      </c>
      <c r="E343" s="150" t="s">
        <v>152</v>
      </c>
      <c r="F343" s="148" t="s">
        <v>1269</v>
      </c>
      <c r="G343" s="148" t="s">
        <v>651</v>
      </c>
      <c r="H343" s="147" t="s">
        <v>1270</v>
      </c>
      <c r="I343" s="147" t="s">
        <v>1836</v>
      </c>
      <c r="J343" s="147" t="s">
        <v>1946</v>
      </c>
      <c r="L343" s="154"/>
      <c r="M343" s="154"/>
    </row>
    <row r="344" spans="1:13">
      <c r="A344" s="148" t="s">
        <v>658</v>
      </c>
      <c r="B344" s="149" t="s">
        <v>1271</v>
      </c>
      <c r="C344" s="150" t="s">
        <v>152</v>
      </c>
      <c r="D344" s="149">
        <v>5252000</v>
      </c>
      <c r="E344" s="150" t="s">
        <v>152</v>
      </c>
      <c r="F344" s="148" t="s">
        <v>1272</v>
      </c>
      <c r="G344" s="148" t="s">
        <v>651</v>
      </c>
      <c r="H344" s="147" t="s">
        <v>1273</v>
      </c>
      <c r="I344" s="147" t="s">
        <v>1836</v>
      </c>
      <c r="J344" s="147" t="s">
        <v>1946</v>
      </c>
      <c r="L344" s="154"/>
      <c r="M344" s="154"/>
    </row>
    <row r="345" spans="1:13">
      <c r="A345" s="148" t="s">
        <v>658</v>
      </c>
      <c r="B345" s="149" t="s">
        <v>1274</v>
      </c>
      <c r="C345" s="150" t="s">
        <v>152</v>
      </c>
      <c r="D345" s="149">
        <v>5252000</v>
      </c>
      <c r="E345" s="150" t="s">
        <v>152</v>
      </c>
      <c r="F345" s="148" t="s">
        <v>1275</v>
      </c>
      <c r="G345" s="148" t="s">
        <v>651</v>
      </c>
      <c r="H345" s="147" t="s">
        <v>1276</v>
      </c>
      <c r="I345" s="147" t="s">
        <v>1836</v>
      </c>
      <c r="J345" s="147" t="s">
        <v>1946</v>
      </c>
      <c r="L345" s="154"/>
      <c r="M345" s="154"/>
    </row>
    <row r="346" spans="1:13">
      <c r="A346" s="148" t="s">
        <v>658</v>
      </c>
      <c r="B346" s="149" t="s">
        <v>1277</v>
      </c>
      <c r="C346" s="150" t="s">
        <v>152</v>
      </c>
      <c r="D346" s="149">
        <v>5252000</v>
      </c>
      <c r="E346" s="150" t="s">
        <v>152</v>
      </c>
      <c r="F346" s="148" t="s">
        <v>1278</v>
      </c>
      <c r="G346" s="148" t="s">
        <v>651</v>
      </c>
      <c r="H346" s="147" t="s">
        <v>1279</v>
      </c>
      <c r="I346" s="147" t="s">
        <v>1836</v>
      </c>
      <c r="J346" s="147" t="s">
        <v>1946</v>
      </c>
      <c r="L346" s="154"/>
      <c r="M346" s="154"/>
    </row>
    <row r="347" spans="1:13">
      <c r="A347" s="148" t="s">
        <v>658</v>
      </c>
      <c r="B347" s="149" t="s">
        <v>1280</v>
      </c>
      <c r="C347" s="150" t="s">
        <v>152</v>
      </c>
      <c r="D347" s="149">
        <v>5252000</v>
      </c>
      <c r="E347" s="150" t="s">
        <v>152</v>
      </c>
      <c r="F347" s="148" t="s">
        <v>1281</v>
      </c>
      <c r="G347" s="148" t="s">
        <v>651</v>
      </c>
      <c r="H347" s="147" t="s">
        <v>1282</v>
      </c>
      <c r="I347" s="147" t="s">
        <v>1836</v>
      </c>
      <c r="J347" s="147" t="s">
        <v>1946</v>
      </c>
      <c r="L347" s="154"/>
      <c r="M347" s="154"/>
    </row>
    <row r="348" spans="1:13">
      <c r="A348" s="148" t="s">
        <v>658</v>
      </c>
      <c r="B348" s="149" t="s">
        <v>1283</v>
      </c>
      <c r="C348" s="150" t="s">
        <v>152</v>
      </c>
      <c r="D348" s="149">
        <v>5252000</v>
      </c>
      <c r="E348" s="150" t="s">
        <v>152</v>
      </c>
      <c r="F348" s="148" t="s">
        <v>1284</v>
      </c>
      <c r="G348" s="148" t="s">
        <v>651</v>
      </c>
      <c r="H348" s="147" t="s">
        <v>1285</v>
      </c>
      <c r="I348" s="147" t="s">
        <v>1836</v>
      </c>
      <c r="J348" s="147" t="s">
        <v>1946</v>
      </c>
      <c r="L348" s="154"/>
      <c r="M348" s="154"/>
    </row>
    <row r="349" spans="1:13">
      <c r="A349" s="148" t="s">
        <v>658</v>
      </c>
      <c r="B349" s="149" t="s">
        <v>1286</v>
      </c>
      <c r="C349" s="150" t="s">
        <v>152</v>
      </c>
      <c r="D349" s="149">
        <v>5252000</v>
      </c>
      <c r="E349" s="150" t="s">
        <v>152</v>
      </c>
      <c r="F349" s="148" t="s">
        <v>1287</v>
      </c>
      <c r="G349" s="148" t="s">
        <v>651</v>
      </c>
      <c r="H349" s="147" t="s">
        <v>1288</v>
      </c>
      <c r="I349" s="147" t="s">
        <v>1836</v>
      </c>
      <c r="J349" s="147" t="s">
        <v>1946</v>
      </c>
      <c r="L349" s="154"/>
      <c r="M349" s="154"/>
    </row>
    <row r="350" spans="1:13">
      <c r="A350" s="148" t="s">
        <v>658</v>
      </c>
      <c r="B350" s="149" t="s">
        <v>1289</v>
      </c>
      <c r="C350" s="150" t="s">
        <v>152</v>
      </c>
      <c r="D350" s="149">
        <v>5252000</v>
      </c>
      <c r="E350" s="150" t="s">
        <v>152</v>
      </c>
      <c r="F350" s="148" t="s">
        <v>1290</v>
      </c>
      <c r="G350" s="148" t="s">
        <v>651</v>
      </c>
      <c r="H350" s="147" t="s">
        <v>1291</v>
      </c>
      <c r="I350" s="147" t="s">
        <v>1836</v>
      </c>
      <c r="J350" s="147" t="s">
        <v>1946</v>
      </c>
      <c r="L350" s="154"/>
      <c r="M350" s="154"/>
    </row>
    <row r="351" spans="1:13">
      <c r="A351" s="148" t="s">
        <v>658</v>
      </c>
      <c r="B351" s="149" t="s">
        <v>1292</v>
      </c>
      <c r="C351" s="150" t="s">
        <v>152</v>
      </c>
      <c r="D351" s="149">
        <v>5252000</v>
      </c>
      <c r="E351" s="150" t="s">
        <v>152</v>
      </c>
      <c r="F351" s="148" t="s">
        <v>1293</v>
      </c>
      <c r="G351" s="148" t="s">
        <v>651</v>
      </c>
      <c r="H351" s="147" t="s">
        <v>1294</v>
      </c>
      <c r="I351" s="147" t="s">
        <v>1836</v>
      </c>
      <c r="J351" s="147" t="s">
        <v>1946</v>
      </c>
      <c r="L351" s="154"/>
      <c r="M351" s="154"/>
    </row>
    <row r="352" spans="1:13">
      <c r="A352" s="148" t="s">
        <v>658</v>
      </c>
      <c r="B352" s="149" t="s">
        <v>1295</v>
      </c>
      <c r="C352" s="150" t="s">
        <v>152</v>
      </c>
      <c r="D352" s="149">
        <v>5252000</v>
      </c>
      <c r="E352" s="150" t="s">
        <v>152</v>
      </c>
      <c r="F352" s="148" t="s">
        <v>1296</v>
      </c>
      <c r="G352" s="148" t="s">
        <v>651</v>
      </c>
      <c r="H352" s="147" t="s">
        <v>1297</v>
      </c>
      <c r="I352" s="147" t="s">
        <v>1836</v>
      </c>
      <c r="J352" s="147" t="s">
        <v>1946</v>
      </c>
      <c r="L352" s="154"/>
      <c r="M352" s="154"/>
    </row>
    <row r="353" spans="1:13">
      <c r="A353" s="148" t="s">
        <v>658</v>
      </c>
      <c r="B353" s="149" t="s">
        <v>1298</v>
      </c>
      <c r="C353" s="150" t="s">
        <v>152</v>
      </c>
      <c r="D353" s="149">
        <v>5252000</v>
      </c>
      <c r="E353" s="150" t="s">
        <v>152</v>
      </c>
      <c r="F353" s="148" t="s">
        <v>1299</v>
      </c>
      <c r="G353" s="148" t="s">
        <v>651</v>
      </c>
      <c r="H353" s="147" t="s">
        <v>1300</v>
      </c>
      <c r="I353" s="147" t="s">
        <v>1836</v>
      </c>
      <c r="J353" s="147" t="s">
        <v>1946</v>
      </c>
      <c r="L353" s="154"/>
      <c r="M353" s="154"/>
    </row>
    <row r="354" spans="1:13">
      <c r="A354" s="148" t="s">
        <v>658</v>
      </c>
      <c r="B354" s="149" t="s">
        <v>1301</v>
      </c>
      <c r="C354" s="150" t="s">
        <v>152</v>
      </c>
      <c r="D354" s="149">
        <v>5252000</v>
      </c>
      <c r="E354" s="150" t="s">
        <v>152</v>
      </c>
      <c r="F354" s="148" t="s">
        <v>1302</v>
      </c>
      <c r="G354" s="148" t="s">
        <v>651</v>
      </c>
      <c r="H354" s="147" t="s">
        <v>1303</v>
      </c>
      <c r="I354" s="147" t="s">
        <v>1836</v>
      </c>
      <c r="J354" s="147" t="s">
        <v>1946</v>
      </c>
      <c r="L354" s="154"/>
      <c r="M354" s="154"/>
    </row>
    <row r="355" spans="1:13">
      <c r="A355" s="148" t="s">
        <v>658</v>
      </c>
      <c r="B355" s="149" t="s">
        <v>1304</v>
      </c>
      <c r="C355" s="150" t="s">
        <v>152</v>
      </c>
      <c r="D355" s="149">
        <v>5252000</v>
      </c>
      <c r="E355" s="150" t="s">
        <v>152</v>
      </c>
      <c r="F355" s="148" t="s">
        <v>1305</v>
      </c>
      <c r="G355" s="148" t="s">
        <v>651</v>
      </c>
      <c r="H355" s="147" t="s">
        <v>1306</v>
      </c>
      <c r="I355" s="147" t="s">
        <v>1836</v>
      </c>
      <c r="J355" s="147" t="s">
        <v>1946</v>
      </c>
      <c r="L355" s="154"/>
      <c r="M355" s="154"/>
    </row>
    <row r="356" spans="1:13">
      <c r="A356" s="148" t="s">
        <v>658</v>
      </c>
      <c r="B356" s="149" t="s">
        <v>1307</v>
      </c>
      <c r="C356" s="150" t="s">
        <v>152</v>
      </c>
      <c r="D356" s="149">
        <v>5252000</v>
      </c>
      <c r="E356" s="150" t="s">
        <v>152</v>
      </c>
      <c r="F356" s="148" t="s">
        <v>1308</v>
      </c>
      <c r="G356" s="148" t="s">
        <v>651</v>
      </c>
      <c r="H356" s="147" t="s">
        <v>1309</v>
      </c>
      <c r="I356" s="147" t="s">
        <v>1836</v>
      </c>
      <c r="J356" s="147" t="s">
        <v>1946</v>
      </c>
      <c r="L356" s="154"/>
      <c r="M356" s="154"/>
    </row>
    <row r="357" spans="1:13">
      <c r="A357" s="148" t="s">
        <v>658</v>
      </c>
      <c r="B357" s="149" t="s">
        <v>1310</v>
      </c>
      <c r="C357" s="150" t="s">
        <v>152</v>
      </c>
      <c r="D357" s="149">
        <v>5252000</v>
      </c>
      <c r="E357" s="150" t="s">
        <v>152</v>
      </c>
      <c r="F357" s="148" t="s">
        <v>1311</v>
      </c>
      <c r="G357" s="148" t="s">
        <v>651</v>
      </c>
      <c r="H357" s="147" t="s">
        <v>1312</v>
      </c>
      <c r="I357" s="147" t="s">
        <v>1836</v>
      </c>
      <c r="J357" s="147" t="s">
        <v>1946</v>
      </c>
      <c r="L357" s="154"/>
      <c r="M357" s="154"/>
    </row>
    <row r="358" spans="1:13">
      <c r="A358" s="148" t="s">
        <v>658</v>
      </c>
      <c r="B358" s="149" t="s">
        <v>1313</v>
      </c>
      <c r="C358" s="150" t="s">
        <v>152</v>
      </c>
      <c r="D358" s="149">
        <v>5252000</v>
      </c>
      <c r="E358" s="150" t="s">
        <v>152</v>
      </c>
      <c r="F358" s="148" t="s">
        <v>1314</v>
      </c>
      <c r="G358" s="148" t="s">
        <v>651</v>
      </c>
      <c r="H358" s="147" t="s">
        <v>1315</v>
      </c>
      <c r="I358" s="147" t="s">
        <v>1836</v>
      </c>
      <c r="J358" s="147" t="s">
        <v>1946</v>
      </c>
      <c r="L358" s="154"/>
      <c r="M358" s="154"/>
    </row>
    <row r="359" spans="1:13">
      <c r="A359" s="148" t="s">
        <v>658</v>
      </c>
      <c r="B359" s="149" t="s">
        <v>1316</v>
      </c>
      <c r="C359" s="150" t="s">
        <v>152</v>
      </c>
      <c r="D359" s="149">
        <v>5252000</v>
      </c>
      <c r="E359" s="150" t="s">
        <v>152</v>
      </c>
      <c r="F359" s="148" t="s">
        <v>1317</v>
      </c>
      <c r="G359" s="148" t="s">
        <v>651</v>
      </c>
      <c r="H359" s="147" t="s">
        <v>1318</v>
      </c>
      <c r="I359" s="147" t="s">
        <v>1836</v>
      </c>
      <c r="J359" s="147" t="s">
        <v>1946</v>
      </c>
      <c r="L359" s="154"/>
      <c r="M359" s="154"/>
    </row>
    <row r="360" spans="1:13">
      <c r="A360" s="148" t="s">
        <v>658</v>
      </c>
      <c r="B360" s="149" t="s">
        <v>1319</v>
      </c>
      <c r="C360" s="150" t="s">
        <v>152</v>
      </c>
      <c r="D360" s="149">
        <v>5252000</v>
      </c>
      <c r="E360" s="150" t="s">
        <v>152</v>
      </c>
      <c r="F360" s="148" t="s">
        <v>1320</v>
      </c>
      <c r="G360" s="148" t="s">
        <v>651</v>
      </c>
      <c r="H360" s="147" t="s">
        <v>1321</v>
      </c>
      <c r="I360" s="147" t="s">
        <v>1836</v>
      </c>
      <c r="J360" s="147" t="s">
        <v>1946</v>
      </c>
      <c r="L360" s="154"/>
      <c r="M360" s="154"/>
    </row>
    <row r="361" spans="1:13">
      <c r="A361" s="148" t="s">
        <v>658</v>
      </c>
      <c r="B361" s="149" t="s">
        <v>1322</v>
      </c>
      <c r="C361" s="150" t="s">
        <v>152</v>
      </c>
      <c r="D361" s="149">
        <v>5252000</v>
      </c>
      <c r="E361" s="150" t="s">
        <v>152</v>
      </c>
      <c r="F361" s="148" t="s">
        <v>1323</v>
      </c>
      <c r="G361" s="148" t="s">
        <v>651</v>
      </c>
      <c r="H361" s="147" t="s">
        <v>1324</v>
      </c>
      <c r="I361" s="147" t="s">
        <v>1836</v>
      </c>
      <c r="J361" s="147" t="s">
        <v>1946</v>
      </c>
      <c r="L361" s="154"/>
      <c r="M361" s="154"/>
    </row>
    <row r="362" spans="1:13">
      <c r="A362" s="148" t="s">
        <v>658</v>
      </c>
      <c r="B362" s="149" t="s">
        <v>1325</v>
      </c>
      <c r="C362" s="150" t="s">
        <v>152</v>
      </c>
      <c r="D362" s="149">
        <v>5252000</v>
      </c>
      <c r="E362" s="150" t="s">
        <v>152</v>
      </c>
      <c r="F362" s="148" t="s">
        <v>1326</v>
      </c>
      <c r="G362" s="148" t="s">
        <v>651</v>
      </c>
      <c r="H362" s="147" t="s">
        <v>1327</v>
      </c>
      <c r="I362" s="147" t="s">
        <v>1836</v>
      </c>
      <c r="J362" s="147" t="s">
        <v>1946</v>
      </c>
      <c r="L362" s="154"/>
      <c r="M362" s="154"/>
    </row>
    <row r="363" spans="1:13">
      <c r="A363" s="148" t="s">
        <v>658</v>
      </c>
      <c r="B363" s="149" t="s">
        <v>1328</v>
      </c>
      <c r="C363" s="150" t="s">
        <v>152</v>
      </c>
      <c r="D363" s="149">
        <v>5252000</v>
      </c>
      <c r="E363" s="150" t="s">
        <v>152</v>
      </c>
      <c r="F363" s="148" t="s">
        <v>1329</v>
      </c>
      <c r="G363" s="148" t="s">
        <v>651</v>
      </c>
      <c r="H363" s="147" t="s">
        <v>1330</v>
      </c>
      <c r="I363" s="147" t="s">
        <v>1836</v>
      </c>
      <c r="J363" s="147" t="s">
        <v>1946</v>
      </c>
      <c r="L363" s="154"/>
      <c r="M363" s="154"/>
    </row>
    <row r="364" spans="1:13">
      <c r="A364" s="148" t="s">
        <v>658</v>
      </c>
      <c r="B364" s="149" t="s">
        <v>1331</v>
      </c>
      <c r="C364" s="150" t="s">
        <v>152</v>
      </c>
      <c r="D364" s="149">
        <v>5252000</v>
      </c>
      <c r="E364" s="150" t="s">
        <v>152</v>
      </c>
      <c r="F364" s="148" t="s">
        <v>1332</v>
      </c>
      <c r="G364" s="148" t="s">
        <v>651</v>
      </c>
      <c r="H364" s="147" t="s">
        <v>1333</v>
      </c>
      <c r="I364" s="147" t="s">
        <v>1836</v>
      </c>
      <c r="J364" s="147" t="s">
        <v>1946</v>
      </c>
      <c r="L364" s="154"/>
      <c r="M364" s="154"/>
    </row>
    <row r="365" spans="1:13">
      <c r="A365" s="148" t="s">
        <v>658</v>
      </c>
      <c r="B365" s="149" t="s">
        <v>1334</v>
      </c>
      <c r="C365" s="150" t="s">
        <v>152</v>
      </c>
      <c r="D365" s="149">
        <v>5252000</v>
      </c>
      <c r="E365" s="150" t="s">
        <v>152</v>
      </c>
      <c r="F365" s="148" t="s">
        <v>1335</v>
      </c>
      <c r="G365" s="148" t="s">
        <v>651</v>
      </c>
      <c r="H365" s="147" t="s">
        <v>1336</v>
      </c>
      <c r="I365" s="147" t="s">
        <v>1836</v>
      </c>
      <c r="J365" s="147" t="s">
        <v>1946</v>
      </c>
      <c r="L365" s="154"/>
      <c r="M365" s="154"/>
    </row>
    <row r="366" spans="1:13">
      <c r="A366" s="148" t="s">
        <v>658</v>
      </c>
      <c r="B366" s="149" t="s">
        <v>1337</v>
      </c>
      <c r="C366" s="150" t="s">
        <v>152</v>
      </c>
      <c r="D366" s="149">
        <v>5252000</v>
      </c>
      <c r="E366" s="150" t="s">
        <v>152</v>
      </c>
      <c r="F366" s="148" t="s">
        <v>1338</v>
      </c>
      <c r="G366" s="148" t="s">
        <v>651</v>
      </c>
      <c r="H366" s="147" t="s">
        <v>1339</v>
      </c>
      <c r="I366" s="147" t="s">
        <v>1836</v>
      </c>
      <c r="J366" s="147" t="s">
        <v>1946</v>
      </c>
      <c r="L366" s="154"/>
      <c r="M366" s="154"/>
    </row>
    <row r="367" spans="1:13">
      <c r="A367" s="148" t="s">
        <v>658</v>
      </c>
      <c r="B367" s="149" t="s">
        <v>1340</v>
      </c>
      <c r="C367" s="150" t="s">
        <v>152</v>
      </c>
      <c r="D367" s="149">
        <v>5252000</v>
      </c>
      <c r="E367" s="150" t="s">
        <v>152</v>
      </c>
      <c r="F367" s="148" t="s">
        <v>1341</v>
      </c>
      <c r="G367" s="148" t="s">
        <v>651</v>
      </c>
      <c r="H367" s="147" t="s">
        <v>1342</v>
      </c>
      <c r="I367" s="147" t="s">
        <v>1836</v>
      </c>
      <c r="J367" s="147" t="s">
        <v>1946</v>
      </c>
      <c r="L367" s="154"/>
      <c r="M367" s="154"/>
    </row>
    <row r="368" spans="1:13">
      <c r="A368" s="148" t="s">
        <v>658</v>
      </c>
      <c r="B368" s="149" t="s">
        <v>1343</v>
      </c>
      <c r="C368" s="150" t="s">
        <v>152</v>
      </c>
      <c r="D368" s="149">
        <v>5252000</v>
      </c>
      <c r="E368" s="150" t="s">
        <v>152</v>
      </c>
      <c r="F368" s="148" t="s">
        <v>1344</v>
      </c>
      <c r="G368" s="148" t="s">
        <v>651</v>
      </c>
      <c r="H368" s="147" t="s">
        <v>1345</v>
      </c>
      <c r="I368" s="147" t="s">
        <v>1836</v>
      </c>
      <c r="J368" s="147" t="s">
        <v>1946</v>
      </c>
      <c r="L368" s="154"/>
      <c r="M368" s="154"/>
    </row>
    <row r="369" spans="1:13">
      <c r="A369" s="148" t="s">
        <v>658</v>
      </c>
      <c r="B369" s="149" t="s">
        <v>1346</v>
      </c>
      <c r="C369" s="150" t="s">
        <v>152</v>
      </c>
      <c r="D369" s="149">
        <v>5254000</v>
      </c>
      <c r="E369" s="150" t="s">
        <v>152</v>
      </c>
      <c r="F369" s="148" t="s">
        <v>1347</v>
      </c>
      <c r="G369" s="148" t="s">
        <v>651</v>
      </c>
      <c r="H369" s="147" t="s">
        <v>1348</v>
      </c>
      <c r="I369" s="147" t="s">
        <v>1837</v>
      </c>
      <c r="J369" s="147" t="s">
        <v>1947</v>
      </c>
      <c r="L369" s="154"/>
      <c r="M369" s="154"/>
    </row>
    <row r="370" spans="1:13">
      <c r="A370" s="148" t="s">
        <v>658</v>
      </c>
      <c r="B370" s="149" t="s">
        <v>1349</v>
      </c>
      <c r="C370" s="150" t="s">
        <v>152</v>
      </c>
      <c r="D370" s="149">
        <v>5252000</v>
      </c>
      <c r="E370" s="150" t="s">
        <v>152</v>
      </c>
      <c r="F370" s="148" t="s">
        <v>1350</v>
      </c>
      <c r="G370" s="148" t="s">
        <v>651</v>
      </c>
      <c r="H370" s="147" t="s">
        <v>1351</v>
      </c>
      <c r="I370" s="147" t="s">
        <v>1836</v>
      </c>
      <c r="J370" s="147" t="s">
        <v>1946</v>
      </c>
      <c r="L370" s="154"/>
      <c r="M370" s="154"/>
    </row>
    <row r="371" spans="1:13">
      <c r="A371" s="148" t="s">
        <v>658</v>
      </c>
      <c r="B371" s="149" t="s">
        <v>1352</v>
      </c>
      <c r="C371" s="150" t="s">
        <v>152</v>
      </c>
      <c r="D371" s="149">
        <v>5440000</v>
      </c>
      <c r="E371" s="150" t="s">
        <v>152</v>
      </c>
      <c r="F371" s="148" t="s">
        <v>1353</v>
      </c>
      <c r="G371" s="148" t="s">
        <v>651</v>
      </c>
      <c r="H371" s="147" t="s">
        <v>1354</v>
      </c>
      <c r="I371" s="147" t="s">
        <v>1838</v>
      </c>
      <c r="J371" s="147" t="s">
        <v>1948</v>
      </c>
      <c r="L371" s="154"/>
      <c r="M371" s="154"/>
    </row>
    <row r="372" spans="1:13">
      <c r="A372" s="148" t="s">
        <v>658</v>
      </c>
      <c r="B372" s="149" t="s">
        <v>1355</v>
      </c>
      <c r="C372" s="150" t="s">
        <v>152</v>
      </c>
      <c r="D372" s="149">
        <v>7163200</v>
      </c>
      <c r="E372" s="150" t="s">
        <v>152</v>
      </c>
      <c r="F372" s="148" t="s">
        <v>1356</v>
      </c>
      <c r="G372" s="148" t="s">
        <v>651</v>
      </c>
      <c r="H372" s="147" t="s">
        <v>1357</v>
      </c>
      <c r="I372" s="147" t="s">
        <v>1839</v>
      </c>
      <c r="J372" s="147" t="s">
        <v>1949</v>
      </c>
      <c r="L372" s="154"/>
      <c r="M372" s="154"/>
    </row>
    <row r="373" spans="1:13">
      <c r="A373" s="148" t="s">
        <v>658</v>
      </c>
      <c r="B373" s="149" t="s">
        <v>1358</v>
      </c>
      <c r="C373" s="150" t="s">
        <v>152</v>
      </c>
      <c r="D373" s="149">
        <v>5255000</v>
      </c>
      <c r="E373" s="150" t="s">
        <v>152</v>
      </c>
      <c r="F373" s="148" t="s">
        <v>1359</v>
      </c>
      <c r="G373" s="148" t="s">
        <v>651</v>
      </c>
      <c r="H373" s="147" t="s">
        <v>1360</v>
      </c>
      <c r="I373" s="147" t="s">
        <v>1840</v>
      </c>
      <c r="J373" s="147" t="s">
        <v>1950</v>
      </c>
      <c r="L373" s="154"/>
      <c r="M373" s="154"/>
    </row>
    <row r="374" spans="1:13">
      <c r="A374" s="148" t="s">
        <v>658</v>
      </c>
      <c r="B374" s="149" t="s">
        <v>1361</v>
      </c>
      <c r="C374" s="150" t="s">
        <v>152</v>
      </c>
      <c r="D374" s="149">
        <v>5252000</v>
      </c>
      <c r="E374" s="150" t="s">
        <v>152</v>
      </c>
      <c r="F374" s="148" t="s">
        <v>1362</v>
      </c>
      <c r="G374" s="148" t="s">
        <v>651</v>
      </c>
      <c r="H374" s="147" t="s">
        <v>1363</v>
      </c>
      <c r="I374" s="147" t="s">
        <v>1836</v>
      </c>
      <c r="J374" s="147" t="s">
        <v>1946</v>
      </c>
      <c r="L374" s="154"/>
      <c r="M374" s="154"/>
    </row>
    <row r="375" spans="1:13">
      <c r="A375" s="148" t="s">
        <v>658</v>
      </c>
      <c r="B375" s="149" t="s">
        <v>1364</v>
      </c>
      <c r="C375" s="150" t="s">
        <v>152</v>
      </c>
      <c r="D375" s="149">
        <v>5252000</v>
      </c>
      <c r="E375" s="150" t="s">
        <v>152</v>
      </c>
      <c r="F375" s="148" t="s">
        <v>1365</v>
      </c>
      <c r="G375" s="148" t="s">
        <v>651</v>
      </c>
      <c r="H375" s="147" t="s">
        <v>1366</v>
      </c>
      <c r="I375" s="147" t="s">
        <v>1836</v>
      </c>
      <c r="J375" s="147" t="s">
        <v>1946</v>
      </c>
      <c r="L375" s="154"/>
      <c r="M375" s="154"/>
    </row>
    <row r="376" spans="1:13">
      <c r="A376" s="148" t="s">
        <v>658</v>
      </c>
      <c r="B376" s="149" t="s">
        <v>1367</v>
      </c>
      <c r="C376" s="150" t="s">
        <v>152</v>
      </c>
      <c r="D376" s="149">
        <v>5253000</v>
      </c>
      <c r="E376" s="150" t="s">
        <v>152</v>
      </c>
      <c r="F376" s="148" t="s">
        <v>1368</v>
      </c>
      <c r="G376" s="148" t="s">
        <v>651</v>
      </c>
      <c r="H376" s="147" t="s">
        <v>1369</v>
      </c>
      <c r="I376" s="147" t="s">
        <v>1841</v>
      </c>
      <c r="J376" s="147" t="s">
        <v>1951</v>
      </c>
      <c r="L376" s="154"/>
      <c r="M376" s="154"/>
    </row>
    <row r="377" spans="1:13">
      <c r="A377" s="148" t="s">
        <v>658</v>
      </c>
      <c r="B377" s="149" t="s">
        <v>1370</v>
      </c>
      <c r="C377" s="150" t="s">
        <v>152</v>
      </c>
      <c r="D377" s="149">
        <v>5252000</v>
      </c>
      <c r="E377" s="150" t="s">
        <v>152</v>
      </c>
      <c r="F377" s="148" t="s">
        <v>1371</v>
      </c>
      <c r="G377" s="148" t="s">
        <v>651</v>
      </c>
      <c r="H377" s="147" t="s">
        <v>1372</v>
      </c>
      <c r="I377" s="147" t="s">
        <v>1836</v>
      </c>
      <c r="J377" s="147" t="s">
        <v>1946</v>
      </c>
      <c r="L377" s="154"/>
      <c r="M377" s="154"/>
    </row>
    <row r="378" spans="1:13">
      <c r="A378" s="148" t="s">
        <v>658</v>
      </c>
      <c r="B378" s="149" t="s">
        <v>1373</v>
      </c>
      <c r="C378" s="150" t="s">
        <v>152</v>
      </c>
      <c r="D378" s="149">
        <v>7910000</v>
      </c>
      <c r="E378" s="150" t="s">
        <v>152</v>
      </c>
      <c r="F378" s="148" t="s">
        <v>1374</v>
      </c>
      <c r="G378" s="148" t="s">
        <v>651</v>
      </c>
      <c r="H378" s="147" t="s">
        <v>1375</v>
      </c>
      <c r="I378" s="147" t="s">
        <v>1842</v>
      </c>
      <c r="J378" s="147" t="s">
        <v>1944</v>
      </c>
      <c r="L378" s="154"/>
      <c r="M378" s="154"/>
    </row>
    <row r="379" spans="1:13">
      <c r="A379" s="148" t="s">
        <v>658</v>
      </c>
      <c r="B379" s="149" t="s">
        <v>1376</v>
      </c>
      <c r="C379" s="150" t="s">
        <v>152</v>
      </c>
      <c r="D379" s="167">
        <v>5250103</v>
      </c>
      <c r="E379" s="150" t="s">
        <v>152</v>
      </c>
      <c r="F379" s="148" t="s">
        <v>1377</v>
      </c>
      <c r="G379" s="148" t="s">
        <v>651</v>
      </c>
      <c r="H379" s="147" t="s">
        <v>1378</v>
      </c>
      <c r="I379" s="168" t="s">
        <v>2050</v>
      </c>
      <c r="J379" s="147" t="s">
        <v>1952</v>
      </c>
      <c r="L379" s="154"/>
      <c r="M379" s="154"/>
    </row>
    <row r="380" spans="1:13">
      <c r="A380" s="148" t="s">
        <v>658</v>
      </c>
      <c r="B380" s="149" t="s">
        <v>1379</v>
      </c>
      <c r="C380" s="150" t="s">
        <v>152</v>
      </c>
      <c r="D380" s="149">
        <v>5252000</v>
      </c>
      <c r="E380" s="150" t="s">
        <v>152</v>
      </c>
      <c r="F380" s="148" t="s">
        <v>1380</v>
      </c>
      <c r="G380" s="148" t="s">
        <v>651</v>
      </c>
      <c r="H380" s="147" t="s">
        <v>1381</v>
      </c>
      <c r="I380" s="147" t="s">
        <v>1836</v>
      </c>
      <c r="J380" s="147" t="s">
        <v>1946</v>
      </c>
      <c r="L380" s="154"/>
      <c r="M380" s="154"/>
    </row>
    <row r="381" spans="1:13">
      <c r="A381" s="148" t="s">
        <v>658</v>
      </c>
      <c r="B381" s="149" t="s">
        <v>1382</v>
      </c>
      <c r="C381" s="150" t="s">
        <v>152</v>
      </c>
      <c r="D381" s="149">
        <v>5252000</v>
      </c>
      <c r="E381" s="150" t="s">
        <v>152</v>
      </c>
      <c r="F381" s="148" t="s">
        <v>1383</v>
      </c>
      <c r="G381" s="148" t="s">
        <v>651</v>
      </c>
      <c r="H381" s="147" t="s">
        <v>1384</v>
      </c>
      <c r="I381" s="147" t="s">
        <v>1836</v>
      </c>
      <c r="J381" s="147" t="s">
        <v>1946</v>
      </c>
      <c r="L381" s="154"/>
      <c r="M381" s="154"/>
    </row>
    <row r="382" spans="1:13">
      <c r="A382" s="148" t="s">
        <v>658</v>
      </c>
      <c r="B382" s="149" t="s">
        <v>1385</v>
      </c>
      <c r="C382" s="150" t="s">
        <v>152</v>
      </c>
      <c r="D382" s="149">
        <v>5252000</v>
      </c>
      <c r="E382" s="150" t="s">
        <v>152</v>
      </c>
      <c r="F382" s="148" t="s">
        <v>1386</v>
      </c>
      <c r="G382" s="148" t="s">
        <v>651</v>
      </c>
      <c r="H382" s="147" t="s">
        <v>1387</v>
      </c>
      <c r="I382" s="147" t="s">
        <v>1836</v>
      </c>
      <c r="J382" s="147" t="s">
        <v>1946</v>
      </c>
      <c r="L382" s="154"/>
      <c r="M382" s="154"/>
    </row>
    <row r="383" spans="1:13">
      <c r="A383" s="148" t="s">
        <v>658</v>
      </c>
      <c r="B383" s="149" t="s">
        <v>1388</v>
      </c>
      <c r="C383" s="150" t="s">
        <v>152</v>
      </c>
      <c r="D383" s="149">
        <v>5252000</v>
      </c>
      <c r="E383" s="150" t="s">
        <v>152</v>
      </c>
      <c r="F383" s="148" t="s">
        <v>1389</v>
      </c>
      <c r="G383" s="148" t="s">
        <v>651</v>
      </c>
      <c r="H383" s="147" t="s">
        <v>1390</v>
      </c>
      <c r="I383" s="147" t="s">
        <v>1836</v>
      </c>
      <c r="J383" s="147" t="s">
        <v>1946</v>
      </c>
      <c r="L383" s="154"/>
      <c r="M383" s="154"/>
    </row>
    <row r="384" spans="1:13">
      <c r="A384" s="148" t="s">
        <v>658</v>
      </c>
      <c r="B384" s="149" t="s">
        <v>1391</v>
      </c>
      <c r="C384" s="150" t="s">
        <v>152</v>
      </c>
      <c r="D384" s="149">
        <v>5132000</v>
      </c>
      <c r="E384" s="150" t="s">
        <v>152</v>
      </c>
      <c r="F384" s="148" t="s">
        <v>1392</v>
      </c>
      <c r="G384" s="148" t="s">
        <v>651</v>
      </c>
      <c r="H384" s="147" t="s">
        <v>1393</v>
      </c>
      <c r="I384" s="147" t="s">
        <v>1843</v>
      </c>
      <c r="J384" s="147" t="s">
        <v>1953</v>
      </c>
      <c r="L384" s="154"/>
      <c r="M384" s="154"/>
    </row>
    <row r="385" spans="1:13">
      <c r="A385" s="148" t="s">
        <v>658</v>
      </c>
      <c r="B385" s="149" t="s">
        <v>1394</v>
      </c>
      <c r="C385" s="150" t="s">
        <v>152</v>
      </c>
      <c r="D385" s="149">
        <v>5252000</v>
      </c>
      <c r="E385" s="150" t="s">
        <v>152</v>
      </c>
      <c r="F385" s="148" t="s">
        <v>1395</v>
      </c>
      <c r="G385" s="148" t="s">
        <v>651</v>
      </c>
      <c r="H385" s="147" t="s">
        <v>1396</v>
      </c>
      <c r="I385" s="147" t="s">
        <v>1836</v>
      </c>
      <c r="J385" s="147" t="s">
        <v>1946</v>
      </c>
      <c r="L385" s="154"/>
      <c r="M385" s="154"/>
    </row>
    <row r="386" spans="1:13">
      <c r="A386" s="148" t="s">
        <v>658</v>
      </c>
      <c r="B386" s="149" t="s">
        <v>1397</v>
      </c>
      <c r="C386" s="150" t="s">
        <v>152</v>
      </c>
      <c r="D386" s="149">
        <v>5252000</v>
      </c>
      <c r="E386" s="150" t="s">
        <v>152</v>
      </c>
      <c r="F386" s="148" t="s">
        <v>1398</v>
      </c>
      <c r="G386" s="148" t="s">
        <v>651</v>
      </c>
      <c r="H386" s="147" t="s">
        <v>1399</v>
      </c>
      <c r="I386" s="147" t="s">
        <v>1836</v>
      </c>
      <c r="J386" s="147" t="s">
        <v>1946</v>
      </c>
      <c r="L386" s="154"/>
      <c r="M386" s="154"/>
    </row>
    <row r="387" spans="1:13">
      <c r="A387" s="148" t="s">
        <v>658</v>
      </c>
      <c r="B387" s="149" t="s">
        <v>1400</v>
      </c>
      <c r="C387" s="150" t="s">
        <v>152</v>
      </c>
      <c r="D387" s="149">
        <v>5252000</v>
      </c>
      <c r="E387" s="150" t="s">
        <v>152</v>
      </c>
      <c r="F387" s="148" t="s">
        <v>1401</v>
      </c>
      <c r="G387" s="148" t="s">
        <v>651</v>
      </c>
      <c r="H387" s="147" t="s">
        <v>1402</v>
      </c>
      <c r="I387" s="147" t="s">
        <v>1836</v>
      </c>
      <c r="J387" s="147" t="s">
        <v>1946</v>
      </c>
      <c r="L387" s="154"/>
      <c r="M387" s="154"/>
    </row>
    <row r="388" spans="1:13">
      <c r="A388" s="148" t="s">
        <v>658</v>
      </c>
      <c r="B388" s="149" t="s">
        <v>1403</v>
      </c>
      <c r="C388" s="150" t="s">
        <v>152</v>
      </c>
      <c r="D388" s="149">
        <v>5252000</v>
      </c>
      <c r="E388" s="150" t="s">
        <v>152</v>
      </c>
      <c r="F388" s="148" t="s">
        <v>1404</v>
      </c>
      <c r="G388" s="148" t="s">
        <v>651</v>
      </c>
      <c r="H388" s="147" t="s">
        <v>1405</v>
      </c>
      <c r="I388" s="147" t="s">
        <v>1836</v>
      </c>
      <c r="J388" s="147" t="s">
        <v>1946</v>
      </c>
      <c r="L388" s="154"/>
      <c r="M388" s="154"/>
    </row>
    <row r="389" spans="1:13">
      <c r="A389" s="148" t="s">
        <v>658</v>
      </c>
      <c r="B389" s="149" t="s">
        <v>1406</v>
      </c>
      <c r="C389" s="150" t="s">
        <v>152</v>
      </c>
      <c r="D389" s="149">
        <v>5252000</v>
      </c>
      <c r="E389" s="150" t="s">
        <v>152</v>
      </c>
      <c r="F389" s="148" t="s">
        <v>1407</v>
      </c>
      <c r="G389" s="148" t="s">
        <v>651</v>
      </c>
      <c r="H389" s="147" t="s">
        <v>1408</v>
      </c>
      <c r="I389" s="147" t="s">
        <v>1836</v>
      </c>
      <c r="J389" s="147" t="s">
        <v>1946</v>
      </c>
      <c r="L389" s="154"/>
      <c r="M389" s="154"/>
    </row>
    <row r="390" spans="1:13">
      <c r="A390" s="148" t="s">
        <v>658</v>
      </c>
      <c r="B390" s="149" t="s">
        <v>1409</v>
      </c>
      <c r="C390" s="150" t="s">
        <v>152</v>
      </c>
      <c r="D390" s="149">
        <v>5252000</v>
      </c>
      <c r="E390" s="150" t="s">
        <v>152</v>
      </c>
      <c r="F390" s="148" t="s">
        <v>1410</v>
      </c>
      <c r="G390" s="148" t="s">
        <v>651</v>
      </c>
      <c r="H390" s="147" t="s">
        <v>1411</v>
      </c>
      <c r="I390" s="147" t="s">
        <v>1836</v>
      </c>
      <c r="J390" s="147" t="s">
        <v>1946</v>
      </c>
      <c r="L390" s="154"/>
      <c r="M390" s="154"/>
    </row>
    <row r="391" spans="1:13">
      <c r="A391" s="148" t="s">
        <v>658</v>
      </c>
      <c r="B391" s="149" t="s">
        <v>1412</v>
      </c>
      <c r="C391" s="150" t="s">
        <v>152</v>
      </c>
      <c r="D391" s="149">
        <v>5252000</v>
      </c>
      <c r="E391" s="150" t="s">
        <v>152</v>
      </c>
      <c r="F391" s="148" t="s">
        <v>1413</v>
      </c>
      <c r="G391" s="148" t="s">
        <v>651</v>
      </c>
      <c r="H391" s="147" t="s">
        <v>1414</v>
      </c>
      <c r="I391" s="147" t="s">
        <v>1836</v>
      </c>
      <c r="J391" s="147" t="s">
        <v>1946</v>
      </c>
      <c r="L391" s="154"/>
      <c r="M391" s="154"/>
    </row>
    <row r="392" spans="1:13">
      <c r="A392" s="148" t="s">
        <v>658</v>
      </c>
      <c r="B392" s="149" t="s">
        <v>1415</v>
      </c>
      <c r="C392" s="150" t="s">
        <v>152</v>
      </c>
      <c r="D392" s="149">
        <v>5252000</v>
      </c>
      <c r="E392" s="150" t="s">
        <v>152</v>
      </c>
      <c r="F392" s="148" t="s">
        <v>1416</v>
      </c>
      <c r="G392" s="148" t="s">
        <v>651</v>
      </c>
      <c r="H392" s="147" t="s">
        <v>1417</v>
      </c>
      <c r="I392" s="147" t="s">
        <v>1836</v>
      </c>
      <c r="J392" s="147" t="s">
        <v>1946</v>
      </c>
      <c r="L392" s="154"/>
      <c r="M392" s="154"/>
    </row>
    <row r="393" spans="1:13">
      <c r="A393" s="148" t="s">
        <v>658</v>
      </c>
      <c r="B393" s="149" t="s">
        <v>1418</v>
      </c>
      <c r="C393" s="150" t="s">
        <v>152</v>
      </c>
      <c r="D393" s="149">
        <v>5252000</v>
      </c>
      <c r="E393" s="150" t="s">
        <v>152</v>
      </c>
      <c r="F393" s="148" t="s">
        <v>1419</v>
      </c>
      <c r="G393" s="148" t="s">
        <v>651</v>
      </c>
      <c r="H393" s="147" t="s">
        <v>1420</v>
      </c>
      <c r="I393" s="147" t="s">
        <v>1836</v>
      </c>
      <c r="J393" s="147" t="s">
        <v>1946</v>
      </c>
      <c r="L393" s="154"/>
      <c r="M393" s="154"/>
    </row>
    <row r="394" spans="1:13">
      <c r="A394" s="148" t="s">
        <v>658</v>
      </c>
      <c r="B394" s="149" t="s">
        <v>1421</v>
      </c>
      <c r="C394" s="150" t="s">
        <v>152</v>
      </c>
      <c r="D394" s="149">
        <v>5252000</v>
      </c>
      <c r="E394" s="150" t="s">
        <v>152</v>
      </c>
      <c r="F394" s="148" t="s">
        <v>1422</v>
      </c>
      <c r="G394" s="148" t="s">
        <v>651</v>
      </c>
      <c r="H394" s="147" t="s">
        <v>1423</v>
      </c>
      <c r="I394" s="147" t="s">
        <v>1836</v>
      </c>
      <c r="J394" s="147" t="s">
        <v>1946</v>
      </c>
      <c r="L394" s="154"/>
      <c r="M394" s="154"/>
    </row>
    <row r="395" spans="1:13">
      <c r="A395" s="148" t="s">
        <v>658</v>
      </c>
      <c r="B395" s="149" t="s">
        <v>1424</v>
      </c>
      <c r="C395" s="150" t="s">
        <v>152</v>
      </c>
      <c r="D395" s="149">
        <v>5252000</v>
      </c>
      <c r="E395" s="150" t="s">
        <v>152</v>
      </c>
      <c r="F395" s="148" t="s">
        <v>1425</v>
      </c>
      <c r="G395" s="148" t="s">
        <v>651</v>
      </c>
      <c r="H395" s="147" t="s">
        <v>1426</v>
      </c>
      <c r="I395" s="147" t="s">
        <v>1836</v>
      </c>
      <c r="J395" s="147" t="s">
        <v>1946</v>
      </c>
      <c r="L395" s="154"/>
      <c r="M395" s="154"/>
    </row>
    <row r="396" spans="1:13">
      <c r="A396" s="148" t="s">
        <v>658</v>
      </c>
      <c r="B396" s="149" t="s">
        <v>1427</v>
      </c>
      <c r="C396" s="150" t="s">
        <v>152</v>
      </c>
      <c r="D396" s="149">
        <v>5252000</v>
      </c>
      <c r="E396" s="150" t="s">
        <v>152</v>
      </c>
      <c r="F396" s="148" t="s">
        <v>1428</v>
      </c>
      <c r="G396" s="148" t="s">
        <v>651</v>
      </c>
      <c r="H396" s="147" t="s">
        <v>1429</v>
      </c>
      <c r="I396" s="147" t="s">
        <v>1836</v>
      </c>
      <c r="J396" s="147" t="s">
        <v>1946</v>
      </c>
      <c r="L396" s="154"/>
      <c r="M396" s="154"/>
    </row>
    <row r="397" spans="1:13">
      <c r="A397" s="148" t="s">
        <v>658</v>
      </c>
      <c r="B397" s="149" t="s">
        <v>1430</v>
      </c>
      <c r="C397" s="150" t="s">
        <v>152</v>
      </c>
      <c r="D397" s="149">
        <v>5252000</v>
      </c>
      <c r="E397" s="150" t="s">
        <v>152</v>
      </c>
      <c r="F397" s="148" t="s">
        <v>1431</v>
      </c>
      <c r="G397" s="148" t="s">
        <v>651</v>
      </c>
      <c r="H397" s="147" t="s">
        <v>1432</v>
      </c>
      <c r="I397" s="147" t="s">
        <v>1836</v>
      </c>
      <c r="J397" s="147" t="s">
        <v>1946</v>
      </c>
      <c r="L397" s="154"/>
      <c r="M397" s="154"/>
    </row>
    <row r="398" spans="1:13">
      <c r="A398" s="148" t="s">
        <v>658</v>
      </c>
      <c r="B398" s="149" t="s">
        <v>1433</v>
      </c>
      <c r="C398" s="150" t="s">
        <v>152</v>
      </c>
      <c r="D398" s="149">
        <v>5252000</v>
      </c>
      <c r="E398" s="150" t="s">
        <v>152</v>
      </c>
      <c r="F398" s="148" t="s">
        <v>1434</v>
      </c>
      <c r="G398" s="148" t="s">
        <v>651</v>
      </c>
      <c r="H398" s="147" t="s">
        <v>1435</v>
      </c>
      <c r="I398" s="147" t="s">
        <v>1836</v>
      </c>
      <c r="J398" s="147" t="s">
        <v>1946</v>
      </c>
      <c r="L398" s="154"/>
      <c r="M398" s="154"/>
    </row>
    <row r="399" spans="1:13">
      <c r="A399" s="148" t="s">
        <v>658</v>
      </c>
      <c r="B399" s="149" t="s">
        <v>1436</v>
      </c>
      <c r="C399" s="150" t="s">
        <v>152</v>
      </c>
      <c r="D399" s="149">
        <v>5257000</v>
      </c>
      <c r="E399" s="150" t="s">
        <v>152</v>
      </c>
      <c r="F399" s="148" t="s">
        <v>1437</v>
      </c>
      <c r="G399" s="148" t="s">
        <v>651</v>
      </c>
      <c r="H399" s="147" t="s">
        <v>1438</v>
      </c>
      <c r="I399" s="147" t="s">
        <v>1844</v>
      </c>
      <c r="J399" s="147" t="s">
        <v>1954</v>
      </c>
      <c r="L399" s="154"/>
      <c r="M399" s="154"/>
    </row>
    <row r="400" spans="1:13">
      <c r="A400" s="148" t="s">
        <v>658</v>
      </c>
      <c r="B400" s="149" t="s">
        <v>1439</v>
      </c>
      <c r="C400" s="150" t="s">
        <v>152</v>
      </c>
      <c r="D400" s="149">
        <v>5311000</v>
      </c>
      <c r="E400" s="150" t="s">
        <v>152</v>
      </c>
      <c r="F400" s="148" t="s">
        <v>1440</v>
      </c>
      <c r="G400" s="148" t="s">
        <v>651</v>
      </c>
      <c r="H400" s="147" t="s">
        <v>1441</v>
      </c>
      <c r="I400" s="147" t="s">
        <v>1845</v>
      </c>
      <c r="J400" s="147" t="s">
        <v>1955</v>
      </c>
      <c r="L400" s="154"/>
      <c r="M400" s="154"/>
    </row>
    <row r="401" spans="1:13">
      <c r="A401" s="148" t="s">
        <v>658</v>
      </c>
      <c r="B401" s="149" t="s">
        <v>1442</v>
      </c>
      <c r="C401" s="150" t="s">
        <v>152</v>
      </c>
      <c r="D401" s="149">
        <v>5311000</v>
      </c>
      <c r="E401" s="150" t="s">
        <v>152</v>
      </c>
      <c r="F401" s="148" t="s">
        <v>1443</v>
      </c>
      <c r="G401" s="148" t="s">
        <v>651</v>
      </c>
      <c r="H401" s="147" t="s">
        <v>1444</v>
      </c>
      <c r="I401" s="147" t="s">
        <v>1845</v>
      </c>
      <c r="J401" s="147" t="s">
        <v>1955</v>
      </c>
      <c r="L401" s="154"/>
      <c r="M401" s="154"/>
    </row>
    <row r="402" spans="1:13">
      <c r="A402" s="148" t="s">
        <v>658</v>
      </c>
      <c r="B402" s="149" t="s">
        <v>1445</v>
      </c>
      <c r="C402" s="150" t="s">
        <v>152</v>
      </c>
      <c r="D402" s="149">
        <v>5259000</v>
      </c>
      <c r="E402" s="150" t="s">
        <v>152</v>
      </c>
      <c r="F402" s="148" t="s">
        <v>1446</v>
      </c>
      <c r="G402" s="148" t="s">
        <v>651</v>
      </c>
      <c r="H402" s="147" t="s">
        <v>1447</v>
      </c>
      <c r="I402" s="147" t="s">
        <v>1846</v>
      </c>
      <c r="J402" s="147" t="s">
        <v>1956</v>
      </c>
      <c r="L402" s="154"/>
      <c r="M402" s="154"/>
    </row>
    <row r="403" spans="1:13">
      <c r="A403" s="148" t="s">
        <v>658</v>
      </c>
      <c r="B403" s="149" t="s">
        <v>1448</v>
      </c>
      <c r="C403" s="150" t="s">
        <v>152</v>
      </c>
      <c r="D403" s="149">
        <v>5259000</v>
      </c>
      <c r="E403" s="150" t="s">
        <v>152</v>
      </c>
      <c r="F403" s="148" t="s">
        <v>1449</v>
      </c>
      <c r="G403" s="148" t="s">
        <v>651</v>
      </c>
      <c r="H403" s="147" t="s">
        <v>1450</v>
      </c>
      <c r="I403" s="147" t="s">
        <v>1846</v>
      </c>
      <c r="J403" s="147" t="s">
        <v>1956</v>
      </c>
      <c r="L403" s="154"/>
      <c r="M403" s="154"/>
    </row>
    <row r="404" spans="1:13">
      <c r="A404" s="148" t="s">
        <v>658</v>
      </c>
      <c r="B404" s="149" t="s">
        <v>1451</v>
      </c>
      <c r="C404" s="150" t="s">
        <v>152</v>
      </c>
      <c r="D404" s="149">
        <v>5259000</v>
      </c>
      <c r="E404" s="150" t="s">
        <v>152</v>
      </c>
      <c r="F404" s="148" t="s">
        <v>1452</v>
      </c>
      <c r="G404" s="148" t="s">
        <v>651</v>
      </c>
      <c r="H404" s="147" t="s">
        <v>1453</v>
      </c>
      <c r="I404" s="147" t="s">
        <v>1846</v>
      </c>
      <c r="J404" s="147" t="s">
        <v>1956</v>
      </c>
      <c r="L404" s="154"/>
      <c r="M404" s="154"/>
    </row>
    <row r="405" spans="1:13">
      <c r="A405" s="148" t="s">
        <v>658</v>
      </c>
      <c r="B405" s="149" t="s">
        <v>1454</v>
      </c>
      <c r="C405" s="150" t="s">
        <v>152</v>
      </c>
      <c r="D405" s="149">
        <v>5259000</v>
      </c>
      <c r="E405" s="150" t="s">
        <v>152</v>
      </c>
      <c r="F405" s="148" t="s">
        <v>1455</v>
      </c>
      <c r="G405" s="148" t="s">
        <v>651</v>
      </c>
      <c r="H405" s="147" t="s">
        <v>1456</v>
      </c>
      <c r="I405" s="147" t="s">
        <v>1846</v>
      </c>
      <c r="J405" s="147" t="s">
        <v>1956</v>
      </c>
      <c r="L405" s="154"/>
      <c r="M405" s="154"/>
    </row>
    <row r="406" spans="1:13">
      <c r="A406" s="148" t="s">
        <v>658</v>
      </c>
      <c r="B406" s="149" t="s">
        <v>1457</v>
      </c>
      <c r="C406" s="150" t="s">
        <v>152</v>
      </c>
      <c r="D406" s="149">
        <v>7150000</v>
      </c>
      <c r="E406" s="150" t="s">
        <v>152</v>
      </c>
      <c r="F406" s="148" t="s">
        <v>1458</v>
      </c>
      <c r="G406" s="148" t="s">
        <v>651</v>
      </c>
      <c r="H406" s="147" t="s">
        <v>1459</v>
      </c>
      <c r="I406" s="147" t="s">
        <v>1847</v>
      </c>
      <c r="J406" s="147" t="s">
        <v>1957</v>
      </c>
      <c r="L406" s="154"/>
      <c r="M406" s="154"/>
    </row>
    <row r="407" spans="1:13">
      <c r="A407" s="148" t="s">
        <v>658</v>
      </c>
      <c r="B407" s="149" t="s">
        <v>1460</v>
      </c>
      <c r="C407" s="150" t="s">
        <v>152</v>
      </c>
      <c r="D407" s="149">
        <v>7520000</v>
      </c>
      <c r="E407" s="150" t="s">
        <v>152</v>
      </c>
      <c r="F407" s="148" t="s">
        <v>1461</v>
      </c>
      <c r="G407" s="148" t="s">
        <v>651</v>
      </c>
      <c r="H407" s="147" t="s">
        <v>1462</v>
      </c>
      <c r="I407" s="147" t="s">
        <v>1848</v>
      </c>
      <c r="J407" s="147" t="s">
        <v>1958</v>
      </c>
      <c r="L407" s="154"/>
      <c r="M407" s="154"/>
    </row>
    <row r="408" spans="1:13">
      <c r="A408" s="148" t="s">
        <v>658</v>
      </c>
      <c r="B408" s="149" t="s">
        <v>1463</v>
      </c>
      <c r="C408" s="150" t="s">
        <v>152</v>
      </c>
      <c r="D408" s="149">
        <v>5252000</v>
      </c>
      <c r="E408" s="150" t="s">
        <v>152</v>
      </c>
      <c r="F408" s="148" t="s">
        <v>1464</v>
      </c>
      <c r="G408" s="148" t="s">
        <v>651</v>
      </c>
      <c r="H408" s="147" t="s">
        <v>1465</v>
      </c>
      <c r="I408" s="147" t="s">
        <v>1836</v>
      </c>
      <c r="J408" s="147" t="s">
        <v>1946</v>
      </c>
    </row>
    <row r="409" spans="1:13">
      <c r="A409" s="148" t="s">
        <v>658</v>
      </c>
      <c r="B409" s="149" t="s">
        <v>1466</v>
      </c>
      <c r="C409" s="150" t="s">
        <v>152</v>
      </c>
      <c r="D409" s="149">
        <v>5252000</v>
      </c>
      <c r="E409" s="150" t="s">
        <v>152</v>
      </c>
      <c r="F409" s="148" t="s">
        <v>1467</v>
      </c>
      <c r="G409" s="148" t="s">
        <v>651</v>
      </c>
      <c r="H409" s="147" t="s">
        <v>1468</v>
      </c>
      <c r="I409" s="147" t="s">
        <v>1836</v>
      </c>
      <c r="J409" s="147" t="s">
        <v>1946</v>
      </c>
    </row>
    <row r="410" spans="1:13">
      <c r="A410" s="148" t="s">
        <v>658</v>
      </c>
      <c r="B410" s="149" t="s">
        <v>1469</v>
      </c>
      <c r="C410" s="150" t="s">
        <v>152</v>
      </c>
      <c r="D410" s="149">
        <v>7174000</v>
      </c>
      <c r="E410" s="150" t="s">
        <v>152</v>
      </c>
      <c r="F410" s="148" t="s">
        <v>1470</v>
      </c>
      <c r="G410" s="148" t="s">
        <v>651</v>
      </c>
      <c r="H410" s="147" t="s">
        <v>1471</v>
      </c>
      <c r="I410" s="147" t="s">
        <v>1777</v>
      </c>
      <c r="J410" s="147" t="s">
        <v>1887</v>
      </c>
    </row>
    <row r="411" spans="1:13">
      <c r="A411" s="148" t="s">
        <v>658</v>
      </c>
      <c r="B411" s="149" t="s">
        <v>1472</v>
      </c>
      <c r="C411" s="150" t="s">
        <v>152</v>
      </c>
      <c r="D411" s="149">
        <v>7174000</v>
      </c>
      <c r="E411" s="150" t="s">
        <v>152</v>
      </c>
      <c r="F411" s="148" t="s">
        <v>1473</v>
      </c>
      <c r="G411" s="148" t="s">
        <v>651</v>
      </c>
      <c r="H411" s="147" t="s">
        <v>1474</v>
      </c>
      <c r="I411" s="147" t="s">
        <v>1777</v>
      </c>
      <c r="J411" s="147" t="s">
        <v>1887</v>
      </c>
    </row>
    <row r="412" spans="1:13">
      <c r="A412" s="148" t="s">
        <v>658</v>
      </c>
      <c r="B412" s="149" t="s">
        <v>1475</v>
      </c>
      <c r="C412" s="150" t="s">
        <v>152</v>
      </c>
      <c r="D412" s="149">
        <v>5252000</v>
      </c>
      <c r="E412" s="150" t="s">
        <v>152</v>
      </c>
      <c r="F412" s="148" t="s">
        <v>1476</v>
      </c>
      <c r="G412" s="148" t="s">
        <v>651</v>
      </c>
      <c r="H412" s="147" t="s">
        <v>1477</v>
      </c>
      <c r="I412" s="147" t="s">
        <v>1836</v>
      </c>
      <c r="J412" s="147" t="s">
        <v>1946</v>
      </c>
    </row>
    <row r="413" spans="1:13">
      <c r="A413" s="148" t="s">
        <v>658</v>
      </c>
      <c r="B413" s="149" t="s">
        <v>1478</v>
      </c>
      <c r="C413" s="150" t="s">
        <v>152</v>
      </c>
      <c r="D413" s="149">
        <v>5252000</v>
      </c>
      <c r="E413" s="150" t="s">
        <v>152</v>
      </c>
      <c r="F413" s="148" t="s">
        <v>1479</v>
      </c>
      <c r="G413" s="148" t="s">
        <v>651</v>
      </c>
      <c r="H413" s="147" t="s">
        <v>1480</v>
      </c>
      <c r="I413" s="147" t="s">
        <v>1836</v>
      </c>
      <c r="J413" s="147" t="s">
        <v>1946</v>
      </c>
    </row>
    <row r="414" spans="1:13">
      <c r="A414" s="148" t="s">
        <v>658</v>
      </c>
      <c r="B414" s="149" t="s">
        <v>1481</v>
      </c>
      <c r="C414" s="150" t="s">
        <v>152</v>
      </c>
      <c r="D414" s="149">
        <v>5252000</v>
      </c>
      <c r="E414" s="150" t="s">
        <v>152</v>
      </c>
      <c r="F414" s="148" t="s">
        <v>1482</v>
      </c>
      <c r="G414" s="148" t="s">
        <v>651</v>
      </c>
      <c r="H414" s="147" t="s">
        <v>1483</v>
      </c>
      <c r="I414" s="147" t="s">
        <v>1836</v>
      </c>
      <c r="J414" s="147" t="s">
        <v>1946</v>
      </c>
    </row>
    <row r="415" spans="1:13">
      <c r="A415" s="148" t="s">
        <v>658</v>
      </c>
      <c r="B415" s="149" t="s">
        <v>1484</v>
      </c>
      <c r="C415" s="150" t="s">
        <v>152</v>
      </c>
      <c r="D415" s="149">
        <v>5252000</v>
      </c>
      <c r="E415" s="150" t="s">
        <v>152</v>
      </c>
      <c r="F415" s="148" t="s">
        <v>1485</v>
      </c>
      <c r="G415" s="148" t="s">
        <v>651</v>
      </c>
      <c r="H415" s="147" t="s">
        <v>1486</v>
      </c>
      <c r="I415" s="147" t="s">
        <v>1836</v>
      </c>
      <c r="J415" s="147" t="s">
        <v>1946</v>
      </c>
    </row>
    <row r="416" spans="1:13">
      <c r="A416" s="148" t="s">
        <v>658</v>
      </c>
      <c r="B416" s="149" t="s">
        <v>1487</v>
      </c>
      <c r="C416" s="150" t="s">
        <v>152</v>
      </c>
      <c r="D416" s="149">
        <v>5252000</v>
      </c>
      <c r="E416" s="150" t="s">
        <v>152</v>
      </c>
      <c r="F416" s="148" t="s">
        <v>1488</v>
      </c>
      <c r="G416" s="148" t="s">
        <v>651</v>
      </c>
      <c r="H416" s="147" t="s">
        <v>1489</v>
      </c>
      <c r="I416" s="147" t="s">
        <v>1836</v>
      </c>
      <c r="J416" s="147" t="s">
        <v>1946</v>
      </c>
    </row>
    <row r="417" spans="1:10">
      <c r="A417" s="148" t="s">
        <v>658</v>
      </c>
      <c r="B417" s="149" t="s">
        <v>1490</v>
      </c>
      <c r="C417" s="150" t="s">
        <v>152</v>
      </c>
      <c r="D417" s="149">
        <v>5252000</v>
      </c>
      <c r="E417" s="150" t="s">
        <v>152</v>
      </c>
      <c r="F417" s="148" t="s">
        <v>1491</v>
      </c>
      <c r="G417" s="148" t="s">
        <v>651</v>
      </c>
      <c r="H417" s="147" t="s">
        <v>1492</v>
      </c>
      <c r="I417" s="147" t="s">
        <v>1836</v>
      </c>
      <c r="J417" s="147" t="s">
        <v>1946</v>
      </c>
    </row>
    <row r="418" spans="1:10">
      <c r="A418" s="148" t="s">
        <v>658</v>
      </c>
      <c r="B418" s="149" t="s">
        <v>1493</v>
      </c>
      <c r="C418" s="150" t="s">
        <v>152</v>
      </c>
      <c r="D418" s="149">
        <v>5252000</v>
      </c>
      <c r="E418" s="150" t="s">
        <v>152</v>
      </c>
      <c r="F418" s="148" t="s">
        <v>1494</v>
      </c>
      <c r="G418" s="148" t="s">
        <v>651</v>
      </c>
      <c r="H418" s="147" t="s">
        <v>1495</v>
      </c>
      <c r="I418" s="147" t="s">
        <v>1836</v>
      </c>
      <c r="J418" s="147" t="s">
        <v>1946</v>
      </c>
    </row>
    <row r="419" spans="1:10">
      <c r="A419" s="148" t="s">
        <v>658</v>
      </c>
      <c r="B419" s="149" t="s">
        <v>1496</v>
      </c>
      <c r="C419" s="150" t="s">
        <v>152</v>
      </c>
      <c r="D419" s="149">
        <v>5252000</v>
      </c>
      <c r="E419" s="150" t="s">
        <v>152</v>
      </c>
      <c r="F419" s="148" t="s">
        <v>1497</v>
      </c>
      <c r="G419" s="148" t="s">
        <v>651</v>
      </c>
      <c r="H419" s="147" t="s">
        <v>1498</v>
      </c>
      <c r="I419" s="147" t="s">
        <v>1836</v>
      </c>
      <c r="J419" s="147" t="s">
        <v>1946</v>
      </c>
    </row>
    <row r="420" spans="1:10">
      <c r="A420" s="148" t="s">
        <v>658</v>
      </c>
      <c r="B420" s="149" t="s">
        <v>1499</v>
      </c>
      <c r="C420" s="150" t="s">
        <v>152</v>
      </c>
      <c r="D420" s="149">
        <v>5252000</v>
      </c>
      <c r="E420" s="150" t="s">
        <v>152</v>
      </c>
      <c r="F420" s="148" t="s">
        <v>1500</v>
      </c>
      <c r="G420" s="148" t="s">
        <v>651</v>
      </c>
      <c r="H420" s="147" t="s">
        <v>1501</v>
      </c>
      <c r="I420" s="147" t="s">
        <v>1836</v>
      </c>
      <c r="J420" s="147" t="s">
        <v>1946</v>
      </c>
    </row>
    <row r="421" spans="1:10">
      <c r="A421" s="148" t="s">
        <v>658</v>
      </c>
      <c r="B421" s="149" t="s">
        <v>1502</v>
      </c>
      <c r="C421" s="150" t="s">
        <v>152</v>
      </c>
      <c r="D421" s="149">
        <v>5252000</v>
      </c>
      <c r="E421" s="150" t="s">
        <v>152</v>
      </c>
      <c r="F421" s="148" t="s">
        <v>1503</v>
      </c>
      <c r="G421" s="148" t="s">
        <v>651</v>
      </c>
      <c r="H421" s="147" t="s">
        <v>1504</v>
      </c>
      <c r="I421" s="147" t="s">
        <v>1836</v>
      </c>
      <c r="J421" s="147" t="s">
        <v>1946</v>
      </c>
    </row>
    <row r="422" spans="1:10">
      <c r="A422" s="148" t="s">
        <v>658</v>
      </c>
      <c r="B422" s="149" t="s">
        <v>1505</v>
      </c>
      <c r="C422" s="150" t="s">
        <v>152</v>
      </c>
      <c r="D422" s="149">
        <v>5252000</v>
      </c>
      <c r="E422" s="150" t="s">
        <v>152</v>
      </c>
      <c r="F422" s="148" t="s">
        <v>1506</v>
      </c>
      <c r="G422" s="148" t="s">
        <v>651</v>
      </c>
      <c r="H422" s="147" t="s">
        <v>1507</v>
      </c>
      <c r="I422" s="147" t="s">
        <v>1836</v>
      </c>
      <c r="J422" s="147" t="s">
        <v>1946</v>
      </c>
    </row>
    <row r="423" spans="1:10">
      <c r="A423" s="148" t="s">
        <v>658</v>
      </c>
      <c r="B423" s="149" t="s">
        <v>1508</v>
      </c>
      <c r="C423" s="150" t="s">
        <v>152</v>
      </c>
      <c r="D423" s="149">
        <v>5252000</v>
      </c>
      <c r="E423" s="150" t="s">
        <v>152</v>
      </c>
      <c r="F423" s="148" t="s">
        <v>1509</v>
      </c>
      <c r="G423" s="148" t="s">
        <v>651</v>
      </c>
      <c r="H423" s="147" t="s">
        <v>1510</v>
      </c>
      <c r="I423" s="147" t="s">
        <v>1836</v>
      </c>
      <c r="J423" s="147" t="s">
        <v>1946</v>
      </c>
    </row>
    <row r="424" spans="1:10">
      <c r="A424" s="148" t="s">
        <v>658</v>
      </c>
      <c r="B424" s="149" t="s">
        <v>1511</v>
      </c>
      <c r="C424" s="150" t="s">
        <v>152</v>
      </c>
      <c r="D424" s="149">
        <v>5252000</v>
      </c>
      <c r="E424" s="150" t="s">
        <v>152</v>
      </c>
      <c r="F424" s="148" t="s">
        <v>1512</v>
      </c>
      <c r="G424" s="148" t="s">
        <v>651</v>
      </c>
      <c r="H424" s="147" t="s">
        <v>1513</v>
      </c>
      <c r="I424" s="147" t="s">
        <v>1836</v>
      </c>
      <c r="J424" s="147" t="s">
        <v>1946</v>
      </c>
    </row>
    <row r="425" spans="1:10">
      <c r="A425" s="148" t="s">
        <v>658</v>
      </c>
      <c r="B425" s="149" t="s">
        <v>1514</v>
      </c>
      <c r="C425" s="150" t="s">
        <v>152</v>
      </c>
      <c r="D425" s="149">
        <v>5252000</v>
      </c>
      <c r="E425" s="150" t="s">
        <v>152</v>
      </c>
      <c r="F425" s="148" t="s">
        <v>1515</v>
      </c>
      <c r="G425" s="148" t="s">
        <v>651</v>
      </c>
      <c r="H425" s="147" t="s">
        <v>1516</v>
      </c>
      <c r="I425" s="147" t="s">
        <v>1836</v>
      </c>
      <c r="J425" s="147" t="s">
        <v>1946</v>
      </c>
    </row>
    <row r="426" spans="1:10">
      <c r="A426" s="148" t="s">
        <v>658</v>
      </c>
      <c r="B426" s="149" t="s">
        <v>1517</v>
      </c>
      <c r="C426" s="150" t="s">
        <v>152</v>
      </c>
      <c r="D426" s="149">
        <v>5252000</v>
      </c>
      <c r="E426" s="150" t="s">
        <v>152</v>
      </c>
      <c r="F426" s="148" t="s">
        <v>1518</v>
      </c>
      <c r="G426" s="148" t="s">
        <v>651</v>
      </c>
      <c r="H426" s="147" t="s">
        <v>1519</v>
      </c>
      <c r="I426" s="147" t="s">
        <v>1836</v>
      </c>
      <c r="J426" s="147" t="s">
        <v>1946</v>
      </c>
    </row>
    <row r="427" spans="1:10">
      <c r="A427" s="148" t="s">
        <v>658</v>
      </c>
      <c r="B427" s="149" t="s">
        <v>1520</v>
      </c>
      <c r="C427" s="150" t="s">
        <v>152</v>
      </c>
      <c r="D427" s="149">
        <v>5252000</v>
      </c>
      <c r="E427" s="150" t="s">
        <v>152</v>
      </c>
      <c r="F427" s="148" t="s">
        <v>1521</v>
      </c>
      <c r="G427" s="148" t="s">
        <v>651</v>
      </c>
      <c r="H427" s="147" t="s">
        <v>1522</v>
      </c>
      <c r="I427" s="147" t="s">
        <v>1836</v>
      </c>
      <c r="J427" s="147" t="s">
        <v>1946</v>
      </c>
    </row>
    <row r="428" spans="1:10">
      <c r="A428" s="148" t="s">
        <v>658</v>
      </c>
      <c r="B428" s="149" t="s">
        <v>1523</v>
      </c>
      <c r="C428" s="150" t="s">
        <v>152</v>
      </c>
      <c r="D428" s="149">
        <v>5252000</v>
      </c>
      <c r="E428" s="150" t="s">
        <v>152</v>
      </c>
      <c r="F428" s="148" t="s">
        <v>1524</v>
      </c>
      <c r="G428" s="148" t="s">
        <v>651</v>
      </c>
      <c r="H428" s="147" t="s">
        <v>1525</v>
      </c>
      <c r="I428" s="147" t="s">
        <v>1836</v>
      </c>
      <c r="J428" s="147" t="s">
        <v>1946</v>
      </c>
    </row>
  </sheetData>
  <sheetProtection algorithmName="SHA-512" hashValue="X2jYJ5WL/WqMyta3UlE1oPvaFO8XeHV+bcqGBqg7h2gY0A3sbtUC0Gyu7GA7wuWrC1eR6q3hsYPs37l0kndH2Q==" saltValue="edzJZH+yPVEeEPzy8ouDTw==" spinCount="100000" sheet="1" formatCells="0" formatColumns="0" formatRows="0" insertColumns="0" insertRows="0"/>
  <mergeCells count="1">
    <mergeCell ref="L1:N1"/>
  </mergeCells>
  <pageMargins left="0" right="0" top="0" bottom="0.5" header="0.5" footer="0.25"/>
  <pageSetup scale="11" orientation="portrait" r:id="rId1"/>
  <headerFooter>
    <oddFooter>&amp;L&amp;D  &amp;T&amp;R&amp;Z&amp;F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'W:\CAFR2017\Organization Folders\1_FY17 Forms\0_Primary Govt\402 - Agriculture\[BU 40200_Form17_Allowance for Doubtful Accounts.xlsx]Entity List'!#REF!</xm:f>
          </x14:formula1>
          <xm:sqref>P2:Q4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8E605-5EDA-4880-93DF-EE6F971D562F}">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7092E10F-757B-4115-877F-21BF88BCF852}">
  <ds:schemaRefs>
    <ds:schemaRef ds:uri="http://schemas.microsoft.com/sharepoint/v3/contenttype/forms"/>
  </ds:schemaRefs>
</ds:datastoreItem>
</file>

<file path=customXml/itemProps3.xml><?xml version="1.0" encoding="utf-8"?>
<ds:datastoreItem xmlns:ds="http://schemas.openxmlformats.org/officeDocument/2006/customXml" ds:itemID="{A5DE3718-F82D-424D-8FF3-B64098B5B1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checklist</vt:lpstr>
      <vt:lpstr>Instructions</vt:lpstr>
      <vt:lpstr>Form _Allow</vt:lpstr>
      <vt:lpstr>Sample Form _Allow</vt:lpstr>
      <vt:lpstr>Sample Pivot</vt:lpstr>
      <vt:lpstr>Sample Query Results</vt:lpstr>
      <vt:lpstr>entity list for forms 6.30.2024</vt:lpstr>
      <vt:lpstr>FCC-date and NA only TH</vt:lpstr>
      <vt:lpstr>Acct mapping to FCC</vt:lpstr>
      <vt:lpstr>'Acct mapping to FCC'!Print_Area</vt:lpstr>
      <vt:lpstr>checklist!Print_Area</vt:lpstr>
      <vt:lpstr>'Form _Allow'!Print_Area</vt:lpstr>
      <vt:lpstr>'Sample Form _Allow'!Print_Area</vt:lpstr>
      <vt:lpstr>checklist!Print_Titles</vt:lpstr>
      <vt:lpstr>'Sample Query Results'!Print_Titles</vt:lpstr>
    </vt:vector>
  </TitlesOfParts>
  <Company>Georgia Technology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Joyner</dc:creator>
  <cp:lastModifiedBy>Winn, Donna</cp:lastModifiedBy>
  <cp:lastPrinted>2023-06-15T17:36:43Z</cp:lastPrinted>
  <dcterms:created xsi:type="dcterms:W3CDTF">2005-05-03T15:58:47Z</dcterms:created>
  <dcterms:modified xsi:type="dcterms:W3CDTF">2024-07-02T17:44:40Z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ContentBits">
    <vt:lpwstr>0</vt:lpwstr>
  </property>
  <property fmtid="{D5CDD505-2E9C-101B-9397-08002B2CF9AE}" pid="10" name="MSIP_Label_defa4170-0d19-0005-0004-bc88714345d2_SetDate">
    <vt:lpwstr>2023-08-28T20:15:34Z</vt:lpwstr>
  </property>
  <property fmtid="{D5CDD505-2E9C-101B-9397-08002B2CF9AE}" pid="11" name="MSIP_Label_defa4170-0d19-0005-0004-bc88714345d2_ActionId">
    <vt:lpwstr>4867109a-8054-49fe-9f9e-8c8905b5edf7</vt:lpwstr>
  </property>
  <property fmtid="{D5CDD505-2E9C-101B-9397-08002B2CF9AE}" pid="12" name="MSIP_Label_defa4170-0d19-0005-0004-bc88714345d2_SiteId">
    <vt:lpwstr>8e1afea1-805f-4c67-86f0-3aeb552274ca</vt:lpwstr>
  </property>
</Properties>
</file>