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ustomProperty2.bin" ContentType="application/vnd.openxmlformats-officedocument.spreadsheetml.customProperty"/>
  <Override PartName="/xl/drawings/drawing8.xml" ContentType="application/vnd.openxmlformats-officedocument.drawing+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drawings/drawing9.xml" ContentType="application/vnd.openxmlformats-officedocument.drawing+xml"/>
  <Override PartName="/xl/comments2.xml" ContentType="application/vnd.openxmlformats-officedocument.spreadsheetml.comment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303" documentId="8_{7EEE9FEF-7CF5-4678-A12D-06FFD9B8CC72}" xr6:coauthVersionLast="47" xr6:coauthVersionMax="47" xr10:uidLastSave="{6FB9B5ED-9386-4F80-AA90-D80D94C187C3}"/>
  <bookViews>
    <workbookView xWindow="-28920" yWindow="-4620" windowWidth="29040" windowHeight="15720" tabRatio="812" activeTab="1" xr2:uid="{F05232CB-3556-4415-8187-921356A7E0B9}"/>
  </bookViews>
  <sheets>
    <sheet name="checklist" sheetId="21" r:id="rId1"/>
    <sheet name="Instructions" sheetId="7" r:id="rId2"/>
    <sheet name="Other Instructions" sheetId="26" r:id="rId3"/>
    <sheet name="Capital Assets" sheetId="2" r:id="rId4"/>
    <sheet name="Depreciation" sheetId="1" r:id="rId5"/>
    <sheet name="Questionnaire" sheetId="32" r:id="rId6"/>
    <sheet name="Impairment of Capital Assets" sheetId="14" r:id="rId7"/>
    <sheet name="Beg Balance" sheetId="35" state="hidden" r:id="rId8"/>
    <sheet name="FCC Beg Bal-linked " sheetId="41" state="hidden" r:id="rId9"/>
    <sheet name="FCC-date and NA only" sheetId="38" state="hidden" r:id="rId10"/>
    <sheet name="FCC-data only" sheetId="39" state="hidden" r:id="rId11"/>
    <sheet name="Entity List for 6.30.2025" sheetId="28" state="hidden" r:id="rId12"/>
  </sheets>
  <externalReferences>
    <externalReference r:id="rId13"/>
  </externalReferences>
  <definedNames>
    <definedName name="_xlnm._FilterDatabase" localSheetId="7" hidden="1">'Beg Balance'!$A$4:$BG$254</definedName>
    <definedName name="_xlnm._FilterDatabase" localSheetId="11" hidden="1">'Entity List for 6.30.2025'!$A$1:$M$128</definedName>
    <definedName name="_xlnm._FilterDatabase" localSheetId="8" hidden="1">'FCC Beg Bal-linked '!$A$4:$AY$233</definedName>
    <definedName name="_xlnm._FilterDatabase" localSheetId="10" hidden="1">'FCC-data only'!$A$1:$AN$471</definedName>
    <definedName name="_xlnm._FilterDatabase" localSheetId="9" hidden="1">'FCC-date and NA only'!$A$1:$DG$210</definedName>
    <definedName name="AS2DocOpenMode" hidden="1">"AS2DocumentEdit"</definedName>
    <definedName name="BU">'Entity List for 6.30.2025'!$A$4:$A$126</definedName>
    <definedName name="CIP_BB">#REF!</definedName>
    <definedName name="Entity1">'Entity List for 6.30.2025'!$A$4:$A$126</definedName>
    <definedName name="Entity2">'Entity List for 6.30.2025'!$A$4:$B$126</definedName>
    <definedName name="Entity3">'Entity List for 6.30.2025'!$A$4:$C$126</definedName>
    <definedName name="NA">'Entity List for 6.30.2025'!$E$4</definedName>
    <definedName name="_xlnm.Print_Area" localSheetId="7">'Beg Balance'!$A$3:$K$283</definedName>
    <definedName name="_xlnm.Print_Area" localSheetId="3">'Capital Assets'!$A$1:$T$194</definedName>
    <definedName name="_xlnm.Print_Area" localSheetId="0">checklist!$A$2:$D$35</definedName>
    <definedName name="_xlnm.Print_Area" localSheetId="4">Depreciation!$A$1:$U$151</definedName>
    <definedName name="_xlnm.Print_Area" localSheetId="8">'FCC Beg Bal-linked '!$A$3:$K$261</definedName>
    <definedName name="_xlnm.Print_Area" localSheetId="9">'FCC-date and NA only'!$B$1:$R$7</definedName>
    <definedName name="_xlnm.Print_Area" localSheetId="6">'Impairment of Capital Assets'!$A$1:$AD$44</definedName>
    <definedName name="_xlnm.Print_Area" localSheetId="1">Instructions!$A$6:$E$220</definedName>
    <definedName name="_xlnm.Print_Area" localSheetId="2">'Other Instructions'!$A$1:$E$38</definedName>
    <definedName name="_xlnm.Print_Area" localSheetId="5">Questionnaire!$A$1:$F$21</definedName>
    <definedName name="_xlnm.Print_Titles" localSheetId="7">'Beg Balance'!$A:$B,'Beg Balance'!$1:$4</definedName>
    <definedName name="_xlnm.Print_Titles" localSheetId="3">'Capital Assets'!$C:$D,'Capital Assets'!$1:$7</definedName>
    <definedName name="_xlnm.Print_Titles" localSheetId="0">checklist!$2:$8</definedName>
    <definedName name="_xlnm.Print_Titles" localSheetId="4">Depreciation!$1:$6</definedName>
    <definedName name="_xlnm.Print_Titles" localSheetId="11">'Entity List for 6.30.2025'!$1:$1</definedName>
    <definedName name="_xlnm.Print_Titles" localSheetId="8">'FCC Beg Bal-linked '!$A:$B,'FCC Beg Bal-linked '!$1:$4</definedName>
    <definedName name="_xlnm.Print_Titles" localSheetId="10">'FCC-data only'!$1:$1</definedName>
    <definedName name="_xlnm.Print_Titles" localSheetId="1">Instructions!$1:$5</definedName>
    <definedName name="_xlnm.Print_Titles" localSheetId="2">'Other Instructions'!$1:$5</definedName>
    <definedName name="YN">'Entity List for 6.30.2025'!$G$4:$G$4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G18" i="2"/>
  <c r="R18" i="2" s="1"/>
  <c r="T18" i="2" s="1"/>
  <c r="E35" i="2"/>
  <c r="E39" i="2"/>
  <c r="E242" i="39" s="1"/>
  <c r="J231" i="41"/>
  <c r="K231" i="41"/>
  <c r="AS242" i="41"/>
  <c r="J244" i="41"/>
  <c r="K244" i="41"/>
  <c r="J245" i="41"/>
  <c r="I245" i="41" s="1"/>
  <c r="K245" i="41"/>
  <c r="J246" i="41"/>
  <c r="K246" i="41"/>
  <c r="K247" i="41" s="1"/>
  <c r="F257" i="41"/>
  <c r="J257" i="41"/>
  <c r="K257" i="41"/>
  <c r="F259" i="41"/>
  <c r="C4" i="26"/>
  <c r="I111" i="41"/>
  <c r="G209" i="41"/>
  <c r="F209" i="41"/>
  <c r="I205" i="41"/>
  <c r="G201" i="41"/>
  <c r="G200" i="41"/>
  <c r="G199" i="41"/>
  <c r="G198" i="41"/>
  <c r="G197" i="41"/>
  <c r="G196" i="41"/>
  <c r="I193" i="41"/>
  <c r="G189" i="41"/>
  <c r="G188" i="41"/>
  <c r="G187" i="41"/>
  <c r="G186" i="41"/>
  <c r="G185" i="41"/>
  <c r="G184" i="41"/>
  <c r="G183" i="41"/>
  <c r="G182" i="41"/>
  <c r="G181" i="41"/>
  <c r="I178" i="41"/>
  <c r="K130" i="41"/>
  <c r="J130" i="41"/>
  <c r="K129" i="41"/>
  <c r="J129" i="41"/>
  <c r="K128" i="41"/>
  <c r="J128" i="41"/>
  <c r="K127" i="41"/>
  <c r="J127" i="41"/>
  <c r="K126" i="41"/>
  <c r="J126" i="41"/>
  <c r="I126" i="41" s="1"/>
  <c r="K125" i="41"/>
  <c r="I125" i="41" s="1"/>
  <c r="J125" i="41"/>
  <c r="K124" i="41"/>
  <c r="I124" i="41" s="1"/>
  <c r="J124" i="41"/>
  <c r="K123" i="41"/>
  <c r="J123" i="41"/>
  <c r="K122" i="41"/>
  <c r="J122" i="41"/>
  <c r="K121" i="41"/>
  <c r="I121" i="41" s="1"/>
  <c r="J121" i="41"/>
  <c r="K120" i="41"/>
  <c r="J120" i="41"/>
  <c r="I120" i="41" s="1"/>
  <c r="K119" i="41"/>
  <c r="I119" i="41" s="1"/>
  <c r="J119" i="41"/>
  <c r="K116" i="41"/>
  <c r="J116" i="41"/>
  <c r="K115" i="41"/>
  <c r="J115" i="41"/>
  <c r="G114" i="41"/>
  <c r="H2" i="41"/>
  <c r="I2" i="41" s="1"/>
  <c r="J2" i="41" s="1"/>
  <c r="K2" i="41" s="1"/>
  <c r="L2" i="41" s="1"/>
  <c r="M2" i="41" s="1"/>
  <c r="N2" i="41" s="1"/>
  <c r="O2" i="41" s="1"/>
  <c r="P2" i="41" s="1"/>
  <c r="Q2" i="41" s="1"/>
  <c r="R2" i="41" s="1"/>
  <c r="S2" i="41" s="1"/>
  <c r="T2" i="41" s="1"/>
  <c r="U2" i="41" s="1"/>
  <c r="V2" i="41" s="1"/>
  <c r="W2" i="41" s="1"/>
  <c r="X2" i="41" s="1"/>
  <c r="Y2" i="41" s="1"/>
  <c r="Z2" i="41" s="1"/>
  <c r="AA2" i="41" s="1"/>
  <c r="AB2" i="41" s="1"/>
  <c r="AC2" i="41" s="1"/>
  <c r="AD2" i="41" s="1"/>
  <c r="AE2" i="41" s="1"/>
  <c r="AF2" i="41" s="1"/>
  <c r="AG2" i="41" s="1"/>
  <c r="AH2" i="41" s="1"/>
  <c r="AI2" i="41" s="1"/>
  <c r="AJ2" i="41" s="1"/>
  <c r="AK2" i="41" s="1"/>
  <c r="AL2" i="41" s="1"/>
  <c r="AM2" i="41" s="1"/>
  <c r="AN2" i="41" s="1"/>
  <c r="AO2" i="41" s="1"/>
  <c r="AP2" i="41" s="1"/>
  <c r="AQ2" i="41" s="1"/>
  <c r="AR2" i="41" s="1"/>
  <c r="AS2" i="41" s="1"/>
  <c r="E7" i="38"/>
  <c r="E6" i="38"/>
  <c r="E5" i="38"/>
  <c r="E4" i="38"/>
  <c r="E3" i="38"/>
  <c r="E471" i="39"/>
  <c r="E470" i="39"/>
  <c r="E469" i="39"/>
  <c r="E468" i="39"/>
  <c r="E467" i="39"/>
  <c r="E466" i="39"/>
  <c r="E465" i="39"/>
  <c r="E464" i="39"/>
  <c r="E463" i="39"/>
  <c r="E461" i="39"/>
  <c r="E460" i="39"/>
  <c r="E459" i="39"/>
  <c r="E458" i="39"/>
  <c r="E457" i="39"/>
  <c r="E456" i="39"/>
  <c r="E455" i="39"/>
  <c r="E454" i="39"/>
  <c r="E453" i="39"/>
  <c r="E451" i="39"/>
  <c r="E450" i="39"/>
  <c r="E449" i="39"/>
  <c r="E448" i="39"/>
  <c r="E447" i="39"/>
  <c r="E446" i="39"/>
  <c r="E445" i="39"/>
  <c r="E444" i="39"/>
  <c r="E443" i="39"/>
  <c r="E441" i="39"/>
  <c r="E440" i="39"/>
  <c r="E439" i="39"/>
  <c r="E438" i="39"/>
  <c r="E437" i="39"/>
  <c r="E436" i="39"/>
  <c r="E435" i="39"/>
  <c r="E434" i="39"/>
  <c r="E433" i="39"/>
  <c r="E431" i="39"/>
  <c r="E430" i="39"/>
  <c r="E429" i="39"/>
  <c r="E428" i="39"/>
  <c r="E427" i="39"/>
  <c r="E426" i="39"/>
  <c r="E425" i="39"/>
  <c r="E424" i="39"/>
  <c r="E423" i="39"/>
  <c r="E421" i="39"/>
  <c r="E420" i="39"/>
  <c r="E419" i="39"/>
  <c r="E418" i="39"/>
  <c r="E417" i="39"/>
  <c r="E416" i="39"/>
  <c r="E415" i="39"/>
  <c r="E414" i="39"/>
  <c r="E413" i="39"/>
  <c r="E411" i="39"/>
  <c r="E410" i="39"/>
  <c r="E409" i="39"/>
  <c r="E408" i="39"/>
  <c r="E407" i="39"/>
  <c r="E406" i="39"/>
  <c r="E405" i="39"/>
  <c r="E404" i="39"/>
  <c r="E403" i="39"/>
  <c r="E391" i="39"/>
  <c r="E390" i="39"/>
  <c r="E389" i="39"/>
  <c r="E388" i="39"/>
  <c r="E387" i="39"/>
  <c r="E386" i="39"/>
  <c r="E385" i="39"/>
  <c r="E384" i="39"/>
  <c r="E383" i="39"/>
  <c r="E382" i="39"/>
  <c r="E381" i="39"/>
  <c r="E380" i="39"/>
  <c r="E379" i="39"/>
  <c r="E377" i="39"/>
  <c r="E376" i="39"/>
  <c r="E375" i="39"/>
  <c r="E374" i="39"/>
  <c r="E373" i="39"/>
  <c r="E372" i="39"/>
  <c r="E371" i="39"/>
  <c r="E370" i="39"/>
  <c r="E369" i="39"/>
  <c r="E368" i="39"/>
  <c r="E367" i="39"/>
  <c r="E366" i="39"/>
  <c r="E365" i="39"/>
  <c r="E363" i="39"/>
  <c r="E362" i="39"/>
  <c r="E361" i="39"/>
  <c r="E360" i="39"/>
  <c r="E359" i="39"/>
  <c r="E358" i="39"/>
  <c r="E357" i="39"/>
  <c r="E356" i="39"/>
  <c r="E355" i="39"/>
  <c r="E354" i="39"/>
  <c r="E353" i="39"/>
  <c r="E352" i="39"/>
  <c r="E351" i="39"/>
  <c r="E349" i="39"/>
  <c r="E348" i="39"/>
  <c r="E347" i="39"/>
  <c r="E346" i="39"/>
  <c r="E345" i="39"/>
  <c r="E344" i="39"/>
  <c r="E343" i="39"/>
  <c r="E342" i="39"/>
  <c r="E341" i="39"/>
  <c r="E340" i="39"/>
  <c r="E339" i="39"/>
  <c r="E338" i="39"/>
  <c r="E337" i="39"/>
  <c r="E335" i="39"/>
  <c r="E334" i="39"/>
  <c r="E333" i="39"/>
  <c r="E332" i="39"/>
  <c r="E331" i="39"/>
  <c r="E330" i="39"/>
  <c r="E329" i="39"/>
  <c r="E328" i="39"/>
  <c r="E327" i="39"/>
  <c r="E326" i="39"/>
  <c r="E325" i="39"/>
  <c r="E324" i="39"/>
  <c r="E323" i="39"/>
  <c r="E321" i="39"/>
  <c r="E320" i="39"/>
  <c r="E319" i="39"/>
  <c r="E318" i="39"/>
  <c r="E317" i="39"/>
  <c r="E316" i="39"/>
  <c r="E315" i="39"/>
  <c r="E314" i="39"/>
  <c r="E313" i="39"/>
  <c r="E312" i="39"/>
  <c r="E311" i="39"/>
  <c r="E310" i="39"/>
  <c r="E309" i="39"/>
  <c r="E307" i="39"/>
  <c r="E306" i="39"/>
  <c r="E305" i="39"/>
  <c r="E304" i="39"/>
  <c r="E303" i="39"/>
  <c r="E302" i="39"/>
  <c r="E301" i="39"/>
  <c r="E300" i="39"/>
  <c r="E299" i="39"/>
  <c r="E298" i="39"/>
  <c r="E297" i="39"/>
  <c r="E296" i="39"/>
  <c r="E295" i="39"/>
  <c r="E293" i="39"/>
  <c r="E292" i="39"/>
  <c r="E291" i="39"/>
  <c r="E290" i="39"/>
  <c r="E289" i="39"/>
  <c r="E288" i="39"/>
  <c r="E287" i="39"/>
  <c r="E286" i="39"/>
  <c r="E285" i="39"/>
  <c r="E284" i="39"/>
  <c r="E283" i="39"/>
  <c r="E282" i="39"/>
  <c r="E281" i="39"/>
  <c r="E278" i="39"/>
  <c r="E277" i="39"/>
  <c r="E276" i="39"/>
  <c r="E275" i="39"/>
  <c r="E274" i="39"/>
  <c r="E273" i="39"/>
  <c r="E272" i="39"/>
  <c r="E271" i="39"/>
  <c r="E270" i="39"/>
  <c r="E269" i="39"/>
  <c r="E268" i="39"/>
  <c r="E267" i="39"/>
  <c r="E266" i="39"/>
  <c r="E264" i="39"/>
  <c r="E263" i="39"/>
  <c r="E262" i="39"/>
  <c r="E261" i="39"/>
  <c r="E260" i="39"/>
  <c r="E259" i="39"/>
  <c r="E258" i="39"/>
  <c r="E257" i="39"/>
  <c r="E256" i="39"/>
  <c r="E255" i="39"/>
  <c r="E254" i="39"/>
  <c r="E253" i="39"/>
  <c r="E252" i="39"/>
  <c r="E235" i="39"/>
  <c r="E234" i="39"/>
  <c r="E233" i="39"/>
  <c r="E232" i="39"/>
  <c r="E231" i="39"/>
  <c r="E230" i="39"/>
  <c r="E229" i="39"/>
  <c r="E228" i="39"/>
  <c r="E227" i="39"/>
  <c r="E225" i="39"/>
  <c r="E224" i="39"/>
  <c r="E223" i="39"/>
  <c r="E222" i="39"/>
  <c r="E221" i="39"/>
  <c r="E220" i="39"/>
  <c r="E219" i="39"/>
  <c r="E218" i="39"/>
  <c r="E217" i="39"/>
  <c r="E215" i="39"/>
  <c r="E214" i="39"/>
  <c r="E213" i="39"/>
  <c r="E212" i="39"/>
  <c r="E211" i="39"/>
  <c r="E210" i="39"/>
  <c r="E209" i="39"/>
  <c r="E208" i="39"/>
  <c r="E207" i="39"/>
  <c r="E205" i="39"/>
  <c r="E204" i="39"/>
  <c r="E203" i="39"/>
  <c r="E202" i="39"/>
  <c r="E201" i="39"/>
  <c r="E200" i="39"/>
  <c r="E199" i="39"/>
  <c r="E198" i="39"/>
  <c r="E197" i="39"/>
  <c r="E195" i="39"/>
  <c r="E194" i="39"/>
  <c r="E193" i="39"/>
  <c r="E192" i="39"/>
  <c r="E191" i="39"/>
  <c r="E190" i="39"/>
  <c r="E189" i="39"/>
  <c r="E188" i="39"/>
  <c r="E187" i="39"/>
  <c r="E185" i="39"/>
  <c r="E184" i="39"/>
  <c r="E183" i="39"/>
  <c r="E182" i="39"/>
  <c r="E181" i="39"/>
  <c r="E180" i="39"/>
  <c r="E179" i="39"/>
  <c r="E178" i="39"/>
  <c r="E177" i="39"/>
  <c r="E175" i="39"/>
  <c r="E174" i="39"/>
  <c r="E173" i="39"/>
  <c r="E172" i="39"/>
  <c r="E171" i="39"/>
  <c r="E170" i="39"/>
  <c r="E169" i="39"/>
  <c r="E168" i="39"/>
  <c r="E167" i="39"/>
  <c r="E155" i="39"/>
  <c r="E154" i="39"/>
  <c r="E153" i="39"/>
  <c r="E152" i="39"/>
  <c r="E151" i="39"/>
  <c r="E150" i="39"/>
  <c r="E149" i="39"/>
  <c r="E148" i="39"/>
  <c r="E147" i="39"/>
  <c r="E146" i="39"/>
  <c r="E145" i="39"/>
  <c r="E144" i="39"/>
  <c r="E143" i="39"/>
  <c r="E141" i="39"/>
  <c r="E140" i="39"/>
  <c r="E139" i="39"/>
  <c r="E138" i="39"/>
  <c r="E137" i="39"/>
  <c r="E136" i="39"/>
  <c r="E135" i="39"/>
  <c r="E134" i="39"/>
  <c r="E133" i="39"/>
  <c r="E132" i="39"/>
  <c r="E131" i="39"/>
  <c r="E130" i="39"/>
  <c r="E129" i="39"/>
  <c r="E127" i="39"/>
  <c r="E126" i="39"/>
  <c r="E125" i="39"/>
  <c r="E124" i="39"/>
  <c r="E123" i="39"/>
  <c r="E122" i="39"/>
  <c r="E121" i="39"/>
  <c r="E120" i="39"/>
  <c r="E119" i="39"/>
  <c r="E118" i="39"/>
  <c r="E117" i="39"/>
  <c r="E116" i="39"/>
  <c r="E115" i="39"/>
  <c r="E113" i="39"/>
  <c r="E112" i="39"/>
  <c r="E111" i="39"/>
  <c r="E110" i="39"/>
  <c r="E109" i="39"/>
  <c r="E108" i="39"/>
  <c r="E107" i="39"/>
  <c r="E106" i="39"/>
  <c r="E105" i="39"/>
  <c r="E104" i="39"/>
  <c r="E103" i="39"/>
  <c r="E102" i="39"/>
  <c r="E101" i="39"/>
  <c r="E99" i="39"/>
  <c r="E98" i="39"/>
  <c r="E97" i="39"/>
  <c r="E96" i="39"/>
  <c r="E95" i="39"/>
  <c r="E94" i="39"/>
  <c r="E93" i="39"/>
  <c r="E92" i="39"/>
  <c r="E91" i="39"/>
  <c r="E90" i="39"/>
  <c r="E89" i="39"/>
  <c r="E88" i="39"/>
  <c r="E87" i="39"/>
  <c r="E85" i="39"/>
  <c r="E84" i="39"/>
  <c r="E83" i="39"/>
  <c r="E82" i="39"/>
  <c r="E81" i="39"/>
  <c r="E80" i="39"/>
  <c r="E79" i="39"/>
  <c r="E78" i="39"/>
  <c r="E77" i="39"/>
  <c r="E76" i="39"/>
  <c r="E75" i="39"/>
  <c r="E74" i="39"/>
  <c r="E73" i="39"/>
  <c r="E71" i="39"/>
  <c r="E70" i="39"/>
  <c r="E69" i="39"/>
  <c r="E68" i="39"/>
  <c r="E67" i="39"/>
  <c r="E66" i="39"/>
  <c r="E65" i="39"/>
  <c r="E64" i="39"/>
  <c r="E63" i="39"/>
  <c r="E62" i="39"/>
  <c r="E61" i="39"/>
  <c r="E60" i="39"/>
  <c r="E59" i="39"/>
  <c r="E57" i="39"/>
  <c r="E56" i="39"/>
  <c r="E55" i="39"/>
  <c r="E54" i="39"/>
  <c r="E53" i="39"/>
  <c r="E52" i="39"/>
  <c r="E51" i="39"/>
  <c r="E50" i="39"/>
  <c r="E49" i="39"/>
  <c r="E48" i="39"/>
  <c r="E47" i="39"/>
  <c r="E46" i="39"/>
  <c r="E45" i="39"/>
  <c r="E42" i="39"/>
  <c r="E41" i="39"/>
  <c r="E40" i="39"/>
  <c r="E39" i="39"/>
  <c r="E38" i="39"/>
  <c r="E37" i="39"/>
  <c r="E36" i="39"/>
  <c r="E35" i="39"/>
  <c r="E34" i="39"/>
  <c r="E33" i="39"/>
  <c r="E32" i="39"/>
  <c r="E31" i="39"/>
  <c r="E30" i="39"/>
  <c r="E28" i="39"/>
  <c r="E27" i="39"/>
  <c r="E26" i="39"/>
  <c r="E25" i="39"/>
  <c r="E24" i="39"/>
  <c r="E23" i="39"/>
  <c r="E22" i="39"/>
  <c r="E21" i="39"/>
  <c r="E20" i="39"/>
  <c r="E19" i="39"/>
  <c r="E18" i="39"/>
  <c r="E17" i="39"/>
  <c r="E16" i="39"/>
  <c r="H2" i="39"/>
  <c r="H36" i="39" s="1"/>
  <c r="H2" i="38"/>
  <c r="H3" i="38" s="1"/>
  <c r="R5" i="38"/>
  <c r="Q5" i="38"/>
  <c r="O5" i="38"/>
  <c r="N5" i="38"/>
  <c r="M5" i="38"/>
  <c r="L5" i="38"/>
  <c r="K5" i="38"/>
  <c r="J5" i="38"/>
  <c r="I5" i="38"/>
  <c r="T471" i="39"/>
  <c r="S471" i="39"/>
  <c r="R471" i="39"/>
  <c r="Q471" i="39"/>
  <c r="O471" i="39"/>
  <c r="N471" i="39"/>
  <c r="L471" i="39"/>
  <c r="K471" i="39"/>
  <c r="J471" i="39"/>
  <c r="I471" i="39"/>
  <c r="F471" i="39"/>
  <c r="T470" i="39"/>
  <c r="S470" i="39"/>
  <c r="R470" i="39"/>
  <c r="Q470" i="39"/>
  <c r="O470" i="39"/>
  <c r="N470" i="39"/>
  <c r="L470" i="39"/>
  <c r="K470" i="39"/>
  <c r="J470" i="39"/>
  <c r="I470" i="39"/>
  <c r="F470" i="39"/>
  <c r="T469" i="39"/>
  <c r="S469" i="39"/>
  <c r="R469" i="39"/>
  <c r="Q469" i="39"/>
  <c r="O469" i="39"/>
  <c r="N469" i="39"/>
  <c r="L469" i="39"/>
  <c r="K469" i="39"/>
  <c r="J469" i="39"/>
  <c r="I469" i="39"/>
  <c r="F469" i="39"/>
  <c r="T468" i="39"/>
  <c r="S468" i="39"/>
  <c r="R468" i="39"/>
  <c r="Q468" i="39"/>
  <c r="O468" i="39"/>
  <c r="N468" i="39"/>
  <c r="L468" i="39"/>
  <c r="K468" i="39"/>
  <c r="J468" i="39"/>
  <c r="I468" i="39"/>
  <c r="F468" i="39"/>
  <c r="T467" i="39"/>
  <c r="S467" i="39"/>
  <c r="R467" i="39"/>
  <c r="Q467" i="39"/>
  <c r="O467" i="39"/>
  <c r="N467" i="39"/>
  <c r="L467" i="39"/>
  <c r="K467" i="39"/>
  <c r="J467" i="39"/>
  <c r="I467" i="39"/>
  <c r="F467" i="39"/>
  <c r="T466" i="39"/>
  <c r="S466" i="39"/>
  <c r="R466" i="39"/>
  <c r="Q466" i="39"/>
  <c r="O466" i="39"/>
  <c r="N466" i="39"/>
  <c r="L466" i="39"/>
  <c r="K466" i="39"/>
  <c r="J466" i="39"/>
  <c r="I466" i="39"/>
  <c r="F466" i="39"/>
  <c r="T465" i="39"/>
  <c r="S465" i="39"/>
  <c r="R465" i="39"/>
  <c r="Q465" i="39"/>
  <c r="O465" i="39"/>
  <c r="N465" i="39"/>
  <c r="L465" i="39"/>
  <c r="K465" i="39"/>
  <c r="J465" i="39"/>
  <c r="I465" i="39"/>
  <c r="F465" i="39"/>
  <c r="T464" i="39"/>
  <c r="S464" i="39"/>
  <c r="R464" i="39"/>
  <c r="Q464" i="39"/>
  <c r="O464" i="39"/>
  <c r="N464" i="39"/>
  <c r="L464" i="39"/>
  <c r="K464" i="39"/>
  <c r="J464" i="39"/>
  <c r="I464" i="39"/>
  <c r="F464" i="39"/>
  <c r="T463" i="39"/>
  <c r="S463" i="39"/>
  <c r="R463" i="39"/>
  <c r="Q463" i="39"/>
  <c r="P463" i="39"/>
  <c r="P464" i="39"/>
  <c r="P465" i="39"/>
  <c r="P466" i="39"/>
  <c r="P467" i="39"/>
  <c r="P468" i="39"/>
  <c r="P469" i="39"/>
  <c r="P470" i="39"/>
  <c r="P471" i="39"/>
  <c r="O463" i="39"/>
  <c r="N463" i="39"/>
  <c r="L463" i="39"/>
  <c r="K463" i="39"/>
  <c r="J463" i="39"/>
  <c r="I463" i="39"/>
  <c r="F463" i="39"/>
  <c r="C463" i="39"/>
  <c r="C464" i="39"/>
  <c r="C465" i="39"/>
  <c r="C466" i="39"/>
  <c r="C467" i="39"/>
  <c r="C468" i="39"/>
  <c r="C469" i="39"/>
  <c r="C470" i="39"/>
  <c r="C471" i="39"/>
  <c r="T461" i="39"/>
  <c r="S461" i="39"/>
  <c r="R461" i="39"/>
  <c r="Q461" i="39"/>
  <c r="O461" i="39"/>
  <c r="N461" i="39"/>
  <c r="L461" i="39"/>
  <c r="K461" i="39"/>
  <c r="J461" i="39"/>
  <c r="I461" i="39"/>
  <c r="F461" i="39"/>
  <c r="T460" i="39"/>
  <c r="S460" i="39"/>
  <c r="R460" i="39"/>
  <c r="Q460" i="39"/>
  <c r="O460" i="39"/>
  <c r="N460" i="39"/>
  <c r="L460" i="39"/>
  <c r="K460" i="39"/>
  <c r="J460" i="39"/>
  <c r="I460" i="39"/>
  <c r="F460" i="39"/>
  <c r="T459" i="39"/>
  <c r="S459" i="39"/>
  <c r="R459" i="39"/>
  <c r="Q459" i="39"/>
  <c r="O459" i="39"/>
  <c r="N459" i="39"/>
  <c r="L459" i="39"/>
  <c r="K459" i="39"/>
  <c r="J459" i="39"/>
  <c r="I459" i="39"/>
  <c r="F459" i="39"/>
  <c r="T458" i="39"/>
  <c r="S458" i="39"/>
  <c r="R458" i="39"/>
  <c r="Q458" i="39"/>
  <c r="O458" i="39"/>
  <c r="N458" i="39"/>
  <c r="L458" i="39"/>
  <c r="K458" i="39"/>
  <c r="J458" i="39"/>
  <c r="I458" i="39"/>
  <c r="F458" i="39"/>
  <c r="T457" i="39"/>
  <c r="S457" i="39"/>
  <c r="R457" i="39"/>
  <c r="Q457" i="39"/>
  <c r="O457" i="39"/>
  <c r="N457" i="39"/>
  <c r="L457" i="39"/>
  <c r="K457" i="39"/>
  <c r="J457" i="39"/>
  <c r="I457" i="39"/>
  <c r="F457" i="39"/>
  <c r="T456" i="39"/>
  <c r="S456" i="39"/>
  <c r="R456" i="39"/>
  <c r="Q456" i="39"/>
  <c r="O456" i="39"/>
  <c r="N456" i="39"/>
  <c r="L456" i="39"/>
  <c r="K456" i="39"/>
  <c r="J456" i="39"/>
  <c r="I456" i="39"/>
  <c r="F456" i="39"/>
  <c r="T455" i="39"/>
  <c r="S455" i="39"/>
  <c r="R455" i="39"/>
  <c r="Q455" i="39"/>
  <c r="O455" i="39"/>
  <c r="N455" i="39"/>
  <c r="L455" i="39"/>
  <c r="K455" i="39"/>
  <c r="J455" i="39"/>
  <c r="I455" i="39"/>
  <c r="F455" i="39"/>
  <c r="T454" i="39"/>
  <c r="S454" i="39"/>
  <c r="R454" i="39"/>
  <c r="Q454" i="39"/>
  <c r="O454" i="39"/>
  <c r="N454" i="39"/>
  <c r="L454" i="39"/>
  <c r="K454" i="39"/>
  <c r="J454" i="39"/>
  <c r="I454" i="39"/>
  <c r="F454" i="39"/>
  <c r="T453" i="39"/>
  <c r="S453" i="39"/>
  <c r="R453" i="39"/>
  <c r="Q453" i="39"/>
  <c r="O453" i="39"/>
  <c r="N453" i="39"/>
  <c r="L453" i="39"/>
  <c r="K453" i="39"/>
  <c r="J453" i="39"/>
  <c r="I453" i="39"/>
  <c r="F453" i="39"/>
  <c r="T451" i="39"/>
  <c r="S451" i="39"/>
  <c r="R451" i="39"/>
  <c r="Q451" i="39"/>
  <c r="O451" i="39"/>
  <c r="N451" i="39"/>
  <c r="L451" i="39"/>
  <c r="K451" i="39"/>
  <c r="J451" i="39"/>
  <c r="I451" i="39"/>
  <c r="F451" i="39"/>
  <c r="T450" i="39"/>
  <c r="S450" i="39"/>
  <c r="R450" i="39"/>
  <c r="Q450" i="39"/>
  <c r="O450" i="39"/>
  <c r="N450" i="39"/>
  <c r="L450" i="39"/>
  <c r="K450" i="39"/>
  <c r="J450" i="39"/>
  <c r="I450" i="39"/>
  <c r="F450" i="39"/>
  <c r="T449" i="39"/>
  <c r="S449" i="39"/>
  <c r="R449" i="39"/>
  <c r="Q449" i="39"/>
  <c r="O449" i="39"/>
  <c r="N449" i="39"/>
  <c r="L449" i="39"/>
  <c r="K449" i="39"/>
  <c r="J449" i="39"/>
  <c r="I449" i="39"/>
  <c r="F449" i="39"/>
  <c r="T448" i="39"/>
  <c r="S448" i="39"/>
  <c r="R448" i="39"/>
  <c r="Q448" i="39"/>
  <c r="O448" i="39"/>
  <c r="N448" i="39"/>
  <c r="L448" i="39"/>
  <c r="K448" i="39"/>
  <c r="J448" i="39"/>
  <c r="I448" i="39"/>
  <c r="F448" i="39"/>
  <c r="T447" i="39"/>
  <c r="S447" i="39"/>
  <c r="R447" i="39"/>
  <c r="Q447" i="39"/>
  <c r="O447" i="39"/>
  <c r="N447" i="39"/>
  <c r="L447" i="39"/>
  <c r="K447" i="39"/>
  <c r="J447" i="39"/>
  <c r="I447" i="39"/>
  <c r="F447" i="39"/>
  <c r="T446" i="39"/>
  <c r="S446" i="39"/>
  <c r="R446" i="39"/>
  <c r="Q446" i="39"/>
  <c r="O446" i="39"/>
  <c r="N446" i="39"/>
  <c r="L446" i="39"/>
  <c r="K446" i="39"/>
  <c r="J446" i="39"/>
  <c r="I446" i="39"/>
  <c r="F446" i="39"/>
  <c r="T445" i="39"/>
  <c r="S445" i="39"/>
  <c r="R445" i="39"/>
  <c r="Q445" i="39"/>
  <c r="O445" i="39"/>
  <c r="N445" i="39"/>
  <c r="L445" i="39"/>
  <c r="K445" i="39"/>
  <c r="J445" i="39"/>
  <c r="I445" i="39"/>
  <c r="F445" i="39"/>
  <c r="T444" i="39"/>
  <c r="S444" i="39"/>
  <c r="R444" i="39"/>
  <c r="Q444" i="39"/>
  <c r="P444" i="39"/>
  <c r="P445" i="39"/>
  <c r="P446" i="39"/>
  <c r="P447" i="39"/>
  <c r="P448" i="39"/>
  <c r="P449" i="39"/>
  <c r="P450" i="39"/>
  <c r="P451" i="39"/>
  <c r="O444" i="39"/>
  <c r="N444" i="39"/>
  <c r="L444" i="39"/>
  <c r="K444" i="39"/>
  <c r="J444" i="39"/>
  <c r="I444" i="39"/>
  <c r="F444" i="39"/>
  <c r="C444" i="39"/>
  <c r="C445" i="39"/>
  <c r="C446" i="39"/>
  <c r="C447" i="39"/>
  <c r="C448" i="39"/>
  <c r="C449" i="39"/>
  <c r="C450" i="39"/>
  <c r="C451" i="39"/>
  <c r="T443" i="39"/>
  <c r="S443" i="39"/>
  <c r="R443" i="39"/>
  <c r="Q443" i="39"/>
  <c r="O443" i="39"/>
  <c r="N443" i="39"/>
  <c r="L443" i="39"/>
  <c r="K443" i="39"/>
  <c r="J443" i="39"/>
  <c r="I443" i="39"/>
  <c r="F443" i="39"/>
  <c r="T441" i="39"/>
  <c r="S441" i="39"/>
  <c r="R441" i="39"/>
  <c r="Q441" i="39"/>
  <c r="O441" i="39"/>
  <c r="N441" i="39"/>
  <c r="L441" i="39"/>
  <c r="K441" i="39"/>
  <c r="J441" i="39"/>
  <c r="I441" i="39"/>
  <c r="F441" i="39"/>
  <c r="T440" i="39"/>
  <c r="S440" i="39"/>
  <c r="R440" i="39"/>
  <c r="Q440" i="39"/>
  <c r="O440" i="39"/>
  <c r="N440" i="39"/>
  <c r="L440" i="39"/>
  <c r="K440" i="39"/>
  <c r="J440" i="39"/>
  <c r="I440" i="39"/>
  <c r="F440" i="39"/>
  <c r="T439" i="39"/>
  <c r="S439" i="39"/>
  <c r="R439" i="39"/>
  <c r="Q439" i="39"/>
  <c r="O439" i="39"/>
  <c r="N439" i="39"/>
  <c r="L439" i="39"/>
  <c r="K439" i="39"/>
  <c r="J439" i="39"/>
  <c r="I439" i="39"/>
  <c r="F439" i="39"/>
  <c r="T438" i="39"/>
  <c r="S438" i="39"/>
  <c r="R438" i="39"/>
  <c r="Q438" i="39"/>
  <c r="O438" i="39"/>
  <c r="N438" i="39"/>
  <c r="L438" i="39"/>
  <c r="K438" i="39"/>
  <c r="J438" i="39"/>
  <c r="I438" i="39"/>
  <c r="F438" i="39"/>
  <c r="T437" i="39"/>
  <c r="S437" i="39"/>
  <c r="R437" i="39"/>
  <c r="Q437" i="39"/>
  <c r="O437" i="39"/>
  <c r="N437" i="39"/>
  <c r="L437" i="39"/>
  <c r="K437" i="39"/>
  <c r="J437" i="39"/>
  <c r="I437" i="39"/>
  <c r="F437" i="39"/>
  <c r="T436" i="39"/>
  <c r="S436" i="39"/>
  <c r="R436" i="39"/>
  <c r="Q436" i="39"/>
  <c r="O436" i="39"/>
  <c r="N436" i="39"/>
  <c r="L436" i="39"/>
  <c r="K436" i="39"/>
  <c r="J436" i="39"/>
  <c r="I436" i="39"/>
  <c r="F436" i="39"/>
  <c r="T435" i="39"/>
  <c r="S435" i="39"/>
  <c r="R435" i="39"/>
  <c r="Q435" i="39"/>
  <c r="O435" i="39"/>
  <c r="N435" i="39"/>
  <c r="L435" i="39"/>
  <c r="K435" i="39"/>
  <c r="J435" i="39"/>
  <c r="I435" i="39"/>
  <c r="F435" i="39"/>
  <c r="T434" i="39"/>
  <c r="S434" i="39"/>
  <c r="R434" i="39"/>
  <c r="Q434" i="39"/>
  <c r="P434" i="39"/>
  <c r="P435" i="39"/>
  <c r="P436" i="39"/>
  <c r="P437" i="39"/>
  <c r="P438" i="39"/>
  <c r="P439" i="39"/>
  <c r="P440" i="39"/>
  <c r="P441" i="39"/>
  <c r="O434" i="39"/>
  <c r="N434" i="39"/>
  <c r="L434" i="39"/>
  <c r="K434" i="39"/>
  <c r="J434" i="39"/>
  <c r="I434" i="39"/>
  <c r="F434" i="39"/>
  <c r="C434" i="39"/>
  <c r="C435" i="39"/>
  <c r="C436" i="39"/>
  <c r="C437" i="39"/>
  <c r="C438" i="39"/>
  <c r="C439" i="39"/>
  <c r="C440" i="39"/>
  <c r="C441" i="39"/>
  <c r="T433" i="39"/>
  <c r="S433" i="39"/>
  <c r="R433" i="39"/>
  <c r="Q433" i="39"/>
  <c r="O433" i="39"/>
  <c r="N433" i="39"/>
  <c r="L433" i="39"/>
  <c r="K433" i="39"/>
  <c r="J433" i="39"/>
  <c r="I433" i="39"/>
  <c r="F433" i="39"/>
  <c r="T431" i="39"/>
  <c r="S431" i="39"/>
  <c r="R431" i="39"/>
  <c r="Q431" i="39"/>
  <c r="O431" i="39"/>
  <c r="N431" i="39"/>
  <c r="L431" i="39"/>
  <c r="K431" i="39"/>
  <c r="J431" i="39"/>
  <c r="I431" i="39"/>
  <c r="F431" i="39"/>
  <c r="T430" i="39"/>
  <c r="S430" i="39"/>
  <c r="R430" i="39"/>
  <c r="Q430" i="39"/>
  <c r="O430" i="39"/>
  <c r="N430" i="39"/>
  <c r="L430" i="39"/>
  <c r="K430" i="39"/>
  <c r="J430" i="39"/>
  <c r="I430" i="39"/>
  <c r="F430" i="39"/>
  <c r="T429" i="39"/>
  <c r="S429" i="39"/>
  <c r="R429" i="39"/>
  <c r="Q429" i="39"/>
  <c r="O429" i="39"/>
  <c r="N429" i="39"/>
  <c r="L429" i="39"/>
  <c r="K429" i="39"/>
  <c r="J429" i="39"/>
  <c r="I429" i="39"/>
  <c r="F429" i="39"/>
  <c r="T428" i="39"/>
  <c r="S428" i="39"/>
  <c r="R428" i="39"/>
  <c r="Q428" i="39"/>
  <c r="O428" i="39"/>
  <c r="N428" i="39"/>
  <c r="L428" i="39"/>
  <c r="K428" i="39"/>
  <c r="J428" i="39"/>
  <c r="I428" i="39"/>
  <c r="F428" i="39"/>
  <c r="T427" i="39"/>
  <c r="S427" i="39"/>
  <c r="R427" i="39"/>
  <c r="Q427" i="39"/>
  <c r="O427" i="39"/>
  <c r="N427" i="39"/>
  <c r="L427" i="39"/>
  <c r="K427" i="39"/>
  <c r="J427" i="39"/>
  <c r="I427" i="39"/>
  <c r="F427" i="39"/>
  <c r="T426" i="39"/>
  <c r="S426" i="39"/>
  <c r="R426" i="39"/>
  <c r="Q426" i="39"/>
  <c r="O426" i="39"/>
  <c r="N426" i="39"/>
  <c r="L426" i="39"/>
  <c r="K426" i="39"/>
  <c r="J426" i="39"/>
  <c r="I426" i="39"/>
  <c r="F426" i="39"/>
  <c r="T425" i="39"/>
  <c r="S425" i="39"/>
  <c r="R425" i="39"/>
  <c r="Q425" i="39"/>
  <c r="O425" i="39"/>
  <c r="N425" i="39"/>
  <c r="L425" i="39"/>
  <c r="K425" i="39"/>
  <c r="J425" i="39"/>
  <c r="I425" i="39"/>
  <c r="F425" i="39"/>
  <c r="T424" i="39"/>
  <c r="S424" i="39"/>
  <c r="R424" i="39"/>
  <c r="Q424" i="39"/>
  <c r="P424" i="39"/>
  <c r="P425" i="39"/>
  <c r="P426" i="39"/>
  <c r="P427" i="39"/>
  <c r="P428" i="39"/>
  <c r="P429" i="39"/>
  <c r="P430" i="39"/>
  <c r="P431" i="39"/>
  <c r="O424" i="39"/>
  <c r="N424" i="39"/>
  <c r="L424" i="39"/>
  <c r="K424" i="39"/>
  <c r="J424" i="39"/>
  <c r="I424" i="39"/>
  <c r="F424" i="39"/>
  <c r="C424" i="39"/>
  <c r="C425" i="39"/>
  <c r="C426" i="39"/>
  <c r="C427" i="39"/>
  <c r="C428" i="39"/>
  <c r="C429" i="39"/>
  <c r="C430" i="39"/>
  <c r="C431" i="39"/>
  <c r="T423" i="39"/>
  <c r="S423" i="39"/>
  <c r="R423" i="39"/>
  <c r="Q423" i="39"/>
  <c r="O423" i="39"/>
  <c r="N423" i="39"/>
  <c r="L423" i="39"/>
  <c r="K423" i="39"/>
  <c r="J423" i="39"/>
  <c r="I423" i="39"/>
  <c r="F423" i="39"/>
  <c r="T421" i="39"/>
  <c r="S421" i="39"/>
  <c r="R421" i="39"/>
  <c r="Q421" i="39"/>
  <c r="O421" i="39"/>
  <c r="N421" i="39"/>
  <c r="L421" i="39"/>
  <c r="K421" i="39"/>
  <c r="J421" i="39"/>
  <c r="I421" i="39"/>
  <c r="F421" i="39"/>
  <c r="T420" i="39"/>
  <c r="S420" i="39"/>
  <c r="R420" i="39"/>
  <c r="Q420" i="39"/>
  <c r="O420" i="39"/>
  <c r="N420" i="39"/>
  <c r="L420" i="39"/>
  <c r="K420" i="39"/>
  <c r="J420" i="39"/>
  <c r="I420" i="39"/>
  <c r="F420" i="39"/>
  <c r="T419" i="39"/>
  <c r="S419" i="39"/>
  <c r="R419" i="39"/>
  <c r="Q419" i="39"/>
  <c r="O419" i="39"/>
  <c r="N419" i="39"/>
  <c r="L419" i="39"/>
  <c r="K419" i="39"/>
  <c r="J419" i="39"/>
  <c r="I419" i="39"/>
  <c r="F419" i="39"/>
  <c r="T418" i="39"/>
  <c r="S418" i="39"/>
  <c r="R418" i="39"/>
  <c r="Q418" i="39"/>
  <c r="O418" i="39"/>
  <c r="N418" i="39"/>
  <c r="L418" i="39"/>
  <c r="K418" i="39"/>
  <c r="J418" i="39"/>
  <c r="I418" i="39"/>
  <c r="F418" i="39"/>
  <c r="T417" i="39"/>
  <c r="S417" i="39"/>
  <c r="R417" i="39"/>
  <c r="Q417" i="39"/>
  <c r="O417" i="39"/>
  <c r="N417" i="39"/>
  <c r="L417" i="39"/>
  <c r="K417" i="39"/>
  <c r="J417" i="39"/>
  <c r="I417" i="39"/>
  <c r="F417" i="39"/>
  <c r="T416" i="39"/>
  <c r="S416" i="39"/>
  <c r="R416" i="39"/>
  <c r="Q416" i="39"/>
  <c r="O416" i="39"/>
  <c r="N416" i="39"/>
  <c r="L416" i="39"/>
  <c r="K416" i="39"/>
  <c r="J416" i="39"/>
  <c r="I416" i="39"/>
  <c r="F416" i="39"/>
  <c r="T415" i="39"/>
  <c r="S415" i="39"/>
  <c r="R415" i="39"/>
  <c r="Q415" i="39"/>
  <c r="O415" i="39"/>
  <c r="N415" i="39"/>
  <c r="L415" i="39"/>
  <c r="K415" i="39"/>
  <c r="J415" i="39"/>
  <c r="I415" i="39"/>
  <c r="F415" i="39"/>
  <c r="T414" i="39"/>
  <c r="S414" i="39"/>
  <c r="R414" i="39"/>
  <c r="Q414" i="39"/>
  <c r="P414" i="39"/>
  <c r="P415" i="39"/>
  <c r="P416" i="39"/>
  <c r="P417" i="39"/>
  <c r="P418" i="39"/>
  <c r="P419" i="39"/>
  <c r="P420" i="39"/>
  <c r="P421" i="39"/>
  <c r="O414" i="39"/>
  <c r="N414" i="39"/>
  <c r="L414" i="39"/>
  <c r="K414" i="39"/>
  <c r="J414" i="39"/>
  <c r="I414" i="39"/>
  <c r="F414" i="39"/>
  <c r="C414" i="39"/>
  <c r="C415" i="39"/>
  <c r="C416" i="39"/>
  <c r="C417" i="39"/>
  <c r="C418" i="39"/>
  <c r="C419" i="39"/>
  <c r="C420" i="39"/>
  <c r="C421" i="39"/>
  <c r="T413" i="39"/>
  <c r="S413" i="39"/>
  <c r="R413" i="39"/>
  <c r="Q413" i="39"/>
  <c r="O413" i="39"/>
  <c r="N413" i="39"/>
  <c r="L413" i="39"/>
  <c r="K413" i="39"/>
  <c r="J413" i="39"/>
  <c r="I413" i="39"/>
  <c r="F413" i="39"/>
  <c r="T411" i="39"/>
  <c r="S411" i="39"/>
  <c r="R411" i="39"/>
  <c r="Q411" i="39"/>
  <c r="O411" i="39"/>
  <c r="N411" i="39"/>
  <c r="L411" i="39"/>
  <c r="K411" i="39"/>
  <c r="J411" i="39"/>
  <c r="I411" i="39"/>
  <c r="T410" i="39"/>
  <c r="S410" i="39"/>
  <c r="R410" i="39"/>
  <c r="Q410" i="39"/>
  <c r="O410" i="39"/>
  <c r="N410" i="39"/>
  <c r="L410" i="39"/>
  <c r="K410" i="39"/>
  <c r="J410" i="39"/>
  <c r="I410" i="39"/>
  <c r="T409" i="39"/>
  <c r="S409" i="39"/>
  <c r="R409" i="39"/>
  <c r="Q409" i="39"/>
  <c r="O409" i="39"/>
  <c r="N409" i="39"/>
  <c r="L409" i="39"/>
  <c r="K409" i="39"/>
  <c r="J409" i="39"/>
  <c r="I409" i="39"/>
  <c r="T408" i="39"/>
  <c r="S408" i="39"/>
  <c r="R408" i="39"/>
  <c r="Q408" i="39"/>
  <c r="O408" i="39"/>
  <c r="N408" i="39"/>
  <c r="L408" i="39"/>
  <c r="K408" i="39"/>
  <c r="J408" i="39"/>
  <c r="I408" i="39"/>
  <c r="T407" i="39"/>
  <c r="S407" i="39"/>
  <c r="R407" i="39"/>
  <c r="Q407" i="39"/>
  <c r="O407" i="39"/>
  <c r="N407" i="39"/>
  <c r="L407" i="39"/>
  <c r="K407" i="39"/>
  <c r="J407" i="39"/>
  <c r="I407" i="39"/>
  <c r="T406" i="39"/>
  <c r="S406" i="39"/>
  <c r="R406" i="39"/>
  <c r="Q406" i="39"/>
  <c r="O406" i="39"/>
  <c r="N406" i="39"/>
  <c r="L406" i="39"/>
  <c r="K406" i="39"/>
  <c r="J406" i="39"/>
  <c r="I406" i="39"/>
  <c r="T405" i="39"/>
  <c r="S405" i="39"/>
  <c r="R405" i="39"/>
  <c r="Q405" i="39"/>
  <c r="O405" i="39"/>
  <c r="N405" i="39"/>
  <c r="L405" i="39"/>
  <c r="K405" i="39"/>
  <c r="J405" i="39"/>
  <c r="I405" i="39"/>
  <c r="T404" i="39"/>
  <c r="S404" i="39"/>
  <c r="R404" i="39"/>
  <c r="Q404" i="39"/>
  <c r="P404" i="39"/>
  <c r="P405" i="39"/>
  <c r="P406" i="39"/>
  <c r="P407" i="39"/>
  <c r="P408" i="39"/>
  <c r="P409" i="39"/>
  <c r="P410" i="39"/>
  <c r="P411" i="39"/>
  <c r="O404" i="39"/>
  <c r="N404" i="39"/>
  <c r="L404" i="39"/>
  <c r="K404" i="39"/>
  <c r="J404" i="39"/>
  <c r="I404" i="39"/>
  <c r="C404" i="39"/>
  <c r="C405" i="39"/>
  <c r="C406" i="39"/>
  <c r="C407" i="39"/>
  <c r="C408" i="39"/>
  <c r="C409" i="39"/>
  <c r="C410" i="39"/>
  <c r="C411" i="39"/>
  <c r="T403" i="39"/>
  <c r="S403" i="39"/>
  <c r="R403" i="39"/>
  <c r="Q403" i="39"/>
  <c r="O403" i="39"/>
  <c r="N403" i="39"/>
  <c r="L403" i="39"/>
  <c r="K403" i="39"/>
  <c r="J403" i="39"/>
  <c r="I403" i="39"/>
  <c r="T401" i="39"/>
  <c r="S401" i="39"/>
  <c r="R401" i="39"/>
  <c r="Q401" i="39"/>
  <c r="O401" i="39"/>
  <c r="N401" i="39"/>
  <c r="L401" i="39"/>
  <c r="K401" i="39"/>
  <c r="J401" i="39"/>
  <c r="I401" i="39"/>
  <c r="T400" i="39"/>
  <c r="S400" i="39"/>
  <c r="R400" i="39"/>
  <c r="Q400" i="39"/>
  <c r="O400" i="39"/>
  <c r="N400" i="39"/>
  <c r="L400" i="39"/>
  <c r="K400" i="39"/>
  <c r="J400" i="39"/>
  <c r="I400" i="39"/>
  <c r="T399" i="39"/>
  <c r="S399" i="39"/>
  <c r="R399" i="39"/>
  <c r="Q399" i="39"/>
  <c r="O399" i="39"/>
  <c r="N399" i="39"/>
  <c r="L399" i="39"/>
  <c r="K399" i="39"/>
  <c r="J399" i="39"/>
  <c r="I399" i="39"/>
  <c r="T398" i="39"/>
  <c r="S398" i="39"/>
  <c r="R398" i="39"/>
  <c r="Q398" i="39"/>
  <c r="O398" i="39"/>
  <c r="N398" i="39"/>
  <c r="L398" i="39"/>
  <c r="K398" i="39"/>
  <c r="J398" i="39"/>
  <c r="I398" i="39"/>
  <c r="T397" i="39"/>
  <c r="S397" i="39"/>
  <c r="R397" i="39"/>
  <c r="Q397" i="39"/>
  <c r="O397" i="39"/>
  <c r="N397" i="39"/>
  <c r="L397" i="39"/>
  <c r="K397" i="39"/>
  <c r="J397" i="39"/>
  <c r="I397" i="39"/>
  <c r="T396" i="39"/>
  <c r="S396" i="39"/>
  <c r="R396" i="39"/>
  <c r="Q396" i="39"/>
  <c r="O396" i="39"/>
  <c r="N396" i="39"/>
  <c r="L396" i="39"/>
  <c r="K396" i="39"/>
  <c r="J396" i="39"/>
  <c r="I396" i="39"/>
  <c r="T395" i="39"/>
  <c r="S395" i="39"/>
  <c r="R395" i="39"/>
  <c r="Q395" i="39"/>
  <c r="O395" i="39"/>
  <c r="N395" i="39"/>
  <c r="L395" i="39"/>
  <c r="K395" i="39"/>
  <c r="J395" i="39"/>
  <c r="I395" i="39"/>
  <c r="T394" i="39"/>
  <c r="S394" i="39"/>
  <c r="R394" i="39"/>
  <c r="Q394" i="39"/>
  <c r="P394" i="39"/>
  <c r="P395" i="39"/>
  <c r="P396" i="39"/>
  <c r="P397" i="39"/>
  <c r="P398" i="39"/>
  <c r="P399" i="39"/>
  <c r="P400" i="39"/>
  <c r="P401" i="39"/>
  <c r="O394" i="39"/>
  <c r="N394" i="39"/>
  <c r="L394" i="39"/>
  <c r="K394" i="39"/>
  <c r="J394" i="39"/>
  <c r="I394" i="39"/>
  <c r="C394" i="39"/>
  <c r="C395" i="39"/>
  <c r="C396" i="39"/>
  <c r="C397" i="39"/>
  <c r="C398" i="39"/>
  <c r="C399" i="39"/>
  <c r="C400" i="39"/>
  <c r="C401" i="39"/>
  <c r="T393" i="39"/>
  <c r="S393" i="39"/>
  <c r="R393" i="39"/>
  <c r="Q393" i="39"/>
  <c r="O393" i="39"/>
  <c r="N393" i="39"/>
  <c r="L393" i="39"/>
  <c r="K393" i="39"/>
  <c r="J393" i="39"/>
  <c r="I393" i="39"/>
  <c r="T391" i="39"/>
  <c r="S391" i="39"/>
  <c r="R391" i="39"/>
  <c r="Q391" i="39"/>
  <c r="O391" i="39"/>
  <c r="N391" i="39"/>
  <c r="L391" i="39"/>
  <c r="K391" i="39"/>
  <c r="J391" i="39"/>
  <c r="I391" i="39"/>
  <c r="F391" i="39"/>
  <c r="T390" i="39"/>
  <c r="S390" i="39"/>
  <c r="R390" i="39"/>
  <c r="Q390" i="39"/>
  <c r="O390" i="39"/>
  <c r="N390" i="39"/>
  <c r="L390" i="39"/>
  <c r="K390" i="39"/>
  <c r="J390" i="39"/>
  <c r="I390" i="39"/>
  <c r="F390" i="39"/>
  <c r="T389" i="39"/>
  <c r="S389" i="39"/>
  <c r="R389" i="39"/>
  <c r="Q389" i="39"/>
  <c r="O389" i="39"/>
  <c r="N389" i="39"/>
  <c r="L389" i="39"/>
  <c r="K389" i="39"/>
  <c r="J389" i="39"/>
  <c r="I389" i="39"/>
  <c r="F389" i="39"/>
  <c r="T388" i="39"/>
  <c r="S388" i="39"/>
  <c r="R388" i="39"/>
  <c r="Q388" i="39"/>
  <c r="O388" i="39"/>
  <c r="N388" i="39"/>
  <c r="L388" i="39"/>
  <c r="K388" i="39"/>
  <c r="J388" i="39"/>
  <c r="I388" i="39"/>
  <c r="F388" i="39"/>
  <c r="T387" i="39"/>
  <c r="S387" i="39"/>
  <c r="R387" i="39"/>
  <c r="Q387" i="39"/>
  <c r="O387" i="39"/>
  <c r="N387" i="39"/>
  <c r="L387" i="39"/>
  <c r="K387" i="39"/>
  <c r="J387" i="39"/>
  <c r="I387" i="39"/>
  <c r="F387" i="39"/>
  <c r="T386" i="39"/>
  <c r="S386" i="39"/>
  <c r="R386" i="39"/>
  <c r="Q386" i="39"/>
  <c r="O386" i="39"/>
  <c r="N386" i="39"/>
  <c r="L386" i="39"/>
  <c r="K386" i="39"/>
  <c r="J386" i="39"/>
  <c r="I386" i="39"/>
  <c r="F386" i="39"/>
  <c r="T385" i="39"/>
  <c r="S385" i="39"/>
  <c r="R385" i="39"/>
  <c r="Q385" i="39"/>
  <c r="O385" i="39"/>
  <c r="N385" i="39"/>
  <c r="L385" i="39"/>
  <c r="K385" i="39"/>
  <c r="J385" i="39"/>
  <c r="I385" i="39"/>
  <c r="F385" i="39"/>
  <c r="T384" i="39"/>
  <c r="S384" i="39"/>
  <c r="R384" i="39"/>
  <c r="Q384" i="39"/>
  <c r="O384" i="39"/>
  <c r="N384" i="39"/>
  <c r="L384" i="39"/>
  <c r="K384" i="39"/>
  <c r="J384" i="39"/>
  <c r="I384" i="39"/>
  <c r="F384" i="39"/>
  <c r="T383" i="39"/>
  <c r="S383" i="39"/>
  <c r="R383" i="39"/>
  <c r="Q383" i="39"/>
  <c r="O383" i="39"/>
  <c r="N383" i="39"/>
  <c r="L383" i="39"/>
  <c r="K383" i="39"/>
  <c r="J383" i="39"/>
  <c r="I383" i="39"/>
  <c r="F383" i="39"/>
  <c r="T382" i="39"/>
  <c r="S382" i="39"/>
  <c r="R382" i="39"/>
  <c r="Q382" i="39"/>
  <c r="O382" i="39"/>
  <c r="N382" i="39"/>
  <c r="L382" i="39"/>
  <c r="K382" i="39"/>
  <c r="J382" i="39"/>
  <c r="I382" i="39"/>
  <c r="F382" i="39"/>
  <c r="T381" i="39"/>
  <c r="S381" i="39"/>
  <c r="R381" i="39"/>
  <c r="Q381" i="39"/>
  <c r="O381" i="39"/>
  <c r="N381" i="39"/>
  <c r="L381" i="39"/>
  <c r="K381" i="39"/>
  <c r="J381" i="39"/>
  <c r="I381" i="39"/>
  <c r="F381" i="39"/>
  <c r="T380" i="39"/>
  <c r="S380" i="39"/>
  <c r="R380" i="39"/>
  <c r="Q380" i="39"/>
  <c r="P380" i="39"/>
  <c r="P381" i="39"/>
  <c r="P382" i="39"/>
  <c r="P383" i="39"/>
  <c r="P384" i="39"/>
  <c r="P385" i="39"/>
  <c r="P386" i="39"/>
  <c r="P387" i="39"/>
  <c r="P388" i="39"/>
  <c r="P389" i="39"/>
  <c r="P390" i="39"/>
  <c r="P391" i="39"/>
  <c r="O380" i="39"/>
  <c r="N380" i="39"/>
  <c r="L380" i="39"/>
  <c r="K380" i="39"/>
  <c r="J380" i="39"/>
  <c r="I380" i="39"/>
  <c r="F380" i="39"/>
  <c r="C380" i="39"/>
  <c r="C381" i="39"/>
  <c r="C382" i="39"/>
  <c r="C383" i="39"/>
  <c r="C384" i="39"/>
  <c r="C385" i="39"/>
  <c r="C386" i="39"/>
  <c r="C387" i="39"/>
  <c r="C388" i="39"/>
  <c r="C389" i="39"/>
  <c r="C390" i="39"/>
  <c r="C391" i="39"/>
  <c r="T379" i="39"/>
  <c r="S379" i="39"/>
  <c r="R379" i="39"/>
  <c r="Q379" i="39"/>
  <c r="O379" i="39"/>
  <c r="N379" i="39"/>
  <c r="L379" i="39"/>
  <c r="K379" i="39"/>
  <c r="J379" i="39"/>
  <c r="I379" i="39"/>
  <c r="F379" i="39"/>
  <c r="T377" i="39"/>
  <c r="S377" i="39"/>
  <c r="R377" i="39"/>
  <c r="Q377" i="39"/>
  <c r="O377" i="39"/>
  <c r="N377" i="39"/>
  <c r="L377" i="39"/>
  <c r="K377" i="39"/>
  <c r="J377" i="39"/>
  <c r="I377" i="39"/>
  <c r="F377" i="39"/>
  <c r="T376" i="39"/>
  <c r="S376" i="39"/>
  <c r="R376" i="39"/>
  <c r="Q376" i="39"/>
  <c r="O376" i="39"/>
  <c r="N376" i="39"/>
  <c r="L376" i="39"/>
  <c r="K376" i="39"/>
  <c r="J376" i="39"/>
  <c r="I376" i="39"/>
  <c r="F376" i="39"/>
  <c r="T375" i="39"/>
  <c r="S375" i="39"/>
  <c r="R375" i="39"/>
  <c r="Q375" i="39"/>
  <c r="O375" i="39"/>
  <c r="N375" i="39"/>
  <c r="L375" i="39"/>
  <c r="K375" i="39"/>
  <c r="J375" i="39"/>
  <c r="I375" i="39"/>
  <c r="F375" i="39"/>
  <c r="T374" i="39"/>
  <c r="S374" i="39"/>
  <c r="R374" i="39"/>
  <c r="Q374" i="39"/>
  <c r="O374" i="39"/>
  <c r="N374" i="39"/>
  <c r="L374" i="39"/>
  <c r="K374" i="39"/>
  <c r="J374" i="39"/>
  <c r="I374" i="39"/>
  <c r="F374" i="39"/>
  <c r="T373" i="39"/>
  <c r="S373" i="39"/>
  <c r="R373" i="39"/>
  <c r="Q373" i="39"/>
  <c r="O373" i="39"/>
  <c r="N373" i="39"/>
  <c r="L373" i="39"/>
  <c r="K373" i="39"/>
  <c r="J373" i="39"/>
  <c r="I373" i="39"/>
  <c r="F373" i="39"/>
  <c r="T372" i="39"/>
  <c r="S372" i="39"/>
  <c r="R372" i="39"/>
  <c r="Q372" i="39"/>
  <c r="O372" i="39"/>
  <c r="N372" i="39"/>
  <c r="L372" i="39"/>
  <c r="K372" i="39"/>
  <c r="J372" i="39"/>
  <c r="I372" i="39"/>
  <c r="F372" i="39"/>
  <c r="T371" i="39"/>
  <c r="S371" i="39"/>
  <c r="R371" i="39"/>
  <c r="Q371" i="39"/>
  <c r="O371" i="39"/>
  <c r="N371" i="39"/>
  <c r="L371" i="39"/>
  <c r="K371" i="39"/>
  <c r="J371" i="39"/>
  <c r="I371" i="39"/>
  <c r="F371" i="39"/>
  <c r="T370" i="39"/>
  <c r="S370" i="39"/>
  <c r="R370" i="39"/>
  <c r="Q370" i="39"/>
  <c r="O370" i="39"/>
  <c r="N370" i="39"/>
  <c r="L370" i="39"/>
  <c r="K370" i="39"/>
  <c r="J370" i="39"/>
  <c r="I370" i="39"/>
  <c r="F370" i="39"/>
  <c r="T369" i="39"/>
  <c r="S369" i="39"/>
  <c r="R369" i="39"/>
  <c r="Q369" i="39"/>
  <c r="O369" i="39"/>
  <c r="N369" i="39"/>
  <c r="L369" i="39"/>
  <c r="K369" i="39"/>
  <c r="J369" i="39"/>
  <c r="I369" i="39"/>
  <c r="F369" i="39"/>
  <c r="T368" i="39"/>
  <c r="S368" i="39"/>
  <c r="R368" i="39"/>
  <c r="Q368" i="39"/>
  <c r="O368" i="39"/>
  <c r="N368" i="39"/>
  <c r="L368" i="39"/>
  <c r="K368" i="39"/>
  <c r="J368" i="39"/>
  <c r="I368" i="39"/>
  <c r="F368" i="39"/>
  <c r="T367" i="39"/>
  <c r="S367" i="39"/>
  <c r="R367" i="39"/>
  <c r="Q367" i="39"/>
  <c r="O367" i="39"/>
  <c r="N367" i="39"/>
  <c r="L367" i="39"/>
  <c r="K367" i="39"/>
  <c r="J367" i="39"/>
  <c r="I367" i="39"/>
  <c r="F367" i="39"/>
  <c r="T366" i="39"/>
  <c r="S366" i="39"/>
  <c r="R366" i="39"/>
  <c r="Q366" i="39"/>
  <c r="P366" i="39"/>
  <c r="P367" i="39"/>
  <c r="P368" i="39"/>
  <c r="P369" i="39"/>
  <c r="O366" i="39"/>
  <c r="N366" i="39"/>
  <c r="L366" i="39"/>
  <c r="K366" i="39"/>
  <c r="J366" i="39"/>
  <c r="I366" i="39"/>
  <c r="F366" i="39"/>
  <c r="C366" i="39"/>
  <c r="C367" i="39"/>
  <c r="C368" i="39"/>
  <c r="C369" i="39"/>
  <c r="T365" i="39"/>
  <c r="S365" i="39"/>
  <c r="R365" i="39"/>
  <c r="Q365" i="39"/>
  <c r="O365" i="39"/>
  <c r="N365" i="39"/>
  <c r="L365" i="39"/>
  <c r="K365" i="39"/>
  <c r="J365" i="39"/>
  <c r="I365" i="39"/>
  <c r="F365" i="39"/>
  <c r="T363" i="39"/>
  <c r="S363" i="39"/>
  <c r="R363" i="39"/>
  <c r="Q363" i="39"/>
  <c r="O363" i="39"/>
  <c r="N363" i="39"/>
  <c r="L363" i="39"/>
  <c r="K363" i="39"/>
  <c r="J363" i="39"/>
  <c r="I363" i="39"/>
  <c r="F363" i="39"/>
  <c r="T362" i="39"/>
  <c r="S362" i="39"/>
  <c r="R362" i="39"/>
  <c r="Q362" i="39"/>
  <c r="O362" i="39"/>
  <c r="N362" i="39"/>
  <c r="L362" i="39"/>
  <c r="K362" i="39"/>
  <c r="J362" i="39"/>
  <c r="I362" i="39"/>
  <c r="F362" i="39"/>
  <c r="T361" i="39"/>
  <c r="S361" i="39"/>
  <c r="R361" i="39"/>
  <c r="Q361" i="39"/>
  <c r="O361" i="39"/>
  <c r="N361" i="39"/>
  <c r="L361" i="39"/>
  <c r="K361" i="39"/>
  <c r="J361" i="39"/>
  <c r="I361" i="39"/>
  <c r="F361" i="39"/>
  <c r="T360" i="39"/>
  <c r="S360" i="39"/>
  <c r="R360" i="39"/>
  <c r="Q360" i="39"/>
  <c r="O360" i="39"/>
  <c r="N360" i="39"/>
  <c r="L360" i="39"/>
  <c r="K360" i="39"/>
  <c r="J360" i="39"/>
  <c r="I360" i="39"/>
  <c r="F360" i="39"/>
  <c r="T359" i="39"/>
  <c r="S359" i="39"/>
  <c r="R359" i="39"/>
  <c r="Q359" i="39"/>
  <c r="O359" i="39"/>
  <c r="N359" i="39"/>
  <c r="L359" i="39"/>
  <c r="K359" i="39"/>
  <c r="J359" i="39"/>
  <c r="I359" i="39"/>
  <c r="F359" i="39"/>
  <c r="T358" i="39"/>
  <c r="S358" i="39"/>
  <c r="R358" i="39"/>
  <c r="Q358" i="39"/>
  <c r="O358" i="39"/>
  <c r="N358" i="39"/>
  <c r="L358" i="39"/>
  <c r="K358" i="39"/>
  <c r="J358" i="39"/>
  <c r="I358" i="39"/>
  <c r="F358" i="39"/>
  <c r="T357" i="39"/>
  <c r="S357" i="39"/>
  <c r="R357" i="39"/>
  <c r="Q357" i="39"/>
  <c r="O357" i="39"/>
  <c r="N357" i="39"/>
  <c r="L357" i="39"/>
  <c r="K357" i="39"/>
  <c r="J357" i="39"/>
  <c r="I357" i="39"/>
  <c r="F357" i="39"/>
  <c r="T356" i="39"/>
  <c r="S356" i="39"/>
  <c r="R356" i="39"/>
  <c r="Q356" i="39"/>
  <c r="O356" i="39"/>
  <c r="N356" i="39"/>
  <c r="L356" i="39"/>
  <c r="K356" i="39"/>
  <c r="J356" i="39"/>
  <c r="I356" i="39"/>
  <c r="F356" i="39"/>
  <c r="T355" i="39"/>
  <c r="S355" i="39"/>
  <c r="R355" i="39"/>
  <c r="Q355" i="39"/>
  <c r="O355" i="39"/>
  <c r="N355" i="39"/>
  <c r="L355" i="39"/>
  <c r="K355" i="39"/>
  <c r="J355" i="39"/>
  <c r="I355" i="39"/>
  <c r="F355" i="39"/>
  <c r="T354" i="39"/>
  <c r="S354" i="39"/>
  <c r="R354" i="39"/>
  <c r="Q354" i="39"/>
  <c r="O354" i="39"/>
  <c r="N354" i="39"/>
  <c r="L354" i="39"/>
  <c r="K354" i="39"/>
  <c r="J354" i="39"/>
  <c r="I354" i="39"/>
  <c r="F354" i="39"/>
  <c r="T353" i="39"/>
  <c r="S353" i="39"/>
  <c r="R353" i="39"/>
  <c r="Q353" i="39"/>
  <c r="O353" i="39"/>
  <c r="N353" i="39"/>
  <c r="L353" i="39"/>
  <c r="K353" i="39"/>
  <c r="J353" i="39"/>
  <c r="I353" i="39"/>
  <c r="F353" i="39"/>
  <c r="T352" i="39"/>
  <c r="S352" i="39"/>
  <c r="R352" i="39"/>
  <c r="Q352" i="39"/>
  <c r="P352" i="39"/>
  <c r="P353" i="39"/>
  <c r="P354" i="39"/>
  <c r="P355" i="39"/>
  <c r="P356" i="39"/>
  <c r="P357" i="39"/>
  <c r="P358" i="39"/>
  <c r="P359" i="39"/>
  <c r="P360" i="39"/>
  <c r="P361" i="39"/>
  <c r="P362" i="39"/>
  <c r="P363" i="39"/>
  <c r="O352" i="39"/>
  <c r="N352" i="39"/>
  <c r="L352" i="39"/>
  <c r="K352" i="39"/>
  <c r="J352" i="39"/>
  <c r="I352" i="39"/>
  <c r="F352" i="39"/>
  <c r="C352" i="39"/>
  <c r="C353" i="39"/>
  <c r="C354" i="39"/>
  <c r="C355" i="39"/>
  <c r="C356" i="39"/>
  <c r="C357" i="39"/>
  <c r="C358" i="39"/>
  <c r="C359" i="39"/>
  <c r="C360" i="39"/>
  <c r="C361" i="39"/>
  <c r="C362" i="39"/>
  <c r="C363" i="39"/>
  <c r="T351" i="39"/>
  <c r="S351" i="39"/>
  <c r="R351" i="39"/>
  <c r="Q351" i="39"/>
  <c r="O351" i="39"/>
  <c r="N351" i="39"/>
  <c r="L351" i="39"/>
  <c r="K351" i="39"/>
  <c r="J351" i="39"/>
  <c r="I351" i="39"/>
  <c r="F351" i="39"/>
  <c r="T349" i="39"/>
  <c r="S349" i="39"/>
  <c r="R349" i="39"/>
  <c r="Q349" i="39"/>
  <c r="O349" i="39"/>
  <c r="N349" i="39"/>
  <c r="L349" i="39"/>
  <c r="K349" i="39"/>
  <c r="J349" i="39"/>
  <c r="I349" i="39"/>
  <c r="F349" i="39"/>
  <c r="T348" i="39"/>
  <c r="S348" i="39"/>
  <c r="R348" i="39"/>
  <c r="Q348" i="39"/>
  <c r="O348" i="39"/>
  <c r="N348" i="39"/>
  <c r="L348" i="39"/>
  <c r="K348" i="39"/>
  <c r="J348" i="39"/>
  <c r="I348" i="39"/>
  <c r="F348" i="39"/>
  <c r="T347" i="39"/>
  <c r="S347" i="39"/>
  <c r="R347" i="39"/>
  <c r="Q347" i="39"/>
  <c r="O347" i="39"/>
  <c r="N347" i="39"/>
  <c r="L347" i="39"/>
  <c r="K347" i="39"/>
  <c r="J347" i="39"/>
  <c r="I347" i="39"/>
  <c r="F347" i="39"/>
  <c r="T346" i="39"/>
  <c r="S346" i="39"/>
  <c r="R346" i="39"/>
  <c r="Q346" i="39"/>
  <c r="O346" i="39"/>
  <c r="N346" i="39"/>
  <c r="L346" i="39"/>
  <c r="K346" i="39"/>
  <c r="J346" i="39"/>
  <c r="I346" i="39"/>
  <c r="F346" i="39"/>
  <c r="T345" i="39"/>
  <c r="S345" i="39"/>
  <c r="R345" i="39"/>
  <c r="Q345" i="39"/>
  <c r="O345" i="39"/>
  <c r="N345" i="39"/>
  <c r="L345" i="39"/>
  <c r="K345" i="39"/>
  <c r="J345" i="39"/>
  <c r="I345" i="39"/>
  <c r="F345" i="39"/>
  <c r="T344" i="39"/>
  <c r="S344" i="39"/>
  <c r="R344" i="39"/>
  <c r="Q344" i="39"/>
  <c r="O344" i="39"/>
  <c r="N344" i="39"/>
  <c r="L344" i="39"/>
  <c r="K344" i="39"/>
  <c r="J344" i="39"/>
  <c r="I344" i="39"/>
  <c r="F344" i="39"/>
  <c r="T343" i="39"/>
  <c r="S343" i="39"/>
  <c r="R343" i="39"/>
  <c r="Q343" i="39"/>
  <c r="O343" i="39"/>
  <c r="N343" i="39"/>
  <c r="L343" i="39"/>
  <c r="K343" i="39"/>
  <c r="J343" i="39"/>
  <c r="I343" i="39"/>
  <c r="F343" i="39"/>
  <c r="T342" i="39"/>
  <c r="S342" i="39"/>
  <c r="R342" i="39"/>
  <c r="Q342" i="39"/>
  <c r="O342" i="39"/>
  <c r="N342" i="39"/>
  <c r="L342" i="39"/>
  <c r="K342" i="39"/>
  <c r="J342" i="39"/>
  <c r="I342" i="39"/>
  <c r="F342" i="39"/>
  <c r="T341" i="39"/>
  <c r="S341" i="39"/>
  <c r="R341" i="39"/>
  <c r="Q341" i="39"/>
  <c r="O341" i="39"/>
  <c r="N341" i="39"/>
  <c r="L341" i="39"/>
  <c r="K341" i="39"/>
  <c r="J341" i="39"/>
  <c r="I341" i="39"/>
  <c r="F341" i="39"/>
  <c r="T340" i="39"/>
  <c r="S340" i="39"/>
  <c r="R340" i="39"/>
  <c r="Q340" i="39"/>
  <c r="O340" i="39"/>
  <c r="N340" i="39"/>
  <c r="L340" i="39"/>
  <c r="K340" i="39"/>
  <c r="J340" i="39"/>
  <c r="I340" i="39"/>
  <c r="F340" i="39"/>
  <c r="T339" i="39"/>
  <c r="S339" i="39"/>
  <c r="R339" i="39"/>
  <c r="Q339" i="39"/>
  <c r="O339" i="39"/>
  <c r="N339" i="39"/>
  <c r="L339" i="39"/>
  <c r="K339" i="39"/>
  <c r="J339" i="39"/>
  <c r="I339" i="39"/>
  <c r="F339" i="39"/>
  <c r="T338" i="39"/>
  <c r="S338" i="39"/>
  <c r="R338" i="39"/>
  <c r="Q338" i="39"/>
  <c r="P338" i="39"/>
  <c r="P339" i="39"/>
  <c r="P340" i="39"/>
  <c r="P341" i="39"/>
  <c r="P342" i="39"/>
  <c r="P343" i="39"/>
  <c r="P344" i="39"/>
  <c r="P345" i="39"/>
  <c r="P346" i="39"/>
  <c r="P347" i="39"/>
  <c r="P348" i="39"/>
  <c r="P349" i="39"/>
  <c r="O338" i="39"/>
  <c r="N338" i="39"/>
  <c r="L338" i="39"/>
  <c r="K338" i="39"/>
  <c r="J338" i="39"/>
  <c r="I338" i="39"/>
  <c r="F338" i="39"/>
  <c r="C338" i="39"/>
  <c r="C339" i="39"/>
  <c r="C340" i="39"/>
  <c r="C341" i="39"/>
  <c r="C342" i="39"/>
  <c r="C343" i="39"/>
  <c r="C344" i="39"/>
  <c r="C345" i="39"/>
  <c r="C346" i="39"/>
  <c r="C347" i="39"/>
  <c r="C348" i="39"/>
  <c r="C349" i="39"/>
  <c r="T337" i="39"/>
  <c r="S337" i="39"/>
  <c r="R337" i="39"/>
  <c r="Q337" i="39"/>
  <c r="O337" i="39"/>
  <c r="N337" i="39"/>
  <c r="L337" i="39"/>
  <c r="K337" i="39"/>
  <c r="J337" i="39"/>
  <c r="I337" i="39"/>
  <c r="F337" i="39"/>
  <c r="T335" i="39"/>
  <c r="S335" i="39"/>
  <c r="R335" i="39"/>
  <c r="Q335" i="39"/>
  <c r="O335" i="39"/>
  <c r="N335" i="39"/>
  <c r="L335" i="39"/>
  <c r="K335" i="39"/>
  <c r="J335" i="39"/>
  <c r="I335" i="39"/>
  <c r="F335" i="39"/>
  <c r="T334" i="39"/>
  <c r="S334" i="39"/>
  <c r="R334" i="39"/>
  <c r="Q334" i="39"/>
  <c r="O334" i="39"/>
  <c r="N334" i="39"/>
  <c r="L334" i="39"/>
  <c r="K334" i="39"/>
  <c r="J334" i="39"/>
  <c r="I334" i="39"/>
  <c r="F334" i="39"/>
  <c r="T333" i="39"/>
  <c r="S333" i="39"/>
  <c r="R333" i="39"/>
  <c r="Q333" i="39"/>
  <c r="O333" i="39"/>
  <c r="N333" i="39"/>
  <c r="L333" i="39"/>
  <c r="K333" i="39"/>
  <c r="J333" i="39"/>
  <c r="I333" i="39"/>
  <c r="F333" i="39"/>
  <c r="T332" i="39"/>
  <c r="S332" i="39"/>
  <c r="R332" i="39"/>
  <c r="Q332" i="39"/>
  <c r="O332" i="39"/>
  <c r="N332" i="39"/>
  <c r="L332" i="39"/>
  <c r="K332" i="39"/>
  <c r="J332" i="39"/>
  <c r="I332" i="39"/>
  <c r="F332" i="39"/>
  <c r="T331" i="39"/>
  <c r="S331" i="39"/>
  <c r="R331" i="39"/>
  <c r="Q331" i="39"/>
  <c r="O331" i="39"/>
  <c r="N331" i="39"/>
  <c r="L331" i="39"/>
  <c r="K331" i="39"/>
  <c r="J331" i="39"/>
  <c r="I331" i="39"/>
  <c r="F331" i="39"/>
  <c r="T330" i="39"/>
  <c r="S330" i="39"/>
  <c r="R330" i="39"/>
  <c r="Q330" i="39"/>
  <c r="O330" i="39"/>
  <c r="N330" i="39"/>
  <c r="L330" i="39"/>
  <c r="K330" i="39"/>
  <c r="J330" i="39"/>
  <c r="I330" i="39"/>
  <c r="F330" i="39"/>
  <c r="T329" i="39"/>
  <c r="S329" i="39"/>
  <c r="R329" i="39"/>
  <c r="Q329" i="39"/>
  <c r="O329" i="39"/>
  <c r="N329" i="39"/>
  <c r="L329" i="39"/>
  <c r="K329" i="39"/>
  <c r="J329" i="39"/>
  <c r="I329" i="39"/>
  <c r="F329" i="39"/>
  <c r="T328" i="39"/>
  <c r="S328" i="39"/>
  <c r="R328" i="39"/>
  <c r="Q328" i="39"/>
  <c r="O328" i="39"/>
  <c r="N328" i="39"/>
  <c r="L328" i="39"/>
  <c r="K328" i="39"/>
  <c r="J328" i="39"/>
  <c r="I328" i="39"/>
  <c r="F328" i="39"/>
  <c r="T327" i="39"/>
  <c r="S327" i="39"/>
  <c r="R327" i="39"/>
  <c r="Q327" i="39"/>
  <c r="O327" i="39"/>
  <c r="N327" i="39"/>
  <c r="L327" i="39"/>
  <c r="K327" i="39"/>
  <c r="J327" i="39"/>
  <c r="I327" i="39"/>
  <c r="F327" i="39"/>
  <c r="T326" i="39"/>
  <c r="S326" i="39"/>
  <c r="R326" i="39"/>
  <c r="Q326" i="39"/>
  <c r="O326" i="39"/>
  <c r="N326" i="39"/>
  <c r="L326" i="39"/>
  <c r="K326" i="39"/>
  <c r="J326" i="39"/>
  <c r="I326" i="39"/>
  <c r="F326" i="39"/>
  <c r="T325" i="39"/>
  <c r="S325" i="39"/>
  <c r="R325" i="39"/>
  <c r="Q325" i="39"/>
  <c r="O325" i="39"/>
  <c r="N325" i="39"/>
  <c r="L325" i="39"/>
  <c r="K325" i="39"/>
  <c r="J325" i="39"/>
  <c r="I325" i="39"/>
  <c r="F325" i="39"/>
  <c r="T324" i="39"/>
  <c r="S324" i="39"/>
  <c r="R324" i="39"/>
  <c r="Q324" i="39"/>
  <c r="P324" i="39"/>
  <c r="P325" i="39"/>
  <c r="P326" i="39"/>
  <c r="P327" i="39"/>
  <c r="P328" i="39"/>
  <c r="P329" i="39"/>
  <c r="P330" i="39"/>
  <c r="P331" i="39"/>
  <c r="P332" i="39"/>
  <c r="P333" i="39"/>
  <c r="P334" i="39"/>
  <c r="P335" i="39"/>
  <c r="O324" i="39"/>
  <c r="N324" i="39"/>
  <c r="L324" i="39"/>
  <c r="K324" i="39"/>
  <c r="J324" i="39"/>
  <c r="I324" i="39"/>
  <c r="F324" i="39"/>
  <c r="C324" i="39"/>
  <c r="C325" i="39"/>
  <c r="C326" i="39"/>
  <c r="C327" i="39"/>
  <c r="C328" i="39"/>
  <c r="C329" i="39"/>
  <c r="C330" i="39"/>
  <c r="C331" i="39"/>
  <c r="C332" i="39"/>
  <c r="C333" i="39"/>
  <c r="C334" i="39"/>
  <c r="C335" i="39"/>
  <c r="T323" i="39"/>
  <c r="S323" i="39"/>
  <c r="R323" i="39"/>
  <c r="Q323" i="39"/>
  <c r="O323" i="39"/>
  <c r="N323" i="39"/>
  <c r="L323" i="39"/>
  <c r="K323" i="39"/>
  <c r="J323" i="39"/>
  <c r="I323" i="39"/>
  <c r="F323" i="39"/>
  <c r="T321" i="39"/>
  <c r="S321" i="39"/>
  <c r="R321" i="39"/>
  <c r="Q321" i="39"/>
  <c r="O321" i="39"/>
  <c r="N321" i="39"/>
  <c r="L321" i="39"/>
  <c r="K321" i="39"/>
  <c r="J321" i="39"/>
  <c r="I321" i="39"/>
  <c r="F321" i="39"/>
  <c r="T320" i="39"/>
  <c r="S320" i="39"/>
  <c r="R320" i="39"/>
  <c r="Q320" i="39"/>
  <c r="O320" i="39"/>
  <c r="N320" i="39"/>
  <c r="L320" i="39"/>
  <c r="K320" i="39"/>
  <c r="J320" i="39"/>
  <c r="I320" i="39"/>
  <c r="F320" i="39"/>
  <c r="T319" i="39"/>
  <c r="S319" i="39"/>
  <c r="R319" i="39"/>
  <c r="Q319" i="39"/>
  <c r="O319" i="39"/>
  <c r="N319" i="39"/>
  <c r="L319" i="39"/>
  <c r="K319" i="39"/>
  <c r="J319" i="39"/>
  <c r="I319" i="39"/>
  <c r="F319" i="39"/>
  <c r="T318" i="39"/>
  <c r="S318" i="39"/>
  <c r="R318" i="39"/>
  <c r="Q318" i="39"/>
  <c r="O318" i="39"/>
  <c r="N318" i="39"/>
  <c r="L318" i="39"/>
  <c r="K318" i="39"/>
  <c r="J318" i="39"/>
  <c r="I318" i="39"/>
  <c r="F318" i="39"/>
  <c r="T317" i="39"/>
  <c r="S317" i="39"/>
  <c r="R317" i="39"/>
  <c r="Q317" i="39"/>
  <c r="O317" i="39"/>
  <c r="N317" i="39"/>
  <c r="L317" i="39"/>
  <c r="K317" i="39"/>
  <c r="J317" i="39"/>
  <c r="I317" i="39"/>
  <c r="F317" i="39"/>
  <c r="T316" i="39"/>
  <c r="S316" i="39"/>
  <c r="R316" i="39"/>
  <c r="Q316" i="39"/>
  <c r="O316" i="39"/>
  <c r="N316" i="39"/>
  <c r="L316" i="39"/>
  <c r="K316" i="39"/>
  <c r="J316" i="39"/>
  <c r="I316" i="39"/>
  <c r="F316" i="39"/>
  <c r="T315" i="39"/>
  <c r="S315" i="39"/>
  <c r="R315" i="39"/>
  <c r="Q315" i="39"/>
  <c r="O315" i="39"/>
  <c r="N315" i="39"/>
  <c r="L315" i="39"/>
  <c r="K315" i="39"/>
  <c r="J315" i="39"/>
  <c r="I315" i="39"/>
  <c r="F315" i="39"/>
  <c r="T314" i="39"/>
  <c r="S314" i="39"/>
  <c r="R314" i="39"/>
  <c r="Q314" i="39"/>
  <c r="O314" i="39"/>
  <c r="N314" i="39"/>
  <c r="L314" i="39"/>
  <c r="K314" i="39"/>
  <c r="J314" i="39"/>
  <c r="I314" i="39"/>
  <c r="F314" i="39"/>
  <c r="T313" i="39"/>
  <c r="S313" i="39"/>
  <c r="R313" i="39"/>
  <c r="Q313" i="39"/>
  <c r="O313" i="39"/>
  <c r="N313" i="39"/>
  <c r="L313" i="39"/>
  <c r="K313" i="39"/>
  <c r="J313" i="39"/>
  <c r="I313" i="39"/>
  <c r="F313" i="39"/>
  <c r="T312" i="39"/>
  <c r="S312" i="39"/>
  <c r="R312" i="39"/>
  <c r="Q312" i="39"/>
  <c r="O312" i="39"/>
  <c r="N312" i="39"/>
  <c r="L312" i="39"/>
  <c r="K312" i="39"/>
  <c r="J312" i="39"/>
  <c r="I312" i="39"/>
  <c r="F312" i="39"/>
  <c r="T311" i="39"/>
  <c r="S311" i="39"/>
  <c r="R311" i="39"/>
  <c r="Q311" i="39"/>
  <c r="O311" i="39"/>
  <c r="N311" i="39"/>
  <c r="L311" i="39"/>
  <c r="K311" i="39"/>
  <c r="J311" i="39"/>
  <c r="I311" i="39"/>
  <c r="F311" i="39"/>
  <c r="T310" i="39"/>
  <c r="S310" i="39"/>
  <c r="R310" i="39"/>
  <c r="Q310" i="39"/>
  <c r="P310" i="39"/>
  <c r="P311" i="39"/>
  <c r="P312" i="39"/>
  <c r="P313" i="39"/>
  <c r="P314" i="39"/>
  <c r="P315" i="39"/>
  <c r="P316" i="39"/>
  <c r="P317" i="39"/>
  <c r="P318" i="39"/>
  <c r="P319" i="39"/>
  <c r="P320" i="39"/>
  <c r="P321" i="39"/>
  <c r="O310" i="39"/>
  <c r="N310" i="39"/>
  <c r="L310" i="39"/>
  <c r="K310" i="39"/>
  <c r="J310" i="39"/>
  <c r="I310" i="39"/>
  <c r="F310" i="39"/>
  <c r="C310" i="39"/>
  <c r="C311" i="39"/>
  <c r="C312" i="39"/>
  <c r="C313" i="39"/>
  <c r="C314" i="39"/>
  <c r="C315" i="39"/>
  <c r="C316" i="39"/>
  <c r="C317" i="39"/>
  <c r="C318" i="39"/>
  <c r="C319" i="39"/>
  <c r="C320" i="39"/>
  <c r="C321" i="39"/>
  <c r="T309" i="39"/>
  <c r="S309" i="39"/>
  <c r="R309" i="39"/>
  <c r="Q309" i="39"/>
  <c r="O309" i="39"/>
  <c r="N309" i="39"/>
  <c r="L309" i="39"/>
  <c r="K309" i="39"/>
  <c r="J309" i="39"/>
  <c r="I309" i="39"/>
  <c r="F309" i="39"/>
  <c r="T307" i="39"/>
  <c r="S307" i="39"/>
  <c r="R307" i="39"/>
  <c r="Q307" i="39"/>
  <c r="O307" i="39"/>
  <c r="N307" i="39"/>
  <c r="L307" i="39"/>
  <c r="K307" i="39"/>
  <c r="J307" i="39"/>
  <c r="I307" i="39"/>
  <c r="F307" i="39"/>
  <c r="T306" i="39"/>
  <c r="S306" i="39"/>
  <c r="R306" i="39"/>
  <c r="Q306" i="39"/>
  <c r="O306" i="39"/>
  <c r="N306" i="39"/>
  <c r="L306" i="39"/>
  <c r="K306" i="39"/>
  <c r="J306" i="39"/>
  <c r="I306" i="39"/>
  <c r="F306" i="39"/>
  <c r="T305" i="39"/>
  <c r="S305" i="39"/>
  <c r="R305" i="39"/>
  <c r="Q305" i="39"/>
  <c r="O305" i="39"/>
  <c r="N305" i="39"/>
  <c r="L305" i="39"/>
  <c r="K305" i="39"/>
  <c r="J305" i="39"/>
  <c r="I305" i="39"/>
  <c r="F305" i="39"/>
  <c r="T304" i="39"/>
  <c r="S304" i="39"/>
  <c r="R304" i="39"/>
  <c r="Q304" i="39"/>
  <c r="O304" i="39"/>
  <c r="N304" i="39"/>
  <c r="L304" i="39"/>
  <c r="K304" i="39"/>
  <c r="J304" i="39"/>
  <c r="I304" i="39"/>
  <c r="F304" i="39"/>
  <c r="T303" i="39"/>
  <c r="S303" i="39"/>
  <c r="R303" i="39"/>
  <c r="Q303" i="39"/>
  <c r="O303" i="39"/>
  <c r="N303" i="39"/>
  <c r="L303" i="39"/>
  <c r="K303" i="39"/>
  <c r="J303" i="39"/>
  <c r="I303" i="39"/>
  <c r="F303" i="39"/>
  <c r="T302" i="39"/>
  <c r="S302" i="39"/>
  <c r="R302" i="39"/>
  <c r="Q302" i="39"/>
  <c r="O302" i="39"/>
  <c r="N302" i="39"/>
  <c r="L302" i="39"/>
  <c r="K302" i="39"/>
  <c r="J302" i="39"/>
  <c r="I302" i="39"/>
  <c r="F302" i="39"/>
  <c r="T301" i="39"/>
  <c r="S301" i="39"/>
  <c r="R301" i="39"/>
  <c r="Q301" i="39"/>
  <c r="O301" i="39"/>
  <c r="N301" i="39"/>
  <c r="L301" i="39"/>
  <c r="K301" i="39"/>
  <c r="J301" i="39"/>
  <c r="I301" i="39"/>
  <c r="F301" i="39"/>
  <c r="T300" i="39"/>
  <c r="S300" i="39"/>
  <c r="R300" i="39"/>
  <c r="Q300" i="39"/>
  <c r="O300" i="39"/>
  <c r="N300" i="39"/>
  <c r="L300" i="39"/>
  <c r="K300" i="39"/>
  <c r="J300" i="39"/>
  <c r="I300" i="39"/>
  <c r="F300" i="39"/>
  <c r="T299" i="39"/>
  <c r="S299" i="39"/>
  <c r="R299" i="39"/>
  <c r="Q299" i="39"/>
  <c r="O299" i="39"/>
  <c r="N299" i="39"/>
  <c r="L299" i="39"/>
  <c r="K299" i="39"/>
  <c r="J299" i="39"/>
  <c r="I299" i="39"/>
  <c r="F299" i="39"/>
  <c r="T298" i="39"/>
  <c r="S298" i="39"/>
  <c r="R298" i="39"/>
  <c r="Q298" i="39"/>
  <c r="O298" i="39"/>
  <c r="N298" i="39"/>
  <c r="L298" i="39"/>
  <c r="K298" i="39"/>
  <c r="J298" i="39"/>
  <c r="I298" i="39"/>
  <c r="F298" i="39"/>
  <c r="T297" i="39"/>
  <c r="S297" i="39"/>
  <c r="R297" i="39"/>
  <c r="Q297" i="39"/>
  <c r="O297" i="39"/>
  <c r="N297" i="39"/>
  <c r="L297" i="39"/>
  <c r="K297" i="39"/>
  <c r="J297" i="39"/>
  <c r="I297" i="39"/>
  <c r="F297" i="39"/>
  <c r="T296" i="39"/>
  <c r="S296" i="39"/>
  <c r="R296" i="39"/>
  <c r="Q296" i="39"/>
  <c r="P296" i="39"/>
  <c r="P297" i="39"/>
  <c r="P298" i="39"/>
  <c r="P299" i="39"/>
  <c r="P300" i="39"/>
  <c r="P301" i="39"/>
  <c r="P302" i="39"/>
  <c r="P303" i="39"/>
  <c r="P304" i="39"/>
  <c r="P305" i="39"/>
  <c r="P306" i="39"/>
  <c r="P307" i="39"/>
  <c r="O296" i="39"/>
  <c r="N296" i="39"/>
  <c r="L296" i="39"/>
  <c r="K296" i="39"/>
  <c r="J296" i="39"/>
  <c r="I296" i="39"/>
  <c r="F296" i="39"/>
  <c r="C296" i="39"/>
  <c r="C297" i="39"/>
  <c r="C298" i="39"/>
  <c r="C299" i="39"/>
  <c r="C300" i="39"/>
  <c r="C301" i="39"/>
  <c r="C302" i="39"/>
  <c r="C303" i="39"/>
  <c r="C304" i="39"/>
  <c r="C305" i="39"/>
  <c r="C306" i="39"/>
  <c r="C307" i="39"/>
  <c r="T295" i="39"/>
  <c r="S295" i="39"/>
  <c r="R295" i="39"/>
  <c r="Q295" i="39"/>
  <c r="O295" i="39"/>
  <c r="N295" i="39"/>
  <c r="L295" i="39"/>
  <c r="K295" i="39"/>
  <c r="J295" i="39"/>
  <c r="I295" i="39"/>
  <c r="F295" i="39"/>
  <c r="T293" i="39"/>
  <c r="S293" i="39"/>
  <c r="R293" i="39"/>
  <c r="Q293" i="39"/>
  <c r="O293" i="39"/>
  <c r="N293" i="39"/>
  <c r="L293" i="39"/>
  <c r="K293" i="39"/>
  <c r="J293" i="39"/>
  <c r="I293" i="39"/>
  <c r="F293" i="39"/>
  <c r="T292" i="39"/>
  <c r="S292" i="39"/>
  <c r="R292" i="39"/>
  <c r="Q292" i="39"/>
  <c r="O292" i="39"/>
  <c r="N292" i="39"/>
  <c r="L292" i="39"/>
  <c r="K292" i="39"/>
  <c r="J292" i="39"/>
  <c r="I292" i="39"/>
  <c r="F292" i="39"/>
  <c r="T291" i="39"/>
  <c r="S291" i="39"/>
  <c r="R291" i="39"/>
  <c r="Q291" i="39"/>
  <c r="O291" i="39"/>
  <c r="N291" i="39"/>
  <c r="L291" i="39"/>
  <c r="K291" i="39"/>
  <c r="J291" i="39"/>
  <c r="I291" i="39"/>
  <c r="F291" i="39"/>
  <c r="T290" i="39"/>
  <c r="S290" i="39"/>
  <c r="R290" i="39"/>
  <c r="Q290" i="39"/>
  <c r="O290" i="39"/>
  <c r="N290" i="39"/>
  <c r="L290" i="39"/>
  <c r="K290" i="39"/>
  <c r="J290" i="39"/>
  <c r="I290" i="39"/>
  <c r="F290" i="39"/>
  <c r="T289" i="39"/>
  <c r="S289" i="39"/>
  <c r="R289" i="39"/>
  <c r="Q289" i="39"/>
  <c r="O289" i="39"/>
  <c r="N289" i="39"/>
  <c r="L289" i="39"/>
  <c r="K289" i="39"/>
  <c r="J289" i="39"/>
  <c r="I289" i="39"/>
  <c r="F289" i="39"/>
  <c r="T288" i="39"/>
  <c r="S288" i="39"/>
  <c r="R288" i="39"/>
  <c r="Q288" i="39"/>
  <c r="O288" i="39"/>
  <c r="N288" i="39"/>
  <c r="L288" i="39"/>
  <c r="K288" i="39"/>
  <c r="J288" i="39"/>
  <c r="I288" i="39"/>
  <c r="F288" i="39"/>
  <c r="T287" i="39"/>
  <c r="S287" i="39"/>
  <c r="R287" i="39"/>
  <c r="Q287" i="39"/>
  <c r="O287" i="39"/>
  <c r="N287" i="39"/>
  <c r="L287" i="39"/>
  <c r="K287" i="39"/>
  <c r="J287" i="39"/>
  <c r="I287" i="39"/>
  <c r="F287" i="39"/>
  <c r="T286" i="39"/>
  <c r="S286" i="39"/>
  <c r="R286" i="39"/>
  <c r="Q286" i="39"/>
  <c r="O286" i="39"/>
  <c r="N286" i="39"/>
  <c r="L286" i="39"/>
  <c r="K286" i="39"/>
  <c r="J286" i="39"/>
  <c r="I286" i="39"/>
  <c r="F286" i="39"/>
  <c r="T285" i="39"/>
  <c r="S285" i="39"/>
  <c r="R285" i="39"/>
  <c r="Q285" i="39"/>
  <c r="O285" i="39"/>
  <c r="N285" i="39"/>
  <c r="L285" i="39"/>
  <c r="K285" i="39"/>
  <c r="J285" i="39"/>
  <c r="I285" i="39"/>
  <c r="F285" i="39"/>
  <c r="T284" i="39"/>
  <c r="S284" i="39"/>
  <c r="R284" i="39"/>
  <c r="Q284" i="39"/>
  <c r="O284" i="39"/>
  <c r="N284" i="39"/>
  <c r="L284" i="39"/>
  <c r="K284" i="39"/>
  <c r="J284" i="39"/>
  <c r="I284" i="39"/>
  <c r="F284" i="39"/>
  <c r="T283" i="39"/>
  <c r="S283" i="39"/>
  <c r="R283" i="39"/>
  <c r="Q283" i="39"/>
  <c r="O283" i="39"/>
  <c r="N283" i="39"/>
  <c r="L283" i="39"/>
  <c r="K283" i="39"/>
  <c r="J283" i="39"/>
  <c r="I283" i="39"/>
  <c r="F283" i="39"/>
  <c r="T282" i="39"/>
  <c r="S282" i="39"/>
  <c r="R282" i="39"/>
  <c r="Q282" i="39"/>
  <c r="P282" i="39"/>
  <c r="P283" i="39"/>
  <c r="P284" i="39"/>
  <c r="P285" i="39"/>
  <c r="P286" i="39"/>
  <c r="P287" i="39"/>
  <c r="P288" i="39"/>
  <c r="P289" i="39"/>
  <c r="P290" i="39"/>
  <c r="P291" i="39"/>
  <c r="P292" i="39"/>
  <c r="P293" i="39"/>
  <c r="O282" i="39"/>
  <c r="N282" i="39"/>
  <c r="L282" i="39"/>
  <c r="K282" i="39"/>
  <c r="J282" i="39"/>
  <c r="I282" i="39"/>
  <c r="F282" i="39"/>
  <c r="C282" i="39"/>
  <c r="C283" i="39"/>
  <c r="C284" i="39"/>
  <c r="C285" i="39"/>
  <c r="C286" i="39"/>
  <c r="C287" i="39"/>
  <c r="C288" i="39"/>
  <c r="C289" i="39"/>
  <c r="C290" i="39"/>
  <c r="C291" i="39"/>
  <c r="C292" i="39"/>
  <c r="C293" i="39"/>
  <c r="T281" i="39"/>
  <c r="S281" i="39"/>
  <c r="R281" i="39"/>
  <c r="Q281" i="39"/>
  <c r="O281" i="39"/>
  <c r="N281" i="39"/>
  <c r="L281" i="39"/>
  <c r="K281" i="39"/>
  <c r="J281" i="39"/>
  <c r="I281" i="39"/>
  <c r="F281" i="39"/>
  <c r="T278" i="39"/>
  <c r="S278" i="39"/>
  <c r="R278" i="39"/>
  <c r="Q278" i="39"/>
  <c r="O278" i="39"/>
  <c r="N278" i="39"/>
  <c r="L278" i="39"/>
  <c r="K278" i="39"/>
  <c r="J278" i="39"/>
  <c r="I278" i="39"/>
  <c r="F278" i="39"/>
  <c r="T277" i="39"/>
  <c r="S277" i="39"/>
  <c r="R277" i="39"/>
  <c r="Q277" i="39"/>
  <c r="O277" i="39"/>
  <c r="N277" i="39"/>
  <c r="L277" i="39"/>
  <c r="K277" i="39"/>
  <c r="J277" i="39"/>
  <c r="I277" i="39"/>
  <c r="F277" i="39"/>
  <c r="T276" i="39"/>
  <c r="S276" i="39"/>
  <c r="R276" i="39"/>
  <c r="Q276" i="39"/>
  <c r="O276" i="39"/>
  <c r="N276" i="39"/>
  <c r="L276" i="39"/>
  <c r="K276" i="39"/>
  <c r="J276" i="39"/>
  <c r="I276" i="39"/>
  <c r="F276" i="39"/>
  <c r="T275" i="39"/>
  <c r="S275" i="39"/>
  <c r="R275" i="39"/>
  <c r="Q275" i="39"/>
  <c r="O275" i="39"/>
  <c r="N275" i="39"/>
  <c r="L275" i="39"/>
  <c r="K275" i="39"/>
  <c r="J275" i="39"/>
  <c r="I275" i="39"/>
  <c r="F275" i="39"/>
  <c r="T274" i="39"/>
  <c r="S274" i="39"/>
  <c r="R274" i="39"/>
  <c r="Q274" i="39"/>
  <c r="O274" i="39"/>
  <c r="N274" i="39"/>
  <c r="L274" i="39"/>
  <c r="K274" i="39"/>
  <c r="J274" i="39"/>
  <c r="I274" i="39"/>
  <c r="F274" i="39"/>
  <c r="T273" i="39"/>
  <c r="S273" i="39"/>
  <c r="R273" i="39"/>
  <c r="Q273" i="39"/>
  <c r="O273" i="39"/>
  <c r="N273" i="39"/>
  <c r="L273" i="39"/>
  <c r="K273" i="39"/>
  <c r="J273" i="39"/>
  <c r="I273" i="39"/>
  <c r="F273" i="39"/>
  <c r="T272" i="39"/>
  <c r="S272" i="39"/>
  <c r="R272" i="39"/>
  <c r="Q272" i="39"/>
  <c r="O272" i="39"/>
  <c r="N272" i="39"/>
  <c r="L272" i="39"/>
  <c r="K272" i="39"/>
  <c r="J272" i="39"/>
  <c r="I272" i="39"/>
  <c r="F272" i="39"/>
  <c r="T271" i="39"/>
  <c r="S271" i="39"/>
  <c r="R271" i="39"/>
  <c r="Q271" i="39"/>
  <c r="O271" i="39"/>
  <c r="N271" i="39"/>
  <c r="L271" i="39"/>
  <c r="K271" i="39"/>
  <c r="J271" i="39"/>
  <c r="I271" i="39"/>
  <c r="F271" i="39"/>
  <c r="T270" i="39"/>
  <c r="S270" i="39"/>
  <c r="R270" i="39"/>
  <c r="Q270" i="39"/>
  <c r="O270" i="39"/>
  <c r="N270" i="39"/>
  <c r="L270" i="39"/>
  <c r="K270" i="39"/>
  <c r="J270" i="39"/>
  <c r="I270" i="39"/>
  <c r="F270" i="39"/>
  <c r="T269" i="39"/>
  <c r="S269" i="39"/>
  <c r="R269" i="39"/>
  <c r="Q269" i="39"/>
  <c r="O269" i="39"/>
  <c r="N269" i="39"/>
  <c r="L269" i="39"/>
  <c r="K269" i="39"/>
  <c r="J269" i="39"/>
  <c r="I269" i="39"/>
  <c r="F269" i="39"/>
  <c r="T268" i="39"/>
  <c r="S268" i="39"/>
  <c r="R268" i="39"/>
  <c r="Q268" i="39"/>
  <c r="O268" i="39"/>
  <c r="N268" i="39"/>
  <c r="L268" i="39"/>
  <c r="K268" i="39"/>
  <c r="J268" i="39"/>
  <c r="I268" i="39"/>
  <c r="F268" i="39"/>
  <c r="T267" i="39"/>
  <c r="S267" i="39"/>
  <c r="R267" i="39"/>
  <c r="Q267" i="39"/>
  <c r="P267" i="39"/>
  <c r="P268" i="39"/>
  <c r="P269" i="39"/>
  <c r="P270" i="39"/>
  <c r="P271" i="39"/>
  <c r="P272" i="39"/>
  <c r="P273" i="39"/>
  <c r="P274" i="39"/>
  <c r="P275" i="39"/>
  <c r="P276" i="39"/>
  <c r="P277" i="39"/>
  <c r="P278" i="39"/>
  <c r="O267" i="39"/>
  <c r="N267" i="39"/>
  <c r="L267" i="39"/>
  <c r="K267" i="39"/>
  <c r="J267" i="39"/>
  <c r="I267" i="39"/>
  <c r="F267" i="39"/>
  <c r="C267" i="39"/>
  <c r="C268" i="39"/>
  <c r="C269" i="39"/>
  <c r="C270" i="39"/>
  <c r="C271" i="39"/>
  <c r="C272" i="39"/>
  <c r="C273" i="39"/>
  <c r="C274" i="39"/>
  <c r="C275" i="39"/>
  <c r="C276" i="39"/>
  <c r="C277" i="39"/>
  <c r="C278" i="39"/>
  <c r="T266" i="39"/>
  <c r="S266" i="39"/>
  <c r="R266" i="39"/>
  <c r="Q266" i="39"/>
  <c r="O266" i="39"/>
  <c r="N266" i="39"/>
  <c r="L266" i="39"/>
  <c r="K266" i="39"/>
  <c r="J266" i="39"/>
  <c r="I266" i="39"/>
  <c r="F266" i="39"/>
  <c r="T264" i="39"/>
  <c r="S264" i="39"/>
  <c r="R264" i="39"/>
  <c r="Q264" i="39"/>
  <c r="O264" i="39"/>
  <c r="N264" i="39"/>
  <c r="L264" i="39"/>
  <c r="K264" i="39"/>
  <c r="J264" i="39"/>
  <c r="I264" i="39"/>
  <c r="T263" i="39"/>
  <c r="S263" i="39"/>
  <c r="R263" i="39"/>
  <c r="Q263" i="39"/>
  <c r="O263" i="39"/>
  <c r="N263" i="39"/>
  <c r="L263" i="39"/>
  <c r="K263" i="39"/>
  <c r="J263" i="39"/>
  <c r="I263" i="39"/>
  <c r="T262" i="39"/>
  <c r="S262" i="39"/>
  <c r="R262" i="39"/>
  <c r="Q262" i="39"/>
  <c r="O262" i="39"/>
  <c r="N262" i="39"/>
  <c r="L262" i="39"/>
  <c r="K262" i="39"/>
  <c r="J262" i="39"/>
  <c r="I262" i="39"/>
  <c r="T261" i="39"/>
  <c r="S261" i="39"/>
  <c r="R261" i="39"/>
  <c r="Q261" i="39"/>
  <c r="O261" i="39"/>
  <c r="N261" i="39"/>
  <c r="L261" i="39"/>
  <c r="K261" i="39"/>
  <c r="J261" i="39"/>
  <c r="I261" i="39"/>
  <c r="T260" i="39"/>
  <c r="S260" i="39"/>
  <c r="R260" i="39"/>
  <c r="Q260" i="39"/>
  <c r="O260" i="39"/>
  <c r="N260" i="39"/>
  <c r="L260" i="39"/>
  <c r="K260" i="39"/>
  <c r="J260" i="39"/>
  <c r="I260" i="39"/>
  <c r="T259" i="39"/>
  <c r="S259" i="39"/>
  <c r="R259" i="39"/>
  <c r="Q259" i="39"/>
  <c r="O259" i="39"/>
  <c r="N259" i="39"/>
  <c r="L259" i="39"/>
  <c r="K259" i="39"/>
  <c r="J259" i="39"/>
  <c r="I259" i="39"/>
  <c r="T258" i="39"/>
  <c r="S258" i="39"/>
  <c r="R258" i="39"/>
  <c r="Q258" i="39"/>
  <c r="O258" i="39"/>
  <c r="N258" i="39"/>
  <c r="L258" i="39"/>
  <c r="K258" i="39"/>
  <c r="J258" i="39"/>
  <c r="I258" i="39"/>
  <c r="T257" i="39"/>
  <c r="S257" i="39"/>
  <c r="R257" i="39"/>
  <c r="Q257" i="39"/>
  <c r="O257" i="39"/>
  <c r="N257" i="39"/>
  <c r="L257" i="39"/>
  <c r="K257" i="39"/>
  <c r="J257" i="39"/>
  <c r="I257" i="39"/>
  <c r="T256" i="39"/>
  <c r="S256" i="39"/>
  <c r="R256" i="39"/>
  <c r="Q256" i="39"/>
  <c r="O256" i="39"/>
  <c r="N256" i="39"/>
  <c r="L256" i="39"/>
  <c r="K256" i="39"/>
  <c r="J256" i="39"/>
  <c r="I256" i="39"/>
  <c r="T255" i="39"/>
  <c r="S255" i="39"/>
  <c r="R255" i="39"/>
  <c r="Q255" i="39"/>
  <c r="O255" i="39"/>
  <c r="N255" i="39"/>
  <c r="L255" i="39"/>
  <c r="K255" i="39"/>
  <c r="J255" i="39"/>
  <c r="I255" i="39"/>
  <c r="T254" i="39"/>
  <c r="S254" i="39"/>
  <c r="R254" i="39"/>
  <c r="Q254" i="39"/>
  <c r="O254" i="39"/>
  <c r="N254" i="39"/>
  <c r="L254" i="39"/>
  <c r="K254" i="39"/>
  <c r="J254" i="39"/>
  <c r="I254" i="39"/>
  <c r="T253" i="39"/>
  <c r="S253" i="39"/>
  <c r="R253" i="39"/>
  <c r="Q253" i="39"/>
  <c r="P253" i="39"/>
  <c r="P254" i="39"/>
  <c r="P255" i="39"/>
  <c r="P256" i="39"/>
  <c r="P257" i="39"/>
  <c r="P258" i="39"/>
  <c r="P259" i="39"/>
  <c r="P260" i="39"/>
  <c r="P261" i="39"/>
  <c r="P262" i="39"/>
  <c r="P263" i="39"/>
  <c r="P264" i="39"/>
  <c r="O253" i="39"/>
  <c r="N253" i="39"/>
  <c r="L253" i="39"/>
  <c r="K253" i="39"/>
  <c r="J253" i="39"/>
  <c r="I253" i="39"/>
  <c r="C253" i="39"/>
  <c r="C254" i="39"/>
  <c r="C255" i="39"/>
  <c r="C256" i="39"/>
  <c r="C257" i="39"/>
  <c r="C258" i="39"/>
  <c r="C259" i="39"/>
  <c r="C260" i="39"/>
  <c r="C261" i="39"/>
  <c r="C262" i="39"/>
  <c r="C263" i="39"/>
  <c r="C264" i="39"/>
  <c r="T252" i="39"/>
  <c r="S252" i="39"/>
  <c r="R252" i="39"/>
  <c r="Q252" i="39"/>
  <c r="O252" i="39"/>
  <c r="N252" i="39"/>
  <c r="L252" i="39"/>
  <c r="K252" i="39"/>
  <c r="J252" i="39"/>
  <c r="I252" i="39"/>
  <c r="T250" i="39"/>
  <c r="S250" i="39"/>
  <c r="R250" i="39"/>
  <c r="Q250" i="39"/>
  <c r="O250" i="39"/>
  <c r="N250" i="39"/>
  <c r="L250" i="39"/>
  <c r="K250" i="39"/>
  <c r="J250" i="39"/>
  <c r="I250" i="39"/>
  <c r="T249" i="39"/>
  <c r="S249" i="39"/>
  <c r="R249" i="39"/>
  <c r="Q249" i="39"/>
  <c r="O249" i="39"/>
  <c r="N249" i="39"/>
  <c r="L249" i="39"/>
  <c r="K249" i="39"/>
  <c r="J249" i="39"/>
  <c r="I249" i="39"/>
  <c r="T248" i="39"/>
  <c r="S248" i="39"/>
  <c r="R248" i="39"/>
  <c r="Q248" i="39"/>
  <c r="O248" i="39"/>
  <c r="N248" i="39"/>
  <c r="L248" i="39"/>
  <c r="K248" i="39"/>
  <c r="J248" i="39"/>
  <c r="I248" i="39"/>
  <c r="T247" i="39"/>
  <c r="S247" i="39"/>
  <c r="R247" i="39"/>
  <c r="Q247" i="39"/>
  <c r="O247" i="39"/>
  <c r="N247" i="39"/>
  <c r="L247" i="39"/>
  <c r="K247" i="39"/>
  <c r="J247" i="39"/>
  <c r="I247" i="39"/>
  <c r="T246" i="39"/>
  <c r="S246" i="39"/>
  <c r="R246" i="39"/>
  <c r="Q246" i="39"/>
  <c r="O246" i="39"/>
  <c r="N246" i="39"/>
  <c r="L246" i="39"/>
  <c r="K246" i="39"/>
  <c r="J246" i="39"/>
  <c r="I246" i="39"/>
  <c r="T245" i="39"/>
  <c r="S245" i="39"/>
  <c r="R245" i="39"/>
  <c r="Q245" i="39"/>
  <c r="O245" i="39"/>
  <c r="N245" i="39"/>
  <c r="L245" i="39"/>
  <c r="K245" i="39"/>
  <c r="J245" i="39"/>
  <c r="I245" i="39"/>
  <c r="T244" i="39"/>
  <c r="S244" i="39"/>
  <c r="R244" i="39"/>
  <c r="Q244" i="39"/>
  <c r="O244" i="39"/>
  <c r="N244" i="39"/>
  <c r="L244" i="39"/>
  <c r="K244" i="39"/>
  <c r="J244" i="39"/>
  <c r="I244" i="39"/>
  <c r="T243" i="39"/>
  <c r="S243" i="39"/>
  <c r="R243" i="39"/>
  <c r="Q243" i="39"/>
  <c r="O243" i="39"/>
  <c r="N243" i="39"/>
  <c r="L243" i="39"/>
  <c r="K243" i="39"/>
  <c r="J243" i="39"/>
  <c r="I243" i="39"/>
  <c r="T242" i="39"/>
  <c r="S242" i="39"/>
  <c r="R242" i="39"/>
  <c r="Q242" i="39"/>
  <c r="O242" i="39"/>
  <c r="N242" i="39"/>
  <c r="L242" i="39"/>
  <c r="K242" i="39"/>
  <c r="J242" i="39"/>
  <c r="I242" i="39"/>
  <c r="T241" i="39"/>
  <c r="S241" i="39"/>
  <c r="R241" i="39"/>
  <c r="Q241" i="39"/>
  <c r="O241" i="39"/>
  <c r="N241" i="39"/>
  <c r="L241" i="39"/>
  <c r="K241" i="39"/>
  <c r="J241" i="39"/>
  <c r="I241" i="39"/>
  <c r="T240" i="39"/>
  <c r="S240" i="39"/>
  <c r="R240" i="39"/>
  <c r="Q240" i="39"/>
  <c r="O240" i="39"/>
  <c r="N240" i="39"/>
  <c r="L240" i="39"/>
  <c r="K240" i="39"/>
  <c r="J240" i="39"/>
  <c r="I240" i="39"/>
  <c r="T239" i="39"/>
  <c r="S239" i="39"/>
  <c r="R239" i="39"/>
  <c r="Q239" i="39"/>
  <c r="P239" i="39"/>
  <c r="P240" i="39"/>
  <c r="P241" i="39"/>
  <c r="P242" i="39"/>
  <c r="P243" i="39"/>
  <c r="P244" i="39"/>
  <c r="P245" i="39"/>
  <c r="P246" i="39"/>
  <c r="P247" i="39"/>
  <c r="P248" i="39"/>
  <c r="P249" i="39"/>
  <c r="P250" i="39"/>
  <c r="O239" i="39"/>
  <c r="N239" i="39"/>
  <c r="L239" i="39"/>
  <c r="K239" i="39"/>
  <c r="J239" i="39"/>
  <c r="I239" i="39"/>
  <c r="C239" i="39"/>
  <c r="C240" i="39"/>
  <c r="C241" i="39"/>
  <c r="C242" i="39"/>
  <c r="C243" i="39"/>
  <c r="C244" i="39"/>
  <c r="C245" i="39"/>
  <c r="C246" i="39"/>
  <c r="C247" i="39"/>
  <c r="C248" i="39"/>
  <c r="C249" i="39"/>
  <c r="C250" i="39"/>
  <c r="T238" i="39"/>
  <c r="S238" i="39"/>
  <c r="R238" i="39"/>
  <c r="O238" i="39"/>
  <c r="N238" i="39"/>
  <c r="L238" i="39"/>
  <c r="K238" i="39"/>
  <c r="J238" i="39"/>
  <c r="I238" i="39"/>
  <c r="T235" i="39"/>
  <c r="S235" i="39"/>
  <c r="R235" i="39"/>
  <c r="Q235" i="39"/>
  <c r="O235" i="39"/>
  <c r="N235" i="39"/>
  <c r="L235" i="39"/>
  <c r="K235" i="39"/>
  <c r="J235" i="39"/>
  <c r="I235" i="39"/>
  <c r="F235" i="39"/>
  <c r="T234" i="39"/>
  <c r="S234" i="39"/>
  <c r="R234" i="39"/>
  <c r="Q234" i="39"/>
  <c r="O234" i="39"/>
  <c r="N234" i="39"/>
  <c r="L234" i="39"/>
  <c r="K234" i="39"/>
  <c r="J234" i="39"/>
  <c r="I234" i="39"/>
  <c r="F234" i="39"/>
  <c r="T233" i="39"/>
  <c r="S233" i="39"/>
  <c r="R233" i="39"/>
  <c r="Q233" i="39"/>
  <c r="O233" i="39"/>
  <c r="N233" i="39"/>
  <c r="L233" i="39"/>
  <c r="K233" i="39"/>
  <c r="J233" i="39"/>
  <c r="I233" i="39"/>
  <c r="F233" i="39"/>
  <c r="T232" i="39"/>
  <c r="S232" i="39"/>
  <c r="R232" i="39"/>
  <c r="Q232" i="39"/>
  <c r="O232" i="39"/>
  <c r="N232" i="39"/>
  <c r="L232" i="39"/>
  <c r="K232" i="39"/>
  <c r="J232" i="39"/>
  <c r="I232" i="39"/>
  <c r="F232" i="39"/>
  <c r="T231" i="39"/>
  <c r="S231" i="39"/>
  <c r="R231" i="39"/>
  <c r="Q231" i="39"/>
  <c r="O231" i="39"/>
  <c r="N231" i="39"/>
  <c r="L231" i="39"/>
  <c r="K231" i="39"/>
  <c r="J231" i="39"/>
  <c r="I231" i="39"/>
  <c r="F231" i="39"/>
  <c r="T230" i="39"/>
  <c r="S230" i="39"/>
  <c r="R230" i="39"/>
  <c r="Q230" i="39"/>
  <c r="O230" i="39"/>
  <c r="N230" i="39"/>
  <c r="L230" i="39"/>
  <c r="K230" i="39"/>
  <c r="J230" i="39"/>
  <c r="I230" i="39"/>
  <c r="F230" i="39"/>
  <c r="T229" i="39"/>
  <c r="S229" i="39"/>
  <c r="R229" i="39"/>
  <c r="Q229" i="39"/>
  <c r="O229" i="39"/>
  <c r="N229" i="39"/>
  <c r="L229" i="39"/>
  <c r="K229" i="39"/>
  <c r="J229" i="39"/>
  <c r="I229" i="39"/>
  <c r="F229" i="39"/>
  <c r="T228" i="39"/>
  <c r="S228" i="39"/>
  <c r="R228" i="39"/>
  <c r="Q228" i="39"/>
  <c r="O228" i="39"/>
  <c r="N228" i="39"/>
  <c r="M228" i="39"/>
  <c r="M229" i="39"/>
  <c r="M230" i="39"/>
  <c r="M231" i="39"/>
  <c r="M232" i="39"/>
  <c r="M233" i="39"/>
  <c r="M234" i="39"/>
  <c r="M235" i="39"/>
  <c r="L228" i="39"/>
  <c r="K228" i="39"/>
  <c r="J228" i="39"/>
  <c r="I228" i="39"/>
  <c r="F228" i="39"/>
  <c r="T227" i="39"/>
  <c r="S227" i="39"/>
  <c r="R227" i="39"/>
  <c r="Q227" i="39"/>
  <c r="P227" i="39"/>
  <c r="P228" i="39"/>
  <c r="P229" i="39"/>
  <c r="P230" i="39"/>
  <c r="P231" i="39"/>
  <c r="P232" i="39"/>
  <c r="P233" i="39"/>
  <c r="P234" i="39"/>
  <c r="P235" i="39"/>
  <c r="O227" i="39"/>
  <c r="N227" i="39"/>
  <c r="L227" i="39"/>
  <c r="K227" i="39"/>
  <c r="J227" i="39"/>
  <c r="I227" i="39"/>
  <c r="F227" i="39"/>
  <c r="C227" i="39"/>
  <c r="C228" i="39"/>
  <c r="C229" i="39"/>
  <c r="C230" i="39"/>
  <c r="C231" i="39"/>
  <c r="C232" i="39"/>
  <c r="C233" i="39"/>
  <c r="C234" i="39"/>
  <c r="C235" i="39"/>
  <c r="T225" i="39"/>
  <c r="S225" i="39"/>
  <c r="R225" i="39"/>
  <c r="Q225" i="39"/>
  <c r="O225" i="39"/>
  <c r="N225" i="39"/>
  <c r="L225" i="39"/>
  <c r="K225" i="39"/>
  <c r="J225" i="39"/>
  <c r="I225" i="39"/>
  <c r="F225" i="39"/>
  <c r="T224" i="39"/>
  <c r="S224" i="39"/>
  <c r="R224" i="39"/>
  <c r="Q224" i="39"/>
  <c r="O224" i="39"/>
  <c r="N224" i="39"/>
  <c r="L224" i="39"/>
  <c r="K224" i="39"/>
  <c r="J224" i="39"/>
  <c r="I224" i="39"/>
  <c r="F224" i="39"/>
  <c r="T223" i="39"/>
  <c r="S223" i="39"/>
  <c r="R223" i="39"/>
  <c r="Q223" i="39"/>
  <c r="O223" i="39"/>
  <c r="N223" i="39"/>
  <c r="L223" i="39"/>
  <c r="K223" i="39"/>
  <c r="J223" i="39"/>
  <c r="I223" i="39"/>
  <c r="F223" i="39"/>
  <c r="T222" i="39"/>
  <c r="S222" i="39"/>
  <c r="R222" i="39"/>
  <c r="Q222" i="39"/>
  <c r="O222" i="39"/>
  <c r="N222" i="39"/>
  <c r="L222" i="39"/>
  <c r="K222" i="39"/>
  <c r="J222" i="39"/>
  <c r="I222" i="39"/>
  <c r="F222" i="39"/>
  <c r="T221" i="39"/>
  <c r="S221" i="39"/>
  <c r="R221" i="39"/>
  <c r="Q221" i="39"/>
  <c r="O221" i="39"/>
  <c r="N221" i="39"/>
  <c r="L221" i="39"/>
  <c r="K221" i="39"/>
  <c r="J221" i="39"/>
  <c r="I221" i="39"/>
  <c r="F221" i="39"/>
  <c r="T220" i="39"/>
  <c r="S220" i="39"/>
  <c r="R220" i="39"/>
  <c r="Q220" i="39"/>
  <c r="O220" i="39"/>
  <c r="N220" i="39"/>
  <c r="L220" i="39"/>
  <c r="K220" i="39"/>
  <c r="J220" i="39"/>
  <c r="I220" i="39"/>
  <c r="F220" i="39"/>
  <c r="T219" i="39"/>
  <c r="S219" i="39"/>
  <c r="R219" i="39"/>
  <c r="Q219" i="39"/>
  <c r="O219" i="39"/>
  <c r="N219" i="39"/>
  <c r="L219" i="39"/>
  <c r="K219" i="39"/>
  <c r="J219" i="39"/>
  <c r="I219" i="39"/>
  <c r="F219" i="39"/>
  <c r="T218" i="39"/>
  <c r="S218" i="39"/>
  <c r="R218" i="39"/>
  <c r="Q218" i="39"/>
  <c r="O218" i="39"/>
  <c r="N218" i="39"/>
  <c r="M218" i="39"/>
  <c r="M219" i="39"/>
  <c r="M220" i="39"/>
  <c r="M221" i="39"/>
  <c r="M222" i="39"/>
  <c r="M223" i="39"/>
  <c r="M224" i="39"/>
  <c r="M225" i="39"/>
  <c r="L218" i="39"/>
  <c r="K218" i="39"/>
  <c r="J218" i="39"/>
  <c r="I218" i="39"/>
  <c r="F218" i="39"/>
  <c r="T217" i="39"/>
  <c r="S217" i="39"/>
  <c r="R217" i="39"/>
  <c r="Q217" i="39"/>
  <c r="O217" i="39"/>
  <c r="N217" i="39"/>
  <c r="L217" i="39"/>
  <c r="K217" i="39"/>
  <c r="J217" i="39"/>
  <c r="I217" i="39"/>
  <c r="F217" i="39"/>
  <c r="T215" i="39"/>
  <c r="S215" i="39"/>
  <c r="R215" i="39"/>
  <c r="Q215" i="39"/>
  <c r="O215" i="39"/>
  <c r="N215" i="39"/>
  <c r="L215" i="39"/>
  <c r="K215" i="39"/>
  <c r="J215" i="39"/>
  <c r="I215" i="39"/>
  <c r="F215" i="39"/>
  <c r="T214" i="39"/>
  <c r="S214" i="39"/>
  <c r="R214" i="39"/>
  <c r="Q214" i="39"/>
  <c r="O214" i="39"/>
  <c r="N214" i="39"/>
  <c r="L214" i="39"/>
  <c r="K214" i="39"/>
  <c r="J214" i="39"/>
  <c r="I214" i="39"/>
  <c r="F214" i="39"/>
  <c r="T213" i="39"/>
  <c r="S213" i="39"/>
  <c r="R213" i="39"/>
  <c r="Q213" i="39"/>
  <c r="O213" i="39"/>
  <c r="N213" i="39"/>
  <c r="L213" i="39"/>
  <c r="K213" i="39"/>
  <c r="J213" i="39"/>
  <c r="I213" i="39"/>
  <c r="F213" i="39"/>
  <c r="T212" i="39"/>
  <c r="S212" i="39"/>
  <c r="R212" i="39"/>
  <c r="Q212" i="39"/>
  <c r="O212" i="39"/>
  <c r="N212" i="39"/>
  <c r="L212" i="39"/>
  <c r="K212" i="39"/>
  <c r="J212" i="39"/>
  <c r="I212" i="39"/>
  <c r="F212" i="39"/>
  <c r="T211" i="39"/>
  <c r="S211" i="39"/>
  <c r="R211" i="39"/>
  <c r="Q211" i="39"/>
  <c r="O211" i="39"/>
  <c r="N211" i="39"/>
  <c r="L211" i="39"/>
  <c r="K211" i="39"/>
  <c r="J211" i="39"/>
  <c r="I211" i="39"/>
  <c r="F211" i="39"/>
  <c r="T210" i="39"/>
  <c r="S210" i="39"/>
  <c r="R210" i="39"/>
  <c r="Q210" i="39"/>
  <c r="O210" i="39"/>
  <c r="N210" i="39"/>
  <c r="L210" i="39"/>
  <c r="K210" i="39"/>
  <c r="J210" i="39"/>
  <c r="I210" i="39"/>
  <c r="F210" i="39"/>
  <c r="T209" i="39"/>
  <c r="S209" i="39"/>
  <c r="R209" i="39"/>
  <c r="Q209" i="39"/>
  <c r="O209" i="39"/>
  <c r="N209" i="39"/>
  <c r="L209" i="39"/>
  <c r="K209" i="39"/>
  <c r="J209" i="39"/>
  <c r="I209" i="39"/>
  <c r="F209" i="39"/>
  <c r="T208" i="39"/>
  <c r="S208" i="39"/>
  <c r="R208" i="39"/>
  <c r="Q208" i="39"/>
  <c r="P208" i="39"/>
  <c r="P209" i="39"/>
  <c r="P210" i="39"/>
  <c r="P211" i="39"/>
  <c r="P212" i="39"/>
  <c r="P213" i="39"/>
  <c r="P214" i="39"/>
  <c r="P215" i="39"/>
  <c r="O208" i="39"/>
  <c r="N208" i="39"/>
  <c r="M208" i="39"/>
  <c r="M209" i="39"/>
  <c r="M210" i="39"/>
  <c r="M211" i="39"/>
  <c r="M212" i="39"/>
  <c r="M213" i="39"/>
  <c r="M214" i="39"/>
  <c r="M215" i="39"/>
  <c r="L208" i="39"/>
  <c r="K208" i="39"/>
  <c r="J208" i="39"/>
  <c r="I208" i="39"/>
  <c r="F208" i="39"/>
  <c r="C208" i="39"/>
  <c r="C209" i="39"/>
  <c r="C210" i="39"/>
  <c r="C211" i="39"/>
  <c r="C212" i="39"/>
  <c r="C213" i="39"/>
  <c r="C214" i="39"/>
  <c r="C215" i="39"/>
  <c r="T207" i="39"/>
  <c r="S207" i="39"/>
  <c r="R207" i="39"/>
  <c r="Q207" i="39"/>
  <c r="O207" i="39"/>
  <c r="N207" i="39"/>
  <c r="L207" i="39"/>
  <c r="K207" i="39"/>
  <c r="J207" i="39"/>
  <c r="I207" i="39"/>
  <c r="F207" i="39"/>
  <c r="T205" i="39"/>
  <c r="S205" i="39"/>
  <c r="R205" i="39"/>
  <c r="Q205" i="39"/>
  <c r="O205" i="39"/>
  <c r="N205" i="39"/>
  <c r="L205" i="39"/>
  <c r="K205" i="39"/>
  <c r="J205" i="39"/>
  <c r="I205" i="39"/>
  <c r="F205" i="39"/>
  <c r="T204" i="39"/>
  <c r="S204" i="39"/>
  <c r="R204" i="39"/>
  <c r="Q204" i="39"/>
  <c r="O204" i="39"/>
  <c r="N204" i="39"/>
  <c r="L204" i="39"/>
  <c r="K204" i="39"/>
  <c r="J204" i="39"/>
  <c r="I204" i="39"/>
  <c r="F204" i="39"/>
  <c r="T203" i="39"/>
  <c r="S203" i="39"/>
  <c r="R203" i="39"/>
  <c r="Q203" i="39"/>
  <c r="O203" i="39"/>
  <c r="N203" i="39"/>
  <c r="L203" i="39"/>
  <c r="K203" i="39"/>
  <c r="J203" i="39"/>
  <c r="I203" i="39"/>
  <c r="F203" i="39"/>
  <c r="T202" i="39"/>
  <c r="S202" i="39"/>
  <c r="R202" i="39"/>
  <c r="Q202" i="39"/>
  <c r="O202" i="39"/>
  <c r="N202" i="39"/>
  <c r="L202" i="39"/>
  <c r="K202" i="39"/>
  <c r="J202" i="39"/>
  <c r="I202" i="39"/>
  <c r="F202" i="39"/>
  <c r="T201" i="39"/>
  <c r="S201" i="39"/>
  <c r="R201" i="39"/>
  <c r="Q201" i="39"/>
  <c r="O201" i="39"/>
  <c r="N201" i="39"/>
  <c r="L201" i="39"/>
  <c r="K201" i="39"/>
  <c r="J201" i="39"/>
  <c r="I201" i="39"/>
  <c r="F201" i="39"/>
  <c r="T200" i="39"/>
  <c r="S200" i="39"/>
  <c r="R200" i="39"/>
  <c r="Q200" i="39"/>
  <c r="O200" i="39"/>
  <c r="N200" i="39"/>
  <c r="L200" i="39"/>
  <c r="K200" i="39"/>
  <c r="J200" i="39"/>
  <c r="I200" i="39"/>
  <c r="F200" i="39"/>
  <c r="T199" i="39"/>
  <c r="S199" i="39"/>
  <c r="R199" i="39"/>
  <c r="Q199" i="39"/>
  <c r="O199" i="39"/>
  <c r="N199" i="39"/>
  <c r="L199" i="39"/>
  <c r="K199" i="39"/>
  <c r="J199" i="39"/>
  <c r="I199" i="39"/>
  <c r="F199" i="39"/>
  <c r="T198" i="39"/>
  <c r="S198" i="39"/>
  <c r="R198" i="39"/>
  <c r="Q198" i="39"/>
  <c r="P198" i="39"/>
  <c r="P199" i="39"/>
  <c r="P200" i="39"/>
  <c r="P201" i="39"/>
  <c r="P202" i="39"/>
  <c r="P203" i="39"/>
  <c r="P204" i="39"/>
  <c r="P205" i="39"/>
  <c r="O198" i="39"/>
  <c r="N198" i="39"/>
  <c r="M198" i="39"/>
  <c r="M199" i="39"/>
  <c r="M200" i="39"/>
  <c r="M201" i="39"/>
  <c r="M202" i="39"/>
  <c r="M203" i="39"/>
  <c r="M204" i="39"/>
  <c r="M205" i="39"/>
  <c r="L198" i="39"/>
  <c r="K198" i="39"/>
  <c r="J198" i="39"/>
  <c r="I198" i="39"/>
  <c r="F198" i="39"/>
  <c r="C198" i="39"/>
  <c r="C199" i="39"/>
  <c r="C200" i="39"/>
  <c r="C201" i="39"/>
  <c r="C202" i="39"/>
  <c r="C203" i="39"/>
  <c r="C204" i="39"/>
  <c r="C205" i="39"/>
  <c r="T197" i="39"/>
  <c r="S197" i="39"/>
  <c r="R197" i="39"/>
  <c r="Q197" i="39"/>
  <c r="O197" i="39"/>
  <c r="N197" i="39"/>
  <c r="L197" i="39"/>
  <c r="K197" i="39"/>
  <c r="J197" i="39"/>
  <c r="I197" i="39"/>
  <c r="F197" i="39"/>
  <c r="T195" i="39"/>
  <c r="S195" i="39"/>
  <c r="R195" i="39"/>
  <c r="Q195" i="39"/>
  <c r="O195" i="39"/>
  <c r="N195" i="39"/>
  <c r="M195" i="39"/>
  <c r="L195" i="39"/>
  <c r="K195" i="39"/>
  <c r="J195" i="39"/>
  <c r="I195" i="39"/>
  <c r="F195" i="39"/>
  <c r="T194" i="39"/>
  <c r="S194" i="39"/>
  <c r="R194" i="39"/>
  <c r="Q194" i="39"/>
  <c r="O194" i="39"/>
  <c r="N194" i="39"/>
  <c r="M194" i="39"/>
  <c r="L194" i="39"/>
  <c r="K194" i="39"/>
  <c r="J194" i="39"/>
  <c r="I194" i="39"/>
  <c r="F194" i="39"/>
  <c r="T193" i="39"/>
  <c r="S193" i="39"/>
  <c r="R193" i="39"/>
  <c r="Q193" i="39"/>
  <c r="O193" i="39"/>
  <c r="N193" i="39"/>
  <c r="M193" i="39"/>
  <c r="L193" i="39"/>
  <c r="K193" i="39"/>
  <c r="J193" i="39"/>
  <c r="I193" i="39"/>
  <c r="F193" i="39"/>
  <c r="T192" i="39"/>
  <c r="S192" i="39"/>
  <c r="R192" i="39"/>
  <c r="Q192" i="39"/>
  <c r="O192" i="39"/>
  <c r="N192" i="39"/>
  <c r="M192" i="39"/>
  <c r="L192" i="39"/>
  <c r="K192" i="39"/>
  <c r="J192" i="39"/>
  <c r="I192" i="39"/>
  <c r="F192" i="39"/>
  <c r="T191" i="39"/>
  <c r="S191" i="39"/>
  <c r="R191" i="39"/>
  <c r="Q191" i="39"/>
  <c r="O191" i="39"/>
  <c r="N191" i="39"/>
  <c r="M191" i="39"/>
  <c r="L191" i="39"/>
  <c r="K191" i="39"/>
  <c r="J191" i="39"/>
  <c r="I191" i="39"/>
  <c r="F191" i="39"/>
  <c r="T190" i="39"/>
  <c r="S190" i="39"/>
  <c r="R190" i="39"/>
  <c r="Q190" i="39"/>
  <c r="O190" i="39"/>
  <c r="N190" i="39"/>
  <c r="M190" i="39"/>
  <c r="L190" i="39"/>
  <c r="K190" i="39"/>
  <c r="J190" i="39"/>
  <c r="I190" i="39"/>
  <c r="F190" i="39"/>
  <c r="T189" i="39"/>
  <c r="S189" i="39"/>
  <c r="R189" i="39"/>
  <c r="Q189" i="39"/>
  <c r="O189" i="39"/>
  <c r="N189" i="39"/>
  <c r="M189" i="39"/>
  <c r="L189" i="39"/>
  <c r="K189" i="39"/>
  <c r="J189" i="39"/>
  <c r="I189" i="39"/>
  <c r="F189" i="39"/>
  <c r="T188" i="39"/>
  <c r="S188" i="39"/>
  <c r="R188" i="39"/>
  <c r="Q188" i="39"/>
  <c r="P188" i="39"/>
  <c r="P189" i="39"/>
  <c r="P190" i="39"/>
  <c r="P191" i="39"/>
  <c r="P192" i="39"/>
  <c r="P193" i="39"/>
  <c r="P194" i="39"/>
  <c r="P195" i="39"/>
  <c r="O188" i="39"/>
  <c r="N188" i="39"/>
  <c r="M188" i="39"/>
  <c r="L188" i="39"/>
  <c r="K188" i="39"/>
  <c r="J188" i="39"/>
  <c r="I188" i="39"/>
  <c r="F188" i="39"/>
  <c r="C188" i="39"/>
  <c r="C189" i="39"/>
  <c r="C190" i="39"/>
  <c r="C191" i="39"/>
  <c r="C192" i="39"/>
  <c r="C193" i="39"/>
  <c r="C194" i="39"/>
  <c r="C195" i="39"/>
  <c r="T187" i="39"/>
  <c r="S187" i="39"/>
  <c r="R187" i="39"/>
  <c r="Q187" i="39"/>
  <c r="O187" i="39"/>
  <c r="N187" i="39"/>
  <c r="M187" i="39"/>
  <c r="L187" i="39"/>
  <c r="K187" i="39"/>
  <c r="J187" i="39"/>
  <c r="I187" i="39"/>
  <c r="F187" i="39"/>
  <c r="T185" i="39"/>
  <c r="S185" i="39"/>
  <c r="R185" i="39"/>
  <c r="Q185" i="39"/>
  <c r="O185" i="39"/>
  <c r="N185" i="39"/>
  <c r="M185" i="39"/>
  <c r="L185" i="39"/>
  <c r="K185" i="39"/>
  <c r="J185" i="39"/>
  <c r="I185" i="39"/>
  <c r="F185" i="39"/>
  <c r="T184" i="39"/>
  <c r="S184" i="39"/>
  <c r="R184" i="39"/>
  <c r="Q184" i="39"/>
  <c r="O184" i="39"/>
  <c r="N184" i="39"/>
  <c r="M184" i="39"/>
  <c r="L184" i="39"/>
  <c r="K184" i="39"/>
  <c r="J184" i="39"/>
  <c r="I184" i="39"/>
  <c r="F184" i="39"/>
  <c r="T183" i="39"/>
  <c r="S183" i="39"/>
  <c r="R183" i="39"/>
  <c r="Q183" i="39"/>
  <c r="O183" i="39"/>
  <c r="N183" i="39"/>
  <c r="M183" i="39"/>
  <c r="L183" i="39"/>
  <c r="K183" i="39"/>
  <c r="J183" i="39"/>
  <c r="I183" i="39"/>
  <c r="F183" i="39"/>
  <c r="T182" i="39"/>
  <c r="S182" i="39"/>
  <c r="R182" i="39"/>
  <c r="Q182" i="39"/>
  <c r="O182" i="39"/>
  <c r="N182" i="39"/>
  <c r="M182" i="39"/>
  <c r="L182" i="39"/>
  <c r="K182" i="39"/>
  <c r="J182" i="39"/>
  <c r="I182" i="39"/>
  <c r="F182" i="39"/>
  <c r="T181" i="39"/>
  <c r="S181" i="39"/>
  <c r="R181" i="39"/>
  <c r="Q181" i="39"/>
  <c r="O181" i="39"/>
  <c r="N181" i="39"/>
  <c r="M181" i="39"/>
  <c r="L181" i="39"/>
  <c r="K181" i="39"/>
  <c r="J181" i="39"/>
  <c r="I181" i="39"/>
  <c r="F181" i="39"/>
  <c r="T180" i="39"/>
  <c r="S180" i="39"/>
  <c r="R180" i="39"/>
  <c r="Q180" i="39"/>
  <c r="O180" i="39"/>
  <c r="N180" i="39"/>
  <c r="M180" i="39"/>
  <c r="L180" i="39"/>
  <c r="K180" i="39"/>
  <c r="J180" i="39"/>
  <c r="I180" i="39"/>
  <c r="F180" i="39"/>
  <c r="T179" i="39"/>
  <c r="S179" i="39"/>
  <c r="R179" i="39"/>
  <c r="Q179" i="39"/>
  <c r="O179" i="39"/>
  <c r="N179" i="39"/>
  <c r="M179" i="39"/>
  <c r="L179" i="39"/>
  <c r="K179" i="39"/>
  <c r="J179" i="39"/>
  <c r="I179" i="39"/>
  <c r="F179" i="39"/>
  <c r="T178" i="39"/>
  <c r="S178" i="39"/>
  <c r="R178" i="39"/>
  <c r="Q178" i="39"/>
  <c r="P178" i="39"/>
  <c r="P179" i="39"/>
  <c r="P180" i="39"/>
  <c r="P181" i="39"/>
  <c r="P182" i="39"/>
  <c r="P183" i="39"/>
  <c r="P184" i="39"/>
  <c r="P185" i="39"/>
  <c r="O178" i="39"/>
  <c r="N178" i="39"/>
  <c r="M178" i="39"/>
  <c r="L178" i="39"/>
  <c r="K178" i="39"/>
  <c r="J178" i="39"/>
  <c r="I178" i="39"/>
  <c r="F178" i="39"/>
  <c r="C178" i="39"/>
  <c r="C179" i="39"/>
  <c r="C180" i="39"/>
  <c r="C181" i="39"/>
  <c r="C182" i="39"/>
  <c r="C183" i="39"/>
  <c r="C184" i="39"/>
  <c r="C185" i="39"/>
  <c r="T177" i="39"/>
  <c r="S177" i="39"/>
  <c r="R177" i="39"/>
  <c r="Q177" i="39"/>
  <c r="O177" i="39"/>
  <c r="N177" i="39"/>
  <c r="M177" i="39"/>
  <c r="L177" i="39"/>
  <c r="K177" i="39"/>
  <c r="J177" i="39"/>
  <c r="I177" i="39"/>
  <c r="F177" i="39"/>
  <c r="T175" i="39"/>
  <c r="S175" i="39"/>
  <c r="R175" i="39"/>
  <c r="Q175" i="39"/>
  <c r="O175" i="39"/>
  <c r="N175" i="39"/>
  <c r="M175" i="39"/>
  <c r="L175" i="39"/>
  <c r="K175" i="39"/>
  <c r="J175" i="39"/>
  <c r="I175" i="39"/>
  <c r="T174" i="39"/>
  <c r="S174" i="39"/>
  <c r="R174" i="39"/>
  <c r="Q174" i="39"/>
  <c r="O174" i="39"/>
  <c r="N174" i="39"/>
  <c r="M174" i="39"/>
  <c r="L174" i="39"/>
  <c r="K174" i="39"/>
  <c r="J174" i="39"/>
  <c r="I174" i="39"/>
  <c r="T173" i="39"/>
  <c r="S173" i="39"/>
  <c r="R173" i="39"/>
  <c r="Q173" i="39"/>
  <c r="O173" i="39"/>
  <c r="N173" i="39"/>
  <c r="M173" i="39"/>
  <c r="L173" i="39"/>
  <c r="K173" i="39"/>
  <c r="J173" i="39"/>
  <c r="I173" i="39"/>
  <c r="T172" i="39"/>
  <c r="S172" i="39"/>
  <c r="R172" i="39"/>
  <c r="Q172" i="39"/>
  <c r="O172" i="39"/>
  <c r="N172" i="39"/>
  <c r="M172" i="39"/>
  <c r="L172" i="39"/>
  <c r="K172" i="39"/>
  <c r="J172" i="39"/>
  <c r="I172" i="39"/>
  <c r="T171" i="39"/>
  <c r="S171" i="39"/>
  <c r="R171" i="39"/>
  <c r="Q171" i="39"/>
  <c r="O171" i="39"/>
  <c r="N171" i="39"/>
  <c r="M171" i="39"/>
  <c r="L171" i="39"/>
  <c r="K171" i="39"/>
  <c r="J171" i="39"/>
  <c r="I171" i="39"/>
  <c r="T170" i="39"/>
  <c r="S170" i="39"/>
  <c r="R170" i="39"/>
  <c r="Q170" i="39"/>
  <c r="O170" i="39"/>
  <c r="N170" i="39"/>
  <c r="M170" i="39"/>
  <c r="L170" i="39"/>
  <c r="K170" i="39"/>
  <c r="J170" i="39"/>
  <c r="I170" i="39"/>
  <c r="T169" i="39"/>
  <c r="S169" i="39"/>
  <c r="R169" i="39"/>
  <c r="Q169" i="39"/>
  <c r="O169" i="39"/>
  <c r="N169" i="39"/>
  <c r="M169" i="39"/>
  <c r="L169" i="39"/>
  <c r="K169" i="39"/>
  <c r="J169" i="39"/>
  <c r="I169" i="39"/>
  <c r="T168" i="39"/>
  <c r="S168" i="39"/>
  <c r="R168" i="39"/>
  <c r="Q168" i="39"/>
  <c r="P168" i="39"/>
  <c r="P169" i="39"/>
  <c r="P170" i="39"/>
  <c r="P171" i="39"/>
  <c r="P172" i="39"/>
  <c r="P173" i="39"/>
  <c r="P174" i="39"/>
  <c r="P175" i="39"/>
  <c r="O168" i="39"/>
  <c r="N168" i="39"/>
  <c r="M168" i="39"/>
  <c r="L168" i="39"/>
  <c r="K168" i="39"/>
  <c r="J168" i="39"/>
  <c r="I168" i="39"/>
  <c r="C168" i="39"/>
  <c r="C169" i="39"/>
  <c r="C170" i="39"/>
  <c r="C171" i="39"/>
  <c r="C172" i="39"/>
  <c r="C173" i="39"/>
  <c r="C174" i="39"/>
  <c r="C175" i="39"/>
  <c r="T167" i="39"/>
  <c r="S167" i="39"/>
  <c r="R167" i="39"/>
  <c r="Q167" i="39"/>
  <c r="O167" i="39"/>
  <c r="N167" i="39"/>
  <c r="M167" i="39"/>
  <c r="L167" i="39"/>
  <c r="K167" i="39"/>
  <c r="J167" i="39"/>
  <c r="I167" i="39"/>
  <c r="T165" i="39"/>
  <c r="S165" i="39"/>
  <c r="R165" i="39"/>
  <c r="Q165" i="39"/>
  <c r="O165" i="39"/>
  <c r="N165" i="39"/>
  <c r="M165" i="39"/>
  <c r="L165" i="39"/>
  <c r="K165" i="39"/>
  <c r="J165" i="39"/>
  <c r="I165" i="39"/>
  <c r="T164" i="39"/>
  <c r="S164" i="39"/>
  <c r="R164" i="39"/>
  <c r="Q164" i="39"/>
  <c r="O164" i="39"/>
  <c r="N164" i="39"/>
  <c r="M164" i="39"/>
  <c r="L164" i="39"/>
  <c r="K164" i="39"/>
  <c r="J164" i="39"/>
  <c r="I164" i="39"/>
  <c r="T163" i="39"/>
  <c r="S163" i="39"/>
  <c r="R163" i="39"/>
  <c r="Q163" i="39"/>
  <c r="O163" i="39"/>
  <c r="N163" i="39"/>
  <c r="M163" i="39"/>
  <c r="L163" i="39"/>
  <c r="K163" i="39"/>
  <c r="J163" i="39"/>
  <c r="I163" i="39"/>
  <c r="T162" i="39"/>
  <c r="S162" i="39"/>
  <c r="R162" i="39"/>
  <c r="Q162" i="39"/>
  <c r="O162" i="39"/>
  <c r="N162" i="39"/>
  <c r="M162" i="39"/>
  <c r="L162" i="39"/>
  <c r="K162" i="39"/>
  <c r="J162" i="39"/>
  <c r="I162" i="39"/>
  <c r="T161" i="39"/>
  <c r="S161" i="39"/>
  <c r="R161" i="39"/>
  <c r="Q161" i="39"/>
  <c r="O161" i="39"/>
  <c r="N161" i="39"/>
  <c r="M161" i="39"/>
  <c r="L161" i="39"/>
  <c r="K161" i="39"/>
  <c r="J161" i="39"/>
  <c r="I161" i="39"/>
  <c r="T160" i="39"/>
  <c r="S160" i="39"/>
  <c r="R160" i="39"/>
  <c r="Q160" i="39"/>
  <c r="O160" i="39"/>
  <c r="N160" i="39"/>
  <c r="M160" i="39"/>
  <c r="L160" i="39"/>
  <c r="K160" i="39"/>
  <c r="J160" i="39"/>
  <c r="I160" i="39"/>
  <c r="T159" i="39"/>
  <c r="S159" i="39"/>
  <c r="R159" i="39"/>
  <c r="Q159" i="39"/>
  <c r="O159" i="39"/>
  <c r="N159" i="39"/>
  <c r="M159" i="39"/>
  <c r="L159" i="39"/>
  <c r="K159" i="39"/>
  <c r="J159" i="39"/>
  <c r="I159" i="39"/>
  <c r="T158" i="39"/>
  <c r="S158" i="39"/>
  <c r="R158" i="39"/>
  <c r="Q158" i="39"/>
  <c r="P158" i="39"/>
  <c r="P159" i="39"/>
  <c r="P160" i="39"/>
  <c r="P161" i="39"/>
  <c r="P162" i="39"/>
  <c r="P163" i="39"/>
  <c r="P164" i="39"/>
  <c r="P165" i="39"/>
  <c r="O158" i="39"/>
  <c r="N158" i="39"/>
  <c r="M158" i="39"/>
  <c r="L158" i="39"/>
  <c r="K158" i="39"/>
  <c r="J158" i="39"/>
  <c r="I158" i="39"/>
  <c r="C158" i="39"/>
  <c r="C159" i="39"/>
  <c r="C160" i="39"/>
  <c r="C161" i="39"/>
  <c r="C162" i="39"/>
  <c r="C163" i="39"/>
  <c r="C164" i="39"/>
  <c r="C165" i="39"/>
  <c r="T157" i="39"/>
  <c r="S157" i="39"/>
  <c r="R157" i="39"/>
  <c r="Q157" i="39"/>
  <c r="O157" i="39"/>
  <c r="N157" i="39"/>
  <c r="M157" i="39"/>
  <c r="L157" i="39"/>
  <c r="K157" i="39"/>
  <c r="J157" i="39"/>
  <c r="I157" i="39"/>
  <c r="T155" i="39"/>
  <c r="S155" i="39"/>
  <c r="R155" i="39"/>
  <c r="Q155" i="39"/>
  <c r="O155" i="39"/>
  <c r="N155" i="39"/>
  <c r="M155" i="39"/>
  <c r="L155" i="39"/>
  <c r="K155" i="39"/>
  <c r="J155" i="39"/>
  <c r="I155" i="39"/>
  <c r="F155" i="39"/>
  <c r="T154" i="39"/>
  <c r="S154" i="39"/>
  <c r="R154" i="39"/>
  <c r="Q154" i="39"/>
  <c r="O154" i="39"/>
  <c r="N154" i="39"/>
  <c r="M154" i="39"/>
  <c r="L154" i="39"/>
  <c r="K154" i="39"/>
  <c r="J154" i="39"/>
  <c r="I154" i="39"/>
  <c r="F154" i="39"/>
  <c r="T153" i="39"/>
  <c r="S153" i="39"/>
  <c r="R153" i="39"/>
  <c r="Q153" i="39"/>
  <c r="O153" i="39"/>
  <c r="N153" i="39"/>
  <c r="M153" i="39"/>
  <c r="L153" i="39"/>
  <c r="K153" i="39"/>
  <c r="J153" i="39"/>
  <c r="I153" i="39"/>
  <c r="F153" i="39"/>
  <c r="T152" i="39"/>
  <c r="S152" i="39"/>
  <c r="R152" i="39"/>
  <c r="Q152" i="39"/>
  <c r="O152" i="39"/>
  <c r="N152" i="39"/>
  <c r="M152" i="39"/>
  <c r="L152" i="39"/>
  <c r="K152" i="39"/>
  <c r="J152" i="39"/>
  <c r="I152" i="39"/>
  <c r="F152" i="39"/>
  <c r="T151" i="39"/>
  <c r="S151" i="39"/>
  <c r="R151" i="39"/>
  <c r="Q151" i="39"/>
  <c r="O151" i="39"/>
  <c r="N151" i="39"/>
  <c r="M151" i="39"/>
  <c r="L151" i="39"/>
  <c r="K151" i="39"/>
  <c r="J151" i="39"/>
  <c r="I151" i="39"/>
  <c r="F151" i="39"/>
  <c r="T150" i="39"/>
  <c r="S150" i="39"/>
  <c r="R150" i="39"/>
  <c r="Q150" i="39"/>
  <c r="O150" i="39"/>
  <c r="N150" i="39"/>
  <c r="M150" i="39"/>
  <c r="L150" i="39"/>
  <c r="K150" i="39"/>
  <c r="J150" i="39"/>
  <c r="I150" i="39"/>
  <c r="F150" i="39"/>
  <c r="T149" i="39"/>
  <c r="S149" i="39"/>
  <c r="R149" i="39"/>
  <c r="Q149" i="39"/>
  <c r="O149" i="39"/>
  <c r="N149" i="39"/>
  <c r="M149" i="39"/>
  <c r="L149" i="39"/>
  <c r="K149" i="39"/>
  <c r="J149" i="39"/>
  <c r="I149" i="39"/>
  <c r="F149" i="39"/>
  <c r="T148" i="39"/>
  <c r="S148" i="39"/>
  <c r="R148" i="39"/>
  <c r="Q148" i="39"/>
  <c r="O148" i="39"/>
  <c r="N148" i="39"/>
  <c r="M148" i="39"/>
  <c r="L148" i="39"/>
  <c r="K148" i="39"/>
  <c r="J148" i="39"/>
  <c r="I148" i="39"/>
  <c r="F148" i="39"/>
  <c r="T147" i="39"/>
  <c r="S147" i="39"/>
  <c r="R147" i="39"/>
  <c r="Q147" i="39"/>
  <c r="O147" i="39"/>
  <c r="N147" i="39"/>
  <c r="M147" i="39"/>
  <c r="L147" i="39"/>
  <c r="K147" i="39"/>
  <c r="J147" i="39"/>
  <c r="I147" i="39"/>
  <c r="F147" i="39"/>
  <c r="T146" i="39"/>
  <c r="S146" i="39"/>
  <c r="R146" i="39"/>
  <c r="Q146" i="39"/>
  <c r="O146" i="39"/>
  <c r="N146" i="39"/>
  <c r="M146" i="39"/>
  <c r="L146" i="39"/>
  <c r="K146" i="39"/>
  <c r="J146" i="39"/>
  <c r="I146" i="39"/>
  <c r="F146" i="39"/>
  <c r="T145" i="39"/>
  <c r="S145" i="39"/>
  <c r="R145" i="39"/>
  <c r="Q145" i="39"/>
  <c r="O145" i="39"/>
  <c r="N145" i="39"/>
  <c r="M145" i="39"/>
  <c r="L145" i="39"/>
  <c r="K145" i="39"/>
  <c r="J145" i="39"/>
  <c r="I145" i="39"/>
  <c r="F145" i="39"/>
  <c r="T144" i="39"/>
  <c r="S144" i="39"/>
  <c r="R144" i="39"/>
  <c r="Q144" i="39"/>
  <c r="P144" i="39"/>
  <c r="P145" i="39"/>
  <c r="P146" i="39"/>
  <c r="P147" i="39"/>
  <c r="P148" i="39"/>
  <c r="P149" i="39"/>
  <c r="P150" i="39"/>
  <c r="P151" i="39"/>
  <c r="P152" i="39"/>
  <c r="P153" i="39"/>
  <c r="P154" i="39"/>
  <c r="P155" i="39"/>
  <c r="O144" i="39"/>
  <c r="N144" i="39"/>
  <c r="M144" i="39"/>
  <c r="L144" i="39"/>
  <c r="K144" i="39"/>
  <c r="J144" i="39"/>
  <c r="I144" i="39"/>
  <c r="F144" i="39"/>
  <c r="C144" i="39"/>
  <c r="C145" i="39"/>
  <c r="C146" i="39"/>
  <c r="C147" i="39"/>
  <c r="C148" i="39"/>
  <c r="C149" i="39"/>
  <c r="C150" i="39"/>
  <c r="C151" i="39"/>
  <c r="C152" i="39"/>
  <c r="C153" i="39"/>
  <c r="C154" i="39"/>
  <c r="C155" i="39"/>
  <c r="T143" i="39"/>
  <c r="S143" i="39"/>
  <c r="R143" i="39"/>
  <c r="Q143" i="39"/>
  <c r="O143" i="39"/>
  <c r="N143" i="39"/>
  <c r="M143" i="39"/>
  <c r="L143" i="39"/>
  <c r="K143" i="39"/>
  <c r="J143" i="39"/>
  <c r="I143" i="39"/>
  <c r="F143" i="39"/>
  <c r="T141" i="39"/>
  <c r="S141" i="39"/>
  <c r="R141" i="39"/>
  <c r="Q141" i="39"/>
  <c r="O141" i="39"/>
  <c r="N141" i="39"/>
  <c r="M141" i="39"/>
  <c r="L141" i="39"/>
  <c r="K141" i="39"/>
  <c r="J141" i="39"/>
  <c r="I141" i="39"/>
  <c r="F141" i="39"/>
  <c r="T140" i="39"/>
  <c r="S140" i="39"/>
  <c r="R140" i="39"/>
  <c r="Q140" i="39"/>
  <c r="O140" i="39"/>
  <c r="N140" i="39"/>
  <c r="M140" i="39"/>
  <c r="L140" i="39"/>
  <c r="K140" i="39"/>
  <c r="J140" i="39"/>
  <c r="I140" i="39"/>
  <c r="F140" i="39"/>
  <c r="T139" i="39"/>
  <c r="S139" i="39"/>
  <c r="R139" i="39"/>
  <c r="Q139" i="39"/>
  <c r="O139" i="39"/>
  <c r="N139" i="39"/>
  <c r="M139" i="39"/>
  <c r="L139" i="39"/>
  <c r="K139" i="39"/>
  <c r="J139" i="39"/>
  <c r="I139" i="39"/>
  <c r="F139" i="39"/>
  <c r="T138" i="39"/>
  <c r="S138" i="39"/>
  <c r="R138" i="39"/>
  <c r="Q138" i="39"/>
  <c r="O138" i="39"/>
  <c r="N138" i="39"/>
  <c r="M138" i="39"/>
  <c r="L138" i="39"/>
  <c r="K138" i="39"/>
  <c r="J138" i="39"/>
  <c r="I138" i="39"/>
  <c r="F138" i="39"/>
  <c r="T137" i="39"/>
  <c r="S137" i="39"/>
  <c r="R137" i="39"/>
  <c r="Q137" i="39"/>
  <c r="O137" i="39"/>
  <c r="N137" i="39"/>
  <c r="M137" i="39"/>
  <c r="L137" i="39"/>
  <c r="K137" i="39"/>
  <c r="J137" i="39"/>
  <c r="I137" i="39"/>
  <c r="F137" i="39"/>
  <c r="T136" i="39"/>
  <c r="S136" i="39"/>
  <c r="R136" i="39"/>
  <c r="Q136" i="39"/>
  <c r="O136" i="39"/>
  <c r="N136" i="39"/>
  <c r="M136" i="39"/>
  <c r="L136" i="39"/>
  <c r="K136" i="39"/>
  <c r="J136" i="39"/>
  <c r="I136" i="39"/>
  <c r="F136" i="39"/>
  <c r="T135" i="39"/>
  <c r="S135" i="39"/>
  <c r="R135" i="39"/>
  <c r="Q135" i="39"/>
  <c r="O135" i="39"/>
  <c r="N135" i="39"/>
  <c r="M135" i="39"/>
  <c r="L135" i="39"/>
  <c r="K135" i="39"/>
  <c r="J135" i="39"/>
  <c r="I135" i="39"/>
  <c r="F135" i="39"/>
  <c r="T134" i="39"/>
  <c r="S134" i="39"/>
  <c r="R134" i="39"/>
  <c r="Q134" i="39"/>
  <c r="O134" i="39"/>
  <c r="N134" i="39"/>
  <c r="M134" i="39"/>
  <c r="L134" i="39"/>
  <c r="K134" i="39"/>
  <c r="J134" i="39"/>
  <c r="I134" i="39"/>
  <c r="F134" i="39"/>
  <c r="T133" i="39"/>
  <c r="S133" i="39"/>
  <c r="R133" i="39"/>
  <c r="Q133" i="39"/>
  <c r="O133" i="39"/>
  <c r="N133" i="39"/>
  <c r="M133" i="39"/>
  <c r="L133" i="39"/>
  <c r="K133" i="39"/>
  <c r="J133" i="39"/>
  <c r="I133" i="39"/>
  <c r="F133" i="39"/>
  <c r="T132" i="39"/>
  <c r="S132" i="39"/>
  <c r="R132" i="39"/>
  <c r="Q132" i="39"/>
  <c r="O132" i="39"/>
  <c r="N132" i="39"/>
  <c r="M132" i="39"/>
  <c r="L132" i="39"/>
  <c r="K132" i="39"/>
  <c r="J132" i="39"/>
  <c r="I132" i="39"/>
  <c r="F132" i="39"/>
  <c r="T131" i="39"/>
  <c r="S131" i="39"/>
  <c r="R131" i="39"/>
  <c r="Q131" i="39"/>
  <c r="O131" i="39"/>
  <c r="N131" i="39"/>
  <c r="M131" i="39"/>
  <c r="L131" i="39"/>
  <c r="K131" i="39"/>
  <c r="J131" i="39"/>
  <c r="I131" i="39"/>
  <c r="F131" i="39"/>
  <c r="T130" i="39"/>
  <c r="S130" i="39"/>
  <c r="R130" i="39"/>
  <c r="Q130" i="39"/>
  <c r="P130" i="39"/>
  <c r="P131" i="39"/>
  <c r="P132" i="39"/>
  <c r="P133" i="39"/>
  <c r="O130" i="39"/>
  <c r="N130" i="39"/>
  <c r="M130" i="39"/>
  <c r="L130" i="39"/>
  <c r="K130" i="39"/>
  <c r="J130" i="39"/>
  <c r="I130" i="39"/>
  <c r="F130" i="39"/>
  <c r="C130" i="39"/>
  <c r="C131" i="39"/>
  <c r="C132" i="39"/>
  <c r="C133" i="39"/>
  <c r="C217" i="39"/>
  <c r="C218" i="39"/>
  <c r="C219" i="39"/>
  <c r="C220" i="39"/>
  <c r="C221" i="39"/>
  <c r="C222" i="39"/>
  <c r="C223" i="39"/>
  <c r="C224" i="39"/>
  <c r="C225" i="39"/>
  <c r="T129" i="39"/>
  <c r="S129" i="39"/>
  <c r="R129" i="39"/>
  <c r="Q129" i="39"/>
  <c r="O129" i="39"/>
  <c r="N129" i="39"/>
  <c r="M129" i="39"/>
  <c r="L129" i="39"/>
  <c r="K129" i="39"/>
  <c r="J129" i="39"/>
  <c r="I129" i="39"/>
  <c r="F129" i="39"/>
  <c r="T127" i="39"/>
  <c r="S127" i="39"/>
  <c r="R127" i="39"/>
  <c r="Q127" i="39"/>
  <c r="O127" i="39"/>
  <c r="N127" i="39"/>
  <c r="M127" i="39"/>
  <c r="L127" i="39"/>
  <c r="K127" i="39"/>
  <c r="J127" i="39"/>
  <c r="I127" i="39"/>
  <c r="F127" i="39"/>
  <c r="T126" i="39"/>
  <c r="S126" i="39"/>
  <c r="R126" i="39"/>
  <c r="Q126" i="39"/>
  <c r="O126" i="39"/>
  <c r="N126" i="39"/>
  <c r="M126" i="39"/>
  <c r="L126" i="39"/>
  <c r="K126" i="39"/>
  <c r="J126" i="39"/>
  <c r="I126" i="39"/>
  <c r="F126" i="39"/>
  <c r="T125" i="39"/>
  <c r="S125" i="39"/>
  <c r="R125" i="39"/>
  <c r="Q125" i="39"/>
  <c r="O125" i="39"/>
  <c r="N125" i="39"/>
  <c r="M125" i="39"/>
  <c r="L125" i="39"/>
  <c r="K125" i="39"/>
  <c r="J125" i="39"/>
  <c r="I125" i="39"/>
  <c r="F125" i="39"/>
  <c r="T124" i="39"/>
  <c r="S124" i="39"/>
  <c r="R124" i="39"/>
  <c r="Q124" i="39"/>
  <c r="O124" i="39"/>
  <c r="N124" i="39"/>
  <c r="M124" i="39"/>
  <c r="L124" i="39"/>
  <c r="K124" i="39"/>
  <c r="J124" i="39"/>
  <c r="I124" i="39"/>
  <c r="F124" i="39"/>
  <c r="T123" i="39"/>
  <c r="S123" i="39"/>
  <c r="R123" i="39"/>
  <c r="Q123" i="39"/>
  <c r="O123" i="39"/>
  <c r="N123" i="39"/>
  <c r="M123" i="39"/>
  <c r="L123" i="39"/>
  <c r="K123" i="39"/>
  <c r="J123" i="39"/>
  <c r="I123" i="39"/>
  <c r="F123" i="39"/>
  <c r="T122" i="39"/>
  <c r="S122" i="39"/>
  <c r="R122" i="39"/>
  <c r="Q122" i="39"/>
  <c r="O122" i="39"/>
  <c r="N122" i="39"/>
  <c r="M122" i="39"/>
  <c r="L122" i="39"/>
  <c r="K122" i="39"/>
  <c r="J122" i="39"/>
  <c r="I122" i="39"/>
  <c r="F122" i="39"/>
  <c r="T121" i="39"/>
  <c r="S121" i="39"/>
  <c r="R121" i="39"/>
  <c r="Q121" i="39"/>
  <c r="O121" i="39"/>
  <c r="N121" i="39"/>
  <c r="M121" i="39"/>
  <c r="L121" i="39"/>
  <c r="K121" i="39"/>
  <c r="J121" i="39"/>
  <c r="I121" i="39"/>
  <c r="F121" i="39"/>
  <c r="T120" i="39"/>
  <c r="S120" i="39"/>
  <c r="R120" i="39"/>
  <c r="Q120" i="39"/>
  <c r="O120" i="39"/>
  <c r="N120" i="39"/>
  <c r="M120" i="39"/>
  <c r="L120" i="39"/>
  <c r="K120" i="39"/>
  <c r="J120" i="39"/>
  <c r="I120" i="39"/>
  <c r="F120" i="39"/>
  <c r="T119" i="39"/>
  <c r="S119" i="39"/>
  <c r="R119" i="39"/>
  <c r="Q119" i="39"/>
  <c r="O119" i="39"/>
  <c r="N119" i="39"/>
  <c r="M119" i="39"/>
  <c r="L119" i="39"/>
  <c r="K119" i="39"/>
  <c r="J119" i="39"/>
  <c r="I119" i="39"/>
  <c r="F119" i="39"/>
  <c r="T118" i="39"/>
  <c r="S118" i="39"/>
  <c r="R118" i="39"/>
  <c r="Q118" i="39"/>
  <c r="O118" i="39"/>
  <c r="N118" i="39"/>
  <c r="M118" i="39"/>
  <c r="L118" i="39"/>
  <c r="K118" i="39"/>
  <c r="J118" i="39"/>
  <c r="I118" i="39"/>
  <c r="F118" i="39"/>
  <c r="T117" i="39"/>
  <c r="S117" i="39"/>
  <c r="R117" i="39"/>
  <c r="Q117" i="39"/>
  <c r="O117" i="39"/>
  <c r="N117" i="39"/>
  <c r="M117" i="39"/>
  <c r="L117" i="39"/>
  <c r="K117" i="39"/>
  <c r="J117" i="39"/>
  <c r="I117" i="39"/>
  <c r="F117" i="39"/>
  <c r="T116" i="39"/>
  <c r="S116" i="39"/>
  <c r="R116" i="39"/>
  <c r="Q116" i="39"/>
  <c r="P116" i="39"/>
  <c r="P117" i="39"/>
  <c r="P118" i="39"/>
  <c r="P119" i="39"/>
  <c r="P120" i="39"/>
  <c r="P121" i="39"/>
  <c r="P122" i="39"/>
  <c r="P123" i="39"/>
  <c r="P124" i="39"/>
  <c r="P125" i="39"/>
  <c r="P126" i="39"/>
  <c r="P127" i="39"/>
  <c r="O116" i="39"/>
  <c r="N116" i="39"/>
  <c r="M116" i="39"/>
  <c r="L116" i="39"/>
  <c r="K116" i="39"/>
  <c r="J116" i="39"/>
  <c r="I116" i="39"/>
  <c r="F116" i="39"/>
  <c r="C116" i="39"/>
  <c r="C117" i="39"/>
  <c r="C118" i="39"/>
  <c r="C119" i="39"/>
  <c r="C120" i="39"/>
  <c r="C121" i="39"/>
  <c r="C122" i="39"/>
  <c r="C123" i="39"/>
  <c r="C124" i="39"/>
  <c r="C125" i="39"/>
  <c r="C126" i="39"/>
  <c r="C127" i="39"/>
  <c r="T115" i="39"/>
  <c r="S115" i="39"/>
  <c r="R115" i="39"/>
  <c r="Q115" i="39"/>
  <c r="O115" i="39"/>
  <c r="N115" i="39"/>
  <c r="M115" i="39"/>
  <c r="L115" i="39"/>
  <c r="K115" i="39"/>
  <c r="J115" i="39"/>
  <c r="I115" i="39"/>
  <c r="F115" i="39"/>
  <c r="T113" i="39"/>
  <c r="S113" i="39"/>
  <c r="R113" i="39"/>
  <c r="Q113" i="39"/>
  <c r="O113" i="39"/>
  <c r="N113" i="39"/>
  <c r="M113" i="39"/>
  <c r="L113" i="39"/>
  <c r="K113" i="39"/>
  <c r="J113" i="39"/>
  <c r="I113" i="39"/>
  <c r="F113" i="39"/>
  <c r="T112" i="39"/>
  <c r="S112" i="39"/>
  <c r="R112" i="39"/>
  <c r="Q112" i="39"/>
  <c r="O112" i="39"/>
  <c r="N112" i="39"/>
  <c r="M112" i="39"/>
  <c r="L112" i="39"/>
  <c r="K112" i="39"/>
  <c r="J112" i="39"/>
  <c r="I112" i="39"/>
  <c r="F112" i="39"/>
  <c r="T111" i="39"/>
  <c r="S111" i="39"/>
  <c r="R111" i="39"/>
  <c r="Q111" i="39"/>
  <c r="O111" i="39"/>
  <c r="N111" i="39"/>
  <c r="M111" i="39"/>
  <c r="L111" i="39"/>
  <c r="K111" i="39"/>
  <c r="J111" i="39"/>
  <c r="I111" i="39"/>
  <c r="F111" i="39"/>
  <c r="T110" i="39"/>
  <c r="S110" i="39"/>
  <c r="R110" i="39"/>
  <c r="Q110" i="39"/>
  <c r="O110" i="39"/>
  <c r="N110" i="39"/>
  <c r="M110" i="39"/>
  <c r="L110" i="39"/>
  <c r="K110" i="39"/>
  <c r="J110" i="39"/>
  <c r="I110" i="39"/>
  <c r="F110" i="39"/>
  <c r="T109" i="39"/>
  <c r="S109" i="39"/>
  <c r="R109" i="39"/>
  <c r="Q109" i="39"/>
  <c r="O109" i="39"/>
  <c r="N109" i="39"/>
  <c r="M109" i="39"/>
  <c r="L109" i="39"/>
  <c r="K109" i="39"/>
  <c r="J109" i="39"/>
  <c r="I109" i="39"/>
  <c r="F109" i="39"/>
  <c r="T108" i="39"/>
  <c r="S108" i="39"/>
  <c r="R108" i="39"/>
  <c r="Q108" i="39"/>
  <c r="O108" i="39"/>
  <c r="N108" i="39"/>
  <c r="M108" i="39"/>
  <c r="L108" i="39"/>
  <c r="K108" i="39"/>
  <c r="J108" i="39"/>
  <c r="I108" i="39"/>
  <c r="F108" i="39"/>
  <c r="T107" i="39"/>
  <c r="S107" i="39"/>
  <c r="R107" i="39"/>
  <c r="Q107" i="39"/>
  <c r="O107" i="39"/>
  <c r="N107" i="39"/>
  <c r="M107" i="39"/>
  <c r="L107" i="39"/>
  <c r="K107" i="39"/>
  <c r="J107" i="39"/>
  <c r="I107" i="39"/>
  <c r="F107" i="39"/>
  <c r="T106" i="39"/>
  <c r="S106" i="39"/>
  <c r="R106" i="39"/>
  <c r="Q106" i="39"/>
  <c r="O106" i="39"/>
  <c r="N106" i="39"/>
  <c r="M106" i="39"/>
  <c r="L106" i="39"/>
  <c r="K106" i="39"/>
  <c r="J106" i="39"/>
  <c r="I106" i="39"/>
  <c r="F106" i="39"/>
  <c r="T105" i="39"/>
  <c r="S105" i="39"/>
  <c r="R105" i="39"/>
  <c r="Q105" i="39"/>
  <c r="O105" i="39"/>
  <c r="N105" i="39"/>
  <c r="M105" i="39"/>
  <c r="L105" i="39"/>
  <c r="K105" i="39"/>
  <c r="J105" i="39"/>
  <c r="I105" i="39"/>
  <c r="F105" i="39"/>
  <c r="T104" i="39"/>
  <c r="S104" i="39"/>
  <c r="R104" i="39"/>
  <c r="Q104" i="39"/>
  <c r="O104" i="39"/>
  <c r="N104" i="39"/>
  <c r="M104" i="39"/>
  <c r="L104" i="39"/>
  <c r="K104" i="39"/>
  <c r="J104" i="39"/>
  <c r="I104" i="39"/>
  <c r="F104" i="39"/>
  <c r="T103" i="39"/>
  <c r="S103" i="39"/>
  <c r="R103" i="39"/>
  <c r="Q103" i="39"/>
  <c r="O103" i="39"/>
  <c r="N103" i="39"/>
  <c r="M103" i="39"/>
  <c r="L103" i="39"/>
  <c r="K103" i="39"/>
  <c r="J103" i="39"/>
  <c r="I103" i="39"/>
  <c r="F103" i="39"/>
  <c r="T102" i="39"/>
  <c r="S102" i="39"/>
  <c r="R102" i="39"/>
  <c r="Q102" i="39"/>
  <c r="P102" i="39"/>
  <c r="P103" i="39"/>
  <c r="P104" i="39"/>
  <c r="P105" i="39"/>
  <c r="P106" i="39"/>
  <c r="P107" i="39"/>
  <c r="P108" i="39"/>
  <c r="P109" i="39"/>
  <c r="P110" i="39"/>
  <c r="P111" i="39"/>
  <c r="P112" i="39"/>
  <c r="P113" i="39"/>
  <c r="O102" i="39"/>
  <c r="N102" i="39"/>
  <c r="M102" i="39"/>
  <c r="L102" i="39"/>
  <c r="K102" i="39"/>
  <c r="J102" i="39"/>
  <c r="I102" i="39"/>
  <c r="F102" i="39"/>
  <c r="C102" i="39"/>
  <c r="C103" i="39"/>
  <c r="C104" i="39"/>
  <c r="C105" i="39"/>
  <c r="C106" i="39"/>
  <c r="C107" i="39"/>
  <c r="C108" i="39"/>
  <c r="C109" i="39"/>
  <c r="C110" i="39"/>
  <c r="C111" i="39"/>
  <c r="C112" i="39"/>
  <c r="C113" i="39"/>
  <c r="T101" i="39"/>
  <c r="S101" i="39"/>
  <c r="R101" i="39"/>
  <c r="Q101" i="39"/>
  <c r="O101" i="39"/>
  <c r="N101" i="39"/>
  <c r="M101" i="39"/>
  <c r="L101" i="39"/>
  <c r="K101" i="39"/>
  <c r="J101" i="39"/>
  <c r="I101" i="39"/>
  <c r="F101" i="39"/>
  <c r="T99" i="39"/>
  <c r="S99" i="39"/>
  <c r="R99" i="39"/>
  <c r="Q99" i="39"/>
  <c r="O99" i="39"/>
  <c r="N99" i="39"/>
  <c r="M99" i="39"/>
  <c r="L99" i="39"/>
  <c r="K99" i="39"/>
  <c r="J99" i="39"/>
  <c r="I99" i="39"/>
  <c r="F99" i="39"/>
  <c r="T98" i="39"/>
  <c r="S98" i="39"/>
  <c r="R98" i="39"/>
  <c r="Q98" i="39"/>
  <c r="O98" i="39"/>
  <c r="N98" i="39"/>
  <c r="M98" i="39"/>
  <c r="L98" i="39"/>
  <c r="K98" i="39"/>
  <c r="J98" i="39"/>
  <c r="I98" i="39"/>
  <c r="F98" i="39"/>
  <c r="T97" i="39"/>
  <c r="S97" i="39"/>
  <c r="R97" i="39"/>
  <c r="Q97" i="39"/>
  <c r="O97" i="39"/>
  <c r="N97" i="39"/>
  <c r="M97" i="39"/>
  <c r="L97" i="39"/>
  <c r="K97" i="39"/>
  <c r="J97" i="39"/>
  <c r="I97" i="39"/>
  <c r="F97" i="39"/>
  <c r="T96" i="39"/>
  <c r="S96" i="39"/>
  <c r="R96" i="39"/>
  <c r="Q96" i="39"/>
  <c r="O96" i="39"/>
  <c r="N96" i="39"/>
  <c r="M96" i="39"/>
  <c r="L96" i="39"/>
  <c r="K96" i="39"/>
  <c r="J96" i="39"/>
  <c r="I96" i="39"/>
  <c r="F96" i="39"/>
  <c r="T95" i="39"/>
  <c r="S95" i="39"/>
  <c r="R95" i="39"/>
  <c r="Q95" i="39"/>
  <c r="O95" i="39"/>
  <c r="N95" i="39"/>
  <c r="M95" i="39"/>
  <c r="L95" i="39"/>
  <c r="K95" i="39"/>
  <c r="J95" i="39"/>
  <c r="I95" i="39"/>
  <c r="F95" i="39"/>
  <c r="T94" i="39"/>
  <c r="S94" i="39"/>
  <c r="R94" i="39"/>
  <c r="Q94" i="39"/>
  <c r="O94" i="39"/>
  <c r="N94" i="39"/>
  <c r="M94" i="39"/>
  <c r="L94" i="39"/>
  <c r="K94" i="39"/>
  <c r="J94" i="39"/>
  <c r="I94" i="39"/>
  <c r="F94" i="39"/>
  <c r="T93" i="39"/>
  <c r="S93" i="39"/>
  <c r="R93" i="39"/>
  <c r="Q93" i="39"/>
  <c r="O93" i="39"/>
  <c r="N93" i="39"/>
  <c r="M93" i="39"/>
  <c r="L93" i="39"/>
  <c r="K93" i="39"/>
  <c r="J93" i="39"/>
  <c r="I93" i="39"/>
  <c r="F93" i="39"/>
  <c r="T92" i="39"/>
  <c r="S92" i="39"/>
  <c r="R92" i="39"/>
  <c r="Q92" i="39"/>
  <c r="O92" i="39"/>
  <c r="N92" i="39"/>
  <c r="M92" i="39"/>
  <c r="L92" i="39"/>
  <c r="K92" i="39"/>
  <c r="J92" i="39"/>
  <c r="I92" i="39"/>
  <c r="F92" i="39"/>
  <c r="T91" i="39"/>
  <c r="S91" i="39"/>
  <c r="R91" i="39"/>
  <c r="Q91" i="39"/>
  <c r="O91" i="39"/>
  <c r="N91" i="39"/>
  <c r="M91" i="39"/>
  <c r="L91" i="39"/>
  <c r="K91" i="39"/>
  <c r="J91" i="39"/>
  <c r="I91" i="39"/>
  <c r="F91" i="39"/>
  <c r="T90" i="39"/>
  <c r="S90" i="39"/>
  <c r="R90" i="39"/>
  <c r="Q90" i="39"/>
  <c r="O90" i="39"/>
  <c r="N90" i="39"/>
  <c r="M90" i="39"/>
  <c r="L90" i="39"/>
  <c r="K90" i="39"/>
  <c r="J90" i="39"/>
  <c r="I90" i="39"/>
  <c r="F90" i="39"/>
  <c r="T89" i="39"/>
  <c r="S89" i="39"/>
  <c r="R89" i="39"/>
  <c r="Q89" i="39"/>
  <c r="O89" i="39"/>
  <c r="N89" i="39"/>
  <c r="M89" i="39"/>
  <c r="L89" i="39"/>
  <c r="K89" i="39"/>
  <c r="J89" i="39"/>
  <c r="I89" i="39"/>
  <c r="F89" i="39"/>
  <c r="T88" i="39"/>
  <c r="S88" i="39"/>
  <c r="R88" i="39"/>
  <c r="Q88" i="39"/>
  <c r="P88" i="39"/>
  <c r="P89" i="39"/>
  <c r="P90" i="39"/>
  <c r="P91" i="39"/>
  <c r="P92" i="39"/>
  <c r="P93" i="39"/>
  <c r="P94" i="39"/>
  <c r="P95" i="39"/>
  <c r="P96" i="39"/>
  <c r="P97" i="39"/>
  <c r="P98" i="39"/>
  <c r="P99" i="39"/>
  <c r="O88" i="39"/>
  <c r="N88" i="39"/>
  <c r="M88" i="39"/>
  <c r="L88" i="39"/>
  <c r="K88" i="39"/>
  <c r="J88" i="39"/>
  <c r="I88" i="39"/>
  <c r="F88" i="39"/>
  <c r="C88" i="39"/>
  <c r="C89" i="39"/>
  <c r="C90" i="39"/>
  <c r="C91" i="39"/>
  <c r="C92" i="39"/>
  <c r="C93" i="39"/>
  <c r="C94" i="39"/>
  <c r="C95" i="39"/>
  <c r="C96" i="39"/>
  <c r="C97" i="39"/>
  <c r="C98" i="39"/>
  <c r="C99" i="39"/>
  <c r="T87" i="39"/>
  <c r="S87" i="39"/>
  <c r="R87" i="39"/>
  <c r="Q87" i="39"/>
  <c r="O87" i="39"/>
  <c r="N87" i="39"/>
  <c r="M87" i="39"/>
  <c r="L87" i="39"/>
  <c r="K87" i="39"/>
  <c r="J87" i="39"/>
  <c r="I87" i="39"/>
  <c r="F87" i="39"/>
  <c r="T85" i="39"/>
  <c r="S85" i="39"/>
  <c r="R85" i="39"/>
  <c r="Q85" i="39"/>
  <c r="O85" i="39"/>
  <c r="N85" i="39"/>
  <c r="M85" i="39"/>
  <c r="L85" i="39"/>
  <c r="K85" i="39"/>
  <c r="J85" i="39"/>
  <c r="I85" i="39"/>
  <c r="F85" i="39"/>
  <c r="T84" i="39"/>
  <c r="S84" i="39"/>
  <c r="R84" i="39"/>
  <c r="Q84" i="39"/>
  <c r="O84" i="39"/>
  <c r="N84" i="39"/>
  <c r="M84" i="39"/>
  <c r="L84" i="39"/>
  <c r="K84" i="39"/>
  <c r="J84" i="39"/>
  <c r="I84" i="39"/>
  <c r="F84" i="39"/>
  <c r="T83" i="39"/>
  <c r="S83" i="39"/>
  <c r="R83" i="39"/>
  <c r="Q83" i="39"/>
  <c r="O83" i="39"/>
  <c r="N83" i="39"/>
  <c r="M83" i="39"/>
  <c r="L83" i="39"/>
  <c r="K83" i="39"/>
  <c r="J83" i="39"/>
  <c r="I83" i="39"/>
  <c r="F83" i="39"/>
  <c r="T82" i="39"/>
  <c r="S82" i="39"/>
  <c r="R82" i="39"/>
  <c r="Q82" i="39"/>
  <c r="O82" i="39"/>
  <c r="N82" i="39"/>
  <c r="M82" i="39"/>
  <c r="L82" i="39"/>
  <c r="K82" i="39"/>
  <c r="J82" i="39"/>
  <c r="I82" i="39"/>
  <c r="F82" i="39"/>
  <c r="T81" i="39"/>
  <c r="S81" i="39"/>
  <c r="R81" i="39"/>
  <c r="Q81" i="39"/>
  <c r="O81" i="39"/>
  <c r="N81" i="39"/>
  <c r="M81" i="39"/>
  <c r="L81" i="39"/>
  <c r="K81" i="39"/>
  <c r="J81" i="39"/>
  <c r="I81" i="39"/>
  <c r="F81" i="39"/>
  <c r="T80" i="39"/>
  <c r="S80" i="39"/>
  <c r="R80" i="39"/>
  <c r="Q80" i="39"/>
  <c r="O80" i="39"/>
  <c r="N80" i="39"/>
  <c r="M80" i="39"/>
  <c r="L80" i="39"/>
  <c r="K80" i="39"/>
  <c r="J80" i="39"/>
  <c r="I80" i="39"/>
  <c r="F80" i="39"/>
  <c r="T79" i="39"/>
  <c r="S79" i="39"/>
  <c r="R79" i="39"/>
  <c r="Q79" i="39"/>
  <c r="O79" i="39"/>
  <c r="N79" i="39"/>
  <c r="M79" i="39"/>
  <c r="L79" i="39"/>
  <c r="K79" i="39"/>
  <c r="J79" i="39"/>
  <c r="I79" i="39"/>
  <c r="F79" i="39"/>
  <c r="T78" i="39"/>
  <c r="S78" i="39"/>
  <c r="R78" i="39"/>
  <c r="Q78" i="39"/>
  <c r="O78" i="39"/>
  <c r="N78" i="39"/>
  <c r="M78" i="39"/>
  <c r="L78" i="39"/>
  <c r="K78" i="39"/>
  <c r="J78" i="39"/>
  <c r="I78" i="39"/>
  <c r="F78" i="39"/>
  <c r="T77" i="39"/>
  <c r="S77" i="39"/>
  <c r="R77" i="39"/>
  <c r="Q77" i="39"/>
  <c r="O77" i="39"/>
  <c r="N77" i="39"/>
  <c r="M77" i="39"/>
  <c r="L77" i="39"/>
  <c r="K77" i="39"/>
  <c r="J77" i="39"/>
  <c r="I77" i="39"/>
  <c r="F77" i="39"/>
  <c r="T76" i="39"/>
  <c r="S76" i="39"/>
  <c r="R76" i="39"/>
  <c r="Q76" i="39"/>
  <c r="O76" i="39"/>
  <c r="N76" i="39"/>
  <c r="M76" i="39"/>
  <c r="L76" i="39"/>
  <c r="K76" i="39"/>
  <c r="J76" i="39"/>
  <c r="I76" i="39"/>
  <c r="F76" i="39"/>
  <c r="T75" i="39"/>
  <c r="S75" i="39"/>
  <c r="R75" i="39"/>
  <c r="Q75" i="39"/>
  <c r="O75" i="39"/>
  <c r="N75" i="39"/>
  <c r="M75" i="39"/>
  <c r="L75" i="39"/>
  <c r="K75" i="39"/>
  <c r="J75" i="39"/>
  <c r="I75" i="39"/>
  <c r="F75" i="39"/>
  <c r="T74" i="39"/>
  <c r="S74" i="39"/>
  <c r="R74" i="39"/>
  <c r="Q74" i="39"/>
  <c r="P74" i="39"/>
  <c r="P75" i="39"/>
  <c r="P76" i="39"/>
  <c r="P77" i="39"/>
  <c r="P78" i="39"/>
  <c r="P79" i="39"/>
  <c r="P80" i="39"/>
  <c r="P81" i="39"/>
  <c r="P82" i="39"/>
  <c r="P83" i="39"/>
  <c r="P84" i="39"/>
  <c r="P85" i="39"/>
  <c r="O74" i="39"/>
  <c r="N74" i="39"/>
  <c r="M74" i="39"/>
  <c r="L74" i="39"/>
  <c r="K74" i="39"/>
  <c r="J74" i="39"/>
  <c r="I74" i="39"/>
  <c r="F74" i="39"/>
  <c r="C74" i="39"/>
  <c r="C75" i="39"/>
  <c r="C76" i="39"/>
  <c r="C77" i="39"/>
  <c r="C78" i="39"/>
  <c r="C79" i="39"/>
  <c r="C80" i="39"/>
  <c r="C81" i="39"/>
  <c r="C82" i="39"/>
  <c r="C83" i="39"/>
  <c r="C84" i="39"/>
  <c r="C85" i="39"/>
  <c r="T73" i="39"/>
  <c r="S73" i="39"/>
  <c r="R73" i="39"/>
  <c r="Q73" i="39"/>
  <c r="O73" i="39"/>
  <c r="N73" i="39"/>
  <c r="M73" i="39"/>
  <c r="L73" i="39"/>
  <c r="K73" i="39"/>
  <c r="J73" i="39"/>
  <c r="I73" i="39"/>
  <c r="F73" i="39"/>
  <c r="T71" i="39"/>
  <c r="S71" i="39"/>
  <c r="R71" i="39"/>
  <c r="Q71" i="39"/>
  <c r="O71" i="39"/>
  <c r="N71" i="39"/>
  <c r="M71" i="39"/>
  <c r="L71" i="39"/>
  <c r="K71" i="39"/>
  <c r="J71" i="39"/>
  <c r="I71" i="39"/>
  <c r="F71" i="39"/>
  <c r="T70" i="39"/>
  <c r="S70" i="39"/>
  <c r="R70" i="39"/>
  <c r="Q70" i="39"/>
  <c r="O70" i="39"/>
  <c r="N70" i="39"/>
  <c r="M70" i="39"/>
  <c r="L70" i="39"/>
  <c r="K70" i="39"/>
  <c r="J70" i="39"/>
  <c r="I70" i="39"/>
  <c r="F70" i="39"/>
  <c r="T69" i="39"/>
  <c r="S69" i="39"/>
  <c r="R69" i="39"/>
  <c r="Q69" i="39"/>
  <c r="O69" i="39"/>
  <c r="N69" i="39"/>
  <c r="M69" i="39"/>
  <c r="L69" i="39"/>
  <c r="K69" i="39"/>
  <c r="J69" i="39"/>
  <c r="I69" i="39"/>
  <c r="F69" i="39"/>
  <c r="T68" i="39"/>
  <c r="S68" i="39"/>
  <c r="R68" i="39"/>
  <c r="Q68" i="39"/>
  <c r="O68" i="39"/>
  <c r="N68" i="39"/>
  <c r="M68" i="39"/>
  <c r="L68" i="39"/>
  <c r="K68" i="39"/>
  <c r="J68" i="39"/>
  <c r="I68" i="39"/>
  <c r="F68" i="39"/>
  <c r="T67" i="39"/>
  <c r="S67" i="39"/>
  <c r="R67" i="39"/>
  <c r="Q67" i="39"/>
  <c r="O67" i="39"/>
  <c r="N67" i="39"/>
  <c r="M67" i="39"/>
  <c r="L67" i="39"/>
  <c r="K67" i="39"/>
  <c r="J67" i="39"/>
  <c r="I67" i="39"/>
  <c r="F67" i="39"/>
  <c r="T66" i="39"/>
  <c r="S66" i="39"/>
  <c r="R66" i="39"/>
  <c r="Q66" i="39"/>
  <c r="O66" i="39"/>
  <c r="N66" i="39"/>
  <c r="M66" i="39"/>
  <c r="L66" i="39"/>
  <c r="K66" i="39"/>
  <c r="J66" i="39"/>
  <c r="I66" i="39"/>
  <c r="F66" i="39"/>
  <c r="T65" i="39"/>
  <c r="S65" i="39"/>
  <c r="R65" i="39"/>
  <c r="Q65" i="39"/>
  <c r="O65" i="39"/>
  <c r="N65" i="39"/>
  <c r="M65" i="39"/>
  <c r="L65" i="39"/>
  <c r="K65" i="39"/>
  <c r="J65" i="39"/>
  <c r="I65" i="39"/>
  <c r="F65" i="39"/>
  <c r="T64" i="39"/>
  <c r="S64" i="39"/>
  <c r="R64" i="39"/>
  <c r="Q64" i="39"/>
  <c r="O64" i="39"/>
  <c r="N64" i="39"/>
  <c r="M64" i="39"/>
  <c r="L64" i="39"/>
  <c r="K64" i="39"/>
  <c r="J64" i="39"/>
  <c r="I64" i="39"/>
  <c r="F64" i="39"/>
  <c r="T63" i="39"/>
  <c r="S63" i="39"/>
  <c r="R63" i="39"/>
  <c r="Q63" i="39"/>
  <c r="O63" i="39"/>
  <c r="N63" i="39"/>
  <c r="M63" i="39"/>
  <c r="L63" i="39"/>
  <c r="K63" i="39"/>
  <c r="J63" i="39"/>
  <c r="I63" i="39"/>
  <c r="F63" i="39"/>
  <c r="T62" i="39"/>
  <c r="S62" i="39"/>
  <c r="R62" i="39"/>
  <c r="Q62" i="39"/>
  <c r="O62" i="39"/>
  <c r="N62" i="39"/>
  <c r="M62" i="39"/>
  <c r="L62" i="39"/>
  <c r="K62" i="39"/>
  <c r="J62" i="39"/>
  <c r="I62" i="39"/>
  <c r="F62" i="39"/>
  <c r="T61" i="39"/>
  <c r="S61" i="39"/>
  <c r="R61" i="39"/>
  <c r="Q61" i="39"/>
  <c r="O61" i="39"/>
  <c r="N61" i="39"/>
  <c r="M61" i="39"/>
  <c r="L61" i="39"/>
  <c r="K61" i="39"/>
  <c r="J61" i="39"/>
  <c r="I61" i="39"/>
  <c r="F61" i="39"/>
  <c r="T60" i="39"/>
  <c r="S60" i="39"/>
  <c r="R60" i="39"/>
  <c r="Q60" i="39"/>
  <c r="P60" i="39"/>
  <c r="P61" i="39"/>
  <c r="P62" i="39"/>
  <c r="P63" i="39"/>
  <c r="P64" i="39"/>
  <c r="P65" i="39"/>
  <c r="P66" i="39"/>
  <c r="P67" i="39"/>
  <c r="P68" i="39"/>
  <c r="P69" i="39"/>
  <c r="P70" i="39"/>
  <c r="P71" i="39"/>
  <c r="O60" i="39"/>
  <c r="N60" i="39"/>
  <c r="M60" i="39"/>
  <c r="L60" i="39"/>
  <c r="K60" i="39"/>
  <c r="J60" i="39"/>
  <c r="I60" i="39"/>
  <c r="F60" i="39"/>
  <c r="C60" i="39"/>
  <c r="C61" i="39"/>
  <c r="C62" i="39"/>
  <c r="C63" i="39"/>
  <c r="C64" i="39"/>
  <c r="C65" i="39"/>
  <c r="C66" i="39"/>
  <c r="C67" i="39"/>
  <c r="C68" i="39"/>
  <c r="C69" i="39"/>
  <c r="C70" i="39"/>
  <c r="C71" i="39"/>
  <c r="T59" i="39"/>
  <c r="S59" i="39"/>
  <c r="R59" i="39"/>
  <c r="Q59" i="39"/>
  <c r="O59" i="39"/>
  <c r="N59" i="39"/>
  <c r="M59" i="39"/>
  <c r="L59" i="39"/>
  <c r="K59" i="39"/>
  <c r="J59" i="39"/>
  <c r="I59" i="39"/>
  <c r="F59" i="39"/>
  <c r="T57" i="39"/>
  <c r="S57" i="39"/>
  <c r="R57" i="39"/>
  <c r="Q57" i="39"/>
  <c r="O57" i="39"/>
  <c r="N57" i="39"/>
  <c r="M57" i="39"/>
  <c r="L57" i="39"/>
  <c r="K57" i="39"/>
  <c r="J57" i="39"/>
  <c r="I57" i="39"/>
  <c r="F57" i="39"/>
  <c r="T56" i="39"/>
  <c r="S56" i="39"/>
  <c r="R56" i="39"/>
  <c r="Q56" i="39"/>
  <c r="O56" i="39"/>
  <c r="N56" i="39"/>
  <c r="M56" i="39"/>
  <c r="L56" i="39"/>
  <c r="K56" i="39"/>
  <c r="J56" i="39"/>
  <c r="I56" i="39"/>
  <c r="F56" i="39"/>
  <c r="T55" i="39"/>
  <c r="S55" i="39"/>
  <c r="R55" i="39"/>
  <c r="Q55" i="39"/>
  <c r="O55" i="39"/>
  <c r="N55" i="39"/>
  <c r="M55" i="39"/>
  <c r="L55" i="39"/>
  <c r="K55" i="39"/>
  <c r="J55" i="39"/>
  <c r="I55" i="39"/>
  <c r="F55" i="39"/>
  <c r="T54" i="39"/>
  <c r="S54" i="39"/>
  <c r="R54" i="39"/>
  <c r="Q54" i="39"/>
  <c r="O54" i="39"/>
  <c r="N54" i="39"/>
  <c r="M54" i="39"/>
  <c r="L54" i="39"/>
  <c r="K54" i="39"/>
  <c r="J54" i="39"/>
  <c r="I54" i="39"/>
  <c r="F54" i="39"/>
  <c r="T53" i="39"/>
  <c r="S53" i="39"/>
  <c r="R53" i="39"/>
  <c r="Q53" i="39"/>
  <c r="O53" i="39"/>
  <c r="N53" i="39"/>
  <c r="M53" i="39"/>
  <c r="L53" i="39"/>
  <c r="K53" i="39"/>
  <c r="J53" i="39"/>
  <c r="I53" i="39"/>
  <c r="F53" i="39"/>
  <c r="T52" i="39"/>
  <c r="S52" i="39"/>
  <c r="R52" i="39"/>
  <c r="Q52" i="39"/>
  <c r="O52" i="39"/>
  <c r="N52" i="39"/>
  <c r="M52" i="39"/>
  <c r="L52" i="39"/>
  <c r="K52" i="39"/>
  <c r="J52" i="39"/>
  <c r="I52" i="39"/>
  <c r="F52" i="39"/>
  <c r="T51" i="39"/>
  <c r="S51" i="39"/>
  <c r="R51" i="39"/>
  <c r="Q51" i="39"/>
  <c r="O51" i="39"/>
  <c r="N51" i="39"/>
  <c r="M51" i="39"/>
  <c r="L51" i="39"/>
  <c r="K51" i="39"/>
  <c r="J51" i="39"/>
  <c r="I51" i="39"/>
  <c r="F51" i="39"/>
  <c r="T50" i="39"/>
  <c r="S50" i="39"/>
  <c r="R50" i="39"/>
  <c r="Q50" i="39"/>
  <c r="O50" i="39"/>
  <c r="N50" i="39"/>
  <c r="M50" i="39"/>
  <c r="L50" i="39"/>
  <c r="K50" i="39"/>
  <c r="J50" i="39"/>
  <c r="I50" i="39"/>
  <c r="F50" i="39"/>
  <c r="T49" i="39"/>
  <c r="S49" i="39"/>
  <c r="R49" i="39"/>
  <c r="Q49" i="39"/>
  <c r="O49" i="39"/>
  <c r="N49" i="39"/>
  <c r="M49" i="39"/>
  <c r="L49" i="39"/>
  <c r="K49" i="39"/>
  <c r="J49" i="39"/>
  <c r="I49" i="39"/>
  <c r="F49" i="39"/>
  <c r="T48" i="39"/>
  <c r="S48" i="39"/>
  <c r="R48" i="39"/>
  <c r="Q48" i="39"/>
  <c r="O48" i="39"/>
  <c r="N48" i="39"/>
  <c r="M48" i="39"/>
  <c r="L48" i="39"/>
  <c r="K48" i="39"/>
  <c r="J48" i="39"/>
  <c r="I48" i="39"/>
  <c r="F48" i="39"/>
  <c r="T47" i="39"/>
  <c r="S47" i="39"/>
  <c r="R47" i="39"/>
  <c r="Q47" i="39"/>
  <c r="O47" i="39"/>
  <c r="N47" i="39"/>
  <c r="M47" i="39"/>
  <c r="L47" i="39"/>
  <c r="K47" i="39"/>
  <c r="J47" i="39"/>
  <c r="I47" i="39"/>
  <c r="F47" i="39"/>
  <c r="T46" i="39"/>
  <c r="S46" i="39"/>
  <c r="R46" i="39"/>
  <c r="Q46" i="39"/>
  <c r="P46" i="39"/>
  <c r="P47" i="39"/>
  <c r="P48" i="39"/>
  <c r="P49" i="39"/>
  <c r="P50" i="39"/>
  <c r="P51" i="39"/>
  <c r="P52" i="39"/>
  <c r="P53" i="39"/>
  <c r="P54" i="39"/>
  <c r="P55" i="39"/>
  <c r="P56" i="39"/>
  <c r="P57" i="39"/>
  <c r="O46" i="39"/>
  <c r="N46" i="39"/>
  <c r="M46" i="39"/>
  <c r="L46" i="39"/>
  <c r="K46" i="39"/>
  <c r="J46" i="39"/>
  <c r="I46" i="39"/>
  <c r="F46" i="39"/>
  <c r="C46" i="39"/>
  <c r="C47" i="39"/>
  <c r="C48" i="39"/>
  <c r="C49" i="39"/>
  <c r="C50" i="39"/>
  <c r="C51" i="39"/>
  <c r="C52" i="39"/>
  <c r="C53" i="39"/>
  <c r="C54" i="39"/>
  <c r="C55" i="39"/>
  <c r="C56" i="39"/>
  <c r="C57" i="39"/>
  <c r="T45" i="39"/>
  <c r="S45" i="39"/>
  <c r="R45" i="39"/>
  <c r="Q45" i="39"/>
  <c r="O45" i="39"/>
  <c r="N45" i="39"/>
  <c r="M45" i="39"/>
  <c r="L45" i="39"/>
  <c r="K45" i="39"/>
  <c r="J45" i="39"/>
  <c r="I45" i="39"/>
  <c r="F45" i="39"/>
  <c r="T42" i="39"/>
  <c r="S42" i="39"/>
  <c r="R42" i="39"/>
  <c r="Q42" i="39"/>
  <c r="O42" i="39"/>
  <c r="N42" i="39"/>
  <c r="M42" i="39"/>
  <c r="L42" i="39"/>
  <c r="K42" i="39"/>
  <c r="J42" i="39"/>
  <c r="I42" i="39"/>
  <c r="F42" i="39"/>
  <c r="T41" i="39"/>
  <c r="S41" i="39"/>
  <c r="R41" i="39"/>
  <c r="Q41" i="39"/>
  <c r="O41" i="39"/>
  <c r="N41" i="39"/>
  <c r="M41" i="39"/>
  <c r="L41" i="39"/>
  <c r="K41" i="39"/>
  <c r="J41" i="39"/>
  <c r="I41" i="39"/>
  <c r="F41" i="39"/>
  <c r="T40" i="39"/>
  <c r="S40" i="39"/>
  <c r="R40" i="39"/>
  <c r="Q40" i="39"/>
  <c r="O40" i="39"/>
  <c r="N40" i="39"/>
  <c r="M40" i="39"/>
  <c r="L40" i="39"/>
  <c r="K40" i="39"/>
  <c r="J40" i="39"/>
  <c r="I40" i="39"/>
  <c r="F40" i="39"/>
  <c r="T39" i="39"/>
  <c r="S39" i="39"/>
  <c r="R39" i="39"/>
  <c r="Q39" i="39"/>
  <c r="O39" i="39"/>
  <c r="N39" i="39"/>
  <c r="M39" i="39"/>
  <c r="L39" i="39"/>
  <c r="K39" i="39"/>
  <c r="J39" i="39"/>
  <c r="I39" i="39"/>
  <c r="F39" i="39"/>
  <c r="T38" i="39"/>
  <c r="S38" i="39"/>
  <c r="R38" i="39"/>
  <c r="Q38" i="39"/>
  <c r="O38" i="39"/>
  <c r="N38" i="39"/>
  <c r="M38" i="39"/>
  <c r="L38" i="39"/>
  <c r="K38" i="39"/>
  <c r="J38" i="39"/>
  <c r="I38" i="39"/>
  <c r="F38" i="39"/>
  <c r="T37" i="39"/>
  <c r="S37" i="39"/>
  <c r="R37" i="39"/>
  <c r="Q37" i="39"/>
  <c r="O37" i="39"/>
  <c r="N37" i="39"/>
  <c r="M37" i="39"/>
  <c r="L37" i="39"/>
  <c r="K37" i="39"/>
  <c r="J37" i="39"/>
  <c r="I37" i="39"/>
  <c r="F37" i="39"/>
  <c r="T36" i="39"/>
  <c r="S36" i="39"/>
  <c r="R36" i="39"/>
  <c r="Q36" i="39"/>
  <c r="O36" i="39"/>
  <c r="N36" i="39"/>
  <c r="M36" i="39"/>
  <c r="L36" i="39"/>
  <c r="K36" i="39"/>
  <c r="J36" i="39"/>
  <c r="I36" i="39"/>
  <c r="F36" i="39"/>
  <c r="T35" i="39"/>
  <c r="S35" i="39"/>
  <c r="R35" i="39"/>
  <c r="Q35" i="39"/>
  <c r="O35" i="39"/>
  <c r="N35" i="39"/>
  <c r="M35" i="39"/>
  <c r="L35" i="39"/>
  <c r="K35" i="39"/>
  <c r="J35" i="39"/>
  <c r="I35" i="39"/>
  <c r="F35" i="39"/>
  <c r="T34" i="39"/>
  <c r="S34" i="39"/>
  <c r="R34" i="39"/>
  <c r="Q34" i="39"/>
  <c r="O34" i="39"/>
  <c r="N34" i="39"/>
  <c r="M34" i="39"/>
  <c r="L34" i="39"/>
  <c r="K34" i="39"/>
  <c r="J34" i="39"/>
  <c r="I34" i="39"/>
  <c r="F34" i="39"/>
  <c r="T33" i="39"/>
  <c r="S33" i="39"/>
  <c r="R33" i="39"/>
  <c r="Q33" i="39"/>
  <c r="O33" i="39"/>
  <c r="N33" i="39"/>
  <c r="M33" i="39"/>
  <c r="L33" i="39"/>
  <c r="K33" i="39"/>
  <c r="J33" i="39"/>
  <c r="I33" i="39"/>
  <c r="F33" i="39"/>
  <c r="T32" i="39"/>
  <c r="S32" i="39"/>
  <c r="R32" i="39"/>
  <c r="Q32" i="39"/>
  <c r="O32" i="39"/>
  <c r="N32" i="39"/>
  <c r="M32" i="39"/>
  <c r="L32" i="39"/>
  <c r="K32" i="39"/>
  <c r="J32" i="39"/>
  <c r="I32" i="39"/>
  <c r="F32" i="39"/>
  <c r="T31" i="39"/>
  <c r="S31" i="39"/>
  <c r="R31" i="39"/>
  <c r="Q31" i="39"/>
  <c r="P31" i="39"/>
  <c r="P32" i="39"/>
  <c r="P33" i="39"/>
  <c r="P34" i="39"/>
  <c r="P35" i="39"/>
  <c r="P36" i="39"/>
  <c r="P37" i="39"/>
  <c r="P38" i="39"/>
  <c r="P39" i="39"/>
  <c r="P40" i="39"/>
  <c r="P41" i="39"/>
  <c r="P42" i="39"/>
  <c r="O31" i="39"/>
  <c r="N31" i="39"/>
  <c r="M31" i="39"/>
  <c r="L31" i="39"/>
  <c r="K31" i="39"/>
  <c r="J31" i="39"/>
  <c r="I31" i="39"/>
  <c r="F31" i="39"/>
  <c r="C31" i="39"/>
  <c r="C32" i="39"/>
  <c r="C33" i="39"/>
  <c r="C34" i="39"/>
  <c r="C35" i="39"/>
  <c r="C36" i="39"/>
  <c r="C37" i="39"/>
  <c r="C38" i="39"/>
  <c r="C39" i="39"/>
  <c r="C40" i="39"/>
  <c r="C41" i="39"/>
  <c r="C42" i="39"/>
  <c r="T30" i="39"/>
  <c r="S30" i="39"/>
  <c r="R30" i="39"/>
  <c r="Q30" i="39"/>
  <c r="O30" i="39"/>
  <c r="N30" i="39"/>
  <c r="M30" i="39"/>
  <c r="L30" i="39"/>
  <c r="K30" i="39"/>
  <c r="J30" i="39"/>
  <c r="I30" i="39"/>
  <c r="F30" i="39"/>
  <c r="T28" i="39"/>
  <c r="S28" i="39"/>
  <c r="R28" i="39"/>
  <c r="Q28" i="39"/>
  <c r="O28" i="39"/>
  <c r="N28" i="39"/>
  <c r="M28" i="39"/>
  <c r="L28" i="39"/>
  <c r="K28" i="39"/>
  <c r="J28" i="39"/>
  <c r="I28" i="39"/>
  <c r="T27" i="39"/>
  <c r="S27" i="39"/>
  <c r="R27" i="39"/>
  <c r="Q27" i="39"/>
  <c r="O27" i="39"/>
  <c r="N27" i="39"/>
  <c r="M27" i="39"/>
  <c r="L27" i="39"/>
  <c r="K27" i="39"/>
  <c r="J27" i="39"/>
  <c r="I27" i="39"/>
  <c r="T26" i="39"/>
  <c r="S26" i="39"/>
  <c r="R26" i="39"/>
  <c r="Q26" i="39"/>
  <c r="O26" i="39"/>
  <c r="N26" i="39"/>
  <c r="M26" i="39"/>
  <c r="L26" i="39"/>
  <c r="K26" i="39"/>
  <c r="J26" i="39"/>
  <c r="I26" i="39"/>
  <c r="T25" i="39"/>
  <c r="S25" i="39"/>
  <c r="R25" i="39"/>
  <c r="Q25" i="39"/>
  <c r="O25" i="39"/>
  <c r="N25" i="39"/>
  <c r="M25" i="39"/>
  <c r="L25" i="39"/>
  <c r="K25" i="39"/>
  <c r="J25" i="39"/>
  <c r="I25" i="39"/>
  <c r="T24" i="39"/>
  <c r="S24" i="39"/>
  <c r="R24" i="39"/>
  <c r="Q24" i="39"/>
  <c r="O24" i="39"/>
  <c r="N24" i="39"/>
  <c r="M24" i="39"/>
  <c r="L24" i="39"/>
  <c r="K24" i="39"/>
  <c r="J24" i="39"/>
  <c r="I24" i="39"/>
  <c r="T23" i="39"/>
  <c r="S23" i="39"/>
  <c r="R23" i="39"/>
  <c r="Q23" i="39"/>
  <c r="O23" i="39"/>
  <c r="N23" i="39"/>
  <c r="M23" i="39"/>
  <c r="L23" i="39"/>
  <c r="K23" i="39"/>
  <c r="J23" i="39"/>
  <c r="I23" i="39"/>
  <c r="T22" i="39"/>
  <c r="S22" i="39"/>
  <c r="R22" i="39"/>
  <c r="Q22" i="39"/>
  <c r="O22" i="39"/>
  <c r="N22" i="39"/>
  <c r="M22" i="39"/>
  <c r="L22" i="39"/>
  <c r="K22" i="39"/>
  <c r="J22" i="39"/>
  <c r="I22" i="39"/>
  <c r="T21" i="39"/>
  <c r="S21" i="39"/>
  <c r="R21" i="39"/>
  <c r="Q21" i="39"/>
  <c r="O21" i="39"/>
  <c r="N21" i="39"/>
  <c r="M21" i="39"/>
  <c r="L21" i="39"/>
  <c r="K21" i="39"/>
  <c r="J21" i="39"/>
  <c r="I21" i="39"/>
  <c r="T20" i="39"/>
  <c r="S20" i="39"/>
  <c r="R20" i="39"/>
  <c r="Q20" i="39"/>
  <c r="O20" i="39"/>
  <c r="N20" i="39"/>
  <c r="M20" i="39"/>
  <c r="L20" i="39"/>
  <c r="K20" i="39"/>
  <c r="J20" i="39"/>
  <c r="I20" i="39"/>
  <c r="T19" i="39"/>
  <c r="S19" i="39"/>
  <c r="R19" i="39"/>
  <c r="Q19" i="39"/>
  <c r="O19" i="39"/>
  <c r="N19" i="39"/>
  <c r="M19" i="39"/>
  <c r="L19" i="39"/>
  <c r="K19" i="39"/>
  <c r="J19" i="39"/>
  <c r="I19" i="39"/>
  <c r="T18" i="39"/>
  <c r="S18" i="39"/>
  <c r="R18" i="39"/>
  <c r="Q18" i="39"/>
  <c r="O18" i="39"/>
  <c r="N18" i="39"/>
  <c r="M18" i="39"/>
  <c r="L18" i="39"/>
  <c r="K18" i="39"/>
  <c r="J18" i="39"/>
  <c r="I18" i="39"/>
  <c r="T17" i="39"/>
  <c r="S17" i="39"/>
  <c r="R17" i="39"/>
  <c r="Q17" i="39"/>
  <c r="P17" i="39"/>
  <c r="P18" i="39"/>
  <c r="P19" i="39"/>
  <c r="P20" i="39"/>
  <c r="P21" i="39"/>
  <c r="P22" i="39"/>
  <c r="P23" i="39"/>
  <c r="P24" i="39"/>
  <c r="P25" i="39"/>
  <c r="P26" i="39"/>
  <c r="P27" i="39"/>
  <c r="P28" i="39"/>
  <c r="O17" i="39"/>
  <c r="N17" i="39"/>
  <c r="M17" i="39"/>
  <c r="L17" i="39"/>
  <c r="K17" i="39"/>
  <c r="J17" i="39"/>
  <c r="I17" i="39"/>
  <c r="C17" i="39"/>
  <c r="C18" i="39"/>
  <c r="C19" i="39"/>
  <c r="C20" i="39"/>
  <c r="C21" i="39"/>
  <c r="C22" i="39"/>
  <c r="C23" i="39"/>
  <c r="C24" i="39"/>
  <c r="C25" i="39"/>
  <c r="C26" i="39"/>
  <c r="C27" i="39"/>
  <c r="C28" i="39"/>
  <c r="T16" i="39"/>
  <c r="S16" i="39"/>
  <c r="R16" i="39"/>
  <c r="O16" i="39"/>
  <c r="N16" i="39"/>
  <c r="M16" i="39"/>
  <c r="L16" i="39"/>
  <c r="K16" i="39"/>
  <c r="J16" i="39"/>
  <c r="I16" i="39"/>
  <c r="T14" i="39"/>
  <c r="S14" i="39"/>
  <c r="R14" i="39"/>
  <c r="Q14" i="39"/>
  <c r="O14" i="39"/>
  <c r="N14" i="39"/>
  <c r="M14" i="39"/>
  <c r="L14" i="39"/>
  <c r="K14" i="39"/>
  <c r="J14" i="39"/>
  <c r="I14" i="39"/>
  <c r="T13" i="39"/>
  <c r="S13" i="39"/>
  <c r="R13" i="39"/>
  <c r="Q13" i="39"/>
  <c r="O13" i="39"/>
  <c r="N13" i="39"/>
  <c r="M13" i="39"/>
  <c r="L13" i="39"/>
  <c r="K13" i="39"/>
  <c r="J13" i="39"/>
  <c r="I13" i="39"/>
  <c r="T12" i="39"/>
  <c r="S12" i="39"/>
  <c r="R12" i="39"/>
  <c r="Q12" i="39"/>
  <c r="O12" i="39"/>
  <c r="N12" i="39"/>
  <c r="M12" i="39"/>
  <c r="L12" i="39"/>
  <c r="K12" i="39"/>
  <c r="J12" i="39"/>
  <c r="I12" i="39"/>
  <c r="T11" i="39"/>
  <c r="S11" i="39"/>
  <c r="R11" i="39"/>
  <c r="Q11" i="39"/>
  <c r="O11" i="39"/>
  <c r="N11" i="39"/>
  <c r="M11" i="39"/>
  <c r="L11" i="39"/>
  <c r="K11" i="39"/>
  <c r="J11" i="39"/>
  <c r="I11" i="39"/>
  <c r="T10" i="39"/>
  <c r="S10" i="39"/>
  <c r="R10" i="39"/>
  <c r="Q10" i="39"/>
  <c r="O10" i="39"/>
  <c r="N10" i="39"/>
  <c r="L10" i="39"/>
  <c r="K10" i="39"/>
  <c r="J10" i="39"/>
  <c r="I10" i="39"/>
  <c r="T9" i="39"/>
  <c r="S9" i="39"/>
  <c r="R9" i="39"/>
  <c r="Q9" i="39"/>
  <c r="O9" i="39"/>
  <c r="N9" i="39"/>
  <c r="L9" i="39"/>
  <c r="K9" i="39"/>
  <c r="J9" i="39"/>
  <c r="I9" i="39"/>
  <c r="T8" i="39"/>
  <c r="S8" i="39"/>
  <c r="R8" i="39"/>
  <c r="Q8" i="39"/>
  <c r="O8" i="39"/>
  <c r="N8" i="39"/>
  <c r="L8" i="39"/>
  <c r="K8" i="39"/>
  <c r="J8" i="39"/>
  <c r="I8" i="39"/>
  <c r="T7" i="39"/>
  <c r="S7" i="39"/>
  <c r="R7" i="39"/>
  <c r="Q7" i="39"/>
  <c r="O7" i="39"/>
  <c r="N7" i="39"/>
  <c r="L7" i="39"/>
  <c r="K7" i="39"/>
  <c r="J7" i="39"/>
  <c r="I7" i="39"/>
  <c r="T6" i="39"/>
  <c r="S6" i="39"/>
  <c r="R6" i="39"/>
  <c r="Q6" i="39"/>
  <c r="O6" i="39"/>
  <c r="N6" i="39"/>
  <c r="L6" i="39"/>
  <c r="K6" i="39"/>
  <c r="J6" i="39"/>
  <c r="I6" i="39"/>
  <c r="T5" i="39"/>
  <c r="S5" i="39"/>
  <c r="R5" i="39"/>
  <c r="Q5" i="39"/>
  <c r="O5" i="39"/>
  <c r="N5" i="39"/>
  <c r="L5" i="39"/>
  <c r="K5" i="39"/>
  <c r="J5" i="39"/>
  <c r="I5" i="39"/>
  <c r="T4" i="39"/>
  <c r="S4" i="39"/>
  <c r="R4" i="39"/>
  <c r="Q4" i="39"/>
  <c r="O4" i="39"/>
  <c r="N4" i="39"/>
  <c r="L4" i="39"/>
  <c r="K4" i="39"/>
  <c r="J4" i="39"/>
  <c r="I4" i="39"/>
  <c r="T3" i="39"/>
  <c r="S3" i="39"/>
  <c r="R3" i="39"/>
  <c r="Q3" i="39"/>
  <c r="P3" i="39"/>
  <c r="P4" i="39"/>
  <c r="P5" i="39"/>
  <c r="P6" i="39"/>
  <c r="P7" i="39"/>
  <c r="P8" i="39"/>
  <c r="P9" i="39"/>
  <c r="P10" i="39"/>
  <c r="P11" i="39"/>
  <c r="P12" i="39"/>
  <c r="P13" i="39"/>
  <c r="P14" i="39"/>
  <c r="O3" i="39"/>
  <c r="N3" i="39"/>
  <c r="M3" i="39"/>
  <c r="M4" i="39"/>
  <c r="M5" i="39"/>
  <c r="M6" i="39"/>
  <c r="M7" i="39"/>
  <c r="M8" i="39"/>
  <c r="M9" i="39"/>
  <c r="M10" i="39"/>
  <c r="L3" i="39"/>
  <c r="K3" i="39"/>
  <c r="J3" i="39"/>
  <c r="I3" i="39"/>
  <c r="C3" i="39"/>
  <c r="C4" i="39"/>
  <c r="C5" i="39"/>
  <c r="C6" i="39"/>
  <c r="C7" i="39"/>
  <c r="C8" i="39"/>
  <c r="C9" i="39"/>
  <c r="C10" i="39"/>
  <c r="C11" i="39"/>
  <c r="C12" i="39"/>
  <c r="C13" i="39"/>
  <c r="C14" i="39"/>
  <c r="R7" i="38"/>
  <c r="Q7" i="38"/>
  <c r="O7" i="38"/>
  <c r="N7" i="38"/>
  <c r="M7" i="38"/>
  <c r="L7" i="38"/>
  <c r="K7" i="38"/>
  <c r="J7" i="38"/>
  <c r="I7" i="38"/>
  <c r="R6" i="38"/>
  <c r="Q6" i="38"/>
  <c r="O6" i="38"/>
  <c r="N6" i="38"/>
  <c r="M6" i="38"/>
  <c r="L6" i="38"/>
  <c r="K6" i="38"/>
  <c r="J6" i="38"/>
  <c r="I6" i="38"/>
  <c r="S4" i="38"/>
  <c r="S6" i="38"/>
  <c r="S7" i="38"/>
  <c r="R4" i="38"/>
  <c r="Q4" i="38"/>
  <c r="O4" i="38"/>
  <c r="N4" i="38"/>
  <c r="M4" i="38"/>
  <c r="L4" i="38"/>
  <c r="K4" i="38"/>
  <c r="J4" i="38"/>
  <c r="I4" i="38"/>
  <c r="T3" i="38"/>
  <c r="T4" i="38"/>
  <c r="S3" i="38"/>
  <c r="R3" i="38"/>
  <c r="Q3" i="38"/>
  <c r="P3" i="38"/>
  <c r="P4" i="38"/>
  <c r="P6" i="38"/>
  <c r="P7" i="38"/>
  <c r="O3" i="38"/>
  <c r="N3" i="38"/>
  <c r="M3" i="38"/>
  <c r="L3" i="38"/>
  <c r="K3" i="38"/>
  <c r="J3" i="38"/>
  <c r="I3" i="38"/>
  <c r="D4" i="14"/>
  <c r="D6" i="14"/>
  <c r="D7" i="14"/>
  <c r="D8" i="14"/>
  <c r="E49" i="2"/>
  <c r="E250" i="39" s="1"/>
  <c r="E47" i="2"/>
  <c r="G47" i="2" s="1"/>
  <c r="R47" i="2" s="1"/>
  <c r="T47" i="2" s="1"/>
  <c r="E46" i="2"/>
  <c r="G46" i="2" s="1"/>
  <c r="R46" i="2" s="1"/>
  <c r="E45" i="2"/>
  <c r="G45" i="2" s="1"/>
  <c r="E43" i="2"/>
  <c r="G43" i="2" s="1"/>
  <c r="R43" i="2" s="1"/>
  <c r="E42" i="2"/>
  <c r="G42" i="2" s="1"/>
  <c r="R42" i="2" s="1"/>
  <c r="T42" i="2" s="1"/>
  <c r="E244" i="39"/>
  <c r="E40" i="2"/>
  <c r="E243" i="39" s="1"/>
  <c r="E38" i="2"/>
  <c r="G38" i="2" s="1"/>
  <c r="R38" i="2" s="1"/>
  <c r="E37" i="2"/>
  <c r="G37" i="2" s="1"/>
  <c r="R37" i="2" s="1"/>
  <c r="E36" i="2"/>
  <c r="E239" i="39" s="1"/>
  <c r="G35" i="2"/>
  <c r="R35" i="2" s="1"/>
  <c r="T35" i="2" s="1"/>
  <c r="E32" i="2"/>
  <c r="G32" i="2" s="1"/>
  <c r="R32" i="2" s="1"/>
  <c r="E30" i="2"/>
  <c r="E13" i="39" s="1"/>
  <c r="E29" i="2"/>
  <c r="E12" i="39" s="1"/>
  <c r="E28" i="2"/>
  <c r="E11" i="39" s="1"/>
  <c r="E26" i="2"/>
  <c r="E10" i="39" s="1"/>
  <c r="E9" i="39"/>
  <c r="E24" i="2"/>
  <c r="G24" i="2" s="1"/>
  <c r="R24" i="2" s="1"/>
  <c r="E23" i="2"/>
  <c r="E7" i="39" s="1"/>
  <c r="E22" i="2"/>
  <c r="G22" i="2" s="1"/>
  <c r="R22" i="2" s="1"/>
  <c r="E21" i="2"/>
  <c r="G21" i="2" s="1"/>
  <c r="R21" i="2" s="1"/>
  <c r="E20" i="2"/>
  <c r="E4" i="39" s="1"/>
  <c r="E19" i="2"/>
  <c r="G19" i="2" s="1"/>
  <c r="R19" i="2" s="1"/>
  <c r="G44" i="2"/>
  <c r="R44" i="2"/>
  <c r="T44" i="2"/>
  <c r="G27" i="2"/>
  <c r="R27" i="2"/>
  <c r="D5" i="21"/>
  <c r="D4" i="1"/>
  <c r="E22" i="1" s="1"/>
  <c r="G51" i="1"/>
  <c r="O51" i="1"/>
  <c r="G28" i="1"/>
  <c r="O28" i="1"/>
  <c r="G45" i="1"/>
  <c r="O45" i="1"/>
  <c r="I55" i="1"/>
  <c r="T32" i="1"/>
  <c r="T34" i="1"/>
  <c r="S32" i="1"/>
  <c r="S34" i="1"/>
  <c r="R34" i="1"/>
  <c r="D5" i="2"/>
  <c r="D7" i="21" s="1"/>
  <c r="C8" i="32"/>
  <c r="C7" i="32"/>
  <c r="C6" i="32"/>
  <c r="C4" i="32"/>
  <c r="F31" i="2"/>
  <c r="F33" i="2"/>
  <c r="F52" i="2" s="1"/>
  <c r="F54" i="2" s="1"/>
  <c r="E149" i="1"/>
  <c r="E150" i="1"/>
  <c r="G43" i="1"/>
  <c r="O43" i="1"/>
  <c r="G26" i="1"/>
  <c r="O26" i="1"/>
  <c r="F32" i="1"/>
  <c r="F34" i="1"/>
  <c r="K48" i="2"/>
  <c r="K51" i="2"/>
  <c r="K31" i="2"/>
  <c r="K33" i="2"/>
  <c r="N49" i="1"/>
  <c r="N52" i="1"/>
  <c r="N32" i="1"/>
  <c r="N34" i="1"/>
  <c r="N53" i="1"/>
  <c r="F49" i="1"/>
  <c r="F52" i="1"/>
  <c r="J48" i="2"/>
  <c r="J51" i="2"/>
  <c r="J31" i="2"/>
  <c r="J33" i="2"/>
  <c r="F48" i="2"/>
  <c r="F51" i="2"/>
  <c r="P48" i="2"/>
  <c r="P51" i="2"/>
  <c r="P31" i="2"/>
  <c r="P33" i="2"/>
  <c r="P52" i="2"/>
  <c r="P54" i="2"/>
  <c r="Q31" i="2"/>
  <c r="Q33" i="2"/>
  <c r="Q48" i="2"/>
  <c r="Q51" i="2"/>
  <c r="T34" i="2"/>
  <c r="D8" i="1"/>
  <c r="Q21" i="1"/>
  <c r="Q22" i="1"/>
  <c r="Q23" i="1"/>
  <c r="Q24" i="1"/>
  <c r="Q25" i="1"/>
  <c r="Q26" i="1"/>
  <c r="Q27" i="1"/>
  <c r="Q29" i="1"/>
  <c r="Q30" i="1"/>
  <c r="Q31" i="1"/>
  <c r="Q33" i="1"/>
  <c r="Q36" i="1"/>
  <c r="M49" i="1"/>
  <c r="M52" i="1"/>
  <c r="L49" i="1"/>
  <c r="L52" i="1"/>
  <c r="L53" i="1"/>
  <c r="K49" i="1"/>
  <c r="K52" i="1"/>
  <c r="J49" i="1"/>
  <c r="J52" i="1"/>
  <c r="H49" i="1"/>
  <c r="H52" i="1"/>
  <c r="H32" i="1"/>
  <c r="H34" i="1"/>
  <c r="J32" i="1"/>
  <c r="J34" i="1"/>
  <c r="J53" i="1"/>
  <c r="K32" i="1"/>
  <c r="K34" i="1"/>
  <c r="L32" i="1"/>
  <c r="L34" i="1"/>
  <c r="M32" i="1"/>
  <c r="M34" i="1"/>
  <c r="H48" i="2"/>
  <c r="H51" i="2"/>
  <c r="I48" i="2"/>
  <c r="I51" i="2"/>
  <c r="L48" i="2"/>
  <c r="L51" i="2"/>
  <c r="M48" i="2"/>
  <c r="M51" i="2"/>
  <c r="N48" i="2"/>
  <c r="N51" i="2"/>
  <c r="O48" i="2"/>
  <c r="O51" i="2"/>
  <c r="I31" i="2"/>
  <c r="I33" i="2"/>
  <c r="L31" i="2"/>
  <c r="L33" i="2"/>
  <c r="M31" i="2"/>
  <c r="M33" i="2"/>
  <c r="N31" i="2"/>
  <c r="N33" i="2"/>
  <c r="N52" i="2"/>
  <c r="N54" i="2"/>
  <c r="O31" i="2"/>
  <c r="O33" i="2"/>
  <c r="H31" i="2"/>
  <c r="H33" i="2"/>
  <c r="D6" i="1"/>
  <c r="D7" i="1"/>
  <c r="Q19" i="1"/>
  <c r="Q34" i="1"/>
  <c r="O50" i="1"/>
  <c r="D3" i="21"/>
  <c r="O19" i="1"/>
  <c r="O36" i="1"/>
  <c r="O48" i="1"/>
  <c r="O33" i="1"/>
  <c r="O31" i="1"/>
  <c r="H53" i="1"/>
  <c r="H55" i="1"/>
  <c r="T27" i="2"/>
  <c r="J55" i="1"/>
  <c r="I231" i="41"/>
  <c r="I264" i="41" s="1"/>
  <c r="M53" i="1"/>
  <c r="M55" i="1"/>
  <c r="N55" i="1"/>
  <c r="P134" i="39"/>
  <c r="P135" i="39"/>
  <c r="P136" i="39"/>
  <c r="P137" i="39"/>
  <c r="P138" i="39"/>
  <c r="P139" i="39"/>
  <c r="P140" i="39"/>
  <c r="P141" i="39"/>
  <c r="P217" i="39"/>
  <c r="P218" i="39"/>
  <c r="P219" i="39"/>
  <c r="P220" i="39"/>
  <c r="P221" i="39"/>
  <c r="P222" i="39"/>
  <c r="P223" i="39"/>
  <c r="P224" i="39"/>
  <c r="P225" i="39"/>
  <c r="T5" i="38"/>
  <c r="T6" i="38"/>
  <c r="T7" i="38"/>
  <c r="P5" i="38"/>
  <c r="S5" i="38"/>
  <c r="L55" i="1"/>
  <c r="K53" i="1"/>
  <c r="K55" i="1"/>
  <c r="F53" i="1"/>
  <c r="F55" i="1"/>
  <c r="L52" i="2"/>
  <c r="L54" i="2"/>
  <c r="I52" i="2"/>
  <c r="I54" i="2"/>
  <c r="I122" i="41"/>
  <c r="J247" i="41"/>
  <c r="I130" i="41"/>
  <c r="I127" i="41"/>
  <c r="I257" i="41"/>
  <c r="I246" i="41"/>
  <c r="H52" i="2"/>
  <c r="H54" i="2"/>
  <c r="O52" i="2"/>
  <c r="O54" i="2"/>
  <c r="K52" i="2"/>
  <c r="K54" i="2"/>
  <c r="J52" i="2"/>
  <c r="J54" i="2"/>
  <c r="Q52" i="2"/>
  <c r="Q54" i="2"/>
  <c r="M52" i="2"/>
  <c r="M54" i="2"/>
  <c r="P453" i="39"/>
  <c r="P370" i="39"/>
  <c r="C370" i="39"/>
  <c r="C371" i="39"/>
  <c r="C372" i="39"/>
  <c r="C373" i="39"/>
  <c r="C374" i="39"/>
  <c r="C375" i="39"/>
  <c r="C376" i="39"/>
  <c r="C377" i="39"/>
  <c r="C453" i="39"/>
  <c r="C454" i="39"/>
  <c r="C455" i="39"/>
  <c r="C456" i="39"/>
  <c r="C457" i="39"/>
  <c r="C458" i="39"/>
  <c r="C459" i="39"/>
  <c r="C460" i="39"/>
  <c r="C461" i="39"/>
  <c r="C134" i="39"/>
  <c r="C135" i="39"/>
  <c r="C136" i="39"/>
  <c r="C137" i="39"/>
  <c r="C138" i="39"/>
  <c r="C139" i="39"/>
  <c r="C140" i="39"/>
  <c r="C141" i="39"/>
  <c r="P371" i="39"/>
  <c r="P454" i="39"/>
  <c r="P455" i="39"/>
  <c r="P372" i="39"/>
  <c r="P373" i="39"/>
  <c r="P456" i="39"/>
  <c r="P457" i="39"/>
  <c r="P374" i="39"/>
  <c r="P458" i="39"/>
  <c r="P375" i="39"/>
  <c r="P459" i="39"/>
  <c r="P376" i="39"/>
  <c r="P460" i="39"/>
  <c r="P377" i="39"/>
  <c r="P461" i="39"/>
  <c r="I116" i="41" l="1"/>
  <c r="I128" i="41"/>
  <c r="I115" i="41"/>
  <c r="I129" i="41"/>
  <c r="G39" i="2"/>
  <c r="R39" i="2" s="1"/>
  <c r="E247" i="39"/>
  <c r="E21" i="1"/>
  <c r="G21" i="1" s="1"/>
  <c r="O21" i="1" s="1"/>
  <c r="H101" i="39"/>
  <c r="E249" i="39"/>
  <c r="E3" i="39"/>
  <c r="H370" i="39"/>
  <c r="H145" i="39"/>
  <c r="H420" i="39"/>
  <c r="H444" i="39"/>
  <c r="H120" i="39"/>
  <c r="H185" i="39"/>
  <c r="H443" i="39"/>
  <c r="H307" i="39"/>
  <c r="H40" i="39"/>
  <c r="H161" i="39"/>
  <c r="H227" i="39"/>
  <c r="H213" i="39"/>
  <c r="H59" i="39"/>
  <c r="H330" i="39"/>
  <c r="H131" i="39"/>
  <c r="H433" i="39"/>
  <c r="H70" i="39"/>
  <c r="H79" i="39"/>
  <c r="H162" i="39"/>
  <c r="H167" i="39"/>
  <c r="E248" i="39"/>
  <c r="H126" i="39"/>
  <c r="H143" i="39"/>
  <c r="H91" i="39"/>
  <c r="H137" i="39"/>
  <c r="H228" i="39"/>
  <c r="H449" i="39"/>
  <c r="H451" i="39"/>
  <c r="H286" i="39"/>
  <c r="H171" i="39"/>
  <c r="H468" i="39"/>
  <c r="H459" i="39"/>
  <c r="H225" i="39"/>
  <c r="E48" i="2"/>
  <c r="E51" i="2" s="1"/>
  <c r="H221" i="39"/>
  <c r="H361" i="39"/>
  <c r="H10" i="39"/>
  <c r="H7" i="39"/>
  <c r="H377" i="39"/>
  <c r="H105" i="39"/>
  <c r="H249" i="39"/>
  <c r="H14" i="39"/>
  <c r="H50" i="39"/>
  <c r="H379" i="39"/>
  <c r="H434" i="39"/>
  <c r="H466" i="39"/>
  <c r="H5" i="39"/>
  <c r="H178" i="39"/>
  <c r="H172" i="39"/>
  <c r="H471" i="39"/>
  <c r="H149" i="39"/>
  <c r="H160" i="39"/>
  <c r="H304" i="39"/>
  <c r="H291" i="39"/>
  <c r="H426" i="39"/>
  <c r="H342" i="39"/>
  <c r="H359" i="39"/>
  <c r="H368" i="39"/>
  <c r="H32" i="39"/>
  <c r="H122" i="39"/>
  <c r="H144" i="39"/>
  <c r="H197" i="39"/>
  <c r="H333" i="39"/>
  <c r="H380" i="39"/>
  <c r="H88" i="39"/>
  <c r="H295" i="39"/>
  <c r="H19" i="39"/>
  <c r="H77" i="39"/>
  <c r="H192" i="39"/>
  <c r="H208" i="39"/>
  <c r="H51" i="39"/>
  <c r="H66" i="39"/>
  <c r="H332" i="39"/>
  <c r="H194" i="39"/>
  <c r="H438" i="39"/>
  <c r="H448" i="39"/>
  <c r="H372" i="39"/>
  <c r="H411" i="39"/>
  <c r="H469" i="39"/>
  <c r="H458" i="39"/>
  <c r="H92" i="39"/>
  <c r="G30" i="2"/>
  <c r="R30" i="2" s="1"/>
  <c r="T30" i="2" s="1"/>
  <c r="E245" i="39"/>
  <c r="E2" i="39"/>
  <c r="E14" i="39"/>
  <c r="E246" i="39"/>
  <c r="G36" i="2"/>
  <c r="R36" i="2" s="1"/>
  <c r="E241" i="39"/>
  <c r="E30" i="1"/>
  <c r="E165" i="39" s="1"/>
  <c r="E39" i="1"/>
  <c r="G20" i="2"/>
  <c r="R20" i="2" s="1"/>
  <c r="E42" i="1"/>
  <c r="G42" i="1" s="1"/>
  <c r="O42" i="1" s="1"/>
  <c r="E47" i="1"/>
  <c r="G47" i="1" s="1"/>
  <c r="O47" i="1" s="1"/>
  <c r="T46" i="2" s="1"/>
  <c r="E46" i="1"/>
  <c r="E400" i="39" s="1"/>
  <c r="E29" i="1"/>
  <c r="E23" i="1"/>
  <c r="E160" i="39" s="1"/>
  <c r="E44" i="1"/>
  <c r="E399" i="39" s="1"/>
  <c r="E27" i="1"/>
  <c r="E5" i="39"/>
  <c r="E20" i="1"/>
  <c r="E238" i="39"/>
  <c r="E38" i="1"/>
  <c r="E37" i="1"/>
  <c r="E393" i="39" s="1"/>
  <c r="E159" i="39"/>
  <c r="G22" i="1"/>
  <c r="O22" i="1" s="1"/>
  <c r="T21" i="2" s="1"/>
  <c r="G28" i="2"/>
  <c r="R28" i="2" s="1"/>
  <c r="G49" i="2"/>
  <c r="R49" i="2" s="1"/>
  <c r="T49" i="2" s="1"/>
  <c r="E24" i="1"/>
  <c r="E161" i="39" s="1"/>
  <c r="E41" i="1"/>
  <c r="G41" i="1" s="1"/>
  <c r="O41" i="1" s="1"/>
  <c r="E40" i="1"/>
  <c r="G26" i="2"/>
  <c r="R26" i="2" s="1"/>
  <c r="E25" i="1"/>
  <c r="E6" i="39"/>
  <c r="G41" i="2"/>
  <c r="R41" i="2" s="1"/>
  <c r="T32" i="2"/>
  <c r="R45" i="2"/>
  <c r="G48" i="2"/>
  <c r="G25" i="2"/>
  <c r="R25" i="2" s="1"/>
  <c r="T25" i="2" s="1"/>
  <c r="E8" i="39"/>
  <c r="G40" i="2"/>
  <c r="R40" i="2" s="1"/>
  <c r="G29" i="2"/>
  <c r="E31" i="2"/>
  <c r="E33" i="2" s="1"/>
  <c r="E240" i="39"/>
  <c r="G23" i="2"/>
  <c r="R23" i="2" s="1"/>
  <c r="I123" i="41"/>
  <c r="I244" i="41"/>
  <c r="I247" i="41" s="1"/>
  <c r="H403" i="39"/>
  <c r="H316" i="39"/>
  <c r="H16" i="39"/>
  <c r="H238" i="39" s="1"/>
  <c r="H326" i="39"/>
  <c r="H102" i="39"/>
  <c r="H413" i="39"/>
  <c r="H427" i="39"/>
  <c r="H189" i="39"/>
  <c r="H270" i="39"/>
  <c r="H18" i="39"/>
  <c r="H96" i="39"/>
  <c r="H391" i="39"/>
  <c r="H21" i="39"/>
  <c r="H117" i="39"/>
  <c r="H60" i="39"/>
  <c r="H366" i="39"/>
  <c r="H34" i="39"/>
  <c r="H262" i="39"/>
  <c r="H199" i="39"/>
  <c r="H447" i="39"/>
  <c r="H123" i="39"/>
  <c r="H429" i="39"/>
  <c r="H8" i="39"/>
  <c r="H104" i="39"/>
  <c r="H306" i="39"/>
  <c r="H329" i="39"/>
  <c r="H26" i="39"/>
  <c r="H109" i="39"/>
  <c r="H288" i="39"/>
  <c r="H30" i="39"/>
  <c r="H328" i="39"/>
  <c r="H345" i="39"/>
  <c r="H115" i="39"/>
  <c r="H231" i="39"/>
  <c r="H419" i="39"/>
  <c r="H309" i="39"/>
  <c r="H331" i="39"/>
  <c r="H463" i="39"/>
  <c r="H110" i="39"/>
  <c r="H31" i="39"/>
  <c r="H90" i="39"/>
  <c r="H49" i="39"/>
  <c r="H188" i="39"/>
  <c r="H461" i="39"/>
  <c r="H457" i="39"/>
  <c r="H362" i="39"/>
  <c r="H460" i="39"/>
  <c r="H369" i="39"/>
  <c r="H320" i="39"/>
  <c r="H290" i="39"/>
  <c r="H97" i="39"/>
  <c r="H229" i="39"/>
  <c r="H390" i="39"/>
  <c r="H124" i="39"/>
  <c r="H408" i="39"/>
  <c r="H264" i="39"/>
  <c r="H296" i="39"/>
  <c r="H387" i="39"/>
  <c r="H187" i="39"/>
  <c r="H253" i="39"/>
  <c r="H435" i="39"/>
  <c r="H136" i="39"/>
  <c r="H222" i="39"/>
  <c r="H255" i="39"/>
  <c r="H327" i="39"/>
  <c r="H168" i="39"/>
  <c r="D5" i="14"/>
  <c r="H140" i="39"/>
  <c r="H376" i="39"/>
  <c r="H158" i="39"/>
  <c r="H24" i="39"/>
  <c r="H173" i="39"/>
  <c r="H247" i="39"/>
  <c r="H371" i="39"/>
  <c r="H217" i="39"/>
  <c r="H398" i="39"/>
  <c r="H263" i="39"/>
  <c r="H81" i="39"/>
  <c r="H310" i="39"/>
  <c r="H425" i="39"/>
  <c r="H220" i="39"/>
  <c r="H218" i="39"/>
  <c r="H404" i="39"/>
  <c r="H4" i="39"/>
  <c r="H33" i="39"/>
  <c r="H95" i="39"/>
  <c r="H177" i="39"/>
  <c r="H118" i="39"/>
  <c r="H12" i="39"/>
  <c r="H4" i="38"/>
  <c r="H302" i="39"/>
  <c r="H381" i="39"/>
  <c r="H210" i="39"/>
  <c r="H414" i="39"/>
  <c r="H111" i="39"/>
  <c r="H373" i="39"/>
  <c r="H22" i="39"/>
  <c r="H223" i="39"/>
  <c r="H351" i="39"/>
  <c r="H46" i="39"/>
  <c r="H201" i="39"/>
  <c r="H259" i="39"/>
  <c r="H65" i="39"/>
  <c r="H27" i="39"/>
  <c r="H47" i="39"/>
  <c r="H467" i="39"/>
  <c r="H323" i="39"/>
  <c r="H261" i="39"/>
  <c r="H56" i="39"/>
  <c r="H421" i="39"/>
  <c r="H83" i="39"/>
  <c r="H183" i="39"/>
  <c r="H244" i="39"/>
  <c r="H98" i="39"/>
  <c r="H440" i="39"/>
  <c r="H436" i="39"/>
  <c r="H61" i="39"/>
  <c r="H150" i="39"/>
  <c r="H243" i="39"/>
  <c r="H55" i="39"/>
  <c r="H139" i="39"/>
  <c r="H464" i="39"/>
  <c r="H339" i="39"/>
  <c r="H352" i="39"/>
  <c r="H450" i="39"/>
  <c r="H446" i="39"/>
  <c r="H252" i="39"/>
  <c r="H170" i="39"/>
  <c r="H325" i="39"/>
  <c r="H63" i="39"/>
  <c r="H357" i="39"/>
  <c r="H121" i="39"/>
  <c r="H317" i="39"/>
  <c r="H138" i="39"/>
  <c r="H195" i="39"/>
  <c r="H354" i="39"/>
  <c r="H212" i="39"/>
  <c r="H157" i="39"/>
  <c r="H305" i="39"/>
  <c r="H384" i="39"/>
  <c r="H132" i="39"/>
  <c r="H303" i="39"/>
  <c r="H428" i="39"/>
  <c r="H169" i="39"/>
  <c r="H284" i="39"/>
  <c r="H84" i="39"/>
  <c r="H74" i="39"/>
  <c r="H147" i="39"/>
  <c r="H184" i="39"/>
  <c r="H89" i="39"/>
  <c r="H155" i="39"/>
  <c r="H393" i="39"/>
  <c r="H363" i="39"/>
  <c r="H465" i="39"/>
  <c r="H349" i="39"/>
  <c r="H209" i="39"/>
  <c r="H181" i="39"/>
  <c r="H207" i="39"/>
  <c r="H324" i="39"/>
  <c r="H405" i="39"/>
  <c r="H334" i="39"/>
  <c r="H356" i="39"/>
  <c r="H48" i="39"/>
  <c r="H203" i="39"/>
  <c r="H179" i="39"/>
  <c r="H11" i="39"/>
  <c r="H68" i="39"/>
  <c r="H39" i="39"/>
  <c r="H127" i="39"/>
  <c r="H314" i="39"/>
  <c r="H343" i="39"/>
  <c r="H437" i="39"/>
  <c r="H415" i="39"/>
  <c r="H340" i="39"/>
  <c r="H470" i="39"/>
  <c r="H271" i="39"/>
  <c r="H94" i="39"/>
  <c r="H453" i="39"/>
  <c r="H180" i="39"/>
  <c r="H80" i="39"/>
  <c r="H7" i="38"/>
  <c r="C5" i="32"/>
  <c r="H202" i="39"/>
  <c r="H337" i="39"/>
  <c r="H141" i="39"/>
  <c r="H374" i="39"/>
  <c r="H35" i="39"/>
  <c r="H285" i="39"/>
  <c r="H42" i="39"/>
  <c r="H112" i="39"/>
  <c r="H315" i="39"/>
  <c r="H9" i="39"/>
  <c r="H93" i="39"/>
  <c r="H313" i="39"/>
  <c r="H346" i="39"/>
  <c r="H119" i="39"/>
  <c r="H73" i="39"/>
  <c r="H254" i="39"/>
  <c r="H424" i="39"/>
  <c r="H439" i="39"/>
  <c r="H456" i="39"/>
  <c r="H344" i="39"/>
  <c r="H338" i="39"/>
  <c r="H423" i="39"/>
  <c r="H269" i="39"/>
  <c r="H204" i="39"/>
  <c r="H174" i="39"/>
  <c r="H300" i="39"/>
  <c r="H396" i="39"/>
  <c r="H17" i="39"/>
  <c r="H301" i="39"/>
  <c r="H106" i="39"/>
  <c r="H266" i="39"/>
  <c r="H389" i="39"/>
  <c r="H116" i="39"/>
  <c r="H41" i="39"/>
  <c r="H113" i="39"/>
  <c r="H282" i="39"/>
  <c r="H385" i="39"/>
  <c r="H87" i="39"/>
  <c r="H224" i="39"/>
  <c r="H416" i="39"/>
  <c r="H28" i="39"/>
  <c r="H335" i="39"/>
  <c r="H257" i="39"/>
  <c r="H276" i="39"/>
  <c r="H198" i="39"/>
  <c r="H256" i="39"/>
  <c r="H399" i="39"/>
  <c r="H248" i="39"/>
  <c r="H82" i="39"/>
  <c r="H234" i="39"/>
  <c r="H134" i="39"/>
  <c r="H445" i="39"/>
  <c r="H293" i="39"/>
  <c r="H85" i="39"/>
  <c r="H146" i="39"/>
  <c r="H383" i="39"/>
  <c r="H454" i="39"/>
  <c r="H25" i="39"/>
  <c r="H292" i="39"/>
  <c r="H182" i="39"/>
  <c r="H239" i="39"/>
  <c r="H299" i="39"/>
  <c r="H214" i="39"/>
  <c r="H129" i="39"/>
  <c r="H3" i="39"/>
  <c r="H6" i="38"/>
  <c r="H431" i="39"/>
  <c r="H277" i="39"/>
  <c r="H250" i="39"/>
  <c r="H164" i="39"/>
  <c r="H99" i="39"/>
  <c r="H275" i="39"/>
  <c r="H410" i="39"/>
  <c r="H20" i="39"/>
  <c r="H272" i="39"/>
  <c r="H268" i="39"/>
  <c r="H319" i="39"/>
  <c r="H57" i="39"/>
  <c r="H13" i="39"/>
  <c r="H241" i="39"/>
  <c r="H53" i="39"/>
  <c r="H219" i="39"/>
  <c r="H5" i="38"/>
  <c r="H281" i="39"/>
  <c r="H360" i="39"/>
  <c r="H151" i="39"/>
  <c r="H318" i="39"/>
  <c r="H125" i="39"/>
  <c r="H233" i="39"/>
  <c r="H388" i="39"/>
  <c r="H200" i="39"/>
  <c r="H283" i="39"/>
  <c r="H386" i="39"/>
  <c r="H163" i="39"/>
  <c r="H267" i="39"/>
  <c r="H455" i="39"/>
  <c r="H211" i="39"/>
  <c r="H69" i="39"/>
  <c r="H108" i="39"/>
  <c r="H232" i="39"/>
  <c r="H287" i="39"/>
  <c r="H273" i="39"/>
  <c r="H395" i="39"/>
  <c r="H54" i="39"/>
  <c r="H367" i="39"/>
  <c r="H311" i="39"/>
  <c r="H297" i="39"/>
  <c r="H365" i="39"/>
  <c r="H407" i="39"/>
  <c r="H348" i="39"/>
  <c r="H375" i="39"/>
  <c r="H400" i="39"/>
  <c r="H394" i="39"/>
  <c r="H242" i="39"/>
  <c r="H205" i="39"/>
  <c r="H152" i="39"/>
  <c r="H417" i="39"/>
  <c r="H193" i="39"/>
  <c r="H135" i="39"/>
  <c r="D5" i="1"/>
  <c r="H382" i="39"/>
  <c r="H64" i="39"/>
  <c r="H321" i="39"/>
  <c r="H430" i="39"/>
  <c r="H245" i="39"/>
  <c r="H6" i="39"/>
  <c r="H215" i="39"/>
  <c r="H401" i="39"/>
  <c r="H23" i="39"/>
  <c r="H175" i="39"/>
  <c r="H409" i="39"/>
  <c r="H159" i="39"/>
  <c r="H312" i="39"/>
  <c r="H75" i="39"/>
  <c r="H358" i="39"/>
  <c r="H52" i="39"/>
  <c r="H148" i="39"/>
  <c r="H38" i="39"/>
  <c r="H274" i="39"/>
  <c r="H347" i="39"/>
  <c r="H246" i="39"/>
  <c r="H133" i="39"/>
  <c r="H153" i="39"/>
  <c r="H103" i="39"/>
  <c r="H258" i="39"/>
  <c r="H240" i="39"/>
  <c r="H397" i="39"/>
  <c r="H67" i="39"/>
  <c r="H230" i="39"/>
  <c r="H154" i="39"/>
  <c r="H165" i="39"/>
  <c r="H107" i="39"/>
  <c r="H441" i="39"/>
  <c r="H190" i="39"/>
  <c r="H78" i="39"/>
  <c r="H341" i="39"/>
  <c r="H418" i="39"/>
  <c r="H71" i="39"/>
  <c r="H289" i="39"/>
  <c r="H76" i="39"/>
  <c r="H298" i="39"/>
  <c r="H130" i="39"/>
  <c r="H235" i="39"/>
  <c r="H355" i="39"/>
  <c r="H45" i="39"/>
  <c r="H191" i="39"/>
  <c r="H353" i="39"/>
  <c r="H37" i="39"/>
  <c r="H62" i="39"/>
  <c r="H278" i="39"/>
  <c r="H406" i="39"/>
  <c r="H260" i="39"/>
  <c r="E158" i="39" l="1"/>
  <c r="T20" i="2"/>
  <c r="T41" i="2"/>
  <c r="E398" i="39"/>
  <c r="G23" i="1"/>
  <c r="O23" i="1" s="1"/>
  <c r="T22" i="2" s="1"/>
  <c r="G37" i="1"/>
  <c r="O37" i="1" s="1"/>
  <c r="T36" i="2" s="1"/>
  <c r="G30" i="1"/>
  <c r="O30" i="1" s="1"/>
  <c r="E49" i="1"/>
  <c r="E52" i="1" s="1"/>
  <c r="E401" i="39"/>
  <c r="G44" i="1"/>
  <c r="O44" i="1" s="1"/>
  <c r="T43" i="2" s="1"/>
  <c r="E394" i="39"/>
  <c r="G38" i="1"/>
  <c r="O38" i="1" s="1"/>
  <c r="T37" i="2" s="1"/>
  <c r="G46" i="1"/>
  <c r="G49" i="1" s="1"/>
  <c r="G20" i="1"/>
  <c r="O20" i="1" s="1"/>
  <c r="E157" i="39"/>
  <c r="G24" i="1"/>
  <c r="O24" i="1" s="1"/>
  <c r="T23" i="2" s="1"/>
  <c r="E395" i="39"/>
  <c r="G39" i="1"/>
  <c r="O39" i="1" s="1"/>
  <c r="T38" i="2" s="1"/>
  <c r="G29" i="1"/>
  <c r="E164" i="39"/>
  <c r="E163" i="39"/>
  <c r="G27" i="1"/>
  <c r="O27" i="1" s="1"/>
  <c r="T26" i="2" s="1"/>
  <c r="E32" i="1"/>
  <c r="E34" i="1" s="1"/>
  <c r="T40" i="2"/>
  <c r="E162" i="39"/>
  <c r="G25" i="1"/>
  <c r="O25" i="1" s="1"/>
  <c r="T24" i="2" s="1"/>
  <c r="E396" i="39"/>
  <c r="G40" i="1"/>
  <c r="O40" i="1" s="1"/>
  <c r="T39" i="2" s="1"/>
  <c r="E397" i="39"/>
  <c r="G51" i="2"/>
  <c r="E52" i="2"/>
  <c r="E54" i="2" s="1"/>
  <c r="R48" i="2"/>
  <c r="R29" i="2"/>
  <c r="G31" i="2"/>
  <c r="G33" i="2" s="1"/>
  <c r="G52" i="1" l="1"/>
  <c r="O46" i="1"/>
  <c r="T45" i="2" s="1"/>
  <c r="O29" i="1"/>
  <c r="G32" i="1"/>
  <c r="G34" i="1" s="1"/>
  <c r="G52" i="2"/>
  <c r="G54" i="2" s="1"/>
  <c r="T19" i="2"/>
  <c r="Q20" i="1"/>
  <c r="E53" i="1"/>
  <c r="E55" i="1" s="1"/>
  <c r="T29" i="2"/>
  <c r="R31" i="2"/>
  <c r="R51" i="2"/>
  <c r="G53" i="1" l="1"/>
  <c r="G55" i="1" s="1"/>
  <c r="R52" i="2"/>
  <c r="O49" i="1"/>
  <c r="T28" i="2"/>
  <c r="O32" i="1"/>
  <c r="O34" i="1" s="1"/>
  <c r="R33" i="2"/>
  <c r="R54" i="2" l="1"/>
  <c r="T31" i="2"/>
  <c r="T33" i="2" s="1"/>
  <c r="O52" i="1"/>
  <c r="O53" i="1" s="1"/>
  <c r="O55" i="1" s="1"/>
  <c r="T48" i="2"/>
  <c r="T51" i="2" s="1"/>
  <c r="T52" i="2" l="1"/>
  <c r="T54" i="2" s="1"/>
  <c r="D305" i="39" l="1"/>
  <c r="D212" i="39"/>
  <c r="D53" i="39"/>
  <c r="D343" i="39"/>
  <c r="D296" i="39"/>
  <c r="D139" i="39"/>
  <c r="D270" i="39"/>
  <c r="D330" i="39"/>
  <c r="D169" i="39"/>
  <c r="D149" i="39"/>
  <c r="D371" i="39"/>
  <c r="D301" i="39"/>
  <c r="D388" i="39"/>
  <c r="D126" i="39"/>
  <c r="D64" i="39"/>
  <c r="D136" i="39"/>
  <c r="D195" i="39"/>
  <c r="D340" i="39"/>
  <c r="D448" i="39"/>
  <c r="D17" i="39"/>
  <c r="D203" i="39"/>
  <c r="D240" i="39"/>
  <c r="D13" i="39"/>
  <c r="D400" i="39"/>
  <c r="D467" i="39"/>
  <c r="D258" i="39"/>
  <c r="D319" i="39"/>
  <c r="D138" i="39"/>
  <c r="D2" i="38"/>
  <c r="D211" i="39"/>
  <c r="D372" i="39"/>
  <c r="D25" i="39"/>
  <c r="D157" i="39"/>
  <c r="D179" i="39"/>
  <c r="D18" i="39"/>
  <c r="D399" i="39"/>
  <c r="X170" i="41"/>
  <c r="X218" i="41"/>
  <c r="AE174" i="41"/>
  <c r="T224" i="41"/>
  <c r="Y223" i="41"/>
  <c r="AS102" i="41"/>
  <c r="M96" i="41"/>
  <c r="R158" i="41"/>
  <c r="AB181" i="41"/>
  <c r="AS132" i="41"/>
  <c r="M162" i="41"/>
  <c r="O220" i="41"/>
  <c r="Y141" i="41"/>
  <c r="X212" i="41"/>
  <c r="S137" i="41"/>
  <c r="AJ200" i="41"/>
  <c r="W40" i="41"/>
  <c r="AS166" i="41"/>
  <c r="T146" i="41"/>
  <c r="AQ136" i="41"/>
  <c r="Y199" i="41"/>
  <c r="O153" i="41"/>
  <c r="X186" i="41"/>
  <c r="AN216" i="41"/>
  <c r="AM118" i="41"/>
  <c r="AQ107" i="41"/>
  <c r="L152" i="41"/>
  <c r="AQ27" i="41"/>
  <c r="AO71" i="41"/>
  <c r="AA71" i="41"/>
  <c r="Z226" i="41"/>
  <c r="AJ191" i="41"/>
  <c r="S20" i="41"/>
  <c r="AB186" i="41"/>
  <c r="AB215" i="41"/>
  <c r="AC161" i="41"/>
  <c r="L144" i="41"/>
  <c r="AR173" i="41"/>
  <c r="AA157" i="41"/>
  <c r="AC185" i="41"/>
  <c r="N107" i="41"/>
  <c r="AA167" i="41"/>
  <c r="AI42" i="41"/>
  <c r="Y87" i="41"/>
  <c r="W149" i="41"/>
  <c r="N201" i="41"/>
  <c r="AI98" i="41"/>
  <c r="AC95" i="41"/>
  <c r="L91" i="41"/>
  <c r="U188" i="41"/>
  <c r="V184" i="41"/>
  <c r="W158" i="41"/>
  <c r="AC209" i="41"/>
  <c r="Q63" i="41"/>
  <c r="AF161" i="41"/>
  <c r="AN200" i="41"/>
  <c r="AA83" i="41"/>
  <c r="Q160" i="41"/>
  <c r="L160" i="41"/>
  <c r="Q60" i="41"/>
  <c r="AO191" i="41"/>
  <c r="AP199" i="41"/>
  <c r="L162" i="41"/>
  <c r="R229" i="41"/>
  <c r="Z184" i="41"/>
  <c r="AS197" i="41"/>
  <c r="Q226" i="41"/>
  <c r="R154" i="41"/>
  <c r="P218" i="41"/>
  <c r="T201" i="41"/>
  <c r="AQ77" i="41"/>
  <c r="AD102" i="41"/>
  <c r="AL158" i="41"/>
  <c r="AN159" i="41"/>
  <c r="AE173" i="41"/>
  <c r="R166" i="41"/>
  <c r="O208" i="41"/>
  <c r="O209" i="41"/>
  <c r="AM105" i="41"/>
  <c r="AP216" i="41"/>
  <c r="AN229" i="41"/>
  <c r="M222" i="41"/>
  <c r="AE159" i="41"/>
  <c r="AB61" i="41"/>
  <c r="L169" i="41"/>
  <c r="X154" i="41"/>
  <c r="AK208" i="41"/>
  <c r="U154" i="41"/>
  <c r="AA224" i="41"/>
  <c r="AK149" i="41"/>
  <c r="D134" i="39"/>
  <c r="D217" i="39"/>
  <c r="D241" i="39"/>
  <c r="D453" i="39"/>
  <c r="D3" i="39"/>
  <c r="D275" i="39"/>
  <c r="D34" i="39"/>
  <c r="D256" i="39"/>
  <c r="D20" i="39"/>
  <c r="D443" i="39"/>
  <c r="D76" i="39"/>
  <c r="D154" i="39"/>
  <c r="D204" i="39"/>
  <c r="D441" i="39"/>
  <c r="D167" i="39"/>
  <c r="D404" i="39"/>
  <c r="D95" i="39"/>
  <c r="D250" i="39"/>
  <c r="D215" i="39"/>
  <c r="D45" i="39"/>
  <c r="D439" i="39"/>
  <c r="D437" i="39"/>
  <c r="D391" i="39"/>
  <c r="D16" i="39"/>
  <c r="D223" i="39"/>
  <c r="D307" i="39"/>
  <c r="D119" i="39"/>
  <c r="D471" i="39"/>
  <c r="D104" i="39"/>
  <c r="D460" i="39"/>
  <c r="D23" i="39"/>
  <c r="D375" i="39"/>
  <c r="D380" i="39"/>
  <c r="D67" i="39"/>
  <c r="D348" i="39"/>
  <c r="D401" i="39"/>
  <c r="D383" i="39"/>
  <c r="AB188" i="41"/>
  <c r="P212" i="41"/>
  <c r="Z211" i="41"/>
  <c r="AD212" i="41"/>
  <c r="AP186" i="41"/>
  <c r="L218" i="41"/>
  <c r="AP174" i="41"/>
  <c r="N141" i="41"/>
  <c r="AL199" i="41"/>
  <c r="S189" i="41"/>
  <c r="M183" i="41"/>
  <c r="AQ154" i="41"/>
  <c r="AM220" i="41"/>
  <c r="R95" i="41"/>
  <c r="AJ144" i="41"/>
  <c r="AF167" i="41"/>
  <c r="AN144" i="41"/>
  <c r="AO151" i="41"/>
  <c r="AF26" i="41"/>
  <c r="AM201" i="41"/>
  <c r="AN211" i="41"/>
  <c r="W140" i="41"/>
  <c r="AH138" i="41"/>
  <c r="AK229" i="41"/>
  <c r="T187" i="41"/>
  <c r="AM117" i="41"/>
  <c r="Y210" i="41"/>
  <c r="Q217" i="41"/>
  <c r="AJ168" i="41"/>
  <c r="AL164" i="41"/>
  <c r="U200" i="41"/>
  <c r="AH155" i="41"/>
  <c r="L200" i="41"/>
  <c r="AP203" i="41"/>
  <c r="R74" i="41"/>
  <c r="AM80" i="41"/>
  <c r="AP201" i="41"/>
  <c r="AE96" i="41"/>
  <c r="AN87" i="41"/>
  <c r="AR210" i="41"/>
  <c r="R93" i="41"/>
  <c r="Y176" i="41"/>
  <c r="AQ221" i="41"/>
  <c r="AO17" i="41"/>
  <c r="AE86" i="41"/>
  <c r="X151" i="41"/>
  <c r="AS169" i="41"/>
  <c r="Q162" i="41"/>
  <c r="AP215" i="41"/>
  <c r="AD23" i="41"/>
  <c r="M186" i="41"/>
  <c r="AM149" i="41"/>
  <c r="AD165" i="41"/>
  <c r="U68" i="41"/>
  <c r="S102" i="41"/>
  <c r="AE223" i="41"/>
  <c r="W165" i="41"/>
  <c r="R152" i="41"/>
  <c r="U196" i="41"/>
  <c r="AH118" i="41"/>
  <c r="O174" i="41"/>
  <c r="AR198" i="41"/>
  <c r="T42" i="41"/>
  <c r="AI199" i="41"/>
  <c r="N76" i="41"/>
  <c r="AD114" i="41"/>
  <c r="AG96" i="41"/>
  <c r="AC144" i="41"/>
  <c r="V226" i="41"/>
  <c r="AC172" i="41"/>
  <c r="AK133" i="41"/>
  <c r="S166" i="41"/>
  <c r="D255" i="39"/>
  <c r="D151" i="39"/>
  <c r="D428" i="39"/>
  <c r="D63" i="39"/>
  <c r="D355" i="39"/>
  <c r="D325" i="39"/>
  <c r="D214" i="39"/>
  <c r="D329" i="39"/>
  <c r="D4" i="39"/>
  <c r="D69" i="39"/>
  <c r="D60" i="39"/>
  <c r="D87" i="39"/>
  <c r="D395" i="39"/>
  <c r="D103" i="39"/>
  <c r="D298" i="39"/>
  <c r="D410" i="39"/>
  <c r="D4" i="38"/>
  <c r="D144" i="39"/>
  <c r="D235" i="39"/>
  <c r="D318" i="39"/>
  <c r="D449" i="39"/>
  <c r="D451" i="39"/>
  <c r="D210" i="39"/>
  <c r="D278" i="39"/>
  <c r="D463" i="39"/>
  <c r="D297" i="39"/>
  <c r="D418" i="39"/>
  <c r="D312" i="39"/>
  <c r="D360" i="39"/>
  <c r="D242" i="39"/>
  <c r="D434" i="39"/>
  <c r="D358" i="39"/>
  <c r="D207" i="39"/>
  <c r="D55" i="39"/>
  <c r="D56" i="39"/>
  <c r="D97" i="39"/>
  <c r="D406" i="39"/>
  <c r="AL203" i="41"/>
  <c r="AR187" i="41"/>
  <c r="AF78" i="41"/>
  <c r="AN149" i="41"/>
  <c r="N220" i="41"/>
  <c r="M158" i="41"/>
  <c r="U148" i="41"/>
  <c r="AG92" i="41"/>
  <c r="AJ162" i="41"/>
  <c r="AF53" i="41"/>
  <c r="W209" i="41"/>
  <c r="AG150" i="41"/>
  <c r="L107" i="41"/>
  <c r="AF191" i="41"/>
  <c r="P139" i="41"/>
  <c r="W82" i="41"/>
  <c r="AS89" i="41"/>
  <c r="AQ87" i="41"/>
  <c r="AG187" i="41"/>
  <c r="AA184" i="41"/>
  <c r="AG224" i="41"/>
  <c r="V149" i="41"/>
  <c r="AP102" i="41"/>
  <c r="AQ134" i="41"/>
  <c r="AO221" i="41"/>
  <c r="AK219" i="41"/>
  <c r="AQ155" i="41"/>
  <c r="V106" i="41"/>
  <c r="AF15" i="41"/>
  <c r="V199" i="41"/>
  <c r="L59" i="41"/>
  <c r="AA95" i="41"/>
  <c r="AE81" i="41"/>
  <c r="D183" i="39"/>
  <c r="D218" i="39"/>
  <c r="D108" i="39"/>
  <c r="D31" i="39"/>
  <c r="D35" i="39"/>
  <c r="D161" i="39"/>
  <c r="D295" i="39"/>
  <c r="D335" i="39"/>
  <c r="D289" i="39"/>
  <c r="D170" i="39"/>
  <c r="D429" i="39"/>
  <c r="D351" i="39"/>
  <c r="D224" i="39"/>
  <c r="D288" i="39"/>
  <c r="D342" i="39"/>
  <c r="D352" i="39"/>
  <c r="D254" i="39"/>
  <c r="D201" i="39"/>
  <c r="D21" i="39"/>
  <c r="D338" i="39"/>
  <c r="D127" i="39"/>
  <c r="D431" i="39"/>
  <c r="D293" i="39"/>
  <c r="D36" i="39"/>
  <c r="D421" i="39"/>
  <c r="D78" i="39"/>
  <c r="D137" i="39"/>
  <c r="D158" i="39"/>
  <c r="D362" i="39"/>
  <c r="D398" i="39"/>
  <c r="D129" i="39"/>
  <c r="D46" i="39"/>
  <c r="D178" i="39"/>
  <c r="D147" i="39"/>
  <c r="D150" i="39"/>
  <c r="D113" i="39"/>
  <c r="D227" i="39"/>
  <c r="AF51" i="41"/>
  <c r="U31" i="41"/>
  <c r="R218" i="41"/>
  <c r="AA166" i="41"/>
  <c r="AE90" i="41"/>
  <c r="S187" i="41"/>
  <c r="Z218" i="41"/>
  <c r="Q114" i="41"/>
  <c r="R54" i="41"/>
  <c r="O147" i="41"/>
  <c r="AJ169" i="41"/>
  <c r="AP19" i="41"/>
  <c r="AR154" i="41"/>
  <c r="O216" i="41"/>
  <c r="AD199" i="41"/>
  <c r="AQ140" i="41"/>
  <c r="AO229" i="41"/>
  <c r="Y165" i="41"/>
  <c r="S201" i="41"/>
  <c r="Q210" i="41"/>
  <c r="P149" i="41"/>
  <c r="S145" i="41"/>
  <c r="O166" i="41"/>
  <c r="P159" i="41"/>
  <c r="AO210" i="41"/>
  <c r="AR196" i="41"/>
  <c r="AA150" i="41"/>
  <c r="AP208" i="41"/>
  <c r="AM63" i="41"/>
  <c r="U185" i="41"/>
  <c r="W155" i="41"/>
  <c r="R88" i="41"/>
  <c r="AJ151" i="41"/>
  <c r="Q216" i="41"/>
  <c r="L216" i="41"/>
  <c r="AP35" i="41"/>
  <c r="AN89" i="41"/>
  <c r="P118" i="41"/>
  <c r="AA161" i="41"/>
  <c r="W220" i="41"/>
  <c r="AB151" i="41"/>
  <c r="AO184" i="41"/>
  <c r="AO106" i="41"/>
  <c r="T142" i="41"/>
  <c r="AH212" i="41"/>
  <c r="AC132" i="41"/>
  <c r="Z188" i="41"/>
  <c r="AR185" i="41"/>
  <c r="AF138" i="41"/>
  <c r="U89" i="41"/>
  <c r="AH229" i="41"/>
  <c r="Q12" i="41"/>
  <c r="AL226" i="41"/>
  <c r="T141" i="41"/>
  <c r="N215" i="41"/>
  <c r="Y157" i="41"/>
  <c r="P223" i="41"/>
  <c r="Q165" i="41"/>
  <c r="AA160" i="41"/>
  <c r="AF186" i="41"/>
  <c r="AN196" i="41"/>
  <c r="T64" i="41"/>
  <c r="AI71" i="41"/>
  <c r="L100" i="41"/>
  <c r="D160" i="39"/>
  <c r="D145" i="39"/>
  <c r="D470" i="39"/>
  <c r="D260" i="39"/>
  <c r="D272" i="39"/>
  <c r="D315" i="39"/>
  <c r="D389" i="39"/>
  <c r="D393" i="39"/>
  <c r="D123" i="39"/>
  <c r="D413" i="39"/>
  <c r="D367" i="39"/>
  <c r="D356" i="39"/>
  <c r="D469" i="39"/>
  <c r="D96" i="39"/>
  <c r="D133" i="39"/>
  <c r="D155" i="39"/>
  <c r="D274" i="39"/>
  <c r="D94" i="39"/>
  <c r="D83" i="39"/>
  <c r="D381" i="39"/>
  <c r="D28" i="39"/>
  <c r="D465" i="39"/>
  <c r="D345" i="39"/>
  <c r="D268" i="39"/>
  <c r="D344" i="39"/>
  <c r="D9" i="39"/>
  <c r="D411" i="39"/>
  <c r="D290" i="39"/>
  <c r="D165" i="39"/>
  <c r="D131" i="39"/>
  <c r="D88" i="39"/>
  <c r="D115" i="39"/>
  <c r="D430" i="39"/>
  <c r="D33" i="39"/>
  <c r="D420" i="39"/>
  <c r="D249" i="39"/>
  <c r="D458" i="39"/>
  <c r="AH105" i="41"/>
  <c r="AI100" i="41"/>
  <c r="P166" i="41"/>
  <c r="V218" i="41"/>
  <c r="AD79" i="41"/>
  <c r="AC187" i="41"/>
  <c r="Z149" i="41"/>
  <c r="AC135" i="41"/>
  <c r="AK191" i="41"/>
  <c r="AH90" i="41"/>
  <c r="AN183" i="41"/>
  <c r="AG229" i="41"/>
  <c r="AP213" i="41"/>
  <c r="Y216" i="41"/>
  <c r="U103" i="41"/>
  <c r="AD160" i="41"/>
  <c r="AA133" i="41"/>
  <c r="AL168" i="41"/>
  <c r="AD85" i="41"/>
  <c r="AG155" i="41"/>
  <c r="T171" i="41"/>
  <c r="U181" i="41"/>
  <c r="X152" i="41"/>
  <c r="X147" i="41"/>
  <c r="AE131" i="41"/>
  <c r="S152" i="41"/>
  <c r="AE170" i="41"/>
  <c r="Z141" i="41"/>
  <c r="AP31" i="41"/>
  <c r="T69" i="41"/>
  <c r="AD137" i="41"/>
  <c r="O162" i="41"/>
  <c r="V211" i="41"/>
  <c r="AR156" i="41"/>
  <c r="P220" i="41"/>
  <c r="S174" i="41"/>
  <c r="AC215" i="41"/>
  <c r="AS17" i="41"/>
  <c r="AQ211" i="41"/>
  <c r="AH154" i="41"/>
  <c r="AN176" i="41"/>
  <c r="AD164" i="41"/>
  <c r="V219" i="41"/>
  <c r="AH94" i="41"/>
  <c r="AK220" i="41"/>
  <c r="AM157" i="41"/>
  <c r="AS136" i="41"/>
  <c r="AN187" i="41"/>
  <c r="Z138" i="41"/>
  <c r="AQ218" i="41"/>
  <c r="AI218" i="41"/>
  <c r="AH191" i="41"/>
  <c r="AM148" i="41"/>
  <c r="S47" i="41"/>
  <c r="M104" i="41"/>
  <c r="AO196" i="41"/>
  <c r="AS191" i="41"/>
  <c r="AF79" i="41"/>
  <c r="AE154" i="41"/>
  <c r="R225" i="41"/>
  <c r="AE68" i="41"/>
  <c r="O158" i="41"/>
  <c r="AE57" i="41"/>
  <c r="AA109" i="41"/>
  <c r="AB27" i="41"/>
  <c r="AL183" i="41"/>
  <c r="R38" i="41"/>
  <c r="V154" i="41"/>
  <c r="AM134" i="41"/>
  <c r="AO150" i="41"/>
  <c r="W102" i="41"/>
  <c r="N150" i="41"/>
  <c r="AS155" i="41"/>
  <c r="L96" i="41"/>
  <c r="AD141" i="41"/>
  <c r="W169" i="41"/>
  <c r="R84" i="41"/>
  <c r="D26" i="39"/>
  <c r="D379" i="39"/>
  <c r="D14" i="39"/>
  <c r="D257" i="39"/>
  <c r="D175" i="39"/>
  <c r="D141" i="39"/>
  <c r="D461" i="39"/>
  <c r="D299" i="39"/>
  <c r="D229" i="39"/>
  <c r="D50" i="39"/>
  <c r="D47" i="39"/>
  <c r="D321" i="39"/>
  <c r="D106" i="39"/>
  <c r="D101" i="39"/>
  <c r="D10" i="39"/>
  <c r="D125" i="39"/>
  <c r="D105" i="39"/>
  <c r="D221" i="39"/>
  <c r="D152" i="39"/>
  <c r="D444" i="39"/>
  <c r="D333" i="39"/>
  <c r="D197" i="39"/>
  <c r="D49" i="39"/>
  <c r="D173" i="39"/>
  <c r="D309" i="39"/>
  <c r="D191" i="39"/>
  <c r="D57" i="39"/>
  <c r="D98" i="39"/>
  <c r="D409" i="39"/>
  <c r="D121" i="39"/>
  <c r="D90" i="39"/>
  <c r="D116" i="39"/>
  <c r="D284" i="39"/>
  <c r="D311" i="39"/>
  <c r="D82" i="39"/>
  <c r="D181" i="39"/>
  <c r="P198" i="41"/>
  <c r="AO171" i="41"/>
  <c r="AI161" i="41"/>
  <c r="R140" i="41"/>
  <c r="AJ63" i="41"/>
  <c r="AA219" i="41"/>
  <c r="AD117" i="41"/>
  <c r="T219" i="41"/>
  <c r="S147" i="41"/>
  <c r="AE224" i="41"/>
  <c r="AF217" i="41"/>
  <c r="M163" i="41"/>
  <c r="AK183" i="41"/>
  <c r="AN170" i="41"/>
  <c r="AJ44" i="41"/>
  <c r="X198" i="41"/>
  <c r="V164" i="41"/>
  <c r="AI155" i="41"/>
  <c r="AD147" i="41"/>
  <c r="Y101" i="41"/>
  <c r="AR174" i="41"/>
  <c r="S118" i="41"/>
  <c r="AQ213" i="41"/>
  <c r="AE182" i="41"/>
  <c r="Z214" i="41"/>
  <c r="AB170" i="41"/>
  <c r="AF84" i="41"/>
  <c r="R14" i="41"/>
  <c r="AR95" i="41"/>
  <c r="AO225" i="41"/>
  <c r="AK209" i="41"/>
  <c r="Y144" i="41"/>
  <c r="AK132" i="41"/>
  <c r="AH140" i="41"/>
  <c r="AG215" i="41"/>
  <c r="T226" i="41"/>
  <c r="W181" i="41"/>
  <c r="Q214" i="41"/>
  <c r="AE146" i="41"/>
  <c r="AS134" i="41"/>
  <c r="X189" i="41"/>
  <c r="AL219" i="41"/>
  <c r="M109" i="41"/>
  <c r="U201" i="41"/>
  <c r="S146" i="41"/>
  <c r="AC212" i="41"/>
  <c r="AR189" i="41"/>
  <c r="AL147" i="41"/>
  <c r="AO183" i="41"/>
  <c r="AD38" i="41"/>
  <c r="AN153" i="41"/>
  <c r="AD208" i="41"/>
  <c r="O184" i="41"/>
  <c r="AR167" i="41"/>
  <c r="AP166" i="41"/>
  <c r="Z209" i="41"/>
  <c r="AL220" i="41"/>
  <c r="S28" i="41"/>
  <c r="W215" i="41"/>
  <c r="AN109" i="41"/>
  <c r="AH74" i="41"/>
  <c r="AQ187" i="41"/>
  <c r="AF146" i="41"/>
  <c r="AK221" i="41"/>
  <c r="Y168" i="41"/>
  <c r="AM131" i="41"/>
  <c r="AM79" i="41"/>
  <c r="M181" i="41"/>
  <c r="AA162" i="41"/>
  <c r="D11" i="39"/>
  <c r="D112" i="39"/>
  <c r="D357" i="39"/>
  <c r="D122" i="39"/>
  <c r="D363" i="39"/>
  <c r="D361" i="39"/>
  <c r="D109" i="39"/>
  <c r="D450" i="39"/>
  <c r="D85" i="39"/>
  <c r="D387" i="39"/>
  <c r="D168" i="39"/>
  <c r="D232" i="39"/>
  <c r="D346" i="39"/>
  <c r="D403" i="39"/>
  <c r="D414" i="39"/>
  <c r="D370" i="39"/>
  <c r="D292" i="39"/>
  <c r="D445" i="39"/>
  <c r="D146" i="39"/>
  <c r="D5" i="38"/>
  <c r="D174" i="39"/>
  <c r="D263" i="39"/>
  <c r="D243" i="39"/>
  <c r="D117" i="39"/>
  <c r="D259" i="39"/>
  <c r="D239" i="39"/>
  <c r="D440" i="39"/>
  <c r="D291" i="39"/>
  <c r="D102" i="39"/>
  <c r="D456" i="39"/>
  <c r="D70" i="39"/>
  <c r="D303" i="39"/>
  <c r="D332" i="39"/>
  <c r="D438" i="39"/>
  <c r="D62" i="39"/>
  <c r="D253" i="39"/>
  <c r="AA173" i="41"/>
  <c r="Z163" i="41"/>
  <c r="AS174" i="41"/>
  <c r="AB220" i="41"/>
  <c r="AL154" i="41"/>
  <c r="S94" i="41"/>
  <c r="AJ137" i="41"/>
  <c r="Q170" i="41"/>
  <c r="AA106" i="41"/>
  <c r="AO226" i="41"/>
  <c r="AF218" i="41"/>
  <c r="Y143" i="41"/>
  <c r="M174" i="41"/>
  <c r="T97" i="41"/>
  <c r="AL103" i="41"/>
  <c r="R187" i="41"/>
  <c r="S75" i="41"/>
  <c r="P168" i="41"/>
  <c r="AS211" i="41"/>
  <c r="T61" i="41"/>
  <c r="Y208" i="41"/>
  <c r="AA105" i="41"/>
  <c r="X197" i="41"/>
  <c r="T167" i="41"/>
  <c r="AM107" i="41"/>
  <c r="AR99" i="41"/>
  <c r="AB197" i="41"/>
  <c r="AB212" i="41"/>
  <c r="W200" i="41"/>
  <c r="AG31" i="41"/>
  <c r="AK157" i="41"/>
  <c r="AE162" i="41"/>
  <c r="AC117" i="41"/>
  <c r="O163" i="41"/>
  <c r="AS167" i="41"/>
  <c r="AM132" i="41"/>
  <c r="N147" i="41"/>
  <c r="V32" i="41"/>
  <c r="Y158" i="41"/>
  <c r="AS150" i="41"/>
  <c r="AI135" i="41"/>
  <c r="W176" i="41"/>
  <c r="AF160" i="41"/>
  <c r="AL191" i="41"/>
  <c r="AS184" i="41"/>
  <c r="AG138" i="41"/>
  <c r="AS183" i="41"/>
  <c r="P161" i="41"/>
  <c r="W221" i="41"/>
  <c r="AK135" i="41"/>
  <c r="V191" i="41"/>
  <c r="T163" i="41"/>
  <c r="W139" i="41"/>
  <c r="U86" i="41"/>
  <c r="AC199" i="41"/>
  <c r="Z208" i="41"/>
  <c r="W211" i="41"/>
  <c r="AN150" i="41"/>
  <c r="T172" i="41"/>
  <c r="U28" i="41"/>
  <c r="AL189" i="41"/>
  <c r="AB87" i="41"/>
  <c r="Q50" i="41"/>
  <c r="AH61" i="41"/>
  <c r="Q199" i="41"/>
  <c r="AM163" i="41"/>
  <c r="N173" i="41"/>
  <c r="P213" i="41"/>
  <c r="AP149" i="41"/>
  <c r="AG95" i="41"/>
  <c r="Q221" i="41"/>
  <c r="AG136" i="41"/>
  <c r="AJ197" i="41"/>
  <c r="AF152" i="41"/>
  <c r="AD221" i="41"/>
  <c r="AE132" i="41"/>
  <c r="AF147" i="41"/>
  <c r="AE210" i="41"/>
  <c r="P76" i="41"/>
  <c r="M90" i="41"/>
  <c r="AI164" i="41"/>
  <c r="AG56" i="41"/>
  <c r="R212" i="41"/>
  <c r="AG168" i="41"/>
  <c r="S32" i="41"/>
  <c r="Q168" i="41"/>
  <c r="AR214" i="41"/>
  <c r="Q145" i="41"/>
  <c r="D180" i="39"/>
  <c r="D75" i="39"/>
  <c r="D397" i="39"/>
  <c r="D416" i="39"/>
  <c r="D73" i="39"/>
  <c r="D159" i="39"/>
  <c r="D135" i="39"/>
  <c r="D130" i="39"/>
  <c r="D177" i="39"/>
  <c r="D208" i="39"/>
  <c r="D464" i="39"/>
  <c r="D331" i="39"/>
  <c r="D252" i="39"/>
  <c r="D5" i="39"/>
  <c r="D19" i="39"/>
  <c r="D188" i="39"/>
  <c r="D8" i="39"/>
  <c r="D59" i="39"/>
  <c r="D194" i="39"/>
  <c r="D42" i="39"/>
  <c r="D376" i="39"/>
  <c r="D247" i="39"/>
  <c r="D77" i="39"/>
  <c r="D140" i="39"/>
  <c r="D264" i="39"/>
  <c r="D99" i="39"/>
  <c r="D189" i="39"/>
  <c r="D39" i="39"/>
  <c r="D435" i="39"/>
  <c r="D200" i="39"/>
  <c r="D339" i="39"/>
  <c r="D238" i="39"/>
  <c r="D222" i="39"/>
  <c r="D377" i="39"/>
  <c r="D233" i="39"/>
  <c r="D248" i="39"/>
  <c r="AH156" i="41"/>
  <c r="AK196" i="41"/>
  <c r="L163" i="41"/>
  <c r="AP210" i="41"/>
  <c r="AM212" i="41"/>
  <c r="AI103" i="41"/>
  <c r="W134" i="41"/>
  <c r="AB49" i="41"/>
  <c r="AE187" i="41"/>
  <c r="S23" i="41"/>
  <c r="AL100" i="41"/>
  <c r="AI78" i="41"/>
  <c r="V162" i="41"/>
  <c r="AE171" i="41"/>
  <c r="AO133" i="41"/>
  <c r="AN174" i="41"/>
  <c r="X208" i="41"/>
  <c r="T106" i="41"/>
  <c r="AF224" i="41"/>
  <c r="AE198" i="41"/>
  <c r="AQ200" i="41"/>
  <c r="AE169" i="41"/>
  <c r="R181" i="41"/>
  <c r="AF23" i="41"/>
  <c r="AF7" i="41"/>
  <c r="AE218" i="41"/>
  <c r="AS221" i="41"/>
  <c r="AR117" i="41"/>
  <c r="AQ135" i="41"/>
  <c r="P215" i="41"/>
  <c r="X196" i="41"/>
  <c r="AM97" i="41"/>
  <c r="V145" i="41"/>
  <c r="AJ83" i="41"/>
  <c r="AN173" i="41"/>
  <c r="AD151" i="41"/>
  <c r="Q117" i="41"/>
  <c r="AS214" i="41"/>
  <c r="W222" i="41"/>
  <c r="AE196" i="41"/>
  <c r="L104" i="41"/>
  <c r="AG188" i="41"/>
  <c r="AA31" i="41"/>
  <c r="V97" i="41"/>
  <c r="AD93" i="41"/>
  <c r="AB146" i="41"/>
  <c r="AK173" i="41"/>
  <c r="P156" i="41"/>
  <c r="AP211" i="41"/>
  <c r="P142" i="41"/>
  <c r="P165" i="41"/>
  <c r="U208" i="41"/>
  <c r="V176" i="41"/>
  <c r="AS196" i="41"/>
  <c r="AK165" i="41"/>
  <c r="Q225" i="41"/>
  <c r="X191" i="41"/>
  <c r="Z198" i="41"/>
  <c r="Y162" i="41"/>
  <c r="AO160" i="41"/>
  <c r="AA87" i="41"/>
  <c r="AC189" i="41"/>
  <c r="R69" i="41"/>
  <c r="Y185" i="41"/>
  <c r="Z187" i="41"/>
  <c r="AH208" i="41"/>
  <c r="AL84" i="41"/>
  <c r="AQ196" i="41"/>
  <c r="AN161" i="41"/>
  <c r="AC224" i="41"/>
  <c r="U198" i="41"/>
  <c r="N211" i="41"/>
  <c r="L156" i="41"/>
  <c r="T181" i="41"/>
  <c r="AS106" i="41"/>
  <c r="AF41" i="41"/>
  <c r="R176" i="41"/>
  <c r="AR168" i="41"/>
  <c r="Y103" i="41"/>
  <c r="AO218" i="41"/>
  <c r="AE214" i="41"/>
  <c r="P37" i="41"/>
  <c r="Z104" i="41"/>
  <c r="AJ220" i="41"/>
  <c r="R226" i="41"/>
  <c r="AA59" i="41"/>
  <c r="AI29" i="41"/>
  <c r="M65" i="41"/>
  <c r="W188" i="41"/>
  <c r="AR47" i="41"/>
  <c r="O186" i="41"/>
  <c r="D415" i="39"/>
  <c r="D92" i="39"/>
  <c r="D111" i="39"/>
  <c r="D310" i="39"/>
  <c r="D54" i="39"/>
  <c r="D337" i="39"/>
  <c r="D353" i="39"/>
  <c r="D316" i="39"/>
  <c r="D225" i="39"/>
  <c r="D417" i="39"/>
  <c r="D234" i="39"/>
  <c r="D466" i="39"/>
  <c r="AA185" i="41"/>
  <c r="AO162" i="41"/>
  <c r="AN71" i="41"/>
  <c r="AK89" i="41"/>
  <c r="AR143" i="41"/>
  <c r="AL149" i="41"/>
  <c r="AR67" i="41"/>
  <c r="AL13" i="41"/>
  <c r="AB93" i="41"/>
  <c r="S135" i="41"/>
  <c r="AJ164" i="41"/>
  <c r="AM211" i="41"/>
  <c r="AA117" i="41"/>
  <c r="Z210" i="41"/>
  <c r="AE42" i="41"/>
  <c r="N213" i="41"/>
  <c r="R160" i="41"/>
  <c r="AF158" i="41"/>
  <c r="AE145" i="41"/>
  <c r="M221" i="41"/>
  <c r="AF221" i="41"/>
  <c r="AN117" i="41"/>
  <c r="AD173" i="41"/>
  <c r="AP212" i="41"/>
  <c r="Y200" i="41"/>
  <c r="AO167" i="41"/>
  <c r="AI229" i="41"/>
  <c r="AL151" i="41"/>
  <c r="L170" i="41"/>
  <c r="AJ210" i="41"/>
  <c r="AA69" i="41"/>
  <c r="S93" i="41"/>
  <c r="AN100" i="41"/>
  <c r="V89" i="41"/>
  <c r="AL51" i="41"/>
  <c r="AC196" i="41"/>
  <c r="AM34" i="41"/>
  <c r="Q105" i="41"/>
  <c r="S170" i="41"/>
  <c r="AN215" i="41"/>
  <c r="Q75" i="41"/>
  <c r="AO155" i="41"/>
  <c r="AH189" i="41"/>
  <c r="Y39" i="41"/>
  <c r="Z101" i="41"/>
  <c r="U170" i="41"/>
  <c r="P100" i="41"/>
  <c r="M71" i="41"/>
  <c r="V148" i="41"/>
  <c r="AL66" i="41"/>
  <c r="Q61" i="41"/>
  <c r="AM62" i="41"/>
  <c r="AG220" i="41"/>
  <c r="AP169" i="41"/>
  <c r="S106" i="41"/>
  <c r="R6" i="41"/>
  <c r="Y25" i="41"/>
  <c r="M20" i="41"/>
  <c r="Y137" i="41"/>
  <c r="R99" i="41"/>
  <c r="N104" i="41"/>
  <c r="M226" i="41"/>
  <c r="Z217" i="41"/>
  <c r="N91" i="41"/>
  <c r="R163" i="41"/>
  <c r="AK145" i="41"/>
  <c r="L24" i="41"/>
  <c r="X146" i="41"/>
  <c r="W172" i="41"/>
  <c r="AF184" i="41"/>
  <c r="Z172" i="41"/>
  <c r="AL132" i="41"/>
  <c r="S88" i="41"/>
  <c r="P152" i="41"/>
  <c r="AA101" i="41"/>
  <c r="AA168" i="41"/>
  <c r="AM78" i="41"/>
  <c r="AC208" i="41"/>
  <c r="N174" i="41"/>
  <c r="AL81" i="41"/>
  <c r="Y118" i="41"/>
  <c r="AE141" i="41"/>
  <c r="L131" i="41"/>
  <c r="V210" i="41"/>
  <c r="AS200" i="41"/>
  <c r="AR191" i="41"/>
  <c r="AH95" i="41"/>
  <c r="Y133" i="41"/>
  <c r="AK182" i="41"/>
  <c r="AG163" i="41"/>
  <c r="AH102" i="41"/>
  <c r="Q82" i="41"/>
  <c r="O35" i="41"/>
  <c r="AP221" i="41"/>
  <c r="AC160" i="41"/>
  <c r="X34" i="41"/>
  <c r="O94" i="41"/>
  <c r="V201" i="41"/>
  <c r="T221" i="41"/>
  <c r="Q155" i="41"/>
  <c r="N159" i="41"/>
  <c r="S45" i="41"/>
  <c r="AL61" i="41"/>
  <c r="AA222" i="41"/>
  <c r="AS137" i="41"/>
  <c r="AF199" i="41"/>
  <c r="AR209" i="41"/>
  <c r="AF83" i="41"/>
  <c r="P12" i="41"/>
  <c r="P187" i="41"/>
  <c r="AL114" i="41"/>
  <c r="V161" i="41"/>
  <c r="P84" i="41"/>
  <c r="R144" i="41"/>
  <c r="D2" i="39"/>
  <c r="D185" i="39"/>
  <c r="D52" i="39"/>
  <c r="D314" i="39"/>
  <c r="D446" i="39"/>
  <c r="D120" i="39"/>
  <c r="D30" i="39"/>
  <c r="D281" i="39"/>
  <c r="D22" i="39"/>
  <c r="D261" i="39"/>
  <c r="D327" i="39"/>
  <c r="D41" i="39"/>
  <c r="AE220" i="41"/>
  <c r="AP151" i="41"/>
  <c r="N197" i="41"/>
  <c r="Q147" i="41"/>
  <c r="N212" i="41"/>
  <c r="S198" i="41"/>
  <c r="R197" i="41"/>
  <c r="M215" i="41"/>
  <c r="AS104" i="41"/>
  <c r="V67" i="41"/>
  <c r="L83" i="41"/>
  <c r="AR101" i="41"/>
  <c r="AB152" i="41"/>
  <c r="AR217" i="41"/>
  <c r="N229" i="41"/>
  <c r="Z191" i="41"/>
  <c r="AS176" i="41"/>
  <c r="AM176" i="41"/>
  <c r="O91" i="41"/>
  <c r="AN210" i="41"/>
  <c r="P137" i="41"/>
  <c r="AI140" i="41"/>
  <c r="AK92" i="41"/>
  <c r="AR148" i="41"/>
  <c r="M229" i="41"/>
  <c r="AD224" i="41"/>
  <c r="O210" i="41"/>
  <c r="M189" i="41"/>
  <c r="AQ158" i="41"/>
  <c r="V93" i="41"/>
  <c r="V81" i="41"/>
  <c r="AG88" i="41"/>
  <c r="AA223" i="41"/>
  <c r="AO199" i="41"/>
  <c r="AR176" i="41"/>
  <c r="AR109" i="41"/>
  <c r="Z153" i="41"/>
  <c r="AH196" i="41"/>
  <c r="L140" i="41"/>
  <c r="S85" i="41"/>
  <c r="M208" i="41"/>
  <c r="T166" i="41"/>
  <c r="T114" i="41"/>
  <c r="L183" i="41"/>
  <c r="U183" i="41"/>
  <c r="Z57" i="41"/>
  <c r="AK50" i="41"/>
  <c r="AA159" i="41"/>
  <c r="AF86" i="41"/>
  <c r="AK185" i="41"/>
  <c r="P209" i="41"/>
  <c r="P92" i="41"/>
  <c r="AD153" i="41"/>
  <c r="M99" i="41"/>
  <c r="Q201" i="41"/>
  <c r="AH136" i="41"/>
  <c r="U158" i="41"/>
  <c r="N95" i="41"/>
  <c r="AJ140" i="41"/>
  <c r="AQ133" i="41"/>
  <c r="V186" i="41"/>
  <c r="P144" i="41"/>
  <c r="U105" i="41"/>
  <c r="AA229" i="41"/>
  <c r="AL217" i="41"/>
  <c r="AQ225" i="41"/>
  <c r="AC77" i="41"/>
  <c r="AF142" i="41"/>
  <c r="S199" i="41"/>
  <c r="P164" i="41"/>
  <c r="AE168" i="41"/>
  <c r="T211" i="41"/>
  <c r="S55" i="41"/>
  <c r="AG184" i="41"/>
  <c r="AI145" i="41"/>
  <c r="X160" i="41"/>
  <c r="X225" i="41"/>
  <c r="AQ106" i="41"/>
  <c r="L102" i="41"/>
  <c r="V103" i="41"/>
  <c r="AS173" i="41"/>
  <c r="T162" i="41"/>
  <c r="AG158" i="41"/>
  <c r="AQ102" i="41"/>
  <c r="AF182" i="41"/>
  <c r="R156" i="41"/>
  <c r="Q218" i="41"/>
  <c r="AF168" i="41"/>
  <c r="AA163" i="41"/>
  <c r="AE47" i="41"/>
  <c r="AR161" i="41"/>
  <c r="R101" i="41"/>
  <c r="T196" i="41"/>
  <c r="AH162" i="41"/>
  <c r="O61" i="41"/>
  <c r="M32" i="41"/>
  <c r="Q68" i="41"/>
  <c r="AR213" i="41"/>
  <c r="N51" i="41"/>
  <c r="AM191" i="41"/>
  <c r="AD43" i="41"/>
  <c r="U137" i="41"/>
  <c r="AS199" i="41"/>
  <c r="AD107" i="41"/>
  <c r="W77" i="41"/>
  <c r="AF185" i="41"/>
  <c r="AD55" i="41"/>
  <c r="Z106" i="41"/>
  <c r="O109" i="41"/>
  <c r="P58" i="41"/>
  <c r="O169" i="41"/>
  <c r="Q72" i="41"/>
  <c r="D320" i="39"/>
  <c r="D374" i="39"/>
  <c r="D396" i="39"/>
  <c r="D349" i="39"/>
  <c r="D74" i="39"/>
  <c r="D386" i="39"/>
  <c r="D276" i="39"/>
  <c r="D244" i="39"/>
  <c r="D286" i="39"/>
  <c r="D228" i="39"/>
  <c r="D27" i="39"/>
  <c r="D457" i="39"/>
  <c r="AF159" i="41"/>
  <c r="X85" i="41"/>
  <c r="R208" i="41"/>
  <c r="AB217" i="41"/>
  <c r="O176" i="41"/>
  <c r="AS224" i="41"/>
  <c r="AO152" i="41"/>
  <c r="AF176" i="41"/>
  <c r="R45" i="41"/>
  <c r="AD185" i="41"/>
  <c r="S188" i="41"/>
  <c r="Z139" i="41"/>
  <c r="AK225" i="41"/>
  <c r="AI187" i="41"/>
  <c r="AN212" i="41"/>
  <c r="AG117" i="41"/>
  <c r="AI84" i="41"/>
  <c r="AD49" i="41"/>
  <c r="V153" i="41"/>
  <c r="AL229" i="41"/>
  <c r="O76" i="41"/>
  <c r="V100" i="41"/>
  <c r="X172" i="41"/>
  <c r="AF209" i="41"/>
  <c r="AK161" i="41"/>
  <c r="U189" i="41"/>
  <c r="R80" i="41"/>
  <c r="AN164" i="41"/>
  <c r="O151" i="41"/>
  <c r="S16" i="41"/>
  <c r="AE60" i="41"/>
  <c r="AE75" i="41"/>
  <c r="Q18" i="41"/>
  <c r="AC186" i="41"/>
  <c r="O18" i="41"/>
  <c r="W41" i="41"/>
  <c r="Q44" i="41"/>
  <c r="AO165" i="41"/>
  <c r="S217" i="41"/>
  <c r="AI39" i="41"/>
  <c r="R174" i="41"/>
  <c r="AK213" i="41"/>
  <c r="P65" i="41"/>
  <c r="P95" i="41"/>
  <c r="W98" i="41"/>
  <c r="AA226" i="41"/>
  <c r="X48" i="41"/>
  <c r="Z224" i="41"/>
  <c r="AP150" i="41"/>
  <c r="AG46" i="41"/>
  <c r="R224" i="41"/>
  <c r="L133" i="41"/>
  <c r="AS208" i="41"/>
  <c r="L210" i="41"/>
  <c r="X114" i="41"/>
  <c r="AF219" i="41"/>
  <c r="V189" i="41"/>
  <c r="AF88" i="41"/>
  <c r="O30" i="41"/>
  <c r="AD156" i="41"/>
  <c r="W197" i="41"/>
  <c r="AJ142" i="41"/>
  <c r="AI102" i="41"/>
  <c r="AH81" i="41"/>
  <c r="AH159" i="41"/>
  <c r="AC25" i="41"/>
  <c r="U93" i="41"/>
  <c r="AP105" i="41"/>
  <c r="AH186" i="41"/>
  <c r="AB104" i="41"/>
  <c r="AI148" i="41"/>
  <c r="AL107" i="41"/>
  <c r="T68" i="41"/>
  <c r="T223" i="41"/>
  <c r="S138" i="41"/>
  <c r="Z157" i="41"/>
  <c r="M81" i="41"/>
  <c r="W160" i="41"/>
  <c r="Y153" i="41"/>
  <c r="U140" i="41"/>
  <c r="V165" i="41"/>
  <c r="AQ139" i="41"/>
  <c r="W70" i="41"/>
  <c r="Y149" i="41"/>
  <c r="L118" i="41"/>
  <c r="S211" i="41"/>
  <c r="Y213" i="41"/>
  <c r="AG141" i="41"/>
  <c r="X209" i="41"/>
  <c r="S132" i="41"/>
  <c r="Y163" i="41"/>
  <c r="AF16" i="41"/>
  <c r="AE225" i="41"/>
  <c r="M191" i="41"/>
  <c r="P138" i="41"/>
  <c r="T161" i="41"/>
  <c r="AA55" i="41"/>
  <c r="AH163" i="41"/>
  <c r="W19" i="41"/>
  <c r="AR69" i="41"/>
  <c r="Z87" i="41"/>
  <c r="AO83" i="41"/>
  <c r="AH87" i="41"/>
  <c r="AK164" i="41"/>
  <c r="L223" i="41"/>
  <c r="P154" i="41"/>
  <c r="AO63" i="41"/>
  <c r="N199" i="41"/>
  <c r="AG67" i="41"/>
  <c r="AH219" i="41"/>
  <c r="AR73" i="41"/>
  <c r="V173" i="41"/>
  <c r="AE93" i="41"/>
  <c r="AM225" i="41"/>
  <c r="O10" i="41"/>
  <c r="D230" i="39"/>
  <c r="D425" i="39"/>
  <c r="D277" i="39"/>
  <c r="D124" i="39"/>
  <c r="D162" i="39"/>
  <c r="D433" i="39"/>
  <c r="D81" i="39"/>
  <c r="D220" i="39"/>
  <c r="D328" i="39"/>
  <c r="D300" i="39"/>
  <c r="D12" i="39"/>
  <c r="D313" i="39"/>
  <c r="S212" i="41"/>
  <c r="AE212" i="41"/>
  <c r="R133" i="41"/>
  <c r="R33" i="41"/>
  <c r="Y73" i="41"/>
  <c r="AA149" i="41"/>
  <c r="AN191" i="41"/>
  <c r="W153" i="41"/>
  <c r="AL146" i="41"/>
  <c r="AC75" i="41"/>
  <c r="AN155" i="41"/>
  <c r="AE215" i="41"/>
  <c r="O223" i="41"/>
  <c r="AS209" i="41"/>
  <c r="AK151" i="41"/>
  <c r="U34" i="41"/>
  <c r="AA158" i="41"/>
  <c r="O83" i="41"/>
  <c r="T87" i="41"/>
  <c r="AD148" i="41"/>
  <c r="U218" i="41"/>
  <c r="U166" i="41"/>
  <c r="AC184" i="41"/>
  <c r="Y166" i="41"/>
  <c r="AC131" i="41"/>
  <c r="AA208" i="41"/>
  <c r="AF156" i="41"/>
  <c r="Q98" i="41"/>
  <c r="AC226" i="41"/>
  <c r="L141" i="41"/>
  <c r="AH224" i="41"/>
  <c r="AD142" i="41"/>
  <c r="AS171" i="41"/>
  <c r="AN7" i="41"/>
  <c r="AQ226" i="41"/>
  <c r="AK33" i="41"/>
  <c r="R213" i="41"/>
  <c r="P226" i="41"/>
  <c r="AI118" i="41"/>
  <c r="T217" i="41"/>
  <c r="Z212" i="41"/>
  <c r="V208" i="41"/>
  <c r="AH172" i="41"/>
  <c r="AH197" i="41"/>
  <c r="AI220" i="41"/>
  <c r="AM188" i="41"/>
  <c r="AC102" i="41"/>
  <c r="AI74" i="41"/>
  <c r="AM14" i="41"/>
  <c r="L9" i="41"/>
  <c r="AO164" i="41"/>
  <c r="Q88" i="41"/>
  <c r="R149" i="41"/>
  <c r="AN156" i="41"/>
  <c r="AL197" i="41"/>
  <c r="AL169" i="41"/>
  <c r="AM104" i="41"/>
  <c r="M159" i="41"/>
  <c r="AD57" i="41"/>
  <c r="AP114" i="41"/>
  <c r="AQ138" i="41"/>
  <c r="AI188" i="41"/>
  <c r="X37" i="41"/>
  <c r="AO103" i="41"/>
  <c r="N101" i="41"/>
  <c r="AM165" i="41"/>
  <c r="AR114" i="41"/>
  <c r="AO214" i="41"/>
  <c r="AN77" i="41"/>
  <c r="Y187" i="41"/>
  <c r="AQ67" i="41"/>
  <c r="AA135" i="41"/>
  <c r="O118" i="41"/>
  <c r="S224" i="41"/>
  <c r="D326" i="39"/>
  <c r="D394" i="39"/>
  <c r="D384" i="39"/>
  <c r="D7" i="38"/>
  <c r="D213" i="39"/>
  <c r="D107" i="39"/>
  <c r="D6" i="39"/>
  <c r="D285" i="39"/>
  <c r="D190" i="39"/>
  <c r="D317" i="39"/>
  <c r="D266" i="39"/>
  <c r="D38" i="39"/>
  <c r="AS229" i="41"/>
  <c r="AG145" i="41"/>
  <c r="AM59" i="41"/>
  <c r="AQ176" i="41"/>
  <c r="AS163" i="41"/>
  <c r="X86" i="41"/>
  <c r="N225" i="41"/>
  <c r="S186" i="41"/>
  <c r="V220" i="41"/>
  <c r="AJ225" i="41"/>
  <c r="L143" i="41"/>
  <c r="S215" i="41"/>
  <c r="X203" i="41"/>
  <c r="AR203" i="41"/>
  <c r="Q38" i="41"/>
  <c r="X200" i="41"/>
  <c r="L191" i="41"/>
  <c r="X100" i="41"/>
  <c r="AN208" i="41"/>
  <c r="R220" i="41"/>
  <c r="X201" i="41"/>
  <c r="Z150" i="41"/>
  <c r="AP153" i="41"/>
  <c r="P132" i="41"/>
  <c r="Y147" i="41"/>
  <c r="AI197" i="41"/>
  <c r="O183" i="41"/>
  <c r="AA155" i="41"/>
  <c r="AM139" i="41"/>
  <c r="AP223" i="41"/>
  <c r="AI63" i="41"/>
  <c r="AP173" i="41"/>
  <c r="Z152" i="41"/>
  <c r="W152" i="41"/>
  <c r="X136" i="41"/>
  <c r="W94" i="41"/>
  <c r="T176" i="41"/>
  <c r="W173" i="41"/>
  <c r="AS225" i="41"/>
  <c r="R155" i="41"/>
  <c r="AI172" i="41"/>
  <c r="AN49" i="41"/>
  <c r="O93" i="41"/>
  <c r="X219" i="41"/>
  <c r="AS103" i="41"/>
  <c r="Z75" i="41"/>
  <c r="P216" i="41"/>
  <c r="Q188" i="41"/>
  <c r="Z161" i="41"/>
  <c r="L196" i="41"/>
  <c r="AI210" i="41"/>
  <c r="AG222" i="41"/>
  <c r="Z137" i="41"/>
  <c r="AD109" i="41"/>
  <c r="AM197" i="41"/>
  <c r="AI59" i="41"/>
  <c r="AF171" i="41"/>
  <c r="AO200" i="41"/>
  <c r="N72" i="41"/>
  <c r="AF6" i="41"/>
  <c r="AG148" i="41"/>
  <c r="Y184" i="41"/>
  <c r="O219" i="41"/>
  <c r="AC198" i="41"/>
  <c r="P200" i="41"/>
  <c r="AH145" i="41"/>
  <c r="AI217" i="41"/>
  <c r="AC219" i="41"/>
  <c r="AQ142" i="41"/>
  <c r="AA103" i="41"/>
  <c r="AC107" i="41"/>
  <c r="X99" i="41"/>
  <c r="Y49" i="41"/>
  <c r="V131" i="41"/>
  <c r="M82" i="41"/>
  <c r="AD131" i="41"/>
  <c r="S136" i="41"/>
  <c r="AD183" i="41"/>
  <c r="AM138" i="41"/>
  <c r="R151" i="41"/>
  <c r="AS142" i="41"/>
  <c r="AJ37" i="41"/>
  <c r="N224" i="41"/>
  <c r="AI226" i="41"/>
  <c r="X90" i="41"/>
  <c r="AK158" i="41"/>
  <c r="AS218" i="41"/>
  <c r="AA156" i="41"/>
  <c r="Y215" i="41"/>
  <c r="L155" i="41"/>
  <c r="AI61" i="41"/>
  <c r="AQ97" i="41"/>
  <c r="AQ99" i="41"/>
  <c r="AP189" i="41"/>
  <c r="X138" i="41"/>
  <c r="N82" i="41"/>
  <c r="AR211" i="41"/>
  <c r="AH183" i="41"/>
  <c r="L181" i="41"/>
  <c r="AB13" i="41"/>
  <c r="AJ86" i="41"/>
  <c r="AB140" i="41"/>
  <c r="AQ209" i="41"/>
  <c r="AP167" i="41"/>
  <c r="AE105" i="41"/>
  <c r="AN118" i="41"/>
  <c r="S73" i="41"/>
  <c r="AI96" i="41"/>
  <c r="AO176" i="41"/>
  <c r="AI143" i="41"/>
  <c r="AE216" i="41"/>
  <c r="D231" i="39"/>
  <c r="D37" i="39"/>
  <c r="D71" i="39"/>
  <c r="D198" i="39"/>
  <c r="D287" i="39"/>
  <c r="D91" i="39"/>
  <c r="D407" i="39"/>
  <c r="D334" i="39"/>
  <c r="D61" i="39"/>
  <c r="D32" i="39"/>
  <c r="D436" i="39"/>
  <c r="D423" i="39"/>
  <c r="AN226" i="41"/>
  <c r="AG174" i="41"/>
  <c r="N216" i="41"/>
  <c r="AL225" i="41"/>
  <c r="AH181" i="41"/>
  <c r="N184" i="41"/>
  <c r="L137" i="41"/>
  <c r="AE139" i="41"/>
  <c r="AB176" i="41"/>
  <c r="V150" i="41"/>
  <c r="T189" i="41"/>
  <c r="Q183" i="41"/>
  <c r="AC220" i="41"/>
  <c r="O221" i="41"/>
  <c r="Q200" i="41"/>
  <c r="AQ144" i="41"/>
  <c r="W109" i="41"/>
  <c r="AB219" i="41"/>
  <c r="N131" i="41"/>
  <c r="S156" i="41"/>
  <c r="T98" i="41"/>
  <c r="AH200" i="41"/>
  <c r="AB114" i="41"/>
  <c r="AE40" i="41"/>
  <c r="AM184" i="41"/>
  <c r="AF50" i="41"/>
  <c r="W171" i="41"/>
  <c r="AE99" i="41"/>
  <c r="T152" i="41"/>
  <c r="L229" i="41"/>
  <c r="Z216" i="41"/>
  <c r="AJ155" i="41"/>
  <c r="T197" i="41"/>
  <c r="X164" i="41"/>
  <c r="N146" i="41"/>
  <c r="AQ150" i="41"/>
  <c r="AA11" i="41"/>
  <c r="AP146" i="41"/>
  <c r="AC31" i="41"/>
  <c r="AA186" i="41"/>
  <c r="Q164" i="41"/>
  <c r="AP164" i="41"/>
  <c r="M34" i="41"/>
  <c r="AP51" i="41"/>
  <c r="AI27" i="41"/>
  <c r="V187" i="41"/>
  <c r="M74" i="41"/>
  <c r="Q93" i="41"/>
  <c r="AF211" i="41"/>
  <c r="AL156" i="41"/>
  <c r="S171" i="41"/>
  <c r="O71" i="41"/>
  <c r="V147" i="41"/>
  <c r="AE71" i="41"/>
  <c r="AG225" i="41"/>
  <c r="AI104" i="41"/>
  <c r="AJ201" i="41"/>
  <c r="O224" i="41"/>
  <c r="N219" i="41"/>
  <c r="T72" i="41"/>
  <c r="AK166" i="41"/>
  <c r="S213" i="41"/>
  <c r="V102" i="41"/>
  <c r="Z151" i="41"/>
  <c r="AC51" i="41"/>
  <c r="Y156" i="41"/>
  <c r="AQ147" i="41"/>
  <c r="Y188" i="41"/>
  <c r="AH144" i="41"/>
  <c r="U76" i="41"/>
  <c r="T154" i="41"/>
  <c r="AH226" i="41"/>
  <c r="AO135" i="41"/>
  <c r="AM158" i="41"/>
  <c r="AR169" i="41"/>
  <c r="AS47" i="41"/>
  <c r="AJ173" i="41"/>
  <c r="AA203" i="41"/>
  <c r="T59" i="41"/>
  <c r="Z197" i="41"/>
  <c r="AB95" i="41"/>
  <c r="X25" i="41"/>
  <c r="X220" i="41"/>
  <c r="V24" i="41"/>
  <c r="AK143" i="41"/>
  <c r="AF117" i="41"/>
  <c r="L42" i="41"/>
  <c r="W174" i="41"/>
  <c r="V169" i="41"/>
  <c r="AN168" i="41"/>
  <c r="AS144" i="41"/>
  <c r="Q48" i="41"/>
  <c r="AO222" i="41"/>
  <c r="AK198" i="41"/>
  <c r="O132" i="41"/>
  <c r="T165" i="41"/>
  <c r="AH97" i="41"/>
  <c r="AI222" i="41"/>
  <c r="AQ47" i="41"/>
  <c r="U176" i="41"/>
  <c r="AH167" i="41"/>
  <c r="T79" i="41"/>
  <c r="AI147" i="41"/>
  <c r="AQ224" i="41"/>
  <c r="AI101" i="41"/>
  <c r="AI91" i="41"/>
  <c r="O55" i="41"/>
  <c r="AH20" i="41"/>
  <c r="AG71" i="41"/>
  <c r="R172" i="41"/>
  <c r="T216" i="41"/>
  <c r="AS87" i="41"/>
  <c r="D324" i="39"/>
  <c r="D408" i="39"/>
  <c r="D51" i="39"/>
  <c r="D245" i="39"/>
  <c r="D385" i="39"/>
  <c r="D306" i="39"/>
  <c r="D267" i="39"/>
  <c r="D48" i="39"/>
  <c r="D382" i="39"/>
  <c r="D6" i="38"/>
  <c r="D368" i="39"/>
  <c r="D246" i="39"/>
  <c r="V46" i="41"/>
  <c r="T182" i="41"/>
  <c r="AI201" i="41"/>
  <c r="M182" i="41"/>
  <c r="P188" i="41"/>
  <c r="AG97" i="41"/>
  <c r="O203" i="41"/>
  <c r="M173" i="41"/>
  <c r="AN139" i="41"/>
  <c r="AN105" i="41"/>
  <c r="AO55" i="41"/>
  <c r="AP100" i="41"/>
  <c r="AQ212" i="41"/>
  <c r="AP152" i="41"/>
  <c r="X141" i="41"/>
  <c r="AF65" i="41"/>
  <c r="U106" i="41"/>
  <c r="O185" i="41"/>
  <c r="AP41" i="41"/>
  <c r="AJ114" i="41"/>
  <c r="P196" i="41"/>
  <c r="S67" i="41"/>
  <c r="AH203" i="41"/>
  <c r="Z140" i="41"/>
  <c r="AK171" i="41"/>
  <c r="O213" i="41"/>
  <c r="AL173" i="41"/>
  <c r="M200" i="41"/>
  <c r="AC61" i="41"/>
  <c r="U209" i="41"/>
  <c r="AO73" i="41"/>
  <c r="Y117" i="41"/>
  <c r="AR221" i="41"/>
  <c r="AO148" i="41"/>
  <c r="P61" i="41"/>
  <c r="L187" i="41"/>
  <c r="U136" i="41"/>
  <c r="AF69" i="41"/>
  <c r="AK174" i="41"/>
  <c r="AG76" i="41"/>
  <c r="V50" i="41"/>
  <c r="AS11" i="41"/>
  <c r="AA176" i="41"/>
  <c r="S219" i="41"/>
  <c r="M146" i="41"/>
  <c r="AO137" i="41"/>
  <c r="S183" i="41"/>
  <c r="T132" i="41"/>
  <c r="P24" i="41"/>
  <c r="AM96" i="41"/>
  <c r="AC147" i="41"/>
  <c r="AR165" i="41"/>
  <c r="Q30" i="41"/>
  <c r="AB143" i="41"/>
  <c r="AD197" i="41"/>
  <c r="AE151" i="41"/>
  <c r="AA137" i="41"/>
  <c r="P176" i="41"/>
  <c r="AB131" i="41"/>
  <c r="AS53" i="41"/>
  <c r="AN167" i="41"/>
  <c r="AC214" i="41"/>
  <c r="AJ85" i="41"/>
  <c r="AE140" i="41"/>
  <c r="P136" i="41"/>
  <c r="T80" i="41"/>
  <c r="M216" i="41"/>
  <c r="AR186" i="41"/>
  <c r="AL96" i="41"/>
  <c r="O165" i="41"/>
  <c r="M188" i="41"/>
  <c r="U141" i="41"/>
  <c r="AG104" i="41"/>
  <c r="AO208" i="41"/>
  <c r="AH42" i="41"/>
  <c r="AK146" i="41"/>
  <c r="AS164" i="41"/>
  <c r="N133" i="41"/>
  <c r="L212" i="41"/>
  <c r="AC69" i="41"/>
  <c r="AE213" i="41"/>
  <c r="R19" i="41"/>
  <c r="R50" i="41"/>
  <c r="AJ141" i="41"/>
  <c r="P158" i="41"/>
  <c r="R164" i="41"/>
  <c r="AM196" i="41"/>
  <c r="AJ189" i="41"/>
  <c r="AG183" i="41"/>
  <c r="AD37" i="41"/>
  <c r="O222" i="41"/>
  <c r="M196" i="41"/>
  <c r="W93" i="41"/>
  <c r="D193" i="39"/>
  <c r="D79" i="39"/>
  <c r="D359" i="39"/>
  <c r="D369" i="39"/>
  <c r="D424" i="39"/>
  <c r="D93" i="39"/>
  <c r="D66" i="39"/>
  <c r="D7" i="39"/>
  <c r="D354" i="39"/>
  <c r="D24" i="39"/>
  <c r="D202" i="39"/>
  <c r="D427" i="39"/>
  <c r="AN91" i="41"/>
  <c r="AM189" i="41"/>
  <c r="AN142" i="41"/>
  <c r="AM200" i="41"/>
  <c r="AK201" i="41"/>
  <c r="AN154" i="41"/>
  <c r="AO38" i="41"/>
  <c r="AO134" i="41"/>
  <c r="AH176" i="41"/>
  <c r="Z143" i="41"/>
  <c r="AP117" i="41"/>
  <c r="T150" i="41"/>
  <c r="AL105" i="41"/>
  <c r="U215" i="41"/>
  <c r="M27" i="41"/>
  <c r="AN222" i="41"/>
  <c r="AC200" i="41"/>
  <c r="AL171" i="41"/>
  <c r="AM102" i="41"/>
  <c r="Y171" i="41"/>
  <c r="AI149" i="41"/>
  <c r="P208" i="41"/>
  <c r="AS187" i="41"/>
  <c r="AP65" i="41"/>
  <c r="O52" i="41"/>
  <c r="AP144" i="41"/>
  <c r="W29" i="41"/>
  <c r="P146" i="41"/>
  <c r="AH214" i="41"/>
  <c r="P105" i="41"/>
  <c r="O146" i="41"/>
  <c r="Z69" i="41"/>
  <c r="AF114" i="41"/>
  <c r="W189" i="41"/>
  <c r="AP197" i="41"/>
  <c r="L55" i="41"/>
  <c r="S169" i="41"/>
  <c r="AQ219" i="41"/>
  <c r="R186" i="41"/>
  <c r="N214" i="41"/>
  <c r="AQ101" i="41"/>
  <c r="V65" i="41"/>
  <c r="AL138" i="41"/>
  <c r="R188" i="41"/>
  <c r="AO144" i="41"/>
  <c r="AC138" i="41"/>
  <c r="X109" i="41"/>
  <c r="U149" i="41"/>
  <c r="AO154" i="41"/>
  <c r="Z171" i="41"/>
  <c r="AL163" i="41"/>
  <c r="N105" i="41"/>
  <c r="W166" i="41"/>
  <c r="Q212" i="41"/>
  <c r="AH11" i="41"/>
  <c r="AL198" i="41"/>
  <c r="AA140" i="41"/>
  <c r="AB213" i="41"/>
  <c r="Z91" i="41"/>
  <c r="W132" i="41"/>
  <c r="AO185" i="41"/>
  <c r="AP71" i="41"/>
  <c r="T208" i="41"/>
  <c r="AL184" i="41"/>
  <c r="AM226" i="41"/>
  <c r="AN95" i="41"/>
  <c r="AD188" i="41"/>
  <c r="AJ66" i="41"/>
  <c r="AQ35" i="41"/>
  <c r="Y211" i="41"/>
  <c r="N41" i="41"/>
  <c r="V77" i="41"/>
  <c r="AK150" i="41"/>
  <c r="T31" i="41"/>
  <c r="AC174" i="41"/>
  <c r="S209" i="41"/>
  <c r="AF157" i="41"/>
  <c r="AR132" i="41"/>
  <c r="AH215" i="41"/>
  <c r="AK216" i="41"/>
  <c r="AJ117" i="41"/>
  <c r="AN213" i="41"/>
  <c r="U78" i="41"/>
  <c r="W162" i="41"/>
  <c r="M51" i="41"/>
  <c r="AM49" i="41"/>
  <c r="T213" i="41"/>
  <c r="AG213" i="41"/>
  <c r="O187" i="41"/>
  <c r="T63" i="41"/>
  <c r="R159" i="41"/>
  <c r="AK139" i="41"/>
  <c r="N203" i="41"/>
  <c r="AL215" i="41"/>
  <c r="P189" i="41"/>
  <c r="AJ77" i="41"/>
  <c r="R136" i="41"/>
  <c r="AD95" i="41"/>
  <c r="N158" i="41"/>
  <c r="AN219" i="41"/>
  <c r="AG70" i="41"/>
  <c r="W103" i="41"/>
  <c r="O70" i="41"/>
  <c r="U199" i="41"/>
  <c r="X140" i="41"/>
  <c r="AK212" i="41"/>
  <c r="AG19" i="41"/>
  <c r="AP107" i="41"/>
  <c r="AM41" i="41"/>
  <c r="R216" i="41"/>
  <c r="AP157" i="41"/>
  <c r="X11" i="41"/>
  <c r="L146" i="41"/>
  <c r="AL221" i="41"/>
  <c r="AR172" i="41"/>
  <c r="D347" i="39"/>
  <c r="D302" i="39"/>
  <c r="D468" i="39"/>
  <c r="D199" i="39"/>
  <c r="D419" i="39"/>
  <c r="D269" i="39"/>
  <c r="D373" i="39"/>
  <c r="D192" i="39"/>
  <c r="D454" i="39"/>
  <c r="D366" i="39"/>
  <c r="D65" i="39"/>
  <c r="D273" i="39"/>
  <c r="AF226" i="41"/>
  <c r="D143" i="39"/>
  <c r="D182" i="39"/>
  <c r="D84" i="39"/>
  <c r="AD218" i="41"/>
  <c r="AL172" i="41"/>
  <c r="V197" i="41"/>
  <c r="AJ216" i="41"/>
  <c r="M105" i="41"/>
  <c r="N176" i="41"/>
  <c r="V99" i="41"/>
  <c r="AG189" i="41"/>
  <c r="AJ103" i="41"/>
  <c r="M92" i="41"/>
  <c r="AJ50" i="41"/>
  <c r="AJ105" i="41"/>
  <c r="P98" i="41"/>
  <c r="AD220" i="41"/>
  <c r="R165" i="41"/>
  <c r="AH222" i="41"/>
  <c r="AC221" i="41"/>
  <c r="AB138" i="41"/>
  <c r="AS39" i="41"/>
  <c r="X66" i="41"/>
  <c r="AR151" i="41"/>
  <c r="AG106" i="41"/>
  <c r="Z189" i="41"/>
  <c r="T173" i="41"/>
  <c r="AE133" i="41"/>
  <c r="AI88" i="41"/>
  <c r="AJ57" i="41"/>
  <c r="AC167" i="41"/>
  <c r="AL216" i="41"/>
  <c r="U142" i="41"/>
  <c r="AC211" i="41"/>
  <c r="W144" i="41"/>
  <c r="AL162" i="41"/>
  <c r="R221" i="41"/>
  <c r="X223" i="41"/>
  <c r="AS143" i="41"/>
  <c r="AR160" i="41"/>
  <c r="Q163" i="41"/>
  <c r="O104" i="41"/>
  <c r="O225" i="41"/>
  <c r="AB134" i="41"/>
  <c r="Z27" i="41"/>
  <c r="U95" i="41"/>
  <c r="AP154" i="41"/>
  <c r="U164" i="41"/>
  <c r="O65" i="41"/>
  <c r="AO67" i="41"/>
  <c r="M75" i="41"/>
  <c r="T73" i="41"/>
  <c r="X222" i="41"/>
  <c r="AH188" i="41"/>
  <c r="AM86" i="41"/>
  <c r="AR171" i="41"/>
  <c r="Z220" i="41"/>
  <c r="V94" i="41"/>
  <c r="AN17" i="41"/>
  <c r="W73" i="41"/>
  <c r="U219" i="41"/>
  <c r="AS222" i="41"/>
  <c r="AQ185" i="41"/>
  <c r="AO41" i="41"/>
  <c r="AI17" i="41"/>
  <c r="W97" i="41"/>
  <c r="AD203" i="41"/>
  <c r="AJ209" i="41"/>
  <c r="V84" i="41"/>
  <c r="AG191" i="41"/>
  <c r="AQ79" i="41"/>
  <c r="AE16" i="41"/>
  <c r="O102" i="41"/>
  <c r="AI24" i="41"/>
  <c r="AA81" i="41"/>
  <c r="X131" i="41"/>
  <c r="O59" i="41"/>
  <c r="AB223" i="41"/>
  <c r="S168" i="41"/>
  <c r="AN69" i="41"/>
  <c r="AH160" i="41"/>
  <c r="Z77" i="41"/>
  <c r="AD135" i="41"/>
  <c r="AH143" i="41"/>
  <c r="AI219" i="41"/>
  <c r="X174" i="41"/>
  <c r="AQ105" i="41"/>
  <c r="T60" i="41"/>
  <c r="AA187" i="41"/>
  <c r="AD219" i="41"/>
  <c r="Q64" i="41"/>
  <c r="AI32" i="41"/>
  <c r="L222" i="41"/>
  <c r="AS97" i="41"/>
  <c r="W157" i="41"/>
  <c r="S49" i="41"/>
  <c r="AQ104" i="41"/>
  <c r="AS153" i="41"/>
  <c r="X63" i="41"/>
  <c r="AP106" i="41"/>
  <c r="AK159" i="41"/>
  <c r="AG146" i="41"/>
  <c r="AJ94" i="41"/>
  <c r="Q33" i="41"/>
  <c r="T156" i="41"/>
  <c r="T101" i="41"/>
  <c r="AL52" i="41"/>
  <c r="L157" i="41"/>
  <c r="M43" i="41"/>
  <c r="AR39" i="41"/>
  <c r="U150" i="41"/>
  <c r="AJ38" i="41"/>
  <c r="D3" i="38"/>
  <c r="D148" i="39"/>
  <c r="D118" i="39"/>
  <c r="Z99" i="41"/>
  <c r="AD184" i="41"/>
  <c r="R223" i="41"/>
  <c r="AJ131" i="41"/>
  <c r="AM183" i="41"/>
  <c r="AR219" i="41"/>
  <c r="AB83" i="41"/>
  <c r="AJ160" i="41"/>
  <c r="W203" i="41"/>
  <c r="P32" i="41"/>
  <c r="AC105" i="41"/>
  <c r="AM215" i="41"/>
  <c r="Z176" i="41"/>
  <c r="L217" i="41"/>
  <c r="AS21" i="41"/>
  <c r="AS100" i="41"/>
  <c r="AS223" i="41"/>
  <c r="AB162" i="41"/>
  <c r="AE31" i="41"/>
  <c r="AB102" i="41"/>
  <c r="N209" i="41"/>
  <c r="AD149" i="41"/>
  <c r="AS213" i="41"/>
  <c r="AD213" i="41"/>
  <c r="V185" i="41"/>
  <c r="R75" i="41"/>
  <c r="AB221" i="41"/>
  <c r="W148" i="41"/>
  <c r="M52" i="41"/>
  <c r="R209" i="41"/>
  <c r="AJ84" i="41"/>
  <c r="AL188" i="41"/>
  <c r="AI173" i="41"/>
  <c r="AG186" i="41"/>
  <c r="AF77" i="41"/>
  <c r="AK47" i="41"/>
  <c r="P210" i="41"/>
  <c r="U147" i="41"/>
  <c r="X137" i="41"/>
  <c r="O92" i="41"/>
  <c r="AE176" i="41"/>
  <c r="AK66" i="41"/>
  <c r="AB200" i="41"/>
  <c r="V216" i="41"/>
  <c r="AK98" i="41"/>
  <c r="W92" i="41"/>
  <c r="M147" i="41"/>
  <c r="Q134" i="41"/>
  <c r="N165" i="41"/>
  <c r="AH34" i="41"/>
  <c r="AG52" i="41"/>
  <c r="AI152" i="41"/>
  <c r="AB218" i="41"/>
  <c r="O32" i="41"/>
  <c r="AC109" i="41"/>
  <c r="AG101" i="41"/>
  <c r="M223" i="41"/>
  <c r="T185" i="41"/>
  <c r="AK93" i="41"/>
  <c r="AI215" i="41"/>
  <c r="AI176" i="41"/>
  <c r="AS45" i="41"/>
  <c r="AA212" i="41"/>
  <c r="W38" i="41"/>
  <c r="U97" i="41"/>
  <c r="AR31" i="41"/>
  <c r="AI68" i="41"/>
  <c r="N30" i="41"/>
  <c r="V224" i="41"/>
  <c r="L11" i="41"/>
  <c r="AM28" i="41"/>
  <c r="L13" i="41"/>
  <c r="AA154" i="41"/>
  <c r="AR103" i="41"/>
  <c r="AI139" i="41"/>
  <c r="AS220" i="41"/>
  <c r="Y201" i="41"/>
  <c r="M139" i="41"/>
  <c r="R183" i="41"/>
  <c r="R32" i="41"/>
  <c r="W201" i="41"/>
  <c r="AK172" i="41"/>
  <c r="AD146" i="41"/>
  <c r="N44" i="41"/>
  <c r="AF150" i="41"/>
  <c r="R161" i="41"/>
  <c r="W20" i="41"/>
  <c r="R43" i="41"/>
  <c r="AB59" i="41"/>
  <c r="AO173" i="41"/>
  <c r="Q9" i="41"/>
  <c r="AQ69" i="41"/>
  <c r="Z55" i="41"/>
  <c r="Y43" i="41"/>
  <c r="V171" i="41"/>
  <c r="AE87" i="41"/>
  <c r="AS219" i="41"/>
  <c r="R162" i="41"/>
  <c r="X199" i="41"/>
  <c r="L103" i="41"/>
  <c r="AG90" i="41"/>
  <c r="S11" i="41"/>
  <c r="L38" i="41"/>
  <c r="V213" i="41"/>
  <c r="AL47" i="41"/>
  <c r="S7" i="41"/>
  <c r="D205" i="39"/>
  <c r="D68" i="39"/>
  <c r="D447" i="39"/>
  <c r="AA201" i="41"/>
  <c r="Y229" i="41"/>
  <c r="AI208" i="41"/>
  <c r="Q135" i="41"/>
  <c r="AB153" i="41"/>
  <c r="R68" i="41"/>
  <c r="AG69" i="41"/>
  <c r="AD138" i="41"/>
  <c r="W137" i="41"/>
  <c r="AM208" i="41"/>
  <c r="R82" i="41"/>
  <c r="N162" i="41"/>
  <c r="V96" i="41"/>
  <c r="AI198" i="41"/>
  <c r="M135" i="41"/>
  <c r="AG144" i="41"/>
  <c r="O45" i="41"/>
  <c r="AI216" i="41"/>
  <c r="W30" i="41"/>
  <c r="P182" i="41"/>
  <c r="O25" i="41"/>
  <c r="AA134" i="41"/>
  <c r="Q166" i="41"/>
  <c r="AC136" i="41"/>
  <c r="N200" i="41"/>
  <c r="U224" i="41"/>
  <c r="AH47" i="41"/>
  <c r="AB174" i="41"/>
  <c r="AE136" i="41"/>
  <c r="AB210" i="41"/>
  <c r="AH89" i="41"/>
  <c r="AL145" i="41"/>
  <c r="AD200" i="41"/>
  <c r="Z85" i="41"/>
  <c r="Q146" i="41"/>
  <c r="AI181" i="41"/>
  <c r="M80" i="41"/>
  <c r="AH59" i="41"/>
  <c r="AI162" i="41"/>
  <c r="M87" i="41"/>
  <c r="AL93" i="41"/>
  <c r="T148" i="41"/>
  <c r="AN15" i="41"/>
  <c r="AL43" i="41"/>
  <c r="AS63" i="41"/>
  <c r="O181" i="41"/>
  <c r="AD163" i="41"/>
  <c r="AC118" i="41"/>
  <c r="AN186" i="41"/>
  <c r="M134" i="41"/>
  <c r="AE10" i="41"/>
  <c r="Y217" i="41"/>
  <c r="AN182" i="41"/>
  <c r="W214" i="41"/>
  <c r="Y77" i="41"/>
  <c r="AF97" i="41"/>
  <c r="AA216" i="41"/>
  <c r="X35" i="41"/>
  <c r="AL182" i="41"/>
  <c r="U54" i="41"/>
  <c r="O34" i="41"/>
  <c r="AM171" i="41"/>
  <c r="T19" i="41"/>
  <c r="U53" i="41"/>
  <c r="V104" i="41"/>
  <c r="Z213" i="41"/>
  <c r="M160" i="41"/>
  <c r="AS188" i="41"/>
  <c r="AK176" i="41"/>
  <c r="AJ154" i="41"/>
  <c r="AE222" i="41"/>
  <c r="AN172" i="41"/>
  <c r="AG223" i="41"/>
  <c r="AM22" i="41"/>
  <c r="M114" i="41"/>
  <c r="L209" i="41"/>
  <c r="AM136" i="41"/>
  <c r="AG181" i="41"/>
  <c r="N183" i="41"/>
  <c r="AN138" i="41"/>
  <c r="AE209" i="41"/>
  <c r="N153" i="41"/>
  <c r="L225" i="41"/>
  <c r="AF198" i="41"/>
  <c r="AI221" i="41"/>
  <c r="X51" i="41"/>
  <c r="AP85" i="41"/>
  <c r="AE64" i="41"/>
  <c r="X79" i="41"/>
  <c r="R100" i="41"/>
  <c r="AD25" i="41"/>
  <c r="AF21" i="41"/>
  <c r="Z165" i="41"/>
  <c r="AP147" i="41"/>
  <c r="Z174" i="41"/>
  <c r="V85" i="41"/>
  <c r="N55" i="41"/>
  <c r="N88" i="41"/>
  <c r="S154" i="41"/>
  <c r="AN217" i="41"/>
  <c r="L166" i="41"/>
  <c r="AI90" i="41"/>
  <c r="AD217" i="41"/>
  <c r="AB173" i="41"/>
  <c r="AC79" i="41"/>
  <c r="AA37" i="41"/>
  <c r="AD118" i="41"/>
  <c r="O20" i="41"/>
  <c r="W8" i="41"/>
  <c r="V225" i="41"/>
  <c r="T70" i="41"/>
  <c r="AE61" i="41"/>
  <c r="T45" i="41"/>
  <c r="AL7" i="41"/>
  <c r="AA145" i="41"/>
  <c r="M25" i="41"/>
  <c r="AL157" i="41"/>
  <c r="M77" i="41"/>
  <c r="AB189" i="41"/>
  <c r="AE69" i="41"/>
  <c r="AJ48" i="41"/>
  <c r="U225" i="41"/>
  <c r="AB211" i="41"/>
  <c r="M185" i="41"/>
  <c r="AL50" i="41"/>
  <c r="Q187" i="41"/>
  <c r="R13" i="41"/>
  <c r="Y151" i="41"/>
  <c r="Z159" i="41"/>
  <c r="D219" i="39"/>
  <c r="D164" i="39"/>
  <c r="D153" i="39"/>
  <c r="O198" i="41"/>
  <c r="AM167" i="41"/>
  <c r="Q144" i="41"/>
  <c r="U151" i="41"/>
  <c r="AB226" i="41"/>
  <c r="AE197" i="41"/>
  <c r="R107" i="41"/>
  <c r="R71" i="41"/>
  <c r="M54" i="41"/>
  <c r="AO224" i="41"/>
  <c r="M46" i="41"/>
  <c r="AB107" i="41"/>
  <c r="AO93" i="41"/>
  <c r="AH166" i="41"/>
  <c r="AA200" i="41"/>
  <c r="P184" i="41"/>
  <c r="AP176" i="41"/>
  <c r="AB85" i="41"/>
  <c r="AC93" i="41"/>
  <c r="U163" i="41"/>
  <c r="AB145" i="41"/>
  <c r="N217" i="41"/>
  <c r="AE226" i="41"/>
  <c r="W198" i="41"/>
  <c r="AB91" i="41"/>
  <c r="X213" i="41"/>
  <c r="AL218" i="41"/>
  <c r="AL118" i="41"/>
  <c r="AL209" i="41"/>
  <c r="W71" i="41"/>
  <c r="Q67" i="41"/>
  <c r="W141" i="41"/>
  <c r="AE201" i="41"/>
  <c r="U214" i="41"/>
  <c r="AH98" i="41"/>
  <c r="AL85" i="41"/>
  <c r="AP101" i="41"/>
  <c r="AS168" i="41"/>
  <c r="R203" i="41"/>
  <c r="Z135" i="41"/>
  <c r="AR181" i="41"/>
  <c r="AA199" i="41"/>
  <c r="S41" i="41"/>
  <c r="O160" i="41"/>
  <c r="N98" i="41"/>
  <c r="AJ40" i="41"/>
  <c r="AF33" i="41"/>
  <c r="AQ210" i="41"/>
  <c r="O95" i="41"/>
  <c r="T75" i="41"/>
  <c r="W72" i="41"/>
  <c r="AA215" i="41"/>
  <c r="AR164" i="41"/>
  <c r="AO39" i="41"/>
  <c r="P89" i="41"/>
  <c r="V212" i="41"/>
  <c r="AF215" i="41"/>
  <c r="X224" i="41"/>
  <c r="AB142" i="41"/>
  <c r="AG162" i="41"/>
  <c r="N48" i="41"/>
  <c r="AE48" i="41"/>
  <c r="AL165" i="41"/>
  <c r="M10" i="41"/>
  <c r="AF196" i="41"/>
  <c r="AM92" i="41"/>
  <c r="AS215" i="41"/>
  <c r="P169" i="41"/>
  <c r="P81" i="41"/>
  <c r="Q28" i="41"/>
  <c r="AS152" i="41"/>
  <c r="AL181" i="41"/>
  <c r="X153" i="41"/>
  <c r="X210" i="41"/>
  <c r="AB209" i="41"/>
  <c r="R117" i="41"/>
  <c r="Y104" i="41"/>
  <c r="AN102" i="41"/>
  <c r="AQ137" i="41"/>
  <c r="AE189" i="41"/>
  <c r="O100" i="41"/>
  <c r="L171" i="41"/>
  <c r="AQ188" i="41"/>
  <c r="AL36" i="41"/>
  <c r="X183" i="41"/>
  <c r="Y99" i="41"/>
  <c r="AG102" i="41"/>
  <c r="AM109" i="41"/>
  <c r="L220" i="41"/>
  <c r="AO51" i="41"/>
  <c r="AD39" i="41"/>
  <c r="AG142" i="41"/>
  <c r="AK224" i="41"/>
  <c r="P135" i="41"/>
  <c r="X15" i="41"/>
  <c r="L61" i="41"/>
  <c r="X132" i="41"/>
  <c r="S114" i="41"/>
  <c r="AO203" i="41"/>
  <c r="AC148" i="41"/>
  <c r="AD161" i="41"/>
  <c r="AM9" i="41"/>
  <c r="AL155" i="41"/>
  <c r="AQ131" i="41"/>
  <c r="AO87" i="41"/>
  <c r="AM43" i="41"/>
  <c r="AJ145" i="41"/>
  <c r="Q65" i="41"/>
  <c r="AB196" i="41"/>
  <c r="AO79" i="41"/>
  <c r="W196" i="41"/>
  <c r="AD182" i="41"/>
  <c r="AQ38" i="41"/>
  <c r="S160" i="41"/>
  <c r="AF63" i="41"/>
  <c r="AH76" i="41"/>
  <c r="AC191" i="41"/>
  <c r="Y11" i="41"/>
  <c r="AM66" i="41"/>
  <c r="U223" i="41"/>
  <c r="AH223" i="41"/>
  <c r="S101" i="41"/>
  <c r="AF38" i="41"/>
  <c r="Y159" i="41"/>
  <c r="D163" i="39"/>
  <c r="D304" i="39"/>
  <c r="D171" i="39"/>
  <c r="T200" i="41"/>
  <c r="AK210" i="41"/>
  <c r="W56" i="41"/>
  <c r="AN201" i="41"/>
  <c r="X211" i="41"/>
  <c r="AB160" i="41"/>
  <c r="AO131" i="41"/>
  <c r="AQ222" i="41"/>
  <c r="AH92" i="41"/>
  <c r="AL170" i="41"/>
  <c r="S117" i="41"/>
  <c r="W161" i="41"/>
  <c r="AB185" i="41"/>
  <c r="AH103" i="41"/>
  <c r="AD174" i="41"/>
  <c r="AC7" i="41"/>
  <c r="AQ171" i="41"/>
  <c r="AK61" i="41"/>
  <c r="AB171" i="41"/>
  <c r="U100" i="41"/>
  <c r="AR118" i="41"/>
  <c r="AB136" i="41"/>
  <c r="V109" i="41"/>
  <c r="AS107" i="41"/>
  <c r="AL80" i="41"/>
  <c r="AJ212" i="41"/>
  <c r="AL21" i="41"/>
  <c r="R79" i="41"/>
  <c r="R138" i="41"/>
  <c r="U88" i="41"/>
  <c r="Y79" i="41"/>
  <c r="AM210" i="41"/>
  <c r="AD169" i="41"/>
  <c r="AH182" i="41"/>
  <c r="AG29" i="41"/>
  <c r="L186" i="41"/>
  <c r="Y97" i="41"/>
  <c r="V155" i="41"/>
  <c r="AH161" i="41"/>
  <c r="AJ214" i="41"/>
  <c r="N170" i="41"/>
  <c r="AJ134" i="41"/>
  <c r="AD136" i="41"/>
  <c r="D283" i="39"/>
  <c r="D459" i="39"/>
  <c r="D282" i="39"/>
  <c r="W67" i="41"/>
  <c r="AI169" i="41"/>
  <c r="T229" i="41"/>
  <c r="AM84" i="41"/>
  <c r="V200" i="41"/>
  <c r="P148" i="41"/>
  <c r="AR170" i="41"/>
  <c r="Z168" i="41"/>
  <c r="AH201" i="41"/>
  <c r="T143" i="41"/>
  <c r="L74" i="41"/>
  <c r="P85" i="41"/>
  <c r="AA197" i="41"/>
  <c r="AE229" i="41"/>
  <c r="L60" i="41"/>
  <c r="P107" i="41"/>
  <c r="AK211" i="41"/>
  <c r="AK118" i="41"/>
  <c r="AQ174" i="41"/>
  <c r="N142" i="41"/>
  <c r="AH63" i="41"/>
  <c r="Z221" i="41"/>
  <c r="M217" i="41"/>
  <c r="AQ183" i="41"/>
  <c r="Z117" i="41"/>
  <c r="U56" i="41"/>
  <c r="Y173" i="41"/>
  <c r="AG73" i="41"/>
  <c r="AD209" i="41"/>
  <c r="AK153" i="41"/>
  <c r="AQ217" i="41"/>
  <c r="R24" i="41"/>
  <c r="V168" i="41"/>
  <c r="T209" i="41"/>
  <c r="AS35" i="41"/>
  <c r="AL104" i="41"/>
  <c r="Y65" i="41"/>
  <c r="Z95" i="41"/>
  <c r="AB155" i="41"/>
  <c r="AK137" i="41"/>
  <c r="Y182" i="41"/>
  <c r="AL152" i="41"/>
  <c r="O73" i="41"/>
  <c r="AQ216" i="41"/>
  <c r="Y212" i="41"/>
  <c r="Q36" i="41"/>
  <c r="L215" i="41"/>
  <c r="AJ172" i="41"/>
  <c r="AE184" i="41"/>
  <c r="M164" i="41"/>
  <c r="AD187" i="41"/>
  <c r="AL58" i="41"/>
  <c r="AM135" i="41"/>
  <c r="Q161" i="41"/>
  <c r="W46" i="41"/>
  <c r="T215" i="41"/>
  <c r="V170" i="41"/>
  <c r="T220" i="41"/>
  <c r="AE30" i="41"/>
  <c r="AI18" i="41"/>
  <c r="AA93" i="41"/>
  <c r="AA218" i="41"/>
  <c r="N163" i="41"/>
  <c r="AI223" i="41"/>
  <c r="AG18" i="41"/>
  <c r="AB167" i="41"/>
  <c r="D262" i="39"/>
  <c r="D405" i="39"/>
  <c r="D89" i="39"/>
  <c r="AK88" i="41"/>
  <c r="AM160" i="41"/>
  <c r="AR159" i="41"/>
  <c r="AQ61" i="41"/>
  <c r="AN85" i="41"/>
  <c r="Q191" i="41"/>
  <c r="AG173" i="41"/>
  <c r="AI224" i="41"/>
  <c r="AM203" i="41"/>
  <c r="AM99" i="41"/>
  <c r="Z61" i="41"/>
  <c r="AM162" i="41"/>
  <c r="W191" i="41"/>
  <c r="AP170" i="41"/>
  <c r="X106" i="41"/>
  <c r="S89" i="41"/>
  <c r="AN140" i="41"/>
  <c r="AQ109" i="41"/>
  <c r="AE33" i="41"/>
  <c r="Z158" i="41"/>
  <c r="AR199" i="41"/>
  <c r="AS189" i="41"/>
  <c r="M166" i="41"/>
  <c r="AH38" i="41"/>
  <c r="AF200" i="41"/>
  <c r="AG143" i="41"/>
  <c r="P222" i="41"/>
  <c r="AN45" i="41"/>
  <c r="P109" i="41"/>
  <c r="AK144" i="41"/>
  <c r="AA151" i="41"/>
  <c r="S203" i="41"/>
  <c r="AN103" i="41"/>
  <c r="U81" i="41"/>
  <c r="O156" i="41"/>
  <c r="AI106" i="41"/>
  <c r="AE23" i="41"/>
  <c r="AQ215" i="41"/>
  <c r="S214" i="41"/>
  <c r="T134" i="41"/>
  <c r="O161" i="41"/>
  <c r="U155" i="41"/>
  <c r="Q138" i="41"/>
  <c r="W35" i="41"/>
  <c r="AA209" i="41"/>
  <c r="AA65" i="41"/>
  <c r="AI47" i="41"/>
  <c r="O27" i="41"/>
  <c r="AM168" i="41"/>
  <c r="P219" i="41"/>
  <c r="M153" i="41"/>
  <c r="X80" i="41"/>
  <c r="O140" i="41"/>
  <c r="AJ15" i="41"/>
  <c r="AM100" i="41"/>
  <c r="V55" i="41"/>
  <c r="R184" i="41"/>
  <c r="U139" i="41"/>
  <c r="AE11" i="41"/>
  <c r="AS9" i="41"/>
  <c r="AP133" i="41"/>
  <c r="R189" i="41"/>
  <c r="X89" i="41"/>
  <c r="T89" i="41"/>
  <c r="O189" i="41"/>
  <c r="Y61" i="41"/>
  <c r="Q80" i="41"/>
  <c r="AK160" i="41"/>
  <c r="AL141" i="41"/>
  <c r="L18" i="41"/>
  <c r="AQ191" i="41"/>
  <c r="O66" i="41"/>
  <c r="O199" i="41"/>
  <c r="AA138" i="41"/>
  <c r="U172" i="41"/>
  <c r="AR38" i="41"/>
  <c r="AB117" i="41"/>
  <c r="AK181" i="41"/>
  <c r="AJ21" i="41"/>
  <c r="AE5" i="41"/>
  <c r="AB225" i="41"/>
  <c r="P211" i="41"/>
  <c r="AC213" i="41"/>
  <c r="AL131" i="41"/>
  <c r="U173" i="41"/>
  <c r="S191" i="41"/>
  <c r="S72" i="41"/>
  <c r="W138" i="41"/>
  <c r="AI157" i="41"/>
  <c r="AA189" i="41"/>
  <c r="AD210" i="41"/>
  <c r="S61" i="41"/>
  <c r="M93" i="41"/>
  <c r="M212" i="41"/>
  <c r="AD33" i="41"/>
  <c r="AO166" i="41"/>
  <c r="AF151" i="41"/>
  <c r="AA67" i="41"/>
  <c r="W95" i="41"/>
  <c r="AR135" i="41"/>
  <c r="O188" i="41"/>
  <c r="Q42" i="41"/>
  <c r="P181" i="41"/>
  <c r="AM182" i="41"/>
  <c r="AQ19" i="41"/>
  <c r="D271" i="39"/>
  <c r="D365" i="39"/>
  <c r="D390" i="39"/>
  <c r="W224" i="41"/>
  <c r="AF29" i="41"/>
  <c r="U222" i="41"/>
  <c r="X173" i="41"/>
  <c r="T65" i="41"/>
  <c r="AK104" i="41"/>
  <c r="AI209" i="41"/>
  <c r="L161" i="41"/>
  <c r="M117" i="41"/>
  <c r="AK97" i="41"/>
  <c r="AG198" i="41"/>
  <c r="V196" i="41"/>
  <c r="AQ153" i="41"/>
  <c r="N168" i="41"/>
  <c r="AC169" i="41"/>
  <c r="AQ151" i="41"/>
  <c r="P131" i="41"/>
  <c r="Z145" i="41"/>
  <c r="AF136" i="41"/>
  <c r="AM50" i="41"/>
  <c r="AA43" i="41"/>
  <c r="R139" i="41"/>
  <c r="AG219" i="41"/>
  <c r="AH17" i="41"/>
  <c r="AL144" i="41"/>
  <c r="AJ72" i="41"/>
  <c r="R73" i="41"/>
  <c r="Y9" i="41"/>
  <c r="U191" i="41"/>
  <c r="T83" i="41"/>
  <c r="U58" i="41"/>
  <c r="T47" i="41"/>
  <c r="AI57" i="41"/>
  <c r="AR197" i="41"/>
  <c r="O79" i="41"/>
  <c r="AM216" i="41"/>
  <c r="P140" i="41"/>
  <c r="M145" i="41"/>
  <c r="AQ197" i="41"/>
  <c r="AC150" i="41"/>
  <c r="R146" i="41"/>
  <c r="AD186" i="41"/>
  <c r="M209" i="41"/>
  <c r="AK163" i="41"/>
  <c r="AH49" i="41"/>
  <c r="AM198" i="41"/>
  <c r="AI214" i="41"/>
  <c r="N37" i="41"/>
  <c r="M142" i="41"/>
  <c r="P70" i="41"/>
  <c r="AM151" i="41"/>
  <c r="S79" i="41"/>
  <c r="L26" i="41"/>
  <c r="AK21" i="41"/>
  <c r="AQ25" i="41"/>
  <c r="AG199" i="41"/>
  <c r="AS226" i="41"/>
  <c r="AE211" i="41"/>
  <c r="AC29" i="41"/>
  <c r="O145" i="41"/>
  <c r="AP155" i="41"/>
  <c r="Q31" i="41"/>
  <c r="AE91" i="41"/>
  <c r="AE191" i="41"/>
  <c r="AF213" i="41"/>
  <c r="P163" i="41"/>
  <c r="U43" i="41"/>
  <c r="AF68" i="41"/>
  <c r="AD157" i="41"/>
  <c r="O15" i="41"/>
  <c r="AS148" i="41"/>
  <c r="AL25" i="41"/>
  <c r="N102" i="41"/>
  <c r="AC59" i="41"/>
  <c r="V63" i="41"/>
  <c r="W225" i="41"/>
  <c r="O182" i="41"/>
  <c r="AM140" i="41"/>
  <c r="M19" i="41"/>
  <c r="AK11" i="41"/>
  <c r="AD145" i="41"/>
  <c r="W105" i="41"/>
  <c r="L189" i="41"/>
  <c r="Y102" i="41"/>
  <c r="S81" i="41"/>
  <c r="AM65" i="41"/>
  <c r="AH210" i="41"/>
  <c r="M5" i="41"/>
  <c r="D184" i="39"/>
  <c r="D209" i="39"/>
  <c r="D132" i="39"/>
  <c r="AS49" i="41"/>
  <c r="AI22" i="41"/>
  <c r="W101" i="41"/>
  <c r="AK31" i="41"/>
  <c r="W229" i="41"/>
  <c r="AP226" i="41"/>
  <c r="AP148" i="41"/>
  <c r="X142" i="41"/>
  <c r="AJ186" i="41"/>
  <c r="M58" i="41"/>
  <c r="U144" i="41"/>
  <c r="N78" i="41"/>
  <c r="V138" i="41"/>
  <c r="U229" i="41"/>
  <c r="AG159" i="41"/>
  <c r="AK155" i="41"/>
  <c r="S57" i="41"/>
  <c r="AI185" i="41"/>
  <c r="AJ208" i="41"/>
  <c r="AC210" i="41"/>
  <c r="AI133" i="41"/>
  <c r="U167" i="41"/>
  <c r="AQ181" i="41"/>
  <c r="AP182" i="41"/>
  <c r="AG25" i="41"/>
  <c r="W49" i="41"/>
  <c r="AF101" i="41"/>
  <c r="S176" i="41"/>
  <c r="M201" i="41"/>
  <c r="AN189" i="41"/>
  <c r="AA19" i="41"/>
  <c r="Q208" i="41"/>
  <c r="AP163" i="41"/>
  <c r="P224" i="41"/>
  <c r="L203" i="41"/>
  <c r="Q229" i="41"/>
  <c r="AJ91" i="41"/>
  <c r="AG221" i="41"/>
  <c r="AG87" i="41"/>
  <c r="Z131" i="41"/>
  <c r="T117" i="41"/>
  <c r="AL185" i="41"/>
  <c r="AF188" i="41"/>
  <c r="AG28" i="41"/>
  <c r="AD67" i="41"/>
  <c r="AC27" i="41"/>
  <c r="Y181" i="41"/>
  <c r="AS203" i="41"/>
  <c r="AE97" i="41"/>
  <c r="M144" i="41"/>
  <c r="AI82" i="41"/>
  <c r="AD83" i="41"/>
  <c r="AG214" i="41"/>
  <c r="AD152" i="41"/>
  <c r="AJ152" i="41"/>
  <c r="S162" i="41"/>
  <c r="AB79" i="41"/>
  <c r="AG197" i="41"/>
  <c r="AP159" i="41"/>
  <c r="AE62" i="41"/>
  <c r="L58" i="41"/>
  <c r="M17" i="41"/>
  <c r="AM89" i="41"/>
  <c r="P155" i="41"/>
  <c r="AH225" i="41"/>
  <c r="L99" i="41"/>
  <c r="AG12" i="41"/>
  <c r="AK91" i="41"/>
  <c r="O171" i="41"/>
  <c r="Z5" i="41"/>
  <c r="V58" i="41"/>
  <c r="AD75" i="41"/>
  <c r="AN166" i="41"/>
  <c r="X42" i="41"/>
  <c r="N185" i="41"/>
  <c r="M211" i="41"/>
  <c r="V86" i="41"/>
  <c r="R222" i="41"/>
  <c r="V174" i="41"/>
  <c r="AP139" i="41"/>
  <c r="N28" i="41"/>
  <c r="AK117" i="41"/>
  <c r="AC137" i="41"/>
  <c r="U69" i="41"/>
  <c r="R153" i="41"/>
  <c r="AO188" i="41"/>
  <c r="L80" i="41"/>
  <c r="AL137" i="41"/>
  <c r="X33" i="41"/>
  <c r="AI154" i="41"/>
  <c r="AC225" i="41"/>
  <c r="AF106" i="41"/>
  <c r="N187" i="41"/>
  <c r="T210" i="41"/>
  <c r="L138" i="41"/>
  <c r="V48" i="41"/>
  <c r="O6" i="41"/>
  <c r="X59" i="41"/>
  <c r="Q141" i="41"/>
  <c r="AG176" i="41"/>
  <c r="R210" i="41"/>
  <c r="Y221" i="41"/>
  <c r="AK94" i="41"/>
  <c r="D341" i="39"/>
  <c r="D80" i="39"/>
  <c r="D426" i="39"/>
  <c r="AO153" i="41"/>
  <c r="AH221" i="41"/>
  <c r="O229" i="41"/>
  <c r="AO168" i="41"/>
  <c r="AR91" i="41"/>
  <c r="AJ70" i="41"/>
  <c r="W57" i="41"/>
  <c r="L197" i="41"/>
  <c r="AI186" i="41"/>
  <c r="AB224" i="41"/>
  <c r="AJ51" i="41"/>
  <c r="W37" i="41"/>
  <c r="AE203" i="41"/>
  <c r="N191" i="41"/>
  <c r="AH146" i="41"/>
  <c r="AB198" i="41"/>
  <c r="V215" i="41"/>
  <c r="AM141" i="41"/>
  <c r="T158" i="41"/>
  <c r="Y219" i="41"/>
  <c r="AE107" i="41"/>
  <c r="AL18" i="41"/>
  <c r="L87" i="41"/>
  <c r="AP61" i="41"/>
  <c r="AE66" i="41"/>
  <c r="U52" i="41"/>
  <c r="AF66" i="41"/>
  <c r="AJ153" i="41"/>
  <c r="AM218" i="41"/>
  <c r="AA210" i="41"/>
  <c r="AH173" i="41"/>
  <c r="M57" i="41"/>
  <c r="L134" i="41"/>
  <c r="R49" i="41"/>
  <c r="P201" i="41"/>
  <c r="AQ149" i="41"/>
  <c r="O58" i="41"/>
  <c r="M219" i="41"/>
  <c r="Y154" i="41"/>
  <c r="L95" i="41"/>
  <c r="AK41" i="41"/>
  <c r="AG75" i="41"/>
  <c r="X70" i="41"/>
  <c r="T92" i="41"/>
  <c r="P134" i="41"/>
  <c r="T159" i="41"/>
  <c r="AB164" i="41"/>
  <c r="M203" i="41"/>
  <c r="L93" i="41"/>
  <c r="Z53" i="41"/>
  <c r="AK223" i="41"/>
  <c r="AH13" i="41"/>
  <c r="AL142" i="41"/>
  <c r="T18" i="41"/>
  <c r="O23" i="41"/>
  <c r="Z182" i="41"/>
  <c r="AD223" i="41"/>
  <c r="Q186" i="41"/>
  <c r="U174" i="41"/>
  <c r="O86" i="41"/>
  <c r="AA85" i="41"/>
  <c r="AE36" i="41"/>
  <c r="Q71" i="41"/>
  <c r="X169" i="41"/>
  <c r="N152" i="41"/>
  <c r="O200" i="41"/>
  <c r="AK63" i="41"/>
  <c r="Y152" i="41"/>
  <c r="AD89" i="41"/>
  <c r="W53" i="41"/>
  <c r="AS151" i="41"/>
  <c r="AG157" i="41"/>
  <c r="O117" i="41"/>
  <c r="AF75" i="41"/>
  <c r="AQ81" i="41"/>
  <c r="S220" i="41"/>
  <c r="AM74" i="41"/>
  <c r="AO197" i="41"/>
  <c r="M13" i="41"/>
  <c r="AA142" i="41"/>
  <c r="N81" i="41"/>
  <c r="AE109" i="41"/>
  <c r="Y132" i="41"/>
  <c r="AF36" i="41"/>
  <c r="Q185" i="41"/>
  <c r="W23" i="41"/>
  <c r="AH209" i="41"/>
  <c r="W117" i="41"/>
  <c r="AR79" i="41"/>
  <c r="AO9" i="41"/>
  <c r="P54" i="41"/>
  <c r="X171" i="41"/>
  <c r="D172" i="39"/>
  <c r="S151" i="41"/>
  <c r="N172" i="41"/>
  <c r="AD91" i="41"/>
  <c r="AN158" i="41"/>
  <c r="AO136" i="41"/>
  <c r="Y209" i="41"/>
  <c r="N73" i="41"/>
  <c r="AK168" i="41"/>
  <c r="AC146" i="41"/>
  <c r="AB159" i="41"/>
  <c r="M132" i="41"/>
  <c r="Q215" i="41"/>
  <c r="N164" i="41"/>
  <c r="AN221" i="41"/>
  <c r="M42" i="41"/>
  <c r="S109" i="41"/>
  <c r="AO107" i="41"/>
  <c r="AC67" i="41"/>
  <c r="M8" i="41"/>
  <c r="AP183" i="41"/>
  <c r="AC197" i="41"/>
  <c r="AJ102" i="41"/>
  <c r="T48" i="41"/>
  <c r="AR57" i="41"/>
  <c r="AN209" i="41"/>
  <c r="AH6" i="41"/>
  <c r="AP95" i="41"/>
  <c r="AL37" i="41"/>
  <c r="AG164" i="41"/>
  <c r="Q94" i="41"/>
  <c r="L176" i="41"/>
  <c r="Y140" i="41"/>
  <c r="S13" i="41"/>
  <c r="AB7" i="41"/>
  <c r="AI25" i="41"/>
  <c r="AS185" i="41"/>
  <c r="M18" i="41"/>
  <c r="N157" i="41"/>
  <c r="AI80" i="41"/>
  <c r="W147" i="41"/>
  <c r="AC133" i="41"/>
  <c r="AR131" i="41"/>
  <c r="Q73" i="41"/>
  <c r="AF54" i="41"/>
  <c r="AS182" i="41"/>
  <c r="AR136" i="41"/>
  <c r="S200" i="41"/>
  <c r="M29" i="41"/>
  <c r="AA191" i="41"/>
  <c r="AE74" i="41"/>
  <c r="AO139" i="41"/>
  <c r="AO109" i="41"/>
  <c r="V143" i="41"/>
  <c r="AB165" i="41"/>
  <c r="V71" i="41"/>
  <c r="AS61" i="41"/>
  <c r="R199" i="41"/>
  <c r="M7" i="41"/>
  <c r="AJ18" i="41"/>
  <c r="AG51" i="41"/>
  <c r="AC33" i="41"/>
  <c r="AA139" i="41"/>
  <c r="AB25" i="41"/>
  <c r="Z170" i="41"/>
  <c r="AL77" i="41"/>
  <c r="AM13" i="41"/>
  <c r="AC141" i="41"/>
  <c r="X133" i="41"/>
  <c r="U14" i="41"/>
  <c r="T78" i="41"/>
  <c r="AH101" i="41"/>
  <c r="AP160" i="41"/>
  <c r="V203" i="41"/>
  <c r="AE27" i="41"/>
  <c r="AI44" i="41"/>
  <c r="AL10" i="41"/>
  <c r="AB118" i="41"/>
  <c r="AF91" i="41"/>
  <c r="N16" i="41"/>
  <c r="W208" i="41"/>
  <c r="AQ23" i="41"/>
  <c r="Y136" i="41"/>
  <c r="AE166" i="41"/>
  <c r="AA213" i="41"/>
  <c r="AG209" i="41"/>
  <c r="U30" i="41"/>
  <c r="AO217" i="41"/>
  <c r="O226" i="41"/>
  <c r="O50" i="41"/>
  <c r="AQ208" i="41"/>
  <c r="AC152" i="41"/>
  <c r="AH134" i="41"/>
  <c r="Q213" i="41"/>
  <c r="D110" i="39"/>
  <c r="AR183" i="41"/>
  <c r="AH198" i="41"/>
  <c r="S172" i="41"/>
  <c r="Z223" i="41"/>
  <c r="Y160" i="41"/>
  <c r="O114" i="41"/>
  <c r="AK71" i="41"/>
  <c r="P59" i="41"/>
  <c r="P191" i="41"/>
  <c r="M138" i="41"/>
  <c r="AL176" i="41"/>
  <c r="AI37" i="41"/>
  <c r="AL223" i="41"/>
  <c r="X105" i="41"/>
  <c r="Y155" i="41"/>
  <c r="AD132" i="41"/>
  <c r="AJ34" i="41"/>
  <c r="AO141" i="41"/>
  <c r="AO57" i="41"/>
  <c r="AI170" i="41"/>
  <c r="Y19" i="41"/>
  <c r="N149" i="41"/>
  <c r="AF18" i="41"/>
  <c r="AR155" i="41"/>
  <c r="M214" i="41"/>
  <c r="AN132" i="41"/>
  <c r="AS95" i="41"/>
  <c r="W106" i="41"/>
  <c r="S33" i="41"/>
  <c r="T10" i="41"/>
  <c r="AI41" i="41"/>
  <c r="AI184" i="41"/>
  <c r="AH71" i="41"/>
  <c r="AH139" i="41"/>
  <c r="R168" i="41"/>
  <c r="Y53" i="41"/>
  <c r="AG166" i="41"/>
  <c r="AR226" i="41"/>
  <c r="AM221" i="41"/>
  <c r="AR220" i="41"/>
  <c r="P94" i="41"/>
  <c r="W96" i="41"/>
  <c r="M133" i="41"/>
  <c r="AS33" i="41"/>
  <c r="AK203" i="41"/>
  <c r="O11" i="41"/>
  <c r="AL224" i="41"/>
  <c r="AC83" i="41"/>
  <c r="AJ218" i="41"/>
  <c r="V198" i="41"/>
  <c r="AM82" i="41"/>
  <c r="P183" i="41"/>
  <c r="AM185" i="41"/>
  <c r="N117" i="41"/>
  <c r="P171" i="41"/>
  <c r="AH135" i="41"/>
  <c r="AD225" i="41"/>
  <c r="AB97" i="41"/>
  <c r="AK18" i="41"/>
  <c r="AK95" i="41"/>
  <c r="AE46" i="41"/>
  <c r="W163" i="41"/>
  <c r="Q137" i="41"/>
  <c r="L35" i="41"/>
  <c r="AB201" i="41"/>
  <c r="N50" i="41"/>
  <c r="T33" i="41"/>
  <c r="N29" i="41"/>
  <c r="AK148" i="41"/>
  <c r="AF132" i="41"/>
  <c r="S208" i="41"/>
  <c r="AK69" i="41"/>
  <c r="L153" i="41"/>
  <c r="AB106" i="41"/>
  <c r="S139" i="41"/>
  <c r="AE200" i="41"/>
  <c r="AK20" i="41"/>
  <c r="AG109" i="41"/>
  <c r="V80" i="41"/>
  <c r="AE52" i="41"/>
  <c r="AH85" i="41"/>
  <c r="AP87" i="41"/>
  <c r="V137" i="41"/>
  <c r="AQ91" i="41"/>
  <c r="D40" i="39"/>
  <c r="P199" i="41"/>
  <c r="AG218" i="41"/>
  <c r="U213" i="41"/>
  <c r="O164" i="41"/>
  <c r="AR134" i="41"/>
  <c r="O170" i="41"/>
  <c r="AR184" i="41"/>
  <c r="AP138" i="41"/>
  <c r="S155" i="41"/>
  <c r="Y198" i="41"/>
  <c r="R114" i="41"/>
  <c r="AJ138" i="41"/>
  <c r="AJ188" i="41"/>
  <c r="U203" i="41"/>
  <c r="AK15" i="41"/>
  <c r="AK218" i="41"/>
  <c r="Z134" i="41"/>
  <c r="N196" i="41"/>
  <c r="R83" i="41"/>
  <c r="S185" i="41"/>
  <c r="AA141" i="41"/>
  <c r="W164" i="41"/>
  <c r="V47" i="41"/>
  <c r="AK34" i="41"/>
  <c r="AI146" i="41"/>
  <c r="N58" i="41"/>
  <c r="AG41" i="41"/>
  <c r="AL44" i="41"/>
  <c r="N92" i="41"/>
  <c r="AD150" i="41"/>
  <c r="AF222" i="41"/>
  <c r="AD73" i="41"/>
  <c r="AK170" i="41"/>
  <c r="AK75" i="41"/>
  <c r="AB73" i="41"/>
  <c r="AG79" i="41"/>
  <c r="AH77" i="41"/>
  <c r="AF155" i="41"/>
  <c r="AK152" i="41"/>
  <c r="AS101" i="41"/>
  <c r="AB148" i="41"/>
  <c r="AI203" i="41"/>
  <c r="Q133" i="41"/>
  <c r="AA217" i="41"/>
  <c r="AK10" i="41"/>
  <c r="AI83" i="41"/>
  <c r="AK65" i="41"/>
  <c r="P145" i="41"/>
  <c r="N40" i="41"/>
  <c r="L41" i="41"/>
  <c r="U39" i="41"/>
  <c r="AD189" i="41"/>
  <c r="AL82" i="41"/>
  <c r="AB137" i="41"/>
  <c r="U135" i="41"/>
  <c r="N169" i="41"/>
  <c r="AH70" i="41"/>
  <c r="AS156" i="41"/>
  <c r="L71" i="41"/>
  <c r="L8" i="41"/>
  <c r="AE118" i="41"/>
  <c r="W226" i="41"/>
  <c r="N45" i="41"/>
  <c r="AC216" i="41"/>
  <c r="AS160" i="41"/>
  <c r="AS5" i="41"/>
  <c r="AM8" i="41"/>
  <c r="AI56" i="41"/>
  <c r="M224" i="41"/>
  <c r="AQ5" i="41"/>
  <c r="X77" i="41"/>
  <c r="N166" i="41"/>
  <c r="AI153" i="41"/>
  <c r="AI62" i="41"/>
  <c r="AP214" i="41"/>
  <c r="AC159" i="41"/>
  <c r="AO101" i="41"/>
  <c r="AO182" i="41"/>
  <c r="V43" i="41"/>
  <c r="X40" i="41"/>
  <c r="Z7" i="41"/>
  <c r="R81" i="41"/>
  <c r="AN55" i="41"/>
  <c r="R182" i="41"/>
  <c r="Z166" i="41"/>
  <c r="AR229" i="41"/>
  <c r="S134" i="41"/>
  <c r="AR81" i="41"/>
  <c r="Q101" i="41"/>
  <c r="U220" i="41"/>
  <c r="AE161" i="41"/>
  <c r="O103" i="41"/>
  <c r="Q171" i="41"/>
  <c r="AC38" i="41"/>
  <c r="M131" i="41"/>
  <c r="AH75" i="41"/>
  <c r="AI150" i="41"/>
  <c r="R59" i="41"/>
  <c r="AC11" i="41"/>
  <c r="AC201" i="41"/>
  <c r="AM169" i="41"/>
  <c r="W107" i="41"/>
  <c r="AL71" i="41"/>
  <c r="AB133" i="41"/>
  <c r="AI58" i="41"/>
  <c r="T51" i="41"/>
  <c r="AI7" i="41"/>
  <c r="M171" i="41"/>
  <c r="U75" i="41"/>
  <c r="AR133" i="41"/>
  <c r="X57" i="41"/>
  <c r="AH18" i="41"/>
  <c r="Y214" i="41"/>
  <c r="X97" i="41"/>
  <c r="AE20" i="41"/>
  <c r="AM145" i="41"/>
  <c r="AH32" i="41"/>
  <c r="V15" i="41"/>
  <c r="R96" i="41"/>
  <c r="AQ157" i="41"/>
  <c r="O48" i="41"/>
  <c r="Q172" i="41"/>
  <c r="AL99" i="41"/>
  <c r="W6" i="41"/>
  <c r="L30" i="41"/>
  <c r="AO27" i="41"/>
  <c r="AQ189" i="41"/>
  <c r="AI159" i="41"/>
  <c r="D187" i="39"/>
  <c r="P147" i="41"/>
  <c r="AL148" i="41"/>
  <c r="AF164" i="41"/>
  <c r="AM214" i="41"/>
  <c r="S149" i="41"/>
  <c r="S36" i="41"/>
  <c r="AM90" i="41"/>
  <c r="AO99" i="41"/>
  <c r="N69" i="41"/>
  <c r="AD103" i="41"/>
  <c r="X135" i="41"/>
  <c r="U131" i="41"/>
  <c r="AP137" i="41"/>
  <c r="S133" i="41"/>
  <c r="W45" i="41"/>
  <c r="AQ75" i="41"/>
  <c r="AF149" i="41"/>
  <c r="AA104" i="41"/>
  <c r="T54" i="41"/>
  <c r="AK81" i="41"/>
  <c r="AN63" i="41"/>
  <c r="T99" i="41"/>
  <c r="AL70" i="41"/>
  <c r="N99" i="41"/>
  <c r="AB43" i="41"/>
  <c r="M33" i="41"/>
  <c r="AJ211" i="41"/>
  <c r="AL49" i="41"/>
  <c r="AM153" i="41"/>
  <c r="Z114" i="41"/>
  <c r="AI138" i="41"/>
  <c r="M68" i="41"/>
  <c r="L86" i="41"/>
  <c r="AE217" i="41"/>
  <c r="S99" i="41"/>
  <c r="AG160" i="41"/>
  <c r="U159" i="41"/>
  <c r="AL187" i="41"/>
  <c r="AR139" i="41"/>
  <c r="Z107" i="41"/>
  <c r="Q41" i="41"/>
  <c r="AJ65" i="41"/>
  <c r="W199" i="41"/>
  <c r="Z183" i="41"/>
  <c r="AF58" i="41"/>
  <c r="O64" i="41"/>
  <c r="L25" i="41"/>
  <c r="AH58" i="41"/>
  <c r="AI117" i="41"/>
  <c r="AG10" i="41"/>
  <c r="U85" i="41"/>
  <c r="Q167" i="41"/>
  <c r="S69" i="41"/>
  <c r="AH40" i="41"/>
  <c r="N59" i="41"/>
  <c r="AB63" i="41"/>
  <c r="U217" i="41"/>
  <c r="R9" i="41"/>
  <c r="R51" i="41"/>
  <c r="AK188" i="41"/>
  <c r="AI12" i="41"/>
  <c r="R39" i="41"/>
  <c r="AC166" i="41"/>
  <c r="AF27" i="41"/>
  <c r="AS140" i="41"/>
  <c r="L101" i="41"/>
  <c r="P27" i="41"/>
  <c r="U101" i="41"/>
  <c r="Y55" i="41"/>
  <c r="AJ136" i="41"/>
  <c r="Y15" i="41"/>
  <c r="AK226" i="41"/>
  <c r="AI134" i="41"/>
  <c r="U38" i="41"/>
  <c r="AH45" i="41"/>
  <c r="O17" i="41"/>
  <c r="O196" i="41"/>
  <c r="W136" i="41"/>
  <c r="P20" i="41"/>
  <c r="R46" i="41"/>
  <c r="Y138" i="41"/>
  <c r="V39" i="41"/>
  <c r="Y218" i="41"/>
  <c r="AG32" i="41"/>
  <c r="AE28" i="41"/>
  <c r="M37" i="41"/>
  <c r="AF229" i="41"/>
  <c r="V118" i="41"/>
  <c r="AS31" i="41"/>
  <c r="AS59" i="41"/>
  <c r="AI212" i="41"/>
  <c r="AH168" i="41"/>
  <c r="AL143" i="41"/>
  <c r="AQ9" i="41"/>
  <c r="S15" i="41"/>
  <c r="Y21" i="41"/>
  <c r="AR158" i="41"/>
  <c r="N138" i="41"/>
  <c r="AK9" i="41"/>
  <c r="AM45" i="41"/>
  <c r="AA23" i="41"/>
  <c r="W48" i="41"/>
  <c r="N10" i="41"/>
  <c r="T94" i="41"/>
  <c r="AG63" i="41"/>
  <c r="AJ107" i="41"/>
  <c r="L174" i="41"/>
  <c r="L148" i="41"/>
  <c r="AQ100" i="41"/>
  <c r="P217" i="41"/>
  <c r="AN106" i="41"/>
  <c r="O139" i="41"/>
  <c r="N33" i="41"/>
  <c r="AF80" i="41"/>
  <c r="AA99" i="41"/>
  <c r="AQ29" i="41"/>
  <c r="AK79" i="41"/>
  <c r="W55" i="41"/>
  <c r="AP135" i="41"/>
  <c r="AP17" i="41"/>
  <c r="AK49" i="41"/>
  <c r="L105" i="41"/>
  <c r="P96" i="41"/>
  <c r="U60" i="41"/>
  <c r="Z73" i="41"/>
  <c r="AH79" i="41"/>
  <c r="P74" i="41"/>
  <c r="R53" i="41"/>
  <c r="U46" i="41"/>
  <c r="S216" i="41"/>
  <c r="D455" i="39"/>
  <c r="M48" i="41"/>
  <c r="AF102" i="41"/>
  <c r="AQ220" i="41"/>
  <c r="P29" i="41"/>
  <c r="AD171" i="41"/>
  <c r="U216" i="41"/>
  <c r="Z142" i="41"/>
  <c r="AJ20" i="41"/>
  <c r="V223" i="41"/>
  <c r="AJ75" i="41"/>
  <c r="AD158" i="41"/>
  <c r="AA53" i="41"/>
  <c r="AI196" i="41"/>
  <c r="X118" i="41"/>
  <c r="AH170" i="41"/>
  <c r="O33" i="41"/>
  <c r="AL211" i="41"/>
  <c r="AQ164" i="41"/>
  <c r="AQ41" i="41"/>
  <c r="N221" i="41"/>
  <c r="Y226" i="41"/>
  <c r="AO100" i="41"/>
  <c r="AR85" i="41"/>
  <c r="AM83" i="41"/>
  <c r="AO215" i="41"/>
  <c r="W154" i="41"/>
  <c r="AM187" i="41"/>
  <c r="AQ11" i="41"/>
  <c r="AF154" i="41"/>
  <c r="AB161" i="41"/>
  <c r="AG200" i="41"/>
  <c r="AH137" i="41"/>
  <c r="L219" i="41"/>
  <c r="AO132" i="41"/>
  <c r="Q70" i="41"/>
  <c r="R66" i="41"/>
  <c r="R87" i="41"/>
  <c r="AK87" i="41"/>
  <c r="AG99" i="41"/>
  <c r="AH9" i="41"/>
  <c r="L43" i="41"/>
  <c r="AP187" i="41"/>
  <c r="U152" i="41"/>
  <c r="S91" i="41"/>
  <c r="AL6" i="41"/>
  <c r="N66" i="41"/>
  <c r="AG36" i="41"/>
  <c r="R42" i="41"/>
  <c r="Q77" i="41"/>
  <c r="AR215" i="41"/>
  <c r="AJ221" i="41"/>
  <c r="AN223" i="41"/>
  <c r="AF28" i="41"/>
  <c r="AA33" i="41"/>
  <c r="Z147" i="41"/>
  <c r="AE167" i="41"/>
  <c r="V83" i="41"/>
  <c r="L69" i="41"/>
  <c r="AS41" i="41"/>
  <c r="Y191" i="41"/>
  <c r="AL201" i="41"/>
  <c r="AG208" i="41"/>
  <c r="AQ39" i="41"/>
  <c r="S148" i="41"/>
  <c r="T29" i="41"/>
  <c r="Q23" i="41"/>
  <c r="AO53" i="41"/>
  <c r="AK200" i="41"/>
  <c r="AI31" i="41"/>
  <c r="X117" i="41"/>
  <c r="U133" i="41"/>
  <c r="AP185" i="41"/>
  <c r="AI211" i="41"/>
  <c r="AE32" i="41"/>
  <c r="AA170" i="41"/>
  <c r="AP168" i="41"/>
  <c r="AL90" i="41"/>
  <c r="AO77" i="41"/>
  <c r="T191" i="41"/>
  <c r="AG147" i="41"/>
  <c r="X158" i="41"/>
  <c r="AF165" i="41"/>
  <c r="AG152" i="41"/>
  <c r="AC104" i="41"/>
  <c r="AG45" i="41"/>
  <c r="T225" i="41"/>
  <c r="R52" i="41"/>
  <c r="AO140" i="41"/>
  <c r="AO45" i="41"/>
  <c r="AI144" i="41"/>
  <c r="O21" i="41"/>
  <c r="L117" i="41"/>
  <c r="Q222" i="41"/>
  <c r="T66" i="41"/>
  <c r="AD201" i="41"/>
  <c r="N39" i="41"/>
  <c r="AM229" i="41"/>
  <c r="L226" i="41"/>
  <c r="V92" i="41"/>
  <c r="AF93" i="41"/>
  <c r="Q151" i="41"/>
  <c r="O85" i="41"/>
  <c r="AO5" i="41"/>
  <c r="U25" i="41"/>
  <c r="AH12" i="41"/>
  <c r="AI11" i="41"/>
  <c r="AI151" i="41"/>
  <c r="AL67" i="41"/>
  <c r="AR77" i="41"/>
  <c r="L68" i="41"/>
  <c r="D323" i="39"/>
  <c r="T135" i="41"/>
  <c r="U91" i="41"/>
  <c r="AQ114" i="41"/>
  <c r="AO211" i="41"/>
  <c r="R200" i="41"/>
  <c r="AC99" i="41"/>
  <c r="Y89" i="41"/>
  <c r="U132" i="41"/>
  <c r="AO49" i="41"/>
  <c r="AL8" i="41"/>
  <c r="O197" i="41"/>
  <c r="AK103" i="41"/>
  <c r="AR223" i="41"/>
  <c r="AR141" i="41"/>
  <c r="M45" i="41"/>
  <c r="AS210" i="41"/>
  <c r="V40" i="41"/>
  <c r="AC176" i="41"/>
  <c r="AJ185" i="41"/>
  <c r="AE106" i="41"/>
  <c r="AB169" i="41"/>
  <c r="AN185" i="41"/>
  <c r="AP172" i="41"/>
  <c r="AI66" i="41"/>
  <c r="X93" i="41"/>
  <c r="AH64" i="41"/>
  <c r="AA132" i="41"/>
  <c r="L73" i="41"/>
  <c r="AO142" i="41"/>
  <c r="AH55" i="41"/>
  <c r="AB139" i="41"/>
  <c r="U87" i="41"/>
  <c r="Y71" i="41"/>
  <c r="T36" i="41"/>
  <c r="AN145" i="41"/>
  <c r="V52" i="41"/>
  <c r="L67" i="41"/>
  <c r="AP81" i="41"/>
  <c r="AD167" i="41"/>
  <c r="AJ89" i="41"/>
  <c r="AF109" i="41"/>
  <c r="AJ165" i="41"/>
  <c r="W13" i="41"/>
  <c r="AI6" i="41"/>
  <c r="AM93" i="41"/>
  <c r="P106" i="41"/>
  <c r="AM85" i="41"/>
  <c r="AG26" i="41"/>
  <c r="V141" i="41"/>
  <c r="AC223" i="41"/>
  <c r="Z215" i="41"/>
  <c r="AK186" i="41"/>
  <c r="AE152" i="41"/>
  <c r="AH54" i="41"/>
  <c r="Y13" i="41"/>
  <c r="AD59" i="41"/>
  <c r="U6" i="41"/>
  <c r="AF14" i="41"/>
  <c r="AR212" i="41"/>
  <c r="AD162" i="41"/>
  <c r="AO198" i="41"/>
  <c r="AE188" i="41"/>
  <c r="X56" i="41"/>
  <c r="V73" i="41"/>
  <c r="V41" i="41"/>
  <c r="Y134" i="41"/>
  <c r="U26" i="41"/>
  <c r="AR65" i="41"/>
  <c r="L17" i="41"/>
  <c r="AQ214" i="41"/>
  <c r="U36" i="41"/>
  <c r="AR208" i="41"/>
  <c r="AE39" i="41"/>
  <c r="AQ223" i="41"/>
  <c r="AO35" i="41"/>
  <c r="AP11" i="41"/>
  <c r="AJ174" i="41"/>
  <c r="R145" i="41"/>
  <c r="AM48" i="41"/>
  <c r="AH83" i="41"/>
  <c r="R25" i="41"/>
  <c r="N103" i="41"/>
  <c r="AR222" i="41"/>
  <c r="AM88" i="41"/>
  <c r="AE135" i="41"/>
  <c r="AL88" i="41"/>
  <c r="N13" i="41"/>
  <c r="AN114" i="41"/>
  <c r="AE160" i="41"/>
  <c r="N19" i="41"/>
  <c r="AO170" i="41"/>
  <c r="AH165" i="41"/>
  <c r="T14" i="41"/>
  <c r="AJ5" i="41"/>
  <c r="S210" i="41"/>
  <c r="X29" i="41"/>
  <c r="U160" i="41"/>
  <c r="AD229" i="41"/>
  <c r="AG196" i="41"/>
  <c r="AM142" i="41"/>
  <c r="AL69" i="41"/>
  <c r="AG217" i="41"/>
  <c r="T96" i="41"/>
  <c r="AB21" i="41"/>
  <c r="Q176" i="41"/>
  <c r="L199" i="41"/>
  <c r="AS81" i="41"/>
  <c r="Y145" i="41"/>
  <c r="N89" i="41"/>
  <c r="X149" i="41"/>
  <c r="T46" i="41"/>
  <c r="L106" i="41"/>
  <c r="AI189" i="41"/>
  <c r="AN163" i="41"/>
  <c r="L79" i="41"/>
  <c r="AM40" i="41"/>
  <c r="M62" i="41"/>
  <c r="AN79" i="41"/>
  <c r="AO187" i="41"/>
  <c r="L208" i="41"/>
  <c r="T49" i="41"/>
  <c r="AE199" i="41"/>
  <c r="O105" i="41"/>
  <c r="AJ198" i="41"/>
  <c r="AB191" i="41"/>
  <c r="AH217" i="41"/>
  <c r="X139" i="41"/>
  <c r="R185" i="41"/>
  <c r="U169" i="41"/>
  <c r="AE44" i="41"/>
  <c r="AM72" i="41"/>
  <c r="Q20" i="41"/>
  <c r="V107" i="41"/>
  <c r="AS79" i="41"/>
  <c r="Q89" i="41"/>
  <c r="AL174" i="41"/>
  <c r="N148" i="41"/>
  <c r="AS38" i="41"/>
  <c r="AR5" i="41"/>
  <c r="AB187" i="41"/>
  <c r="AO213" i="41"/>
  <c r="AE183" i="41"/>
  <c r="R103" i="41"/>
  <c r="AE149" i="41"/>
  <c r="S26" i="41"/>
  <c r="Z67" i="41"/>
  <c r="AC81" i="41"/>
  <c r="R8" i="41"/>
  <c r="R37" i="41"/>
  <c r="S157" i="41"/>
  <c r="X216" i="41"/>
  <c r="AP67" i="41"/>
  <c r="V88" i="41"/>
  <c r="S62" i="41"/>
  <c r="AC143" i="41"/>
  <c r="AA61" i="41"/>
  <c r="AJ219" i="41"/>
  <c r="O133" i="41"/>
  <c r="AA198" i="41"/>
  <c r="O88" i="41"/>
  <c r="S90" i="41"/>
  <c r="AD155" i="41"/>
  <c r="L172" i="41"/>
  <c r="AB141" i="41"/>
  <c r="AM174" i="41"/>
  <c r="AH21" i="41"/>
  <c r="Q174" i="41"/>
  <c r="AS138" i="41"/>
  <c r="Z132" i="41"/>
  <c r="AM164" i="41"/>
  <c r="Y29" i="41"/>
  <c r="AO97" i="41"/>
  <c r="O75" i="41"/>
  <c r="AB55" i="41"/>
  <c r="Z219" i="41"/>
  <c r="AC164" i="41"/>
  <c r="Q87" i="41"/>
  <c r="X30" i="41"/>
  <c r="AK84" i="41"/>
  <c r="W44" i="41"/>
  <c r="Y106" i="41"/>
  <c r="AQ203" i="41"/>
  <c r="AG153" i="41"/>
  <c r="V136" i="41"/>
  <c r="AG91" i="41"/>
  <c r="S34" i="41"/>
  <c r="AJ68" i="41"/>
  <c r="S5" i="41"/>
  <c r="AS57" i="41"/>
  <c r="Z200" i="41"/>
  <c r="N12" i="41"/>
  <c r="AH174" i="41"/>
  <c r="AR63" i="41"/>
  <c r="AB203" i="41"/>
  <c r="AO158" i="41"/>
  <c r="AP99" i="41"/>
  <c r="AR216" i="41"/>
  <c r="T147" i="41"/>
  <c r="AL106" i="41"/>
  <c r="AK199" i="41"/>
  <c r="Q16" i="41"/>
  <c r="AL89" i="41"/>
  <c r="M66" i="41"/>
  <c r="AL212" i="41"/>
  <c r="N94" i="41"/>
  <c r="S218" i="41"/>
  <c r="W99" i="41"/>
  <c r="AQ65" i="41"/>
  <c r="AI156" i="41"/>
  <c r="T140" i="41"/>
  <c r="AP49" i="41"/>
  <c r="AN83" i="41"/>
  <c r="V90" i="41"/>
  <c r="S65" i="41"/>
  <c r="Z146" i="41"/>
  <c r="AH211" i="41"/>
  <c r="V132" i="41"/>
  <c r="AM199" i="41"/>
  <c r="AJ71" i="41"/>
  <c r="AN107" i="41"/>
  <c r="O149" i="41"/>
  <c r="W60" i="41"/>
  <c r="AL79" i="41"/>
  <c r="S104" i="41"/>
  <c r="AJ88" i="41"/>
  <c r="AK57" i="41"/>
  <c r="R173" i="41"/>
  <c r="AL62" i="41"/>
  <c r="AM36" i="41"/>
  <c r="AR224" i="41"/>
  <c r="R201" i="41"/>
  <c r="V61" i="41"/>
  <c r="S96" i="41"/>
  <c r="Z103" i="41"/>
  <c r="AI13" i="41"/>
  <c r="AP89" i="41"/>
  <c r="M73" i="41"/>
  <c r="L16" i="41"/>
  <c r="AO85" i="41"/>
  <c r="AF52" i="41"/>
  <c r="V78" i="41"/>
  <c r="AH99" i="41"/>
  <c r="AJ80" i="41"/>
  <c r="AR93" i="41"/>
  <c r="AF13" i="41"/>
  <c r="X36" i="41"/>
  <c r="U12" i="41"/>
  <c r="S196" i="41"/>
  <c r="AR182" i="41"/>
  <c r="AI99" i="41"/>
  <c r="Z186" i="41"/>
  <c r="AI200" i="41"/>
  <c r="Q219" i="41"/>
  <c r="AA143" i="41"/>
  <c r="AS69" i="41"/>
  <c r="AP37" i="41"/>
  <c r="Q102" i="41"/>
  <c r="AE83" i="41"/>
  <c r="AB144" i="41"/>
  <c r="AB156" i="41"/>
  <c r="AQ51" i="41"/>
  <c r="AE72" i="41"/>
  <c r="AF131" i="41"/>
  <c r="L173" i="41"/>
  <c r="AE76" i="41"/>
  <c r="AJ150" i="41"/>
  <c r="AR153" i="41"/>
  <c r="Y93" i="41"/>
  <c r="AH52" i="41"/>
  <c r="AM154" i="41"/>
  <c r="U212" i="41"/>
  <c r="Q182" i="41"/>
  <c r="AI174" i="41"/>
  <c r="AM137" i="41"/>
  <c r="T199" i="41"/>
  <c r="AR225" i="41"/>
  <c r="Y189" i="41"/>
  <c r="AM156" i="41"/>
  <c r="AH96" i="41"/>
  <c r="Z155" i="41"/>
  <c r="M84" i="41"/>
  <c r="AE114" i="41"/>
  <c r="V163" i="41"/>
  <c r="S29" i="41"/>
  <c r="AL73" i="41"/>
  <c r="AL102" i="41"/>
  <c r="V158" i="41"/>
  <c r="Z144" i="41"/>
  <c r="AJ181" i="41"/>
  <c r="AM133" i="41"/>
  <c r="AO149" i="41"/>
  <c r="W186" i="41"/>
  <c r="R170" i="41"/>
  <c r="V222" i="41"/>
  <c r="M91" i="41"/>
  <c r="T103" i="41"/>
  <c r="AK76" i="41"/>
  <c r="R137" i="41"/>
  <c r="U45" i="41"/>
  <c r="AI107" i="41"/>
  <c r="M95" i="41"/>
  <c r="L51" i="41"/>
  <c r="AK19" i="41"/>
  <c r="AG226" i="41"/>
  <c r="Q148" i="41"/>
  <c r="V9" i="41"/>
  <c r="O72" i="41"/>
  <c r="N189" i="41"/>
  <c r="AN171" i="41"/>
  <c r="AG212" i="41"/>
  <c r="Y47" i="41"/>
  <c r="AE65" i="41"/>
  <c r="R27" i="41"/>
  <c r="S181" i="41"/>
  <c r="O144" i="41"/>
  <c r="AF208" i="41"/>
  <c r="AP184" i="41"/>
  <c r="AE88" i="41"/>
  <c r="L168" i="41"/>
  <c r="AE150" i="41"/>
  <c r="AL134" i="41"/>
  <c r="X163" i="41"/>
  <c r="AJ62" i="41"/>
  <c r="M28" i="41"/>
  <c r="AB147" i="41"/>
  <c r="AL153" i="41"/>
  <c r="N198" i="41"/>
  <c r="AC173" i="41"/>
  <c r="AG81" i="41"/>
  <c r="AN224" i="41"/>
  <c r="W223" i="41"/>
  <c r="AM25" i="41"/>
  <c r="AG131" i="41"/>
  <c r="AD159" i="41"/>
  <c r="L45" i="41"/>
  <c r="AN31" i="41"/>
  <c r="W16" i="41"/>
  <c r="AM173" i="41"/>
  <c r="Q140" i="41"/>
  <c r="V140" i="41"/>
  <c r="S76" i="41"/>
  <c r="Z185" i="41"/>
  <c r="AJ73" i="41"/>
  <c r="AJ159" i="41"/>
  <c r="AS73" i="41"/>
  <c r="AN5" i="41"/>
  <c r="Q39" i="41"/>
  <c r="T102" i="41"/>
  <c r="M197" i="41"/>
  <c r="N21" i="41"/>
  <c r="AG100" i="41"/>
  <c r="AP229" i="41"/>
  <c r="AI65" i="41"/>
  <c r="AI182" i="41"/>
  <c r="AG39" i="41"/>
  <c r="AK59" i="41"/>
  <c r="AR7" i="41"/>
  <c r="AH8" i="41"/>
  <c r="W26" i="41"/>
  <c r="AG165" i="41"/>
  <c r="AM10" i="41"/>
  <c r="AL16" i="41"/>
  <c r="N160" i="41"/>
  <c r="R131" i="41"/>
  <c r="X162" i="41"/>
  <c r="U51" i="41"/>
  <c r="AG172" i="41"/>
  <c r="U37" i="41"/>
  <c r="M11" i="41"/>
  <c r="N218" i="41"/>
  <c r="AJ161" i="41"/>
  <c r="AF216" i="41"/>
  <c r="U226" i="41"/>
  <c r="AF162" i="41"/>
  <c r="AO189" i="41"/>
  <c r="Z41" i="41"/>
  <c r="AI77" i="41"/>
  <c r="S159" i="41"/>
  <c r="AP220" i="41"/>
  <c r="AN220" i="41"/>
  <c r="AO146" i="41"/>
  <c r="Y174" i="41"/>
  <c r="AI55" i="41"/>
  <c r="W170" i="41"/>
  <c r="Y224" i="41"/>
  <c r="AE34" i="41"/>
  <c r="AF98" i="41"/>
  <c r="V134" i="41"/>
  <c r="T84" i="41"/>
  <c r="AP43" i="41"/>
  <c r="AA221" i="41"/>
  <c r="AG216" i="41"/>
  <c r="V95" i="41"/>
  <c r="AS216" i="41"/>
  <c r="AF212" i="41"/>
  <c r="AE156" i="41"/>
  <c r="X72" i="41"/>
  <c r="AF46" i="41"/>
  <c r="AG85" i="41"/>
  <c r="AO47" i="41"/>
  <c r="S167" i="41"/>
  <c r="V69" i="41"/>
  <c r="AF118" i="41"/>
  <c r="AE102" i="41"/>
  <c r="T153" i="41"/>
  <c r="O54" i="41"/>
  <c r="AC101" i="41"/>
  <c r="X83" i="41"/>
  <c r="AJ187" i="41"/>
  <c r="AP118" i="41"/>
  <c r="AB166" i="41"/>
  <c r="L147" i="41"/>
  <c r="AH67" i="41"/>
  <c r="Y139" i="41"/>
  <c r="AF44" i="41"/>
  <c r="Z167" i="41"/>
  <c r="Q49" i="41"/>
  <c r="AH82" i="41"/>
  <c r="R65" i="41"/>
  <c r="X14" i="41"/>
  <c r="AD216" i="41"/>
  <c r="AI137" i="41"/>
  <c r="U23" i="41"/>
  <c r="O191" i="41"/>
  <c r="Y148" i="41"/>
  <c r="S98" i="41"/>
  <c r="N93" i="41"/>
  <c r="AS99" i="41"/>
  <c r="T71" i="41"/>
  <c r="AA188" i="41"/>
  <c r="AN225" i="41"/>
  <c r="AC41" i="41"/>
  <c r="P35" i="41"/>
  <c r="T58" i="41"/>
  <c r="AI168" i="41"/>
  <c r="AO37" i="41"/>
  <c r="AD65" i="41"/>
  <c r="V6" i="41"/>
  <c r="O39" i="41"/>
  <c r="AS75" i="41"/>
  <c r="X67" i="41"/>
  <c r="AF55" i="41"/>
  <c r="X143" i="41"/>
  <c r="T35" i="41"/>
  <c r="AS161" i="41"/>
  <c r="O218" i="41"/>
  <c r="T76" i="41"/>
  <c r="AO91" i="41"/>
  <c r="AD35" i="41"/>
  <c r="P153" i="41"/>
  <c r="AM44" i="41"/>
  <c r="L65" i="41"/>
  <c r="AL214" i="41"/>
  <c r="AQ15" i="41"/>
  <c r="S70" i="41"/>
  <c r="N54" i="41"/>
  <c r="Z203" i="41"/>
  <c r="AE147" i="41"/>
  <c r="U146" i="41"/>
  <c r="AH69" i="41"/>
  <c r="AE53" i="41"/>
  <c r="AR55" i="41"/>
  <c r="S6" i="41"/>
  <c r="N188" i="41"/>
  <c r="X181" i="41"/>
  <c r="AC65" i="41"/>
  <c r="AN97" i="41"/>
  <c r="M137" i="41"/>
  <c r="N9" i="41"/>
  <c r="P40" i="41"/>
  <c r="X19" i="41"/>
  <c r="AB39" i="41"/>
  <c r="AN218" i="41"/>
  <c r="Q173" i="41"/>
  <c r="T88" i="41"/>
  <c r="AJ45" i="41"/>
  <c r="W10" i="41"/>
  <c r="AF9" i="41"/>
  <c r="AM103" i="41"/>
  <c r="Z102" i="41"/>
  <c r="M31" i="41"/>
  <c r="M148" i="41"/>
  <c r="Z160" i="41"/>
  <c r="Q97" i="41"/>
  <c r="AG43" i="41"/>
  <c r="V5" i="41"/>
  <c r="W14" i="41"/>
  <c r="M22" i="41"/>
  <c r="AS162" i="41"/>
  <c r="AB65" i="41"/>
  <c r="L21" i="41"/>
  <c r="AQ13" i="41"/>
  <c r="P104" i="41"/>
  <c r="W42" i="41"/>
  <c r="N25" i="41"/>
  <c r="AM68" i="41"/>
  <c r="M213" i="41"/>
  <c r="AJ100" i="41"/>
  <c r="P97" i="41"/>
  <c r="AG161" i="41"/>
  <c r="AF223" i="41"/>
  <c r="X217" i="41"/>
  <c r="W43" i="41"/>
  <c r="Y186" i="41"/>
  <c r="AR218" i="41"/>
  <c r="AC55" i="41"/>
  <c r="O142" i="41"/>
  <c r="M168" i="41"/>
  <c r="AE138" i="41"/>
  <c r="AO220" i="41"/>
  <c r="AN188" i="41"/>
  <c r="Q196" i="41"/>
  <c r="AH27" i="41"/>
  <c r="U40" i="41"/>
  <c r="X144" i="41"/>
  <c r="S223" i="41"/>
  <c r="O40" i="41"/>
  <c r="N132" i="41"/>
  <c r="Y222" i="41"/>
  <c r="AE22" i="41"/>
  <c r="AL34" i="41"/>
  <c r="P77" i="41"/>
  <c r="AG137" i="41"/>
  <c r="AI45" i="41"/>
  <c r="N208" i="41"/>
  <c r="AK162" i="41"/>
  <c r="U153" i="41"/>
  <c r="AE89" i="41"/>
  <c r="AQ161" i="41"/>
  <c r="T186" i="41"/>
  <c r="AB229" i="41"/>
  <c r="N32" i="41"/>
  <c r="AP27" i="41"/>
  <c r="V66" i="41"/>
  <c r="AN146" i="41"/>
  <c r="U221" i="41"/>
  <c r="V221" i="41"/>
  <c r="S58" i="41"/>
  <c r="AS85" i="41"/>
  <c r="L201" i="41"/>
  <c r="L84" i="41"/>
  <c r="Y100" i="41"/>
  <c r="M85" i="41"/>
  <c r="AR17" i="41"/>
  <c r="W31" i="41"/>
  <c r="AO216" i="41"/>
  <c r="T184" i="41"/>
  <c r="V142" i="41"/>
  <c r="P150" i="41"/>
  <c r="AH65" i="41"/>
  <c r="AI183" i="41"/>
  <c r="AR11" i="41"/>
  <c r="AS67" i="41"/>
  <c r="AS212" i="41"/>
  <c r="AK109" i="41"/>
  <c r="AS217" i="41"/>
  <c r="AA196" i="41"/>
  <c r="AL39" i="41"/>
  <c r="T109" i="41"/>
  <c r="P87" i="41"/>
  <c r="AK27" i="41"/>
  <c r="AM101" i="41"/>
  <c r="AE92" i="41"/>
  <c r="AQ152" i="41"/>
  <c r="X145" i="41"/>
  <c r="L159" i="41"/>
  <c r="L52" i="41"/>
  <c r="AN134" i="41"/>
  <c r="AL86" i="41"/>
  <c r="AC37" i="41"/>
  <c r="T188" i="41"/>
  <c r="V209" i="41"/>
  <c r="T22" i="41"/>
  <c r="AC229" i="41"/>
  <c r="AP73" i="41"/>
  <c r="R196" i="41"/>
  <c r="P7" i="41"/>
  <c r="AI26" i="41"/>
  <c r="O172" i="41"/>
  <c r="AL60" i="41"/>
  <c r="AF60" i="41"/>
  <c r="AP141" i="41"/>
  <c r="AR188" i="41"/>
  <c r="M102" i="41"/>
  <c r="P197" i="41"/>
  <c r="AF225" i="41"/>
  <c r="AJ170" i="41"/>
  <c r="AI89" i="41"/>
  <c r="T100" i="41"/>
  <c r="M157" i="41"/>
  <c r="AL75" i="41"/>
  <c r="AD154" i="41"/>
  <c r="AE143" i="41"/>
  <c r="AM70" i="41"/>
  <c r="M165" i="41"/>
  <c r="L98" i="41"/>
  <c r="X62" i="41"/>
  <c r="Z83" i="41"/>
  <c r="Y105" i="41"/>
  <c r="Q78" i="41"/>
  <c r="U71" i="41"/>
  <c r="R11" i="41"/>
  <c r="P21" i="41"/>
  <c r="AR150" i="41"/>
  <c r="V54" i="41"/>
  <c r="AI14" i="41"/>
  <c r="X82" i="41"/>
  <c r="AB208" i="41"/>
  <c r="AL101" i="41"/>
  <c r="AH57" i="41"/>
  <c r="N15" i="41"/>
  <c r="N167" i="41"/>
  <c r="AK36" i="41"/>
  <c r="S140" i="41"/>
  <c r="Z201" i="41"/>
  <c r="AM18" i="41"/>
  <c r="AO61" i="41"/>
  <c r="AA5" i="41"/>
  <c r="AN43" i="41"/>
  <c r="T57" i="41"/>
  <c r="AJ99" i="41"/>
  <c r="L39" i="41"/>
  <c r="O98" i="41"/>
  <c r="W34" i="41"/>
  <c r="AJ16" i="41"/>
  <c r="Q100" i="41"/>
  <c r="AC170" i="41"/>
  <c r="Q203" i="41"/>
  <c r="Q106" i="41"/>
  <c r="R167" i="41"/>
  <c r="R67" i="41"/>
  <c r="AE17" i="41"/>
  <c r="AK105" i="41"/>
  <c r="AF107" i="41"/>
  <c r="AH86" i="41"/>
  <c r="X168" i="41"/>
  <c r="S197" i="41"/>
  <c r="AB71" i="41"/>
  <c r="AP188" i="41"/>
  <c r="O157" i="41"/>
  <c r="AE35" i="41"/>
  <c r="AC71" i="41"/>
  <c r="AH60" i="41"/>
  <c r="X94" i="41"/>
  <c r="T183" i="41"/>
  <c r="AG72" i="41"/>
  <c r="AF103" i="41"/>
  <c r="AF203" i="41"/>
  <c r="AL32" i="41"/>
  <c r="AI85" i="41"/>
  <c r="AM32" i="41"/>
  <c r="AH132" i="41"/>
  <c r="AM47" i="41"/>
  <c r="U117" i="41"/>
  <c r="S95" i="41"/>
  <c r="X52" i="41"/>
  <c r="AS43" i="41"/>
  <c r="AI225" i="41"/>
  <c r="O90" i="41"/>
  <c r="R62" i="41"/>
  <c r="U8" i="41"/>
  <c r="AH169" i="41"/>
  <c r="T155" i="41"/>
  <c r="S165" i="41"/>
  <c r="Z13" i="41"/>
  <c r="AN9" i="41"/>
  <c r="AH84" i="41"/>
  <c r="N17" i="41"/>
  <c r="AP57" i="41"/>
  <c r="AB45" i="41"/>
  <c r="N83" i="41"/>
  <c r="M172" i="41"/>
  <c r="AQ143" i="41"/>
  <c r="O31" i="41"/>
  <c r="AE157" i="41"/>
  <c r="X54" i="41"/>
  <c r="AE85" i="41"/>
  <c r="T218" i="41"/>
  <c r="AA183" i="41"/>
  <c r="AA147" i="41"/>
  <c r="V49" i="41"/>
  <c r="AJ109" i="41"/>
  <c r="R150" i="41"/>
  <c r="AP142" i="41"/>
  <c r="M56" i="41"/>
  <c r="AG40" i="41"/>
  <c r="X215" i="41"/>
  <c r="AE73" i="41"/>
  <c r="AQ71" i="41"/>
  <c r="P56" i="41"/>
  <c r="V156" i="41"/>
  <c r="AI49" i="41"/>
  <c r="L158" i="41"/>
  <c r="AD81" i="41"/>
  <c r="O53" i="41"/>
  <c r="U186" i="41"/>
  <c r="AR162" i="41"/>
  <c r="W32" i="41"/>
  <c r="T26" i="41"/>
  <c r="X55" i="41"/>
  <c r="U33" i="41"/>
  <c r="AC145" i="41"/>
  <c r="AB199" i="41"/>
  <c r="X107" i="41"/>
  <c r="AD104" i="41"/>
  <c r="AJ106" i="41"/>
  <c r="S84" i="41"/>
  <c r="AE8" i="41"/>
  <c r="N26" i="41"/>
  <c r="S63" i="41"/>
  <c r="W210" i="41"/>
  <c r="S66" i="41"/>
  <c r="M149" i="41"/>
  <c r="AM143" i="41"/>
  <c r="AG114" i="41"/>
  <c r="P19" i="41"/>
  <c r="V34" i="41"/>
  <c r="AA148" i="41"/>
  <c r="AQ172" i="41"/>
  <c r="AJ171" i="41"/>
  <c r="Q22" i="41"/>
  <c r="AS146" i="41"/>
  <c r="L40" i="41"/>
  <c r="X88" i="41"/>
  <c r="AL14" i="41"/>
  <c r="AL27" i="41"/>
  <c r="T198" i="41"/>
  <c r="AM77" i="41"/>
  <c r="W59" i="41"/>
  <c r="X13" i="41"/>
  <c r="U82" i="41"/>
  <c r="AJ101" i="41"/>
  <c r="P173" i="41"/>
  <c r="AD77" i="41"/>
  <c r="O143" i="41"/>
  <c r="AK222" i="41"/>
  <c r="AJ215" i="41"/>
  <c r="T85" i="41"/>
  <c r="N210" i="41"/>
  <c r="AK156" i="41"/>
  <c r="U138" i="41"/>
  <c r="AC157" i="41"/>
  <c r="AL95" i="41"/>
  <c r="X155" i="41"/>
  <c r="R60" i="41"/>
  <c r="AE98" i="41"/>
  <c r="P214" i="41"/>
  <c r="AA152" i="41"/>
  <c r="L142" i="41"/>
  <c r="P221" i="41"/>
  <c r="AI33" i="41"/>
  <c r="AM61" i="41"/>
  <c r="AK70" i="41"/>
  <c r="AQ73" i="41"/>
  <c r="Z79" i="41"/>
  <c r="AC114" i="41"/>
  <c r="X165" i="41"/>
  <c r="U94" i="41"/>
  <c r="L31" i="41"/>
  <c r="AP39" i="41"/>
  <c r="N186" i="41"/>
  <c r="AD47" i="41"/>
  <c r="AO201" i="41"/>
  <c r="AJ25" i="41"/>
  <c r="P93" i="41"/>
  <c r="AQ201" i="41"/>
  <c r="Q91" i="41"/>
  <c r="N222" i="41"/>
  <c r="N18" i="41"/>
  <c r="X73" i="41"/>
  <c r="W39" i="41"/>
  <c r="V59" i="41"/>
  <c r="AL20" i="41"/>
  <c r="AJ36" i="41"/>
  <c r="AA45" i="41"/>
  <c r="S74" i="41"/>
  <c r="AB105" i="41"/>
  <c r="X74" i="41"/>
  <c r="W79" i="41"/>
  <c r="AE56" i="41"/>
  <c r="Q142" i="41"/>
  <c r="Q197" i="41"/>
  <c r="T93" i="41"/>
  <c r="M170" i="41"/>
  <c r="X214" i="41"/>
  <c r="T86" i="41"/>
  <c r="AN151" i="41"/>
  <c r="P86" i="41"/>
  <c r="AO114" i="41"/>
  <c r="AK62" i="41"/>
  <c r="N67" i="41"/>
  <c r="T137" i="41"/>
  <c r="N100" i="41"/>
  <c r="V8" i="41"/>
  <c r="S71" i="41"/>
  <c r="Q45" i="41"/>
  <c r="M167" i="41"/>
  <c r="W145" i="41"/>
  <c r="X44" i="41"/>
  <c r="AP15" i="41"/>
  <c r="AL57" i="41"/>
  <c r="AD7" i="41"/>
  <c r="AQ173" i="41"/>
  <c r="Q157" i="41"/>
  <c r="AF189" i="41"/>
  <c r="AA39" i="41"/>
  <c r="AS37" i="41"/>
  <c r="AN148" i="41"/>
  <c r="W47" i="41"/>
  <c r="P22" i="41"/>
  <c r="AI54" i="41"/>
  <c r="O211" i="41"/>
  <c r="L151" i="41"/>
  <c r="U197" i="41"/>
  <c r="Q85" i="41"/>
  <c r="AP25" i="41"/>
  <c r="U7" i="41"/>
  <c r="AP7" i="41"/>
  <c r="AK167" i="41"/>
  <c r="AF187" i="41"/>
  <c r="AE219" i="41"/>
  <c r="AE26" i="41"/>
  <c r="AG50" i="41"/>
  <c r="AR102" i="41"/>
  <c r="U79" i="41"/>
  <c r="AF144" i="41"/>
  <c r="V182" i="41"/>
  <c r="S78" i="41"/>
  <c r="V20" i="41"/>
  <c r="N80" i="41"/>
  <c r="AS23" i="41"/>
  <c r="AC134" i="41"/>
  <c r="L90" i="41"/>
  <c r="AA169" i="41"/>
  <c r="AI165" i="41"/>
  <c r="Z63" i="41"/>
  <c r="AS157" i="41"/>
  <c r="AA97" i="41"/>
  <c r="O134" i="41"/>
  <c r="W168" i="41"/>
  <c r="AL56" i="41"/>
  <c r="AM53" i="41"/>
  <c r="M89" i="41"/>
  <c r="P47" i="41"/>
  <c r="Q184" i="41"/>
  <c r="AI10" i="41"/>
  <c r="AH117" i="41"/>
  <c r="P11" i="41"/>
  <c r="AF72" i="41"/>
  <c r="R215" i="41"/>
  <c r="AE181" i="41"/>
  <c r="Y203" i="41"/>
  <c r="Y83" i="41"/>
  <c r="AK96" i="41"/>
  <c r="V33" i="41"/>
  <c r="Y169" i="41"/>
  <c r="T77" i="41"/>
  <c r="AA172" i="41"/>
  <c r="W84" i="41"/>
  <c r="R31" i="41"/>
  <c r="AC162" i="41"/>
  <c r="AQ31" i="41"/>
  <c r="X10" i="41"/>
  <c r="X47" i="41"/>
  <c r="X65" i="41"/>
  <c r="Q156" i="41"/>
  <c r="V139" i="41"/>
  <c r="M184" i="41"/>
  <c r="W5" i="41"/>
  <c r="O137" i="41"/>
  <c r="P60" i="41"/>
  <c r="AM64" i="41"/>
  <c r="N151" i="41"/>
  <c r="AA13" i="41"/>
  <c r="AB41" i="41"/>
  <c r="AK73" i="41"/>
  <c r="Y37" i="41"/>
  <c r="AD191" i="41"/>
  <c r="U118" i="41"/>
  <c r="AB31" i="41"/>
  <c r="AB67" i="41"/>
  <c r="AR59" i="41"/>
  <c r="AM75" i="41"/>
  <c r="T20" i="41"/>
  <c r="AI109" i="41"/>
  <c r="AG9" i="41"/>
  <c r="L32" i="41"/>
  <c r="T52" i="41"/>
  <c r="AM6" i="41"/>
  <c r="AK26" i="41"/>
  <c r="AH80" i="41"/>
  <c r="AH91" i="41"/>
  <c r="AK52" i="41"/>
  <c r="AD69" i="41"/>
  <c r="AP104" i="41"/>
  <c r="R20" i="41"/>
  <c r="T81" i="41"/>
  <c r="P31" i="41"/>
  <c r="AH24" i="41"/>
  <c r="R36" i="41"/>
  <c r="AC35" i="41"/>
  <c r="AL17" i="41"/>
  <c r="AM46" i="41"/>
  <c r="Q29" i="41"/>
  <c r="AO15" i="41"/>
  <c r="X188" i="41"/>
  <c r="O131" i="41"/>
  <c r="AP219" i="41"/>
  <c r="O136" i="41"/>
  <c r="AC19" i="41"/>
  <c r="AE142" i="41"/>
  <c r="O19" i="41"/>
  <c r="AK55" i="41"/>
  <c r="AO219" i="41"/>
  <c r="S50" i="41"/>
  <c r="L20" i="41"/>
  <c r="AE221" i="41"/>
  <c r="AH72" i="41"/>
  <c r="AF166" i="41"/>
  <c r="AP59" i="41"/>
  <c r="AC106" i="41"/>
  <c r="T67" i="41"/>
  <c r="L76" i="41"/>
  <c r="L72" i="41"/>
  <c r="AJ213" i="41"/>
  <c r="AQ145" i="41"/>
  <c r="P186" i="41"/>
  <c r="AH151" i="41"/>
  <c r="O43" i="41"/>
  <c r="M155" i="41"/>
  <c r="AB157" i="41"/>
  <c r="U98" i="41"/>
  <c r="W219" i="41"/>
  <c r="AI132" i="41"/>
  <c r="U162" i="41"/>
  <c r="P26" i="41"/>
  <c r="AN101" i="41"/>
  <c r="AJ87" i="41"/>
  <c r="Z105" i="41"/>
  <c r="R219" i="41"/>
  <c r="AQ169" i="41"/>
  <c r="T168" i="41"/>
  <c r="AN13" i="41"/>
  <c r="AI86" i="41"/>
  <c r="AQ199" i="41"/>
  <c r="AR71" i="41"/>
  <c r="AO209" i="41"/>
  <c r="AM217" i="41"/>
  <c r="AP222" i="41"/>
  <c r="AS149" i="41"/>
  <c r="Y35" i="41"/>
  <c r="Q17" i="41"/>
  <c r="AE13" i="41"/>
  <c r="AL29" i="41"/>
  <c r="W88" i="41"/>
  <c r="AS118" i="41"/>
  <c r="P44" i="41"/>
  <c r="AK17" i="41"/>
  <c r="N118" i="41"/>
  <c r="T30" i="41"/>
  <c r="W133" i="41"/>
  <c r="AS170" i="41"/>
  <c r="AL160" i="41"/>
  <c r="AE104" i="41"/>
  <c r="U42" i="41"/>
  <c r="S19" i="41"/>
  <c r="X102" i="41"/>
  <c r="S77" i="41"/>
  <c r="Y183" i="41"/>
  <c r="AH185" i="41"/>
  <c r="AL196" i="41"/>
  <c r="AC97" i="41"/>
  <c r="AJ13" i="41"/>
  <c r="AJ82" i="41"/>
  <c r="Z225" i="41"/>
  <c r="AK114" i="41"/>
  <c r="AJ163" i="41"/>
  <c r="AO31" i="41"/>
  <c r="AM155" i="41"/>
  <c r="Q74" i="41"/>
  <c r="AM95" i="41"/>
  <c r="AM144" i="41"/>
  <c r="U107" i="41"/>
  <c r="T74" i="41"/>
  <c r="W68" i="41"/>
  <c r="V101" i="41"/>
  <c r="AC171" i="41"/>
  <c r="V38" i="41"/>
  <c r="AM161" i="41"/>
  <c r="M36" i="41"/>
  <c r="AP69" i="41"/>
  <c r="AB163" i="41"/>
  <c r="AF70" i="41"/>
  <c r="M136" i="41"/>
  <c r="P51" i="41"/>
  <c r="S27" i="41"/>
  <c r="V26" i="41"/>
  <c r="O214" i="41"/>
  <c r="S64" i="41"/>
  <c r="P50" i="41"/>
  <c r="AF140" i="41"/>
  <c r="AJ39" i="41"/>
  <c r="V160" i="41"/>
  <c r="O217" i="41"/>
  <c r="M101" i="41"/>
  <c r="T24" i="41"/>
  <c r="O47" i="41"/>
  <c r="AQ148" i="41"/>
  <c r="AK86" i="41"/>
  <c r="M69" i="41"/>
  <c r="AB51" i="41"/>
  <c r="N75" i="41"/>
  <c r="O82" i="41"/>
  <c r="N52" i="41"/>
  <c r="AF71" i="41"/>
  <c r="S164" i="41"/>
  <c r="AK14" i="41"/>
  <c r="S153" i="41"/>
  <c r="V35" i="41"/>
  <c r="V28" i="41"/>
  <c r="AM81" i="41"/>
  <c r="W184" i="41"/>
  <c r="AM186" i="41"/>
  <c r="AF94" i="41"/>
  <c r="W64" i="41"/>
  <c r="W86" i="41"/>
  <c r="AI213" i="41"/>
  <c r="V42" i="41"/>
  <c r="M140" i="41"/>
  <c r="AH50" i="41"/>
  <c r="AA102" i="41"/>
  <c r="R191" i="41"/>
  <c r="V183" i="41"/>
  <c r="AJ226" i="41"/>
  <c r="AM24" i="41"/>
  <c r="N86" i="41"/>
  <c r="V152" i="41"/>
  <c r="AG149" i="41"/>
  <c r="AH187" i="41"/>
  <c r="T138" i="41"/>
  <c r="AL186" i="41"/>
  <c r="AC9" i="41"/>
  <c r="AJ118" i="41"/>
  <c r="AO157" i="41"/>
  <c r="AK102" i="41"/>
  <c r="P117" i="41"/>
  <c r="L145" i="41"/>
  <c r="S12" i="41"/>
  <c r="AN214" i="41"/>
  <c r="U84" i="41"/>
  <c r="AG140" i="41"/>
  <c r="AO181" i="41"/>
  <c r="X24" i="41"/>
  <c r="L56" i="41"/>
  <c r="AK56" i="41"/>
  <c r="Y196" i="41"/>
  <c r="AD105" i="41"/>
  <c r="AM147" i="41"/>
  <c r="AR201" i="41"/>
  <c r="AP75" i="41"/>
  <c r="AK68" i="41"/>
  <c r="AG93" i="41"/>
  <c r="AJ158" i="41"/>
  <c r="AA29" i="41"/>
  <c r="S131" i="41"/>
  <c r="AL64" i="41"/>
  <c r="N145" i="41"/>
  <c r="AF22" i="41"/>
  <c r="P57" i="41"/>
  <c r="AK7" i="41"/>
  <c r="X184" i="41"/>
  <c r="R147" i="41"/>
  <c r="M41" i="41"/>
  <c r="X167" i="41"/>
  <c r="AC45" i="41"/>
  <c r="N36" i="41"/>
  <c r="AO95" i="41"/>
  <c r="Z23" i="41"/>
  <c r="AF49" i="41"/>
  <c r="AI81" i="41"/>
  <c r="AS13" i="41"/>
  <c r="AD27" i="41"/>
  <c r="Q118" i="41"/>
  <c r="L135" i="41"/>
  <c r="W28" i="41"/>
  <c r="AN203" i="41"/>
  <c r="S87" i="41"/>
  <c r="AK37" i="41"/>
  <c r="Y167" i="41"/>
  <c r="P114" i="41"/>
  <c r="X150" i="41"/>
  <c r="AP162" i="41"/>
  <c r="Y17" i="41"/>
  <c r="U74" i="41"/>
  <c r="AP217" i="41"/>
  <c r="AQ162" i="41"/>
  <c r="AP134" i="41"/>
  <c r="L139" i="41"/>
  <c r="L188" i="41"/>
  <c r="AR100" i="41"/>
  <c r="AI158" i="41"/>
  <c r="M86" i="41"/>
  <c r="U66" i="41"/>
  <c r="AJ81" i="41"/>
  <c r="N154" i="41"/>
  <c r="W83" i="41"/>
  <c r="AK147" i="41"/>
  <c r="AE51" i="41"/>
  <c r="Z109" i="41"/>
  <c r="AG34" i="41"/>
  <c r="AI43" i="41"/>
  <c r="W21" i="41"/>
  <c r="AF163" i="41"/>
  <c r="AC149" i="41"/>
  <c r="T13" i="41"/>
  <c r="AR41" i="41"/>
  <c r="AN61" i="41"/>
  <c r="X28" i="41"/>
  <c r="N38" i="41"/>
  <c r="O9" i="41"/>
  <c r="T39" i="41"/>
  <c r="X229" i="41"/>
  <c r="AB222" i="41"/>
  <c r="Z156" i="41"/>
  <c r="AQ160" i="41"/>
  <c r="AF100" i="41"/>
  <c r="AC156" i="41"/>
  <c r="T118" i="41"/>
  <c r="O63" i="41"/>
  <c r="Q84" i="41"/>
  <c r="AJ143" i="41"/>
  <c r="T105" i="41"/>
  <c r="AO174" i="41"/>
  <c r="AI141" i="41"/>
  <c r="AC87" i="41"/>
  <c r="AL9" i="41"/>
  <c r="U109" i="41"/>
  <c r="AF153" i="41"/>
  <c r="R134" i="41"/>
  <c r="Q109" i="41"/>
  <c r="V172" i="41"/>
  <c r="AL40" i="41"/>
  <c r="AH218" i="41"/>
  <c r="W146" i="41"/>
  <c r="R135" i="41"/>
  <c r="X71" i="41"/>
  <c r="S221" i="41"/>
  <c r="M199" i="41"/>
  <c r="U104" i="41"/>
  <c r="X187" i="41"/>
  <c r="O37" i="41"/>
  <c r="O51" i="41"/>
  <c r="AK215" i="41"/>
  <c r="L47" i="41"/>
  <c r="W54" i="41"/>
  <c r="U156" i="41"/>
  <c r="AK189" i="41"/>
  <c r="Q99" i="41"/>
  <c r="AA144" i="41"/>
  <c r="R61" i="41"/>
  <c r="AN19" i="41"/>
  <c r="AG118" i="41"/>
  <c r="Z181" i="41"/>
  <c r="P185" i="41"/>
  <c r="X91" i="41"/>
  <c r="S60" i="41"/>
  <c r="W61" i="41"/>
  <c r="T40" i="41"/>
  <c r="AK187" i="41"/>
  <c r="AN23" i="41"/>
  <c r="AA17" i="41"/>
  <c r="AJ53" i="41"/>
  <c r="L33" i="41"/>
  <c r="W74" i="41"/>
  <c r="X31" i="41"/>
  <c r="W90" i="41"/>
  <c r="AF8" i="41"/>
  <c r="Q198" i="41"/>
  <c r="T6" i="41"/>
  <c r="Y170" i="41"/>
  <c r="AE172" i="41"/>
  <c r="AP29" i="41"/>
  <c r="P55" i="41"/>
  <c r="AR166" i="41"/>
  <c r="W143" i="41"/>
  <c r="AK29" i="41"/>
  <c r="O107" i="41"/>
  <c r="O26" i="41"/>
  <c r="AD11" i="41"/>
  <c r="AP196" i="41"/>
  <c r="S51" i="41"/>
  <c r="T27" i="41"/>
  <c r="T157" i="41"/>
  <c r="AR19" i="41"/>
  <c r="W167" i="41"/>
  <c r="AJ147" i="41"/>
  <c r="U27" i="41"/>
  <c r="AL74" i="41"/>
  <c r="AO145" i="41"/>
  <c r="O212" i="41"/>
  <c r="M169" i="41"/>
  <c r="AA75" i="41"/>
  <c r="Y23" i="41"/>
  <c r="AK83" i="41"/>
  <c r="AE158" i="41"/>
  <c r="M76" i="41"/>
  <c r="P39" i="41"/>
  <c r="AI95" i="41"/>
  <c r="AI8" i="41"/>
  <c r="AP91" i="41"/>
  <c r="Q52" i="41"/>
  <c r="U83" i="41"/>
  <c r="X221" i="41"/>
  <c r="AP23" i="41"/>
  <c r="S158" i="41"/>
  <c r="AM114" i="41"/>
  <c r="Q40" i="41"/>
  <c r="AE12" i="41"/>
  <c r="AK138" i="41"/>
  <c r="L211" i="41"/>
  <c r="AS7" i="41"/>
  <c r="R105" i="41"/>
  <c r="AP161" i="41"/>
  <c r="V79" i="41"/>
  <c r="AL48" i="41"/>
  <c r="AH220" i="41"/>
  <c r="O68" i="41"/>
  <c r="AF74" i="41"/>
  <c r="O148" i="41"/>
  <c r="N144" i="41"/>
  <c r="AR157" i="41"/>
  <c r="AR152" i="41"/>
  <c r="R109" i="41"/>
  <c r="AK74" i="41"/>
  <c r="Q69" i="41"/>
  <c r="T144" i="41"/>
  <c r="AK100" i="41"/>
  <c r="W69" i="41"/>
  <c r="U50" i="41"/>
  <c r="AO33" i="41"/>
  <c r="T8" i="41"/>
  <c r="AH22" i="41"/>
  <c r="T17" i="41"/>
  <c r="AC73" i="41"/>
  <c r="P69" i="41"/>
  <c r="AB172" i="41"/>
  <c r="AB23" i="41"/>
  <c r="AM12" i="41"/>
  <c r="AB53" i="41"/>
  <c r="AK154" i="41"/>
  <c r="L10" i="41"/>
  <c r="AF210" i="41"/>
  <c r="U19" i="41"/>
  <c r="Y164" i="41"/>
  <c r="AF20" i="41"/>
  <c r="AL12" i="41"/>
  <c r="N87" i="41"/>
  <c r="AH88" i="41"/>
  <c r="R198" i="41"/>
  <c r="M30" i="41"/>
  <c r="Y95" i="41"/>
  <c r="AF48" i="41"/>
  <c r="R90" i="41"/>
  <c r="AM52" i="41"/>
  <c r="AI67" i="41"/>
  <c r="AB37" i="41"/>
  <c r="S25" i="41"/>
  <c r="AR61" i="41"/>
  <c r="AF89" i="41"/>
  <c r="AI20" i="41"/>
  <c r="AE148" i="41"/>
  <c r="AP181" i="41"/>
  <c r="R23" i="41"/>
  <c r="AF214" i="41"/>
  <c r="U21" i="41"/>
  <c r="X95" i="41"/>
  <c r="AF170" i="41"/>
  <c r="AP140" i="41"/>
  <c r="AG98" i="41"/>
  <c r="AQ63" i="41"/>
  <c r="AE50" i="41"/>
  <c r="AQ186" i="41"/>
  <c r="X23" i="41"/>
  <c r="AN65" i="41"/>
  <c r="M88" i="41"/>
  <c r="S40" i="41"/>
  <c r="AP21" i="41"/>
  <c r="X49" i="41"/>
  <c r="AJ26" i="41"/>
  <c r="N84" i="41"/>
  <c r="N79" i="41"/>
  <c r="AA114" i="41"/>
  <c r="AK40" i="41"/>
  <c r="V31" i="41"/>
  <c r="AQ43" i="41"/>
  <c r="AJ22" i="41"/>
  <c r="L62" i="41"/>
  <c r="AN181" i="41"/>
  <c r="AM222" i="41"/>
  <c r="AJ98" i="41"/>
  <c r="Z65" i="41"/>
  <c r="AM159" i="41"/>
  <c r="AM39" i="41"/>
  <c r="W22" i="41"/>
  <c r="AO138" i="41"/>
  <c r="W185" i="41"/>
  <c r="S142" i="41"/>
  <c r="U145" i="41"/>
  <c r="R5" i="41"/>
  <c r="AF105" i="41"/>
  <c r="V45" i="41"/>
  <c r="AF85" i="41"/>
  <c r="N136" i="41"/>
  <c r="P151" i="41"/>
  <c r="R12" i="41"/>
  <c r="AN21" i="41"/>
  <c r="AB69" i="41"/>
  <c r="AD13" i="41"/>
  <c r="T164" i="41"/>
  <c r="AK197" i="41"/>
  <c r="AB57" i="41"/>
  <c r="W76" i="41"/>
  <c r="AF99" i="41"/>
  <c r="R118" i="41"/>
  <c r="AF59" i="41"/>
  <c r="P9" i="41"/>
  <c r="U92" i="41"/>
  <c r="L214" i="41"/>
  <c r="AJ12" i="41"/>
  <c r="O154" i="41"/>
  <c r="W9" i="41"/>
  <c r="Q209" i="41"/>
  <c r="AF135" i="41"/>
  <c r="AI34" i="41"/>
  <c r="AM166" i="41"/>
  <c r="AH25" i="41"/>
  <c r="P62" i="41"/>
  <c r="W89" i="41"/>
  <c r="Q169" i="41"/>
  <c r="AF172" i="41"/>
  <c r="AD53" i="41"/>
  <c r="AL54" i="41"/>
  <c r="AH114" i="41"/>
  <c r="V56" i="41"/>
  <c r="AP53" i="41"/>
  <c r="N57" i="41"/>
  <c r="P75" i="41"/>
  <c r="Y91" i="41"/>
  <c r="P174" i="41"/>
  <c r="AL159" i="41"/>
  <c r="Q5" i="41"/>
  <c r="P71" i="41"/>
  <c r="AN104" i="41"/>
  <c r="R21" i="41"/>
  <c r="X92" i="41"/>
  <c r="AH43" i="41"/>
  <c r="S184" i="41"/>
  <c r="AK90" i="41"/>
  <c r="AM21" i="41"/>
  <c r="AK46" i="41"/>
  <c r="AJ176" i="41"/>
  <c r="AG105" i="41"/>
  <c r="AJ31" i="41"/>
  <c r="M39" i="41"/>
  <c r="Q43" i="41"/>
  <c r="T38" i="41"/>
  <c r="W18" i="41"/>
  <c r="AE38" i="41"/>
  <c r="N11" i="41"/>
  <c r="T11" i="41"/>
  <c r="S68" i="41"/>
  <c r="W7" i="41"/>
  <c r="AJ30" i="41"/>
  <c r="L184" i="41"/>
  <c r="AG210" i="41"/>
  <c r="S182" i="41"/>
  <c r="R70" i="41"/>
  <c r="V62" i="41"/>
  <c r="O36" i="41"/>
  <c r="AB168" i="41"/>
  <c r="W114" i="41"/>
  <c r="AD63" i="41"/>
  <c r="AH41" i="41"/>
  <c r="AJ24" i="41"/>
  <c r="Z229" i="41"/>
  <c r="AB132" i="41"/>
  <c r="AI93" i="41"/>
  <c r="AF31" i="41"/>
  <c r="AC91" i="41"/>
  <c r="N22" i="41"/>
  <c r="AL140" i="41"/>
  <c r="O99" i="41"/>
  <c r="AM55" i="41"/>
  <c r="AP156" i="41"/>
  <c r="X12" i="41"/>
  <c r="AG57" i="41"/>
  <c r="AG170" i="41"/>
  <c r="Q59" i="41"/>
  <c r="AQ182" i="41"/>
  <c r="AM30" i="41"/>
  <c r="L48" i="41"/>
  <c r="Y45" i="41"/>
  <c r="M60" i="41"/>
  <c r="O29" i="41"/>
  <c r="AQ156" i="41"/>
  <c r="AF45" i="41"/>
  <c r="S161" i="41"/>
  <c r="R17" i="41"/>
  <c r="AN99" i="41"/>
  <c r="AI75" i="41"/>
  <c r="AQ49" i="41"/>
  <c r="P99" i="41"/>
  <c r="AA73" i="41"/>
  <c r="Z97" i="41"/>
  <c r="S80" i="41"/>
  <c r="L224" i="41"/>
  <c r="AG24" i="41"/>
  <c r="AS141" i="41"/>
  <c r="AM152" i="41"/>
  <c r="AR51" i="41"/>
  <c r="AM15" i="41"/>
  <c r="AL167" i="41"/>
  <c r="AA107" i="41"/>
  <c r="X226" i="41"/>
  <c r="M64" i="41"/>
  <c r="AN169" i="41"/>
  <c r="AR21" i="41"/>
  <c r="M47" i="41"/>
  <c r="V98" i="41"/>
  <c r="AL139" i="41"/>
  <c r="Q81" i="41"/>
  <c r="V37" i="41"/>
  <c r="P73" i="41"/>
  <c r="AG53" i="41"/>
  <c r="AG133" i="41"/>
  <c r="T149" i="41"/>
  <c r="U171" i="41"/>
  <c r="AC140" i="41"/>
  <c r="AJ96" i="41"/>
  <c r="Q158" i="41"/>
  <c r="Q56" i="41"/>
  <c r="R41" i="41"/>
  <c r="U48" i="41"/>
  <c r="AF39" i="41"/>
  <c r="V18" i="41"/>
  <c r="AF24" i="41"/>
  <c r="AI9" i="41"/>
  <c r="AB17" i="41"/>
  <c r="L94" i="41"/>
  <c r="M15" i="41"/>
  <c r="AB15" i="41"/>
  <c r="AB35" i="41"/>
  <c r="R89" i="41"/>
  <c r="AO43" i="41"/>
  <c r="R35" i="41"/>
  <c r="AJ41" i="41"/>
  <c r="AH148" i="41"/>
  <c r="X156" i="41"/>
  <c r="W65" i="41"/>
  <c r="AL92" i="41"/>
  <c r="P167" i="41"/>
  <c r="AQ159" i="41"/>
  <c r="P41" i="41"/>
  <c r="AM33" i="41"/>
  <c r="AI16" i="41"/>
  <c r="AC155" i="41"/>
  <c r="S14" i="41"/>
  <c r="AE67" i="41"/>
  <c r="AP5" i="41"/>
  <c r="AG134" i="41"/>
  <c r="AN143" i="41"/>
  <c r="AS135" i="41"/>
  <c r="AG107" i="41"/>
  <c r="AJ43" i="41"/>
  <c r="AD214" i="41"/>
  <c r="O97" i="41"/>
  <c r="R143" i="41"/>
  <c r="R214" i="41"/>
  <c r="AL97" i="41"/>
  <c r="R28" i="41"/>
  <c r="U77" i="41"/>
  <c r="Y31" i="41"/>
  <c r="AH153" i="41"/>
  <c r="AH164" i="41"/>
  <c r="Q66" i="41"/>
  <c r="V10" i="41"/>
  <c r="AJ148" i="41"/>
  <c r="S38" i="41"/>
  <c r="AS71" i="41"/>
  <c r="N20" i="41"/>
  <c r="Z136" i="41"/>
  <c r="M100" i="41"/>
  <c r="X18" i="41"/>
  <c r="AH19" i="41"/>
  <c r="AF73" i="41"/>
  <c r="AF143" i="41"/>
  <c r="AR15" i="41"/>
  <c r="L165" i="41"/>
  <c r="X148" i="41"/>
  <c r="AG44" i="41"/>
  <c r="X46" i="41"/>
  <c r="AD170" i="41"/>
  <c r="P16" i="41"/>
  <c r="AI87" i="41"/>
  <c r="R97" i="41"/>
  <c r="S150" i="41"/>
  <c r="AK107" i="41"/>
  <c r="X159" i="41"/>
  <c r="W187" i="41"/>
  <c r="P88" i="41"/>
  <c r="AN57" i="41"/>
  <c r="M225" i="41"/>
  <c r="AM67" i="41"/>
  <c r="Q13" i="41"/>
  <c r="M72" i="41"/>
  <c r="M151" i="41"/>
  <c r="AJ217" i="41"/>
  <c r="L70" i="41"/>
  <c r="Q14" i="41"/>
  <c r="X68" i="41"/>
  <c r="L54" i="41"/>
  <c r="M14" i="41"/>
  <c r="AD21" i="41"/>
  <c r="AG20" i="41"/>
  <c r="AI5" i="41"/>
  <c r="AL24" i="41"/>
  <c r="AD15" i="41"/>
  <c r="AI166" i="41"/>
  <c r="L6" i="41"/>
  <c r="O57" i="41"/>
  <c r="L44" i="41"/>
  <c r="AJ56" i="41"/>
  <c r="S8" i="41"/>
  <c r="AJ146" i="41"/>
  <c r="X53" i="41"/>
  <c r="AN198" i="41"/>
  <c r="AC222" i="41"/>
  <c r="Y142" i="41"/>
  <c r="Y150" i="41"/>
  <c r="Q34" i="41"/>
  <c r="Y172" i="41"/>
  <c r="M141" i="41"/>
  <c r="AF11" i="41"/>
  <c r="AL150" i="41"/>
  <c r="AF139" i="41"/>
  <c r="AK54" i="41"/>
  <c r="AH46" i="41"/>
  <c r="AG169" i="41"/>
  <c r="Z15" i="41"/>
  <c r="N114" i="41"/>
  <c r="AI114" i="41"/>
  <c r="AD166" i="41"/>
  <c r="P203" i="41"/>
  <c r="AI131" i="41"/>
  <c r="M78" i="41"/>
  <c r="O138" i="41"/>
  <c r="AG89" i="41"/>
  <c r="V22" i="41"/>
  <c r="P28" i="41"/>
  <c r="T95" i="41"/>
  <c r="AA165" i="41"/>
  <c r="AI52" i="41"/>
  <c r="AP158" i="41"/>
  <c r="AK44" i="41"/>
  <c r="AD198" i="41"/>
  <c r="Z89" i="41"/>
  <c r="AJ224" i="41"/>
  <c r="M35" i="41"/>
  <c r="M24" i="41"/>
  <c r="AA164" i="41"/>
  <c r="AM26" i="41"/>
  <c r="AF17" i="41"/>
  <c r="AF183" i="41"/>
  <c r="O106" i="41"/>
  <c r="R141" i="41"/>
  <c r="AM71" i="41"/>
  <c r="AI50" i="41"/>
  <c r="AH142" i="41"/>
  <c r="S105" i="41"/>
  <c r="AN136" i="41"/>
  <c r="AN157" i="41"/>
  <c r="U80" i="41"/>
  <c r="AJ223" i="41"/>
  <c r="AK51" i="41"/>
  <c r="AF57" i="41"/>
  <c r="P33" i="41"/>
  <c r="Z21" i="41"/>
  <c r="M150" i="41"/>
  <c r="AE43" i="41"/>
  <c r="N27" i="41"/>
  <c r="AI38" i="41"/>
  <c r="Y57" i="41"/>
  <c r="L164" i="41"/>
  <c r="T82" i="41"/>
  <c r="AA49" i="41"/>
  <c r="Y135" i="41"/>
  <c r="AJ93" i="41"/>
  <c r="M21" i="41"/>
  <c r="U65" i="41"/>
  <c r="X84" i="41"/>
  <c r="Q95" i="41"/>
  <c r="M94" i="41"/>
  <c r="O12" i="41"/>
  <c r="AM31" i="41"/>
  <c r="L63" i="41"/>
  <c r="AN131" i="41"/>
  <c r="AA146" i="41"/>
  <c r="AG203" i="41"/>
  <c r="O80" i="41"/>
  <c r="AA15" i="41"/>
  <c r="AO117" i="41"/>
  <c r="AG135" i="41"/>
  <c r="U32" i="41"/>
  <c r="AP218" i="41"/>
  <c r="AD100" i="41"/>
  <c r="U44" i="41"/>
  <c r="AQ141" i="41"/>
  <c r="AM19" i="41"/>
  <c r="AI79" i="41"/>
  <c r="AJ184" i="41"/>
  <c r="Z37" i="41"/>
  <c r="P23" i="41"/>
  <c r="AO102" i="41"/>
  <c r="U184" i="41"/>
  <c r="N64" i="41"/>
  <c r="AI46" i="41"/>
  <c r="AH39" i="41"/>
  <c r="Y51" i="41"/>
  <c r="V53" i="41"/>
  <c r="T203" i="41"/>
  <c r="AJ46" i="41"/>
  <c r="AC23" i="41"/>
  <c r="AJ64" i="41"/>
  <c r="AC218" i="41"/>
  <c r="AE37" i="41"/>
  <c r="O22" i="41"/>
  <c r="W51" i="41"/>
  <c r="AL222" i="41"/>
  <c r="AG8" i="41"/>
  <c r="W212" i="41"/>
  <c r="AK136" i="41"/>
  <c r="AM94" i="41"/>
  <c r="AH141" i="41"/>
  <c r="AJ54" i="41"/>
  <c r="AJ78" i="41"/>
  <c r="W80" i="41"/>
  <c r="AC165" i="41"/>
  <c r="T44" i="41"/>
  <c r="V181" i="41"/>
  <c r="AJ167" i="41"/>
  <c r="AC57" i="41"/>
  <c r="AR144" i="41"/>
  <c r="V25" i="41"/>
  <c r="AM172" i="41"/>
  <c r="AD45" i="41"/>
  <c r="U72" i="41"/>
  <c r="AG66" i="41"/>
  <c r="U143" i="41"/>
  <c r="L154" i="41"/>
  <c r="AF173" i="41"/>
  <c r="P170" i="41"/>
  <c r="Z9" i="41"/>
  <c r="AH48" i="41"/>
  <c r="X39" i="41"/>
  <c r="AL208" i="41"/>
  <c r="AM27" i="41"/>
  <c r="AJ229" i="41"/>
  <c r="P229" i="41"/>
  <c r="AP198" i="41"/>
  <c r="W156" i="41"/>
  <c r="X50" i="41"/>
  <c r="Y146" i="41"/>
  <c r="AQ229" i="41"/>
  <c r="N77" i="41"/>
  <c r="U73" i="41"/>
  <c r="AD215" i="41"/>
  <c r="V57" i="41"/>
  <c r="R29" i="41"/>
  <c r="AE29" i="41"/>
  <c r="AE80" i="41"/>
  <c r="Z29" i="41"/>
  <c r="U55" i="41"/>
  <c r="V159" i="41"/>
  <c r="AD99" i="41"/>
  <c r="AI167" i="41"/>
  <c r="AS105" i="41"/>
  <c r="AK106" i="41"/>
  <c r="AF19" i="41"/>
  <c r="T23" i="41"/>
  <c r="AJ183" i="41"/>
  <c r="AM42" i="41"/>
  <c r="AS165" i="41"/>
  <c r="L66" i="41"/>
  <c r="AC188" i="41"/>
  <c r="AO172" i="41"/>
  <c r="M55" i="41"/>
  <c r="L88" i="41"/>
  <c r="M49" i="41"/>
  <c r="S54" i="41"/>
  <c r="AE14" i="41"/>
  <c r="M198" i="41"/>
  <c r="S21" i="41"/>
  <c r="AG42" i="41"/>
  <c r="P225" i="41"/>
  <c r="AR83" i="41"/>
  <c r="AP143" i="41"/>
  <c r="S141" i="41"/>
  <c r="AK101" i="41"/>
  <c r="T222" i="41"/>
  <c r="AJ90" i="41"/>
  <c r="AQ59" i="41"/>
  <c r="AM73" i="41"/>
  <c r="O74" i="41"/>
  <c r="AK140" i="41"/>
  <c r="R102" i="41"/>
  <c r="P143" i="41"/>
  <c r="Q32" i="41"/>
  <c r="O77" i="41"/>
  <c r="AJ11" i="41"/>
  <c r="U16" i="41"/>
  <c r="AE186" i="41"/>
  <c r="AH104" i="41"/>
  <c r="AA38" i="41"/>
  <c r="AO159" i="41"/>
  <c r="AM209" i="41"/>
  <c r="V17" i="41"/>
  <c r="AD139" i="41"/>
  <c r="AG78" i="41"/>
  <c r="AH14" i="41"/>
  <c r="W142" i="41"/>
  <c r="Y220" i="41"/>
  <c r="R98" i="41"/>
  <c r="L12" i="41"/>
  <c r="AC5" i="41"/>
  <c r="AO143" i="41"/>
  <c r="AJ17" i="41"/>
  <c r="AM76" i="41"/>
  <c r="AA171" i="41"/>
  <c r="AI94" i="41"/>
  <c r="V19" i="41"/>
  <c r="AC15" i="41"/>
  <c r="Q150" i="41"/>
  <c r="L49" i="41"/>
  <c r="X8" i="41"/>
  <c r="AB33" i="41"/>
  <c r="U59" i="41"/>
  <c r="AB99" i="41"/>
  <c r="R15" i="41"/>
  <c r="S229" i="41"/>
  <c r="V70" i="41"/>
  <c r="AS159" i="41"/>
  <c r="P141" i="41"/>
  <c r="S30" i="41"/>
  <c r="AR106" i="41"/>
  <c r="V64" i="41"/>
  <c r="AK22" i="41"/>
  <c r="AN47" i="41"/>
  <c r="AS186" i="41"/>
  <c r="AG201" i="41"/>
  <c r="AM170" i="41"/>
  <c r="AM54" i="41"/>
  <c r="AJ203" i="41"/>
  <c r="X87" i="41"/>
  <c r="AH78" i="41"/>
  <c r="AM38" i="41"/>
  <c r="Q24" i="41"/>
  <c r="L53" i="41"/>
  <c r="W36" i="41"/>
  <c r="AF92" i="41"/>
  <c r="T34" i="41"/>
  <c r="AH73" i="41"/>
  <c r="P42" i="41"/>
  <c r="AH149" i="41"/>
  <c r="AQ37" i="41"/>
  <c r="AC154" i="41"/>
  <c r="AC217" i="41"/>
  <c r="AR9" i="41"/>
  <c r="AB149" i="41"/>
  <c r="U41" i="41"/>
  <c r="P10" i="41"/>
  <c r="AF134" i="41"/>
  <c r="AL30" i="41"/>
  <c r="AC168" i="41"/>
  <c r="S144" i="41"/>
  <c r="AQ103" i="41"/>
  <c r="AA131" i="41"/>
  <c r="AE25" i="41"/>
  <c r="N134" i="41"/>
  <c r="AG7" i="41"/>
  <c r="AA51" i="41"/>
  <c r="L89" i="41"/>
  <c r="AI76" i="41"/>
  <c r="Q83" i="41"/>
  <c r="AJ157" i="41"/>
  <c r="AB47" i="41"/>
  <c r="AJ149" i="41"/>
  <c r="AK48" i="41"/>
  <c r="AG6" i="41"/>
  <c r="L132" i="41"/>
  <c r="AP103" i="41"/>
  <c r="AG16" i="41"/>
  <c r="AR89" i="41"/>
  <c r="AG55" i="41"/>
  <c r="AG64" i="41"/>
  <c r="AF90" i="41"/>
  <c r="S59" i="41"/>
  <c r="AM16" i="41"/>
  <c r="S37" i="41"/>
  <c r="O96" i="41"/>
  <c r="X32" i="41"/>
  <c r="Q211" i="41"/>
  <c r="R106" i="41"/>
  <c r="AD9" i="41"/>
  <c r="AJ52" i="41"/>
  <c r="AS201" i="41"/>
  <c r="AB100" i="41"/>
  <c r="AK23" i="41"/>
  <c r="Y7" i="41"/>
  <c r="AG80" i="41"/>
  <c r="AI23" i="41"/>
  <c r="X81" i="41"/>
  <c r="AM60" i="41"/>
  <c r="AM91" i="41"/>
  <c r="Q10" i="41"/>
  <c r="S9" i="41"/>
  <c r="O173" i="41"/>
  <c r="S10" i="41"/>
  <c r="AA211" i="41"/>
  <c r="AH216" i="41"/>
  <c r="AC103" i="41"/>
  <c r="AD172" i="41"/>
  <c r="X60" i="41"/>
  <c r="AP200" i="41"/>
  <c r="Y197" i="41"/>
  <c r="AJ74" i="41"/>
  <c r="AK131" i="41"/>
  <c r="L5" i="41"/>
  <c r="AH31" i="41"/>
  <c r="P8" i="41"/>
  <c r="AF95" i="41"/>
  <c r="V133" i="41"/>
  <c r="P79" i="41"/>
  <c r="AJ10" i="41"/>
  <c r="AE185" i="41"/>
  <c r="AK42" i="41"/>
  <c r="AO163" i="41"/>
  <c r="X9" i="41"/>
  <c r="AJ7" i="41"/>
  <c r="AA118" i="41"/>
  <c r="AA27" i="41"/>
  <c r="S31" i="41"/>
  <c r="V82" i="41"/>
  <c r="AG59" i="41"/>
  <c r="L182" i="41"/>
  <c r="AP171" i="41"/>
  <c r="Q47" i="41"/>
  <c r="AB77" i="41"/>
  <c r="AH147" i="41"/>
  <c r="AJ27" i="41"/>
  <c r="N155" i="41"/>
  <c r="S97" i="41"/>
  <c r="X104" i="41"/>
  <c r="Q220" i="41"/>
  <c r="AF220" i="41"/>
  <c r="AK53" i="41"/>
  <c r="AO104" i="41"/>
  <c r="AJ92" i="41"/>
  <c r="AG47" i="41"/>
  <c r="AS117" i="41"/>
  <c r="L198" i="41"/>
  <c r="Q90" i="41"/>
  <c r="AR107" i="41"/>
  <c r="Y27" i="41"/>
  <c r="AE63" i="41"/>
  <c r="AM57" i="41"/>
  <c r="AL109" i="41"/>
  <c r="U182" i="41"/>
  <c r="AQ89" i="41"/>
  <c r="AC39" i="41"/>
  <c r="AQ170" i="41"/>
  <c r="AS109" i="41"/>
  <c r="AJ139" i="41"/>
  <c r="L150" i="41"/>
  <c r="AK38" i="41"/>
  <c r="W12" i="41"/>
  <c r="U57" i="41"/>
  <c r="O201" i="41"/>
  <c r="Q55" i="41"/>
  <c r="X76" i="41"/>
  <c r="AD31" i="41"/>
  <c r="AN197" i="41"/>
  <c r="AF174" i="41"/>
  <c r="AJ182" i="41"/>
  <c r="T133" i="41"/>
  <c r="X182" i="41"/>
  <c r="AM69" i="41"/>
  <c r="AS29" i="41"/>
  <c r="U22" i="41"/>
  <c r="M118" i="41"/>
  <c r="N35" i="41"/>
  <c r="AR43" i="41"/>
  <c r="AG11" i="41"/>
  <c r="AD196" i="41"/>
  <c r="AG33" i="41"/>
  <c r="N56" i="41"/>
  <c r="T37" i="41"/>
  <c r="AM223" i="41"/>
  <c r="O60" i="41"/>
  <c r="AE153" i="41"/>
  <c r="AF133" i="41"/>
  <c r="AB184" i="41"/>
  <c r="T169" i="41"/>
  <c r="V7" i="41"/>
  <c r="AL210" i="41"/>
  <c r="T160" i="41"/>
  <c r="X69" i="41"/>
  <c r="AA41" i="41"/>
  <c r="X43" i="41"/>
  <c r="AH107" i="41"/>
  <c r="AG154" i="41"/>
  <c r="Z19" i="41"/>
  <c r="Q132" i="41"/>
  <c r="AD168" i="41"/>
  <c r="AI171" i="41"/>
  <c r="AA100" i="41"/>
  <c r="AF47" i="41"/>
  <c r="AJ133" i="41"/>
  <c r="P157" i="41"/>
  <c r="U161" i="41"/>
  <c r="AD222" i="41"/>
  <c r="W87" i="41"/>
  <c r="AL55" i="41"/>
  <c r="AB183" i="41"/>
  <c r="AP9" i="41"/>
  <c r="AR149" i="41"/>
  <c r="Q53" i="41"/>
  <c r="L19" i="41"/>
  <c r="AG27" i="41"/>
  <c r="P6" i="41"/>
  <c r="X7" i="41"/>
  <c r="AA214" i="41"/>
  <c r="AG61" i="41"/>
  <c r="L81" i="41"/>
  <c r="AL94" i="41"/>
  <c r="Q86" i="41"/>
  <c r="P43" i="41"/>
  <c r="Q21" i="41"/>
  <c r="T53" i="41"/>
  <c r="Z154" i="41"/>
  <c r="AK12" i="41"/>
  <c r="AH26" i="41"/>
  <c r="AO81" i="41"/>
  <c r="R76" i="41"/>
  <c r="M12" i="41"/>
  <c r="P102" i="41"/>
  <c r="R157" i="41"/>
  <c r="AG167" i="41"/>
  <c r="AG132" i="41"/>
  <c r="N8" i="41"/>
  <c r="AM87" i="41"/>
  <c r="AA136" i="41"/>
  <c r="T28" i="41"/>
  <c r="W62" i="41"/>
  <c r="AK28" i="41"/>
  <c r="U157" i="41"/>
  <c r="AK78" i="41"/>
  <c r="T145" i="41"/>
  <c r="AS27" i="41"/>
  <c r="V166" i="41"/>
  <c r="Q6" i="41"/>
  <c r="R92" i="41"/>
  <c r="AM23" i="41"/>
  <c r="Q103" i="41"/>
  <c r="X103" i="41"/>
  <c r="M40" i="41"/>
  <c r="O69" i="41"/>
  <c r="U99" i="41"/>
  <c r="AN73" i="41"/>
  <c r="U187" i="41"/>
  <c r="AN35" i="41"/>
  <c r="AH23" i="41"/>
  <c r="L64" i="41"/>
  <c r="AH106" i="41"/>
  <c r="L27" i="41"/>
  <c r="V14" i="41"/>
  <c r="AJ97" i="41"/>
  <c r="AM20" i="41"/>
  <c r="AS25" i="41"/>
  <c r="Q181" i="41"/>
  <c r="AJ28" i="41"/>
  <c r="AN39" i="41"/>
  <c r="AS93" i="41"/>
  <c r="AO29" i="41"/>
  <c r="R142" i="41"/>
  <c r="AF148" i="41"/>
  <c r="L78" i="41"/>
  <c r="Y161" i="41"/>
  <c r="M107" i="41"/>
  <c r="AL26" i="41"/>
  <c r="AL136" i="41"/>
  <c r="X176" i="41"/>
  <c r="Q159" i="41"/>
  <c r="AR13" i="41"/>
  <c r="T5" i="41"/>
  <c r="R169" i="41"/>
  <c r="O42" i="41"/>
  <c r="S17" i="41"/>
  <c r="AF25" i="41"/>
  <c r="AF201" i="41"/>
  <c r="AM224" i="41"/>
  <c r="P162" i="41"/>
  <c r="N156" i="41"/>
  <c r="S92" i="41"/>
  <c r="AI70" i="41"/>
  <c r="W75" i="41"/>
  <c r="AE77" i="41"/>
  <c r="Z38" i="41"/>
  <c r="L82" i="41"/>
  <c r="AG86" i="41"/>
  <c r="AQ167" i="41"/>
  <c r="AI36" i="41"/>
  <c r="AP132" i="41"/>
  <c r="S222" i="41"/>
  <c r="AJ19" i="41"/>
  <c r="L185" i="41"/>
  <c r="R40" i="41"/>
  <c r="P91" i="41"/>
  <c r="W33" i="41"/>
  <c r="Q152" i="41"/>
  <c r="AJ32" i="41"/>
  <c r="U211" i="41"/>
  <c r="AO25" i="41"/>
  <c r="P82" i="41"/>
  <c r="AM146" i="41"/>
  <c r="Q7" i="41"/>
  <c r="N47" i="41"/>
  <c r="P15" i="41"/>
  <c r="U15" i="41"/>
  <c r="AM56" i="41"/>
  <c r="R16" i="41"/>
  <c r="U165" i="41"/>
  <c r="AB81" i="41"/>
  <c r="AI69" i="41"/>
  <c r="AR147" i="41"/>
  <c r="R85" i="41"/>
  <c r="AQ45" i="41"/>
  <c r="AS154" i="41"/>
  <c r="AC89" i="41"/>
  <c r="AQ95" i="41"/>
  <c r="AK64" i="41"/>
  <c r="AH150" i="41"/>
  <c r="AH53" i="41"/>
  <c r="U61" i="41"/>
  <c r="AF43" i="41"/>
  <c r="AR49" i="41"/>
  <c r="AG156" i="41"/>
  <c r="AE155" i="41"/>
  <c r="M187" i="41"/>
  <c r="R211" i="41"/>
  <c r="Q76" i="41"/>
  <c r="AG54" i="41"/>
  <c r="T212" i="41"/>
  <c r="R148" i="41"/>
  <c r="AJ135" i="41"/>
  <c r="O141" i="41"/>
  <c r="AK58" i="41"/>
  <c r="AG14" i="41"/>
  <c r="AL135" i="41"/>
  <c r="Y131" i="41"/>
  <c r="AN27" i="41"/>
  <c r="L7" i="41"/>
  <c r="AF62" i="41"/>
  <c r="AE45" i="41"/>
  <c r="AJ69" i="41"/>
  <c r="AC182" i="41"/>
  <c r="T41" i="41"/>
  <c r="Z47" i="41"/>
  <c r="AL23" i="41"/>
  <c r="Z133" i="41"/>
  <c r="AE7" i="41"/>
  <c r="AK32" i="41"/>
  <c r="P34" i="41"/>
  <c r="AE6" i="41"/>
  <c r="AO156" i="41"/>
  <c r="O28" i="41"/>
  <c r="AG15" i="41"/>
  <c r="AB182" i="41"/>
  <c r="AB109" i="41"/>
  <c r="O44" i="41"/>
  <c r="Q149" i="41"/>
  <c r="N61" i="41"/>
  <c r="R132" i="41"/>
  <c r="N34" i="41"/>
  <c r="W91" i="41"/>
  <c r="AL117" i="41"/>
  <c r="S44" i="41"/>
  <c r="AI15" i="41"/>
  <c r="AB11" i="41"/>
  <c r="AQ184" i="41"/>
  <c r="AJ67" i="41"/>
  <c r="AO65" i="41"/>
  <c r="V29" i="41"/>
  <c r="X166" i="41"/>
  <c r="N42" i="41"/>
  <c r="Y75" i="41"/>
  <c r="AJ9" i="41"/>
  <c r="AP209" i="41"/>
  <c r="AF12" i="41"/>
  <c r="Q54" i="41"/>
  <c r="P133" i="41"/>
  <c r="AI105" i="41"/>
  <c r="AQ168" i="41"/>
  <c r="Y107" i="41"/>
  <c r="AB38" i="41"/>
  <c r="AH213" i="41"/>
  <c r="AJ47" i="41"/>
  <c r="AK141" i="41"/>
  <c r="P103" i="41"/>
  <c r="AD143" i="41"/>
  <c r="AG83" i="41"/>
  <c r="M210" i="41"/>
  <c r="M63" i="41"/>
  <c r="R72" i="41"/>
  <c r="W63" i="41"/>
  <c r="AF64" i="41"/>
  <c r="AG62" i="41"/>
  <c r="N14" i="41"/>
  <c r="AJ8" i="41"/>
  <c r="M44" i="41"/>
  <c r="M23" i="41"/>
  <c r="Q51" i="41"/>
  <c r="Z17" i="41"/>
  <c r="AL22" i="41"/>
  <c r="L14" i="41"/>
  <c r="AQ55" i="41"/>
  <c r="AC142" i="41"/>
  <c r="AH62" i="41"/>
  <c r="AD133" i="41"/>
  <c r="R86" i="41"/>
  <c r="S173" i="41"/>
  <c r="P101" i="41"/>
  <c r="AK6" i="41"/>
  <c r="Z39" i="41"/>
  <c r="AA77" i="41"/>
  <c r="R94" i="41"/>
  <c r="P53" i="41"/>
  <c r="N182" i="41"/>
  <c r="L85" i="41"/>
  <c r="AE95" i="41"/>
  <c r="AD17" i="41"/>
  <c r="AG35" i="41"/>
  <c r="S18" i="41"/>
  <c r="W27" i="41"/>
  <c r="AR140" i="41"/>
  <c r="S24" i="41"/>
  <c r="AH68" i="41"/>
  <c r="AO7" i="41"/>
  <c r="L77" i="41"/>
  <c r="AE58" i="41"/>
  <c r="U29" i="41"/>
  <c r="W118" i="41"/>
  <c r="Z11" i="41"/>
  <c r="U35" i="41"/>
  <c r="V68" i="41"/>
  <c r="AO19" i="41"/>
  <c r="W135" i="41"/>
  <c r="AC163" i="41"/>
  <c r="AH7" i="41"/>
  <c r="R171" i="41"/>
  <c r="AK184" i="41"/>
  <c r="AL200" i="41"/>
  <c r="N109" i="41"/>
  <c r="AC63" i="41"/>
  <c r="U102" i="41"/>
  <c r="AG139" i="41"/>
  <c r="AB135" i="41"/>
  <c r="AQ83" i="41"/>
  <c r="AM181" i="41"/>
  <c r="Z199" i="41"/>
  <c r="AO118" i="41"/>
  <c r="AG60" i="41"/>
  <c r="AJ29" i="41"/>
  <c r="AN33" i="41"/>
  <c r="AL15" i="41"/>
  <c r="N226" i="41"/>
  <c r="AB150" i="41"/>
  <c r="AD181" i="41"/>
  <c r="V11" i="41"/>
  <c r="AK169" i="41"/>
  <c r="AC53" i="41"/>
  <c r="AE84" i="41"/>
  <c r="AR75" i="41"/>
  <c r="N7" i="41"/>
  <c r="AI160" i="41"/>
  <c r="N68" i="41"/>
  <c r="AM17" i="41"/>
  <c r="AC183" i="41"/>
  <c r="X26" i="41"/>
  <c r="Q136" i="41"/>
  <c r="O168" i="41"/>
  <c r="P90" i="41"/>
  <c r="V188" i="41"/>
  <c r="R7" i="41"/>
  <c r="S39" i="41"/>
  <c r="AA91" i="41"/>
  <c r="O167" i="41"/>
  <c r="AL98" i="41"/>
  <c r="AM213" i="41"/>
  <c r="Y67" i="41"/>
  <c r="T90" i="41"/>
  <c r="AK134" i="41"/>
  <c r="Y225" i="41"/>
  <c r="Q154" i="41"/>
  <c r="O7" i="41"/>
  <c r="Y69" i="41"/>
  <c r="AB75" i="41"/>
  <c r="AK82" i="41"/>
  <c r="AH30" i="41"/>
  <c r="AQ7" i="41"/>
  <c r="AP93" i="41"/>
  <c r="AA153" i="41"/>
  <c r="AL63" i="41"/>
  <c r="N43" i="41"/>
  <c r="U18" i="41"/>
  <c r="AD41" i="41"/>
  <c r="R18" i="41"/>
  <c r="Q19" i="41"/>
  <c r="AO223" i="41"/>
  <c r="O56" i="41"/>
  <c r="AA174" i="41"/>
  <c r="M53" i="41"/>
  <c r="Z81" i="41"/>
  <c r="Z25" i="41"/>
  <c r="V21" i="41"/>
  <c r="AP13" i="41"/>
  <c r="W24" i="41"/>
  <c r="M161" i="41"/>
  <c r="AS147" i="41"/>
  <c r="AG182" i="41"/>
  <c r="U64" i="41"/>
  <c r="AI35" i="41"/>
  <c r="X98" i="41"/>
  <c r="X58" i="41"/>
  <c r="AF40" i="41"/>
  <c r="AI21" i="41"/>
  <c r="AE165" i="41"/>
  <c r="AN67" i="41"/>
  <c r="AA57" i="41"/>
  <c r="AH10" i="41"/>
  <c r="L75" i="41"/>
  <c r="AF197" i="41"/>
  <c r="R47" i="41"/>
  <c r="N106" i="41"/>
  <c r="M50" i="41"/>
  <c r="V146" i="41"/>
  <c r="T136" i="41"/>
  <c r="AB29" i="41"/>
  <c r="R77" i="41"/>
  <c r="AH93" i="41"/>
  <c r="AE100" i="41"/>
  <c r="N181" i="41"/>
  <c r="AL38" i="41"/>
  <c r="AR37" i="41"/>
  <c r="AM106" i="41"/>
  <c r="Z45" i="41"/>
  <c r="AH15" i="41"/>
  <c r="AB214" i="41"/>
  <c r="AG94" i="41"/>
  <c r="AE103" i="41"/>
  <c r="AM29" i="41"/>
  <c r="Q79" i="41"/>
  <c r="AK217" i="41"/>
  <c r="AE19" i="41"/>
  <c r="AR53" i="41"/>
  <c r="AN152" i="41"/>
  <c r="AC100" i="41"/>
  <c r="AN29" i="41"/>
  <c r="AA89" i="41"/>
  <c r="O46" i="41"/>
  <c r="AP33" i="41"/>
  <c r="AA182" i="41"/>
  <c r="AG13" i="41"/>
  <c r="W217" i="41"/>
  <c r="S225" i="41"/>
  <c r="AG17" i="41"/>
  <c r="AF67" i="41"/>
  <c r="S163" i="41"/>
  <c r="W85" i="41"/>
  <c r="P172" i="41"/>
  <c r="AC158" i="41"/>
  <c r="AH51" i="41"/>
  <c r="AS15" i="41"/>
  <c r="AG37" i="41"/>
  <c r="AC47" i="41"/>
  <c r="N65" i="41"/>
  <c r="AN184" i="41"/>
  <c r="L50" i="41"/>
  <c r="AM35" i="41"/>
  <c r="O62" i="41"/>
  <c r="AF35" i="41"/>
  <c r="W183" i="41"/>
  <c r="AR142" i="41"/>
  <c r="N171" i="41"/>
  <c r="N85" i="41"/>
  <c r="M220" i="41"/>
  <c r="O38" i="41"/>
  <c r="M83" i="41"/>
  <c r="AP224" i="41"/>
  <c r="AI19" i="41"/>
  <c r="W104" i="41"/>
  <c r="L22" i="41"/>
  <c r="AP55" i="41"/>
  <c r="Z59" i="41"/>
  <c r="T43" i="41"/>
  <c r="L36" i="41"/>
  <c r="X5" i="41"/>
  <c r="AQ21" i="41"/>
  <c r="S226" i="41"/>
  <c r="L37" i="41"/>
  <c r="U96" i="41"/>
  <c r="AL33" i="41"/>
  <c r="AA9" i="41"/>
  <c r="Q25" i="41"/>
  <c r="S86" i="41"/>
  <c r="Q15" i="41"/>
  <c r="AJ49" i="41"/>
  <c r="AD140" i="41"/>
  <c r="AM37" i="41"/>
  <c r="Y81" i="41"/>
  <c r="W11" i="41"/>
  <c r="AR200" i="41"/>
  <c r="N71" i="41"/>
  <c r="W58" i="41"/>
  <c r="AC203" i="41"/>
  <c r="AA79" i="41"/>
  <c r="AK8" i="41"/>
  <c r="AE18" i="41"/>
  <c r="AM7" i="41"/>
  <c r="R48" i="41"/>
  <c r="P14" i="41"/>
  <c r="AB101" i="41"/>
  <c r="AD211" i="41"/>
  <c r="AL28" i="41"/>
  <c r="AG30" i="41"/>
  <c r="AI72" i="41"/>
  <c r="S48" i="41"/>
  <c r="AL161" i="41"/>
  <c r="AB154" i="41"/>
  <c r="AD106" i="41"/>
  <c r="Q139" i="41"/>
  <c r="W151" i="41"/>
  <c r="AQ33" i="41"/>
  <c r="AE208" i="41"/>
  <c r="AK67" i="41"/>
  <c r="AR33" i="41"/>
  <c r="AL72" i="41"/>
  <c r="AF56" i="41"/>
  <c r="AJ61" i="41"/>
  <c r="T62" i="41"/>
  <c r="AR35" i="41"/>
  <c r="AP63" i="41"/>
  <c r="AP83" i="41"/>
  <c r="Q224" i="41"/>
  <c r="P160" i="41"/>
  <c r="AI163" i="41"/>
  <c r="T170" i="41"/>
  <c r="V44" i="41"/>
  <c r="AL11" i="41"/>
  <c r="AD19" i="41"/>
  <c r="U114" i="41"/>
  <c r="AQ166" i="41"/>
  <c r="N6" i="41"/>
  <c r="AK39" i="41"/>
  <c r="AE101" i="41"/>
  <c r="AC17" i="41"/>
  <c r="AK85" i="41"/>
  <c r="AN147" i="41"/>
  <c r="L97" i="41"/>
  <c r="AQ118" i="41"/>
  <c r="V105" i="41"/>
  <c r="AN93" i="41"/>
  <c r="AR45" i="41"/>
  <c r="AH131" i="41"/>
  <c r="N74" i="41"/>
  <c r="AS133" i="41"/>
  <c r="U70" i="41"/>
  <c r="AN53" i="41"/>
  <c r="N49" i="41"/>
  <c r="AG49" i="41"/>
  <c r="AN59" i="41"/>
  <c r="AK16" i="41"/>
  <c r="AR146" i="41"/>
  <c r="AF81" i="41"/>
  <c r="V74" i="41"/>
  <c r="AK35" i="41"/>
  <c r="P45" i="41"/>
  <c r="Q27" i="41"/>
  <c r="AL19" i="41"/>
  <c r="V72" i="41"/>
  <c r="P38" i="41"/>
  <c r="M106" i="41"/>
  <c r="X161" i="41"/>
  <c r="M59" i="41"/>
  <c r="R26" i="41"/>
  <c r="AG38" i="41"/>
  <c r="M9" i="41"/>
  <c r="N62" i="41"/>
  <c r="AR105" i="41"/>
  <c r="AI53" i="41"/>
  <c r="L28" i="41"/>
  <c r="S46" i="41"/>
  <c r="AS158" i="41"/>
  <c r="W15" i="41"/>
  <c r="R30" i="41"/>
  <c r="AK142" i="41"/>
  <c r="M152" i="41"/>
  <c r="N137" i="41"/>
  <c r="AQ85" i="41"/>
  <c r="S56" i="41"/>
  <c r="X78" i="41"/>
  <c r="N23" i="41"/>
  <c r="AD97" i="41"/>
  <c r="V75" i="41"/>
  <c r="Z169" i="41"/>
  <c r="AP145" i="41"/>
  <c r="AI30" i="41"/>
  <c r="X16" i="41"/>
  <c r="X27" i="41"/>
  <c r="AF32" i="41"/>
  <c r="N24" i="41"/>
  <c r="AN137" i="41"/>
  <c r="AP225" i="41"/>
  <c r="P83" i="41"/>
  <c r="N90" i="41"/>
  <c r="AN25" i="41"/>
  <c r="Z148" i="41"/>
  <c r="T107" i="41"/>
  <c r="R22" i="41"/>
  <c r="AG171" i="41"/>
  <c r="L109" i="41"/>
  <c r="AR97" i="41"/>
  <c r="M156" i="41"/>
  <c r="AJ222" i="41"/>
  <c r="V12" i="41"/>
  <c r="AQ53" i="41"/>
  <c r="S83" i="41"/>
  <c r="Y63" i="41"/>
  <c r="M154" i="41"/>
  <c r="AF137" i="41"/>
  <c r="AO69" i="41"/>
  <c r="V13" i="41"/>
  <c r="P63" i="41"/>
  <c r="AD51" i="41"/>
  <c r="Y114" i="41"/>
  <c r="T139" i="41"/>
  <c r="R44" i="41"/>
  <c r="M16" i="41"/>
  <c r="T7" i="41"/>
  <c r="AS55" i="41"/>
  <c r="AE137" i="41"/>
  <c r="L167" i="41"/>
  <c r="AL46" i="41"/>
  <c r="AM219" i="41"/>
  <c r="AH37" i="41"/>
  <c r="AE134" i="41"/>
  <c r="AE82" i="41"/>
  <c r="AF10" i="41"/>
  <c r="AA21" i="41"/>
  <c r="O89" i="41"/>
  <c r="N70" i="41"/>
  <c r="Z93" i="41"/>
  <c r="V144" i="41"/>
  <c r="AJ58" i="41"/>
  <c r="U20" i="41"/>
  <c r="AE70" i="41"/>
  <c r="W159" i="41"/>
  <c r="AJ33" i="41"/>
  <c r="AH56" i="41"/>
  <c r="AS51" i="41"/>
  <c r="N97" i="41"/>
  <c r="AH100" i="41"/>
  <c r="Y41" i="41"/>
  <c r="S42" i="41"/>
  <c r="T12" i="41"/>
  <c r="L23" i="41"/>
  <c r="AN162" i="41"/>
  <c r="AL41" i="41"/>
  <c r="U24" i="41"/>
  <c r="W66" i="41"/>
  <c r="AH152" i="41"/>
  <c r="Z100" i="41"/>
  <c r="Q62" i="41"/>
  <c r="V23" i="41"/>
  <c r="AJ196" i="41"/>
  <c r="T91" i="41"/>
  <c r="R56" i="41"/>
  <c r="W25" i="41"/>
  <c r="Z173" i="41"/>
  <c r="AF141" i="41"/>
  <c r="X134" i="41"/>
  <c r="AD134" i="41"/>
  <c r="V114" i="41"/>
  <c r="Q35" i="41"/>
  <c r="Z33" i="41"/>
  <c r="O135" i="41"/>
  <c r="AE41" i="41"/>
  <c r="Q223" i="41"/>
  <c r="P36" i="41"/>
  <c r="X101" i="41"/>
  <c r="AL53" i="41"/>
  <c r="U10" i="41"/>
  <c r="AL213" i="41"/>
  <c r="AP191" i="41"/>
  <c r="AH109" i="41"/>
  <c r="V76" i="41"/>
  <c r="AL42" i="41"/>
  <c r="AN75" i="41"/>
  <c r="T9" i="41"/>
  <c r="S103" i="41"/>
  <c r="V217" i="41"/>
  <c r="AL35" i="41"/>
  <c r="AJ199" i="41"/>
  <c r="O155" i="41"/>
  <c r="U17" i="41"/>
  <c r="AQ132" i="41"/>
  <c r="T50" i="41"/>
  <c r="V229" i="41"/>
  <c r="M103" i="41"/>
  <c r="U62" i="41"/>
  <c r="W131" i="41"/>
  <c r="V51" i="41"/>
  <c r="T174" i="41"/>
  <c r="Q153" i="41"/>
  <c r="V30" i="41"/>
  <c r="M38" i="41"/>
  <c r="N135" i="41"/>
  <c r="AJ79" i="41"/>
  <c r="AL45" i="41"/>
  <c r="Q8" i="41"/>
  <c r="U210" i="41"/>
  <c r="O41" i="41"/>
  <c r="AH33" i="41"/>
  <c r="AJ166" i="41"/>
  <c r="AA47" i="41"/>
  <c r="T55" i="41"/>
  <c r="AI136" i="41"/>
  <c r="T151" i="41"/>
  <c r="N31" i="41"/>
  <c r="P46" i="41"/>
  <c r="U13" i="41"/>
  <c r="AB89" i="41"/>
  <c r="O5" i="41"/>
  <c r="AJ42" i="41"/>
  <c r="Y85" i="41"/>
  <c r="R64" i="41"/>
  <c r="AP38" i="41"/>
  <c r="X45" i="41"/>
  <c r="AJ35" i="41"/>
  <c r="AP45" i="41"/>
  <c r="AM98" i="41"/>
  <c r="P48" i="41"/>
  <c r="AO161" i="41"/>
  <c r="AG68" i="41"/>
  <c r="AK5" i="41"/>
  <c r="T131" i="41"/>
  <c r="AK30" i="41"/>
  <c r="L34" i="41"/>
  <c r="AI191" i="41"/>
  <c r="AD226" i="41"/>
  <c r="AA63" i="41"/>
  <c r="AN81" i="41"/>
  <c r="Z118" i="41"/>
  <c r="AE79" i="41"/>
  <c r="AQ17" i="41"/>
  <c r="T21" i="41"/>
  <c r="P25" i="41"/>
  <c r="AE78" i="41"/>
  <c r="AR25" i="41"/>
  <c r="O49" i="41"/>
  <c r="M70" i="41"/>
  <c r="AC181" i="41"/>
  <c r="Q143" i="41"/>
  <c r="M26" i="41"/>
  <c r="AE163" i="41"/>
  <c r="U11" i="41"/>
  <c r="AQ117" i="41"/>
  <c r="V167" i="41"/>
  <c r="O14" i="41"/>
  <c r="N161" i="41"/>
  <c r="P78" i="41"/>
  <c r="AS77" i="41"/>
  <c r="AN41" i="41"/>
  <c r="AA225" i="41"/>
  <c r="R91" i="41"/>
  <c r="AG211" i="41"/>
  <c r="AL31" i="41"/>
  <c r="L46" i="41"/>
  <c r="Q189" i="41"/>
  <c r="AH29" i="41"/>
  <c r="AN133" i="41"/>
  <c r="Z51" i="41"/>
  <c r="T16" i="41"/>
  <c r="AI73" i="41"/>
  <c r="O16" i="41"/>
  <c r="U63" i="41"/>
  <c r="AR29" i="41"/>
  <c r="AB216" i="41"/>
  <c r="P5" i="41"/>
  <c r="AQ146" i="41"/>
  <c r="AP165" i="41"/>
  <c r="AI28" i="41"/>
  <c r="W213" i="41"/>
  <c r="Z222" i="41"/>
  <c r="AG58" i="41"/>
  <c r="AK77" i="41"/>
  <c r="R78" i="41"/>
  <c r="S100" i="41"/>
  <c r="AJ95" i="41"/>
  <c r="AQ165" i="41"/>
  <c r="AE144" i="41"/>
  <c r="W216" i="41"/>
  <c r="O8" i="41"/>
  <c r="AC85" i="41"/>
  <c r="AK25" i="41"/>
  <c r="M79" i="41"/>
  <c r="AS19" i="41"/>
  <c r="S52" i="41"/>
  <c r="W78" i="41"/>
  <c r="L15" i="41"/>
  <c r="AO21" i="41"/>
  <c r="Y38" i="41"/>
  <c r="AH16" i="41"/>
  <c r="AP131" i="41"/>
  <c r="AL65" i="41"/>
  <c r="AC49" i="41"/>
  <c r="U67" i="41"/>
  <c r="AC43" i="41"/>
  <c r="AO147" i="41"/>
  <c r="AM5" i="41"/>
  <c r="AE49" i="41"/>
  <c r="P30" i="41"/>
  <c r="AH5" i="41"/>
  <c r="AF5" i="41"/>
  <c r="AP109" i="41"/>
  <c r="Q92" i="41"/>
  <c r="Z71" i="41"/>
  <c r="U90" i="41"/>
  <c r="AH157" i="41"/>
  <c r="W50" i="41"/>
  <c r="AS83" i="41"/>
  <c r="V135" i="41"/>
  <c r="AM51" i="41"/>
  <c r="W182" i="41"/>
  <c r="AP47" i="41"/>
  <c r="U134" i="41"/>
  <c r="Y109" i="41"/>
  <c r="P18" i="41"/>
  <c r="O215" i="41"/>
  <c r="AE55" i="41"/>
  <c r="P67" i="41"/>
  <c r="AA7" i="41"/>
  <c r="U47" i="41"/>
  <c r="N5" i="41"/>
  <c r="AJ60" i="41"/>
  <c r="AP97" i="41"/>
  <c r="AC153" i="41"/>
  <c r="AE59" i="41"/>
  <c r="U5" i="41"/>
  <c r="N60" i="41"/>
  <c r="AH28" i="41"/>
  <c r="AI142" i="41"/>
  <c r="AK13" i="41"/>
  <c r="AK80" i="41"/>
  <c r="Q46" i="41"/>
  <c r="AG77" i="41"/>
  <c r="AH36" i="41"/>
  <c r="AO59" i="41"/>
  <c r="X157" i="41"/>
  <c r="M143" i="41"/>
  <c r="Q104" i="41"/>
  <c r="O84" i="41"/>
  <c r="T32" i="41"/>
  <c r="AD61" i="41"/>
  <c r="AC13" i="41"/>
  <c r="X96" i="41"/>
  <c r="W52" i="41"/>
  <c r="X75" i="41"/>
  <c r="AO13" i="41"/>
  <c r="AS198" i="41"/>
  <c r="AR163" i="41"/>
  <c r="W17" i="41"/>
  <c r="S143" i="41"/>
  <c r="X61" i="41"/>
  <c r="AG21" i="41"/>
  <c r="S107" i="41"/>
  <c r="AK45" i="41"/>
  <c r="AF61" i="41"/>
  <c r="R63" i="41"/>
  <c r="S82" i="41"/>
  <c r="AG82" i="41"/>
  <c r="AM58" i="41"/>
  <c r="AH66" i="41"/>
  <c r="T15" i="41"/>
  <c r="AA220" i="41"/>
  <c r="O150" i="41"/>
  <c r="AF76" i="41"/>
  <c r="R217" i="41"/>
  <c r="AD87" i="41"/>
  <c r="P17" i="41"/>
  <c r="O152" i="41"/>
  <c r="X38" i="41"/>
  <c r="AA25" i="41"/>
  <c r="AO212" i="41"/>
  <c r="AN141" i="41"/>
  <c r="AJ104" i="41"/>
  <c r="AO186" i="41"/>
  <c r="O67" i="41"/>
  <c r="AG151" i="41"/>
  <c r="V27" i="41"/>
  <c r="AM11" i="41"/>
  <c r="AB19" i="41"/>
  <c r="AR87" i="41"/>
  <c r="AF37" i="41"/>
  <c r="AQ163" i="41"/>
  <c r="L221" i="41"/>
  <c r="X22" i="41"/>
  <c r="O87" i="41"/>
  <c r="W150" i="41"/>
  <c r="AJ132" i="41"/>
  <c r="AC21" i="41"/>
  <c r="Z35" i="41"/>
  <c r="O81" i="41"/>
  <c r="AN199" i="41"/>
  <c r="AI64" i="41"/>
  <c r="R55" i="41"/>
  <c r="AD29" i="41"/>
  <c r="AN51" i="41"/>
  <c r="AL5" i="41"/>
  <c r="P64" i="41"/>
  <c r="R57" i="41"/>
  <c r="AG5" i="41"/>
  <c r="AH44" i="41"/>
  <c r="AG185" i="41"/>
  <c r="AL59" i="41"/>
  <c r="P66" i="41"/>
  <c r="Q26" i="41"/>
  <c r="AE117" i="41"/>
  <c r="AN11" i="41"/>
  <c r="AI48" i="41"/>
  <c r="AD71" i="41"/>
  <c r="AP79" i="41"/>
  <c r="AL68" i="41"/>
  <c r="Q58" i="41"/>
  <c r="AS131" i="41"/>
  <c r="X21" i="41"/>
  <c r="AD101" i="41"/>
  <c r="N46" i="41"/>
  <c r="Q96" i="41"/>
  <c r="AL83" i="41"/>
  <c r="AJ23" i="41"/>
  <c r="AH184" i="41"/>
  <c r="AM150" i="41"/>
  <c r="T25" i="41"/>
  <c r="AP77" i="41"/>
  <c r="P49" i="41"/>
  <c r="T56" i="41"/>
  <c r="AJ76" i="41"/>
  <c r="AG23" i="41"/>
  <c r="AO169" i="41"/>
  <c r="AL76" i="41"/>
  <c r="AS172" i="41"/>
  <c r="AJ59" i="41"/>
  <c r="AE24" i="41"/>
  <c r="AO105" i="41"/>
  <c r="V157" i="41"/>
  <c r="V214" i="41"/>
  <c r="AL78" i="41"/>
  <c r="T104" i="41"/>
  <c r="U168" i="41"/>
  <c r="AS181" i="41"/>
  <c r="AF34" i="41"/>
  <c r="AL133" i="41"/>
  <c r="X64" i="41"/>
  <c r="U49" i="41"/>
  <c r="Q107" i="41"/>
  <c r="AN37" i="41"/>
  <c r="AI97" i="41"/>
  <c r="AI92" i="41"/>
  <c r="AR27" i="41"/>
  <c r="AE94" i="41"/>
  <c r="AH171" i="41"/>
  <c r="AK24" i="41"/>
  <c r="AN38" i="41"/>
  <c r="AF104" i="41"/>
  <c r="AR137" i="41"/>
  <c r="X17" i="41"/>
  <c r="AH35" i="41"/>
  <c r="AE164" i="41"/>
  <c r="N223" i="41"/>
  <c r="AO11" i="41"/>
  <c r="M97" i="41"/>
  <c r="AK43" i="41"/>
  <c r="M67" i="41"/>
  <c r="O101" i="41"/>
  <c r="AS65" i="41"/>
  <c r="X6" i="41"/>
  <c r="S43" i="41"/>
  <c r="AK72" i="41"/>
  <c r="AF169" i="41"/>
  <c r="AG48" i="41"/>
  <c r="AL87" i="41"/>
  <c r="M6" i="41"/>
  <c r="AQ93" i="41"/>
  <c r="L114" i="41"/>
  <c r="O24" i="41"/>
  <c r="P72" i="41"/>
  <c r="AH158" i="41"/>
  <c r="O78" i="41"/>
  <c r="M61" i="41"/>
  <c r="R58" i="41"/>
  <c r="AJ14" i="41"/>
  <c r="AN135" i="41"/>
  <c r="N96" i="41"/>
  <c r="AG74" i="41"/>
  <c r="AS114" i="41"/>
  <c r="AL166" i="41"/>
  <c r="P13" i="41"/>
  <c r="X41" i="41"/>
  <c r="AD176" i="41"/>
  <c r="V151" i="41"/>
  <c r="Z162" i="41"/>
  <c r="AJ55" i="41"/>
  <c r="S53" i="41"/>
  <c r="L149" i="41"/>
  <c r="AL91" i="41"/>
  <c r="AF145" i="41"/>
  <c r="W81" i="41"/>
  <c r="W218" i="41"/>
  <c r="V117" i="41"/>
  <c r="S35" i="41"/>
  <c r="P52" i="41"/>
  <c r="AK60" i="41"/>
  <c r="M218" i="41"/>
  <c r="AE54" i="41"/>
  <c r="O159" i="41"/>
  <c r="Y33" i="41"/>
  <c r="AF82" i="41"/>
  <c r="AI40" i="41"/>
  <c r="W100" i="41"/>
  <c r="AF30" i="41"/>
  <c r="Q57" i="41"/>
  <c r="Z49" i="41"/>
  <c r="AR104" i="41"/>
  <c r="L57" i="41"/>
  <c r="AQ57" i="41"/>
  <c r="V87" i="41"/>
  <c r="AF96" i="41"/>
  <c r="AO89" i="41"/>
  <c r="V91" i="41"/>
  <c r="AR23" i="41"/>
  <c r="AF87" i="41"/>
  <c r="Q11" i="41"/>
  <c r="AF42" i="41"/>
  <c r="Q37" i="41"/>
  <c r="M176" i="41"/>
  <c r="T214" i="41"/>
  <c r="AB103" i="41"/>
  <c r="L213" i="41"/>
  <c r="N140" i="41"/>
  <c r="AA181" i="41"/>
  <c r="R10" i="41"/>
  <c r="L29" i="41"/>
  <c r="AK99" i="41"/>
  <c r="N53" i="41"/>
  <c r="L92" i="41"/>
  <c r="AB9" i="41"/>
  <c r="AC151" i="41"/>
  <c r="N139" i="41"/>
  <c r="AJ156" i="41"/>
  <c r="R34" i="41"/>
  <c r="P68" i="41"/>
  <c r="AE15" i="41"/>
  <c r="AJ6" i="41"/>
  <c r="X185" i="41"/>
  <c r="AG65" i="41"/>
  <c r="AH133" i="41"/>
  <c r="AH199" i="41"/>
  <c r="AR145" i="41"/>
  <c r="V60" i="41"/>
  <c r="AO75" i="41"/>
  <c r="AI60" i="41"/>
  <c r="AK214" i="41"/>
  <c r="AE9" i="41"/>
  <c r="AG84" i="41"/>
  <c r="N143" i="41"/>
  <c r="Q131" i="41"/>
  <c r="Y5" i="41"/>
  <c r="AE21" i="41"/>
  <c r="AD144" i="41"/>
  <c r="AF181" i="41"/>
  <c r="Z31" i="41"/>
  <c r="V36" i="41"/>
  <c r="AC139" i="41"/>
  <c r="Z196" i="41"/>
  <c r="AG22" i="41"/>
  <c r="AN160" i="41"/>
  <c r="AG103" i="41"/>
  <c r="Z43" i="41"/>
  <c r="AS145" i="41"/>
  <c r="AS139" i="41"/>
  <c r="AD5" i="41"/>
  <c r="N63" i="41"/>
  <c r="AO23" i="41"/>
  <c r="AB5" i="41"/>
  <c r="X20" i="41"/>
  <c r="M98" i="41"/>
  <c r="AA35" i="41"/>
  <c r="AI51" i="41"/>
  <c r="V16" i="41"/>
  <c r="R104" i="41"/>
  <c r="S22" i="41"/>
  <c r="Y59" i="41"/>
  <c r="O13" i="41"/>
  <c r="AR138" i="41"/>
  <c r="AQ198" i="41"/>
  <c r="AP136" i="41"/>
  <c r="P80" i="41"/>
  <c r="U9" i="41"/>
  <c r="L136" i="41"/>
  <c r="AN165" i="41"/>
  <c r="Z164" i="41"/>
  <c r="AS91" i="41"/>
  <c r="AB158" i="41"/>
  <c r="J136" i="41" l="1"/>
  <c r="K98" i="41"/>
  <c r="AB108" i="41"/>
  <c r="AD108" i="41"/>
  <c r="Z202" i="41"/>
  <c r="AF190" i="41"/>
  <c r="Y108" i="41"/>
  <c r="J92" i="41"/>
  <c r="J29" i="41"/>
  <c r="AA190" i="41"/>
  <c r="J213" i="41"/>
  <c r="K176" i="41"/>
  <c r="J57" i="41"/>
  <c r="K218" i="41"/>
  <c r="J149" i="41"/>
  <c r="AS175" i="41"/>
  <c r="AS177" i="41" s="1"/>
  <c r="K61" i="41"/>
  <c r="L175" i="41"/>
  <c r="J114" i="41"/>
  <c r="K6" i="41"/>
  <c r="I6" i="41" s="1"/>
  <c r="K67" i="41"/>
  <c r="K97" i="41"/>
  <c r="AG108" i="41"/>
  <c r="AL108" i="41"/>
  <c r="J221" i="41"/>
  <c r="K143" i="41"/>
  <c r="U108" i="41"/>
  <c r="N108" i="41"/>
  <c r="AF108" i="41"/>
  <c r="AH108" i="41"/>
  <c r="AM108" i="41"/>
  <c r="J15" i="41"/>
  <c r="I15" i="41" s="1"/>
  <c r="K79" i="41"/>
  <c r="P108" i="41"/>
  <c r="J46" i="41"/>
  <c r="I46" i="41" s="1"/>
  <c r="K26" i="41"/>
  <c r="AC190" i="41"/>
  <c r="K70" i="41"/>
  <c r="J34" i="41"/>
  <c r="I34" i="41" s="1"/>
  <c r="AK108" i="41"/>
  <c r="O108" i="41"/>
  <c r="K38" i="41"/>
  <c r="K103" i="41"/>
  <c r="V175" i="41"/>
  <c r="AJ202" i="41"/>
  <c r="J23" i="41"/>
  <c r="J167" i="41"/>
  <c r="K16" i="41"/>
  <c r="Y175" i="41"/>
  <c r="K154" i="41"/>
  <c r="K156" i="41"/>
  <c r="J109" i="41"/>
  <c r="K152" i="41"/>
  <c r="J28" i="41"/>
  <c r="I28" i="41" s="1"/>
  <c r="K9" i="41"/>
  <c r="K59" i="41"/>
  <c r="K106" i="41"/>
  <c r="J97" i="41"/>
  <c r="I97" i="41" s="1"/>
  <c r="U175" i="41"/>
  <c r="AE228" i="41"/>
  <c r="AE230" i="41" s="1"/>
  <c r="J37" i="41"/>
  <c r="X108" i="41"/>
  <c r="J36" i="41"/>
  <c r="J22" i="41"/>
  <c r="K83" i="41"/>
  <c r="K220" i="41"/>
  <c r="J50" i="41"/>
  <c r="I50" i="41" s="1"/>
  <c r="N190" i="41"/>
  <c r="K50" i="41"/>
  <c r="J75" i="41"/>
  <c r="K161" i="41"/>
  <c r="K53" i="41"/>
  <c r="I53" i="41" s="1"/>
  <c r="AD190" i="41"/>
  <c r="AM190" i="41"/>
  <c r="J77" i="41"/>
  <c r="I77" i="41" s="1"/>
  <c r="J85" i="41"/>
  <c r="J14" i="41"/>
  <c r="K23" i="41"/>
  <c r="K44" i="41"/>
  <c r="K63" i="41"/>
  <c r="K210" i="41"/>
  <c r="J7" i="41"/>
  <c r="K187" i="41"/>
  <c r="J185" i="41"/>
  <c r="J82" i="41"/>
  <c r="T108" i="41"/>
  <c r="K107" i="41"/>
  <c r="J78" i="41"/>
  <c r="I78" i="41" s="1"/>
  <c r="Q190" i="41"/>
  <c r="J27" i="41"/>
  <c r="J64" i="41"/>
  <c r="K40" i="41"/>
  <c r="K12" i="41"/>
  <c r="J81" i="41"/>
  <c r="J19" i="41"/>
  <c r="I19" i="41" s="1"/>
  <c r="AD202" i="41"/>
  <c r="K118" i="41"/>
  <c r="J150" i="41"/>
  <c r="AS110" i="41"/>
  <c r="J198" i="41"/>
  <c r="I198" i="41" s="1"/>
  <c r="J182" i="41"/>
  <c r="J5" i="41"/>
  <c r="I5" i="41" s="1"/>
  <c r="L108" i="41"/>
  <c r="J132" i="41"/>
  <c r="J89" i="41"/>
  <c r="J53" i="41"/>
  <c r="J49" i="41"/>
  <c r="AC108" i="41"/>
  <c r="J12" i="41"/>
  <c r="K198" i="41"/>
  <c r="K49" i="41"/>
  <c r="J88" i="41"/>
  <c r="K55" i="41"/>
  <c r="J66" i="41"/>
  <c r="I66" i="41" s="1"/>
  <c r="AL228" i="41"/>
  <c r="AL230" i="41" s="1"/>
  <c r="J154" i="41"/>
  <c r="I154" i="41" s="1"/>
  <c r="V190" i="41"/>
  <c r="J63" i="41"/>
  <c r="K94" i="41"/>
  <c r="K21" i="41"/>
  <c r="J164" i="41"/>
  <c r="K150" i="41"/>
  <c r="K24" i="41"/>
  <c r="K35" i="41"/>
  <c r="K78" i="41"/>
  <c r="AI175" i="41"/>
  <c r="N175" i="41"/>
  <c r="K141" i="41"/>
  <c r="J44" i="41"/>
  <c r="J6" i="41"/>
  <c r="AI108" i="41"/>
  <c r="K14" i="41"/>
  <c r="J54" i="41"/>
  <c r="J70" i="41"/>
  <c r="K151" i="41"/>
  <c r="K72" i="41"/>
  <c r="K225" i="41"/>
  <c r="J165" i="41"/>
  <c r="I165" i="41" s="1"/>
  <c r="K100" i="41"/>
  <c r="AP108" i="41"/>
  <c r="K15" i="41"/>
  <c r="J94" i="41"/>
  <c r="K47" i="41"/>
  <c r="K64" i="41"/>
  <c r="J224" i="41"/>
  <c r="K60" i="41"/>
  <c r="J48" i="41"/>
  <c r="I48" i="41" s="1"/>
  <c r="W175" i="41"/>
  <c r="J184" i="41"/>
  <c r="I184" i="41" s="1"/>
  <c r="K39" i="41"/>
  <c r="Q108" i="41"/>
  <c r="AH175" i="41"/>
  <c r="J214" i="41"/>
  <c r="R108" i="41"/>
  <c r="AN190" i="41"/>
  <c r="J62" i="41"/>
  <c r="AA175" i="41"/>
  <c r="K88" i="41"/>
  <c r="AP190" i="41"/>
  <c r="K30" i="41"/>
  <c r="J10" i="41"/>
  <c r="J211" i="41"/>
  <c r="AM175" i="41"/>
  <c r="K76" i="41"/>
  <c r="K169" i="41"/>
  <c r="AP202" i="41"/>
  <c r="J33" i="41"/>
  <c r="Z190" i="41"/>
  <c r="J47" i="41"/>
  <c r="K199" i="41"/>
  <c r="I199" i="41" s="1"/>
  <c r="K86" i="41"/>
  <c r="I86" i="41" s="1"/>
  <c r="J188" i="41"/>
  <c r="J139" i="41"/>
  <c r="P175" i="41"/>
  <c r="J135" i="41"/>
  <c r="K41" i="41"/>
  <c r="Y202" i="41"/>
  <c r="J56" i="41"/>
  <c r="AO190" i="41"/>
  <c r="J145" i="41"/>
  <c r="K140" i="41"/>
  <c r="K69" i="41"/>
  <c r="K101" i="41"/>
  <c r="K136" i="41"/>
  <c r="I136" i="41" s="1"/>
  <c r="K36" i="41"/>
  <c r="AK175" i="41"/>
  <c r="AL202" i="41"/>
  <c r="K155" i="41"/>
  <c r="J72" i="41"/>
  <c r="J76" i="41"/>
  <c r="J20" i="41"/>
  <c r="J32" i="41"/>
  <c r="W108" i="41"/>
  <c r="K184" i="41"/>
  <c r="AE190" i="41"/>
  <c r="K89" i="41"/>
  <c r="J90" i="41"/>
  <c r="J151" i="41"/>
  <c r="K167" i="41"/>
  <c r="AO175" i="41"/>
  <c r="K170" i="41"/>
  <c r="J31" i="41"/>
  <c r="AC175" i="41"/>
  <c r="J142" i="41"/>
  <c r="J40" i="41"/>
  <c r="AG175" i="41"/>
  <c r="K149" i="41"/>
  <c r="J158" i="41"/>
  <c r="K56" i="41"/>
  <c r="K172" i="41"/>
  <c r="J39" i="41"/>
  <c r="AA108" i="41"/>
  <c r="AB228" i="41"/>
  <c r="AB230" i="41" s="1"/>
  <c r="J98" i="41"/>
  <c r="K165" i="41"/>
  <c r="K157" i="41"/>
  <c r="K102" i="41"/>
  <c r="R202" i="41"/>
  <c r="J52" i="41"/>
  <c r="I52" i="41" s="1"/>
  <c r="J159" i="41"/>
  <c r="I159" i="41" s="1"/>
  <c r="AA202" i="41"/>
  <c r="K212" i="41"/>
  <c r="K85" i="41"/>
  <c r="J84" i="41"/>
  <c r="J201" i="41"/>
  <c r="N228" i="41"/>
  <c r="N230" i="41" s="1"/>
  <c r="Q202" i="41"/>
  <c r="K168" i="41"/>
  <c r="J21" i="41"/>
  <c r="K22" i="41"/>
  <c r="V108" i="41"/>
  <c r="K148" i="41"/>
  <c r="K31" i="41"/>
  <c r="K137" i="41"/>
  <c r="X190" i="41"/>
  <c r="J65" i="41"/>
  <c r="J147" i="41"/>
  <c r="K11" i="41"/>
  <c r="K197" i="41"/>
  <c r="AN108" i="41"/>
  <c r="J45" i="41"/>
  <c r="K28" i="41"/>
  <c r="J168" i="41"/>
  <c r="I168" i="41" s="1"/>
  <c r="AF228" i="41"/>
  <c r="AF230" i="41" s="1"/>
  <c r="S190" i="41"/>
  <c r="J51" i="41"/>
  <c r="K95" i="41"/>
  <c r="I95" i="41" s="1"/>
  <c r="K91" i="41"/>
  <c r="AJ190" i="41"/>
  <c r="AE175" i="41"/>
  <c r="K84" i="41"/>
  <c r="J173" i="41"/>
  <c r="S202" i="41"/>
  <c r="J16" i="41"/>
  <c r="I16" i="41" s="1"/>
  <c r="K73" i="41"/>
  <c r="K66" i="41"/>
  <c r="S108" i="41"/>
  <c r="J172" i="41"/>
  <c r="I172" i="41" s="1"/>
  <c r="AR108" i="41"/>
  <c r="J208" i="41"/>
  <c r="I208" i="41" s="1"/>
  <c r="L228" i="41"/>
  <c r="L230" i="41" s="1"/>
  <c r="K62" i="41"/>
  <c r="J79" i="41"/>
  <c r="I79" i="41" s="1"/>
  <c r="J106" i="41"/>
  <c r="I106" i="41" s="1"/>
  <c r="J199" i="41"/>
  <c r="AG202" i="41"/>
  <c r="AJ108" i="41"/>
  <c r="AN175" i="41"/>
  <c r="AR228" i="41"/>
  <c r="AR230" i="41" s="1"/>
  <c r="J17" i="41"/>
  <c r="J67" i="41"/>
  <c r="I67" i="41" s="1"/>
  <c r="J73" i="41"/>
  <c r="K45" i="41"/>
  <c r="AQ175" i="41"/>
  <c r="J68" i="41"/>
  <c r="I68" i="41" s="1"/>
  <c r="AO108" i="41"/>
  <c r="J226" i="41"/>
  <c r="J117" i="41"/>
  <c r="AG228" i="41"/>
  <c r="AG230" i="41" s="1"/>
  <c r="J69" i="41"/>
  <c r="I69" i="41" s="1"/>
  <c r="J43" i="41"/>
  <c r="J219" i="41"/>
  <c r="I219" i="41" s="1"/>
  <c r="AI202" i="41"/>
  <c r="K48" i="41"/>
  <c r="J105" i="41"/>
  <c r="J148" i="41"/>
  <c r="J174" i="41"/>
  <c r="K37" i="41"/>
  <c r="I37" i="41" s="1"/>
  <c r="O202" i="41"/>
  <c r="J101" i="41"/>
  <c r="J25" i="41"/>
  <c r="I25" i="41" s="1"/>
  <c r="J86" i="41"/>
  <c r="K68" i="41"/>
  <c r="Z175" i="41"/>
  <c r="K33" i="41"/>
  <c r="J30" i="41"/>
  <c r="K171" i="41"/>
  <c r="K131" i="41"/>
  <c r="AQ108" i="41"/>
  <c r="K224" i="41"/>
  <c r="J8" i="41"/>
  <c r="J71" i="41"/>
  <c r="J41" i="41"/>
  <c r="I41" i="41" s="1"/>
  <c r="N202" i="41"/>
  <c r="R175" i="41"/>
  <c r="J153" i="41"/>
  <c r="I153" i="41" s="1"/>
  <c r="S228" i="41"/>
  <c r="S230" i="41" s="1"/>
  <c r="J35" i="41"/>
  <c r="K133" i="41"/>
  <c r="K138" i="41"/>
  <c r="O175" i="41"/>
  <c r="AQ228" i="41"/>
  <c r="AQ230" i="41" s="1"/>
  <c r="W228" i="41"/>
  <c r="W230" i="41" s="1"/>
  <c r="K7" i="41"/>
  <c r="K29" i="41"/>
  <c r="K18" i="41"/>
  <c r="J176" i="41"/>
  <c r="I176" i="41" s="1"/>
  <c r="K8" i="41"/>
  <c r="I8" i="41" s="1"/>
  <c r="K42" i="41"/>
  <c r="K132" i="41"/>
  <c r="K13" i="41"/>
  <c r="J93" i="41"/>
  <c r="K203" i="41"/>
  <c r="J95" i="41"/>
  <c r="K219" i="41"/>
  <c r="J134" i="41"/>
  <c r="K57" i="41"/>
  <c r="I57" i="41" s="1"/>
  <c r="J87" i="41"/>
  <c r="J197" i="41"/>
  <c r="J138" i="41"/>
  <c r="I138" i="41" s="1"/>
  <c r="J80" i="41"/>
  <c r="I80" i="41" s="1"/>
  <c r="K211" i="41"/>
  <c r="Z108" i="41"/>
  <c r="J99" i="41"/>
  <c r="K17" i="41"/>
  <c r="J58" i="41"/>
  <c r="I58" i="41" s="1"/>
  <c r="K144" i="41"/>
  <c r="AS204" i="41"/>
  <c r="Y190" i="41"/>
  <c r="J203" i="41"/>
  <c r="Q228" i="41"/>
  <c r="Q230" i="41" s="1"/>
  <c r="K201" i="41"/>
  <c r="AQ190" i="41"/>
  <c r="AJ228" i="41"/>
  <c r="AJ230" i="41" s="1"/>
  <c r="K58" i="41"/>
  <c r="M108" i="41"/>
  <c r="K5" i="41"/>
  <c r="J189" i="41"/>
  <c r="K19" i="41"/>
  <c r="J26" i="41"/>
  <c r="I26" i="41" s="1"/>
  <c r="K142" i="41"/>
  <c r="I142" i="41" s="1"/>
  <c r="K209" i="41"/>
  <c r="K145" i="41"/>
  <c r="V202" i="41"/>
  <c r="K117" i="41"/>
  <c r="J161" i="41"/>
  <c r="I161" i="41" s="1"/>
  <c r="P190" i="41"/>
  <c r="K93" i="41"/>
  <c r="AE108" i="41"/>
  <c r="AK190" i="41"/>
  <c r="J18" i="41"/>
  <c r="K153" i="41"/>
  <c r="K166" i="41"/>
  <c r="K164" i="41"/>
  <c r="I164" i="41" s="1"/>
  <c r="J215" i="41"/>
  <c r="K217" i="41"/>
  <c r="J60" i="41"/>
  <c r="J74" i="41"/>
  <c r="J186" i="41"/>
  <c r="W202" i="41"/>
  <c r="AB202" i="41"/>
  <c r="S175" i="41"/>
  <c r="J61" i="41"/>
  <c r="J220" i="41"/>
  <c r="J171" i="41"/>
  <c r="I171" i="41" s="1"/>
  <c r="AL190" i="41"/>
  <c r="K215" i="41"/>
  <c r="AF202" i="41"/>
  <c r="K10" i="41"/>
  <c r="AR190" i="41"/>
  <c r="K46" i="41"/>
  <c r="K54" i="41"/>
  <c r="K185" i="41"/>
  <c r="K77" i="41"/>
  <c r="K25" i="41"/>
  <c r="J166" i="41"/>
  <c r="J225" i="41"/>
  <c r="I225" i="41" s="1"/>
  <c r="AG190" i="41"/>
  <c r="J209" i="41"/>
  <c r="K114" i="41"/>
  <c r="M175" i="41"/>
  <c r="K160" i="41"/>
  <c r="K134" i="41"/>
  <c r="O190" i="41"/>
  <c r="K87" i="41"/>
  <c r="K80" i="41"/>
  <c r="AI190" i="41"/>
  <c r="K135" i="41"/>
  <c r="AM228" i="41"/>
  <c r="AM230" i="41" s="1"/>
  <c r="AI228" i="41"/>
  <c r="AI230" i="41" s="1"/>
  <c r="J38" i="41"/>
  <c r="I38" i="41" s="1"/>
  <c r="J103" i="41"/>
  <c r="K139" i="41"/>
  <c r="J13" i="41"/>
  <c r="I13" i="41" s="1"/>
  <c r="J11" i="41"/>
  <c r="I11" i="41" s="1"/>
  <c r="K223" i="41"/>
  <c r="K147" i="41"/>
  <c r="K52" i="41"/>
  <c r="K213" i="41"/>
  <c r="J217" i="41"/>
  <c r="K43" i="41"/>
  <c r="J157" i="41"/>
  <c r="I157" i="41" s="1"/>
  <c r="J222" i="41"/>
  <c r="K75" i="41"/>
  <c r="I75" i="41" s="1"/>
  <c r="K92" i="41"/>
  <c r="K105" i="41"/>
  <c r="J146" i="41"/>
  <c r="K51" i="41"/>
  <c r="T228" i="41"/>
  <c r="T230" i="41" s="1"/>
  <c r="J55" i="41"/>
  <c r="AF175" i="41"/>
  <c r="P228" i="41"/>
  <c r="P230" i="41" s="1"/>
  <c r="K27" i="41"/>
  <c r="I27" i="41" s="1"/>
  <c r="K196" i="41"/>
  <c r="M202" i="41"/>
  <c r="AM202" i="41"/>
  <c r="J212" i="41"/>
  <c r="AO228" i="41"/>
  <c r="AO230" i="41" s="1"/>
  <c r="K188" i="41"/>
  <c r="K216" i="41"/>
  <c r="K146" i="41"/>
  <c r="J187" i="41"/>
  <c r="K200" i="41"/>
  <c r="P202" i="41"/>
  <c r="AJ175" i="41"/>
  <c r="K173" i="41"/>
  <c r="I173" i="41" s="1"/>
  <c r="K182" i="41"/>
  <c r="J42" i="41"/>
  <c r="I42" i="41" s="1"/>
  <c r="K74" i="41"/>
  <c r="K34" i="41"/>
  <c r="J229" i="41"/>
  <c r="AB175" i="41"/>
  <c r="J137" i="41"/>
  <c r="AH190" i="41"/>
  <c r="J181" i="41"/>
  <c r="L190" i="41"/>
  <c r="J155" i="41"/>
  <c r="I155" i="41" s="1"/>
  <c r="K82" i="41"/>
  <c r="I82" i="41" s="1"/>
  <c r="L202" i="41"/>
  <c r="J196" i="41"/>
  <c r="AN228" i="41"/>
  <c r="AN230" i="41" s="1"/>
  <c r="J191" i="41"/>
  <c r="J143" i="41"/>
  <c r="AR175" i="41"/>
  <c r="AP175" i="41"/>
  <c r="K159" i="41"/>
  <c r="J9" i="41"/>
  <c r="V228" i="41"/>
  <c r="V230" i="41" s="1"/>
  <c r="J141" i="41"/>
  <c r="AA228" i="41"/>
  <c r="AA230" i="41" s="1"/>
  <c r="J223" i="41"/>
  <c r="I223" i="41" s="1"/>
  <c r="K191" i="41"/>
  <c r="J118" i="41"/>
  <c r="K81" i="41"/>
  <c r="X175" i="41"/>
  <c r="J210" i="41"/>
  <c r="AS228" i="41"/>
  <c r="AS230" i="41" s="1"/>
  <c r="J133" i="41"/>
  <c r="I133" i="41" s="1"/>
  <c r="R228" i="41"/>
  <c r="R230" i="41" s="1"/>
  <c r="K32" i="41"/>
  <c r="T202" i="41"/>
  <c r="J102" i="41"/>
  <c r="I102" i="41" s="1"/>
  <c r="K99" i="41"/>
  <c r="J183" i="41"/>
  <c r="T175" i="41"/>
  <c r="M228" i="41"/>
  <c r="M230" i="41" s="1"/>
  <c r="K208" i="41"/>
  <c r="J140" i="41"/>
  <c r="I140" i="41" s="1"/>
  <c r="AH202" i="41"/>
  <c r="K189" i="41"/>
  <c r="I189" i="41" s="1"/>
  <c r="K229" i="41"/>
  <c r="J83" i="41"/>
  <c r="I83" i="41" s="1"/>
  <c r="AL175" i="41"/>
  <c r="J131" i="41"/>
  <c r="I131" i="41" s="1"/>
  <c r="AC228" i="41"/>
  <c r="AC230" i="41" s="1"/>
  <c r="J24" i="41"/>
  <c r="I24" i="41" s="1"/>
  <c r="K226" i="41"/>
  <c r="K20" i="41"/>
  <c r="K71" i="41"/>
  <c r="AC202" i="41"/>
  <c r="J170" i="41"/>
  <c r="I170" i="41" s="1"/>
  <c r="K221" i="41"/>
  <c r="K65" i="41"/>
  <c r="T190" i="41"/>
  <c r="J156" i="41"/>
  <c r="I156" i="41" s="1"/>
  <c r="AQ202" i="41"/>
  <c r="AH228" i="41"/>
  <c r="AH230" i="41" s="1"/>
  <c r="U228" i="41"/>
  <c r="U230" i="41" s="1"/>
  <c r="J104" i="41"/>
  <c r="I104" i="41" s="1"/>
  <c r="AE202" i="41"/>
  <c r="K214" i="41"/>
  <c r="X202" i="41"/>
  <c r="R190" i="41"/>
  <c r="X228" i="41"/>
  <c r="X230" i="41" s="1"/>
  <c r="J163" i="41"/>
  <c r="AK202" i="41"/>
  <c r="K90" i="41"/>
  <c r="Z228" i="41"/>
  <c r="Z230" i="41" s="1"/>
  <c r="Y228" i="41"/>
  <c r="Y230" i="41" s="1"/>
  <c r="K174" i="41"/>
  <c r="K181" i="41"/>
  <c r="K190" i="41" s="1"/>
  <c r="M190" i="41"/>
  <c r="AD228" i="41"/>
  <c r="AD230" i="41" s="1"/>
  <c r="K109" i="41"/>
  <c r="W190" i="41"/>
  <c r="K163" i="41"/>
  <c r="J96" i="41"/>
  <c r="AS192" i="41"/>
  <c r="AO202" i="41"/>
  <c r="K104" i="41"/>
  <c r="U190" i="41"/>
  <c r="J100" i="41"/>
  <c r="I100" i="41" s="1"/>
  <c r="AN202" i="41"/>
  <c r="J216" i="41"/>
  <c r="I216" i="41" s="1"/>
  <c r="AP228" i="41"/>
  <c r="AP230" i="41" s="1"/>
  <c r="AR202" i="41"/>
  <c r="Q175" i="41"/>
  <c r="J59" i="41"/>
  <c r="J107" i="41"/>
  <c r="K158" i="41"/>
  <c r="I158" i="41" s="1"/>
  <c r="AD175" i="41"/>
  <c r="U202" i="41"/>
  <c r="K186" i="41"/>
  <c r="J200" i="41"/>
  <c r="I200" i="41" s="1"/>
  <c r="K183" i="41"/>
  <c r="J218" i="41"/>
  <c r="I218" i="41" s="1"/>
  <c r="AK228" i="41"/>
  <c r="AK230" i="41" s="1"/>
  <c r="J169" i="41"/>
  <c r="K222" i="41"/>
  <c r="O228" i="41"/>
  <c r="O230" i="41" s="1"/>
  <c r="J162" i="41"/>
  <c r="J160" i="41"/>
  <c r="J91" i="41"/>
  <c r="I91" i="41" s="1"/>
  <c r="J144" i="41"/>
  <c r="J152" i="41"/>
  <c r="I152" i="41" s="1"/>
  <c r="K162" i="41"/>
  <c r="AB190" i="41"/>
  <c r="K96" i="41"/>
  <c r="I183" i="41" l="1"/>
  <c r="AJ239" i="41"/>
  <c r="AJ110" i="41"/>
  <c r="AE192" i="41"/>
  <c r="AE240" i="41"/>
  <c r="AE242" i="41" s="1"/>
  <c r="I59" i="41"/>
  <c r="AH240" i="41"/>
  <c r="AH192" i="41"/>
  <c r="I187" i="41"/>
  <c r="I55" i="41"/>
  <c r="S177" i="41"/>
  <c r="S241" i="41"/>
  <c r="AK240" i="41"/>
  <c r="AK192" i="41"/>
  <c r="AO239" i="41"/>
  <c r="AO110" i="41"/>
  <c r="AN110" i="41"/>
  <c r="AN239" i="41"/>
  <c r="I32" i="41"/>
  <c r="I145" i="41"/>
  <c r="Z240" i="41"/>
  <c r="Z192" i="41"/>
  <c r="I62" i="41"/>
  <c r="I64" i="41"/>
  <c r="I14" i="41"/>
  <c r="AC110" i="41"/>
  <c r="AC239" i="41"/>
  <c r="AC242" i="41" s="1"/>
  <c r="AD204" i="41"/>
  <c r="AD234" i="41"/>
  <c r="AD236" i="41"/>
  <c r="I185" i="41"/>
  <c r="AL110" i="41"/>
  <c r="AL239" i="41"/>
  <c r="K175" i="41"/>
  <c r="W192" i="41"/>
  <c r="W240" i="41"/>
  <c r="AP177" i="41"/>
  <c r="AP241" i="41"/>
  <c r="I137" i="41"/>
  <c r="AB236" i="41"/>
  <c r="AB234" i="41"/>
  <c r="AB204" i="41"/>
  <c r="AE239" i="41"/>
  <c r="AE110" i="41"/>
  <c r="K108" i="41"/>
  <c r="O177" i="41"/>
  <c r="O241" i="41"/>
  <c r="AQ239" i="41"/>
  <c r="AQ110" i="41"/>
  <c r="I174" i="41"/>
  <c r="K202" i="41"/>
  <c r="Q236" i="41"/>
  <c r="Q204" i="41"/>
  <c r="Q234" i="41"/>
  <c r="AC177" i="41"/>
  <c r="AC241" i="41"/>
  <c r="I20" i="41"/>
  <c r="AO240" i="41"/>
  <c r="AO192" i="41"/>
  <c r="I33" i="41"/>
  <c r="AN192" i="41"/>
  <c r="AN240" i="41"/>
  <c r="AI110" i="41"/>
  <c r="AI239" i="41"/>
  <c r="AI242" i="41" s="1"/>
  <c r="I49" i="41"/>
  <c r="U241" i="41"/>
  <c r="U177" i="41"/>
  <c r="I167" i="41"/>
  <c r="AG239" i="41"/>
  <c r="AG242" i="41" s="1"/>
  <c r="AG110" i="41"/>
  <c r="I213" i="41"/>
  <c r="K240" i="41"/>
  <c r="K250" i="41" s="1"/>
  <c r="K192" i="41"/>
  <c r="K194" i="41"/>
  <c r="I222" i="41"/>
  <c r="R192" i="41"/>
  <c r="R240" i="41"/>
  <c r="AR236" i="41"/>
  <c r="AR204" i="41"/>
  <c r="I109" i="41"/>
  <c r="X236" i="41"/>
  <c r="X234" i="41"/>
  <c r="X204" i="41"/>
  <c r="AC204" i="41"/>
  <c r="AC236" i="41"/>
  <c r="AC234" i="41"/>
  <c r="AR241" i="41"/>
  <c r="AR177" i="41"/>
  <c r="AB177" i="41"/>
  <c r="AB241" i="41"/>
  <c r="I51" i="41"/>
  <c r="O240" i="41"/>
  <c r="O192" i="41"/>
  <c r="W236" i="41"/>
  <c r="W204" i="41"/>
  <c r="W234" i="41"/>
  <c r="M234" i="41"/>
  <c r="M110" i="41"/>
  <c r="M239" i="41"/>
  <c r="I99" i="41"/>
  <c r="I93" i="41"/>
  <c r="I148" i="41"/>
  <c r="AQ177" i="41"/>
  <c r="AQ241" i="41"/>
  <c r="AE241" i="41"/>
  <c r="AE177" i="41"/>
  <c r="I98" i="41"/>
  <c r="I31" i="41"/>
  <c r="I76" i="41"/>
  <c r="I56" i="41"/>
  <c r="AP236" i="41"/>
  <c r="AP204" i="41"/>
  <c r="AP234" i="41"/>
  <c r="R234" i="41"/>
  <c r="R110" i="41"/>
  <c r="R239" i="41"/>
  <c r="I94" i="41"/>
  <c r="I63" i="41"/>
  <c r="I81" i="41"/>
  <c r="J108" i="41"/>
  <c r="I7" i="41"/>
  <c r="I23" i="41"/>
  <c r="P239" i="41"/>
  <c r="P110" i="41"/>
  <c r="AA240" i="41"/>
  <c r="AA192" i="41"/>
  <c r="AN236" i="41"/>
  <c r="AN204" i="41"/>
  <c r="AN234" i="41"/>
  <c r="J202" i="41"/>
  <c r="I196" i="41"/>
  <c r="AF236" i="41"/>
  <c r="AF204" i="41"/>
  <c r="AF234" i="41"/>
  <c r="Q177" i="41"/>
  <c r="Q241" i="41"/>
  <c r="AH236" i="41"/>
  <c r="AH234" i="41"/>
  <c r="AH204" i="41"/>
  <c r="I17" i="41"/>
  <c r="I71" i="41"/>
  <c r="K228" i="41"/>
  <c r="X241" i="41"/>
  <c r="X177" i="41"/>
  <c r="I143" i="41"/>
  <c r="I188" i="41"/>
  <c r="I146" i="41"/>
  <c r="I134" i="41"/>
  <c r="I186" i="41"/>
  <c r="P240" i="41"/>
  <c r="P192" i="41"/>
  <c r="Z239" i="41"/>
  <c r="Z110" i="41"/>
  <c r="I105" i="41"/>
  <c r="AJ240" i="41"/>
  <c r="AJ192" i="41"/>
  <c r="I147" i="41"/>
  <c r="I201" i="41"/>
  <c r="I72" i="41"/>
  <c r="Y204" i="41"/>
  <c r="Y234" i="41"/>
  <c r="Y236" i="41"/>
  <c r="I169" i="41"/>
  <c r="I214" i="41"/>
  <c r="I44" i="41"/>
  <c r="V192" i="41"/>
  <c r="V240" i="41"/>
  <c r="I89" i="41"/>
  <c r="I210" i="41"/>
  <c r="AJ236" i="41"/>
  <c r="AJ204" i="41"/>
  <c r="AJ234" i="41"/>
  <c r="I29" i="41"/>
  <c r="M192" i="41"/>
  <c r="M240" i="41"/>
  <c r="AE236" i="41"/>
  <c r="AE204" i="41"/>
  <c r="AE234" i="41"/>
  <c r="I191" i="41"/>
  <c r="I160" i="41"/>
  <c r="AR234" i="41"/>
  <c r="AR240" i="41"/>
  <c r="AR192" i="41"/>
  <c r="I74" i="41"/>
  <c r="I73" i="41"/>
  <c r="I228" i="41"/>
  <c r="I84" i="41"/>
  <c r="AA239" i="41"/>
  <c r="AA110" i="41"/>
  <c r="AO177" i="41"/>
  <c r="AO241" i="41"/>
  <c r="AH241" i="41"/>
  <c r="AH177" i="41"/>
  <c r="AP239" i="41"/>
  <c r="AP110" i="41"/>
  <c r="I141" i="41"/>
  <c r="I132" i="41"/>
  <c r="N192" i="41"/>
  <c r="N240" i="41"/>
  <c r="V241" i="41"/>
  <c r="V177" i="41"/>
  <c r="I92" i="41"/>
  <c r="AB240" i="41"/>
  <c r="AB192" i="41"/>
  <c r="T241" i="41"/>
  <c r="T177" i="41"/>
  <c r="M177" i="41"/>
  <c r="M241" i="41"/>
  <c r="AQ240" i="41"/>
  <c r="AQ192" i="41"/>
  <c r="AI236" i="41"/>
  <c r="AI204" i="41"/>
  <c r="AI234" i="41"/>
  <c r="AR239" i="41"/>
  <c r="AR110" i="41"/>
  <c r="X192" i="41"/>
  <c r="X240" i="41"/>
  <c r="AL236" i="41"/>
  <c r="AL234" i="41"/>
  <c r="AL204" i="41"/>
  <c r="J175" i="41"/>
  <c r="I135" i="41"/>
  <c r="AM177" i="41"/>
  <c r="AM241" i="41"/>
  <c r="Q110" i="41"/>
  <c r="Q239" i="41"/>
  <c r="N177" i="41"/>
  <c r="N241" i="41"/>
  <c r="L110" i="41"/>
  <c r="L239" i="41"/>
  <c r="I103" i="41"/>
  <c r="AM110" i="41"/>
  <c r="AM239" i="41"/>
  <c r="AM242" i="41" s="1"/>
  <c r="I114" i="41"/>
  <c r="Y239" i="41"/>
  <c r="Y110" i="41"/>
  <c r="Z241" i="41"/>
  <c r="Z177" i="41"/>
  <c r="I212" i="41"/>
  <c r="AK177" i="41"/>
  <c r="AK241" i="41"/>
  <c r="P177" i="41"/>
  <c r="P241" i="41"/>
  <c r="J228" i="41"/>
  <c r="I211" i="41"/>
  <c r="I39" i="41"/>
  <c r="AI177" i="41"/>
  <c r="AI241" i="41"/>
  <c r="AH110" i="41"/>
  <c r="AH239" i="41"/>
  <c r="L241" i="41"/>
  <c r="L177" i="41"/>
  <c r="AF192" i="41"/>
  <c r="AF240" i="41"/>
  <c r="I197" i="41"/>
  <c r="I202" i="41" s="1"/>
  <c r="R177" i="41"/>
  <c r="R241" i="41"/>
  <c r="I43" i="41"/>
  <c r="S110" i="41"/>
  <c r="S239" i="41"/>
  <c r="S240" i="41"/>
  <c r="S192" i="41"/>
  <c r="AA236" i="41"/>
  <c r="AA234" i="41"/>
  <c r="AA204" i="41"/>
  <c r="I90" i="41"/>
  <c r="I36" i="41"/>
  <c r="I139" i="41"/>
  <c r="I10" i="41"/>
  <c r="I182" i="41"/>
  <c r="Q240" i="41"/>
  <c r="Q192" i="41"/>
  <c r="O110" i="41"/>
  <c r="O239" i="41"/>
  <c r="AF110" i="41"/>
  <c r="AF239" i="41"/>
  <c r="Z236" i="41"/>
  <c r="Z234" i="41"/>
  <c r="Z204" i="41"/>
  <c r="U240" i="41"/>
  <c r="U192" i="41"/>
  <c r="L236" i="41"/>
  <c r="L204" i="41"/>
  <c r="L234" i="41"/>
  <c r="M236" i="41"/>
  <c r="M204" i="41"/>
  <c r="I215" i="41"/>
  <c r="U236" i="41"/>
  <c r="U234" i="41"/>
  <c r="U204" i="41"/>
  <c r="AQ236" i="41"/>
  <c r="AQ234" i="41"/>
  <c r="AQ204" i="41"/>
  <c r="AG240" i="41"/>
  <c r="AG192" i="41"/>
  <c r="AL240" i="41"/>
  <c r="AL192" i="41"/>
  <c r="I209" i="41"/>
  <c r="I203" i="41"/>
  <c r="I87" i="41"/>
  <c r="N236" i="41"/>
  <c r="N204" i="41"/>
  <c r="N234" i="41"/>
  <c r="AN177" i="41"/>
  <c r="AN241" i="41"/>
  <c r="I30" i="41"/>
  <c r="W177" i="41"/>
  <c r="W241" i="41"/>
  <c r="I35" i="41"/>
  <c r="I85" i="41"/>
  <c r="I22" i="41"/>
  <c r="AK110" i="41"/>
  <c r="AK239" i="41"/>
  <c r="AK242" i="41" s="1"/>
  <c r="N110" i="41"/>
  <c r="N239" i="41"/>
  <c r="N242" i="41" s="1"/>
  <c r="AD239" i="41"/>
  <c r="AD242" i="41" s="1"/>
  <c r="AD110" i="41"/>
  <c r="AM236" i="41"/>
  <c r="AM204" i="41"/>
  <c r="AM234" i="41"/>
  <c r="AO234" i="41"/>
  <c r="AO236" i="41"/>
  <c r="AO204" i="41"/>
  <c r="T236" i="41"/>
  <c r="T204" i="41"/>
  <c r="T234" i="41"/>
  <c r="AP192" i="41"/>
  <c r="AP240" i="41"/>
  <c r="I151" i="41"/>
  <c r="U239" i="41"/>
  <c r="U110" i="41"/>
  <c r="I149" i="41"/>
  <c r="AB239" i="41"/>
  <c r="AB110" i="41"/>
  <c r="AL177" i="41"/>
  <c r="AL241" i="41"/>
  <c r="AJ241" i="41"/>
  <c r="AJ177" i="41"/>
  <c r="AK236" i="41"/>
  <c r="AK204" i="41"/>
  <c r="AK234" i="41"/>
  <c r="T240" i="41"/>
  <c r="T192" i="41"/>
  <c r="L192" i="41"/>
  <c r="L240" i="41"/>
  <c r="P204" i="41"/>
  <c r="P234" i="41"/>
  <c r="P236" i="41"/>
  <c r="I217" i="41"/>
  <c r="I166" i="41"/>
  <c r="I220" i="41"/>
  <c r="I101" i="41"/>
  <c r="I117" i="41"/>
  <c r="AG236" i="41"/>
  <c r="AG204" i="41"/>
  <c r="AG234" i="41"/>
  <c r="R236" i="41"/>
  <c r="R204" i="41"/>
  <c r="AG177" i="41"/>
  <c r="AG241" i="41"/>
  <c r="I88" i="41"/>
  <c r="I60" i="41"/>
  <c r="I150" i="41"/>
  <c r="T239" i="41"/>
  <c r="T242" i="41" s="1"/>
  <c r="T110" i="41"/>
  <c r="AM192" i="41"/>
  <c r="AM240" i="41"/>
  <c r="X110" i="41"/>
  <c r="X239" i="41"/>
  <c r="X242" i="41" s="1"/>
  <c r="I70" i="41"/>
  <c r="V236" i="41"/>
  <c r="V204" i="41"/>
  <c r="V234" i="41"/>
  <c r="AD241" i="41"/>
  <c r="AD177" i="41"/>
  <c r="Y240" i="41"/>
  <c r="Y192" i="41"/>
  <c r="V110" i="41"/>
  <c r="V239" i="41"/>
  <c r="V242" i="41" s="1"/>
  <c r="I162" i="41"/>
  <c r="I107" i="41"/>
  <c r="I96" i="41"/>
  <c r="I163" i="41"/>
  <c r="I65" i="41"/>
  <c r="I229" i="41"/>
  <c r="I9" i="41"/>
  <c r="I108" i="41" s="1"/>
  <c r="J190" i="41"/>
  <c r="I181" i="41"/>
  <c r="I190" i="41" s="1"/>
  <c r="AF177" i="41"/>
  <c r="AF241" i="41"/>
  <c r="AI192" i="41"/>
  <c r="AI240" i="41"/>
  <c r="I61" i="41"/>
  <c r="I18" i="41"/>
  <c r="I144" i="41"/>
  <c r="O236" i="41"/>
  <c r="O204" i="41"/>
  <c r="O234" i="41"/>
  <c r="I226" i="41"/>
  <c r="S236" i="41"/>
  <c r="S204" i="41"/>
  <c r="S234" i="41"/>
  <c r="I45" i="41"/>
  <c r="I21" i="41"/>
  <c r="I40" i="41"/>
  <c r="W239" i="41"/>
  <c r="W242" i="41" s="1"/>
  <c r="W110" i="41"/>
  <c r="I47" i="41"/>
  <c r="AA241" i="41"/>
  <c r="AA177" i="41"/>
  <c r="I224" i="41"/>
  <c r="I54" i="41"/>
  <c r="I12" i="41"/>
  <c r="I118" i="41"/>
  <c r="AD192" i="41"/>
  <c r="AD240" i="41"/>
  <c r="Y177" i="41"/>
  <c r="Y241" i="41"/>
  <c r="AC192" i="41"/>
  <c r="AC240" i="41"/>
  <c r="I221" i="41"/>
  <c r="I204" i="41" l="1"/>
  <c r="I256" i="41"/>
  <c r="I259" i="41" s="1"/>
  <c r="I236" i="41"/>
  <c r="I206" i="41"/>
  <c r="I112" i="41"/>
  <c r="I110" i="41"/>
  <c r="I239" i="41"/>
  <c r="AH242" i="41"/>
  <c r="O242" i="41"/>
  <c r="Q242" i="41"/>
  <c r="AR242" i="41"/>
  <c r="K230" i="41"/>
  <c r="K232" i="41"/>
  <c r="K263" i="41"/>
  <c r="J236" i="41"/>
  <c r="J204" i="41"/>
  <c r="J234" i="41"/>
  <c r="J206" i="41"/>
  <c r="J256" i="41"/>
  <c r="J259" i="41" s="1"/>
  <c r="K179" i="41"/>
  <c r="K177" i="41"/>
  <c r="K241" i="41"/>
  <c r="K251" i="41" s="1"/>
  <c r="K110" i="41"/>
  <c r="K239" i="41"/>
  <c r="K112" i="41"/>
  <c r="AQ242" i="41"/>
  <c r="AB242" i="41"/>
  <c r="AL242" i="41"/>
  <c r="U242" i="41"/>
  <c r="AA242" i="41"/>
  <c r="Z242" i="41"/>
  <c r="R242" i="41"/>
  <c r="I194" i="41"/>
  <c r="I192" i="41"/>
  <c r="I240" i="41"/>
  <c r="I250" i="41" s="1"/>
  <c r="I232" i="41"/>
  <c r="I230" i="41"/>
  <c r="AN242" i="41"/>
  <c r="J177" i="41"/>
  <c r="J179" i="41"/>
  <c r="J241" i="41"/>
  <c r="J251" i="41" s="1"/>
  <c r="J110" i="41"/>
  <c r="J239" i="41"/>
  <c r="J112" i="41"/>
  <c r="S242" i="41"/>
  <c r="Y242" i="41"/>
  <c r="J240" i="41"/>
  <c r="J250" i="41" s="1"/>
  <c r="J194" i="41"/>
  <c r="J192" i="41"/>
  <c r="J232" i="41"/>
  <c r="J230" i="41"/>
  <c r="J263" i="41"/>
  <c r="I263" i="41" s="1"/>
  <c r="I266" i="41" s="1"/>
  <c r="P242" i="41"/>
  <c r="M242" i="41"/>
  <c r="K256" i="41"/>
  <c r="K259" i="41" s="1"/>
  <c r="K206" i="41"/>
  <c r="K204" i="41"/>
  <c r="K234" i="41"/>
  <c r="K236" i="41"/>
  <c r="AO242" i="41"/>
  <c r="L242" i="41"/>
  <c r="AP242" i="41"/>
  <c r="AJ242" i="41"/>
  <c r="AF242" i="41"/>
  <c r="I175" i="41"/>
  <c r="I249" i="41" l="1"/>
  <c r="J249" i="41"/>
  <c r="J242" i="41"/>
  <c r="J252" i="41" s="1"/>
  <c r="I179" i="41"/>
  <c r="I241" i="41"/>
  <c r="I251" i="41" s="1"/>
  <c r="I177" i="41"/>
  <c r="I234" i="41"/>
  <c r="K249" i="41"/>
  <c r="K242" i="41"/>
  <c r="K252" i="41" s="1"/>
  <c r="I242" i="41" l="1"/>
  <c r="I252"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Harvey, Tessica</author>
  </authors>
  <commentList>
    <comment ref="J111" authorId="0" shapeId="0" xr:uid="{6F8C5131-AD3B-4DA4-B0ED-76985051685B}">
      <text>
        <r>
          <rPr>
            <b/>
            <sz val="9"/>
            <color indexed="81"/>
            <rFont val="Tahoma"/>
            <family val="2"/>
          </rPr>
          <t>Harvey, Tessica:</t>
        </r>
        <r>
          <rPr>
            <sz val="9"/>
            <color indexed="81"/>
            <rFont val="Tahoma"/>
            <family val="2"/>
          </rPr>
          <t xml:space="preserve">
CAFR Note 9 - non depreciated assets total
</t>
        </r>
      </text>
    </comment>
    <comment ref="K111" authorId="0" shapeId="0" xr:uid="{367D9B30-BD28-4798-811E-13D1C7FAA964}">
      <text>
        <r>
          <rPr>
            <b/>
            <sz val="9"/>
            <color indexed="81"/>
            <rFont val="Tahoma"/>
            <family val="2"/>
          </rPr>
          <t>Harvey, Tessica:</t>
        </r>
        <r>
          <rPr>
            <sz val="9"/>
            <color indexed="81"/>
            <rFont val="Tahoma"/>
            <family val="2"/>
          </rPr>
          <t xml:space="preserve">
CAFR Note 9 - net depreciated assets</t>
        </r>
      </text>
    </comment>
    <comment ref="M150" authorId="0" shapeId="0" xr:uid="{F335ED34-03DE-4F53-80F0-9834320E45F7}">
      <text>
        <r>
          <rPr>
            <b/>
            <sz val="9"/>
            <color indexed="81"/>
            <rFont val="Tahoma"/>
            <family val="2"/>
          </rPr>
          <t>Harvey, Tessica:</t>
        </r>
        <r>
          <rPr>
            <sz val="9"/>
            <color indexed="81"/>
            <rFont val="Tahoma"/>
            <family val="2"/>
          </rPr>
          <t xml:space="preserve">
AJE 97300_006_C_RECL_BD</t>
        </r>
      </text>
    </comment>
    <comment ref="P150" authorId="0" shapeId="0" xr:uid="{917EA7FD-7129-4584-ADE0-3F00F0A2E428}">
      <text>
        <r>
          <rPr>
            <b/>
            <sz val="9"/>
            <color indexed="81"/>
            <rFont val="Tahoma"/>
            <family val="2"/>
          </rPr>
          <t>Harvey, Tessica:</t>
        </r>
        <r>
          <rPr>
            <sz val="9"/>
            <color indexed="81"/>
            <rFont val="Tahoma"/>
            <family val="2"/>
          </rPr>
          <t xml:space="preserve">
aje 97300_006_C_RECL_BD
</t>
        </r>
      </text>
    </comment>
    <comment ref="I178" authorId="0" shapeId="0" xr:uid="{B4F06DF9-ADC1-4B0F-ACEF-2FDFEF46A3E7}">
      <text>
        <r>
          <rPr>
            <b/>
            <sz val="9"/>
            <color indexed="81"/>
            <rFont val="Tahoma"/>
            <family val="2"/>
          </rPr>
          <t>Harvey, Tessica:</t>
        </r>
        <r>
          <rPr>
            <sz val="9"/>
            <color indexed="81"/>
            <rFont val="Tahoma"/>
            <family val="2"/>
          </rPr>
          <t xml:space="preserve">
SUM of col J +K</t>
        </r>
      </text>
    </comment>
    <comment ref="J178" authorId="0" shapeId="0" xr:uid="{1EBD6B1E-E0C2-459C-AFA8-34767F26FD77}">
      <text>
        <r>
          <rPr>
            <b/>
            <sz val="9"/>
            <color indexed="81"/>
            <rFont val="Tahoma"/>
            <family val="2"/>
          </rPr>
          <t>Harvey, Tessica:</t>
        </r>
        <r>
          <rPr>
            <sz val="9"/>
            <color indexed="81"/>
            <rFont val="Tahoma"/>
            <family val="2"/>
          </rPr>
          <t xml:space="preserve">
See CAFR SNP-CU column for nondepreciable capital assets
</t>
        </r>
      </text>
    </comment>
    <comment ref="K178" authorId="0" shapeId="0" xr:uid="{6869D825-BC58-4F49-B53E-23A2183C8DD0}">
      <text>
        <r>
          <rPr>
            <b/>
            <sz val="9"/>
            <color indexed="81"/>
            <rFont val="Tahoma"/>
            <family val="2"/>
          </rPr>
          <t>Harvey, Tessica:</t>
        </r>
        <r>
          <rPr>
            <sz val="9"/>
            <color indexed="81"/>
            <rFont val="Tahoma"/>
            <family val="2"/>
          </rPr>
          <t xml:space="preserve">
CAFR SNP-CU column for depreciable net of Acc Dep amount</t>
        </r>
      </text>
    </comment>
    <comment ref="J193" authorId="0" shapeId="0" xr:uid="{8E04D6C7-76D5-441C-830D-AF4745C13818}">
      <text>
        <r>
          <rPr>
            <b/>
            <sz val="9"/>
            <color indexed="81"/>
            <rFont val="Tahoma"/>
            <family val="2"/>
          </rPr>
          <t>Harvey, Tessica:</t>
        </r>
        <r>
          <rPr>
            <sz val="9"/>
            <color indexed="81"/>
            <rFont val="Tahoma"/>
            <family val="2"/>
          </rPr>
          <t xml:space="preserve">
CAFR Note 9 on the BTA page; CA not depreciabale total at top</t>
        </r>
      </text>
    </comment>
    <comment ref="K193" authorId="0" shapeId="0" xr:uid="{952D5602-4EAD-4EE5-95E6-DE3661E296A6}">
      <text>
        <r>
          <rPr>
            <b/>
            <sz val="9"/>
            <color indexed="81"/>
            <rFont val="Tahoma"/>
            <family val="2"/>
          </rPr>
          <t>Harvey, Tessica:</t>
        </r>
        <r>
          <rPr>
            <sz val="9"/>
            <color indexed="81"/>
            <rFont val="Tahoma"/>
            <family val="2"/>
          </rPr>
          <t xml:space="preserve">
CAFR Note 9 on the BTA page; CA being depreciated(net) -amt at bottom</t>
        </r>
      </text>
    </comment>
    <comment ref="J205" authorId="0" shapeId="0" xr:uid="{E29D0A28-63CC-408C-9724-6307AAEC7D72}">
      <text>
        <r>
          <rPr>
            <b/>
            <sz val="9"/>
            <color indexed="81"/>
            <rFont val="Tahoma"/>
            <family val="2"/>
          </rPr>
          <t>Harvey, Tessica:</t>
        </r>
        <r>
          <rPr>
            <sz val="9"/>
            <color indexed="81"/>
            <rFont val="Tahoma"/>
            <family val="2"/>
          </rPr>
          <t xml:space="preserve">
CAFR SNP Proprietary Funds - ISF column; see non-depr CA amt
</t>
        </r>
      </text>
    </comment>
    <comment ref="K205" authorId="0" shapeId="0" xr:uid="{E15A837C-E6F4-42EA-B5CE-33D0257AA681}">
      <text>
        <r>
          <rPr>
            <b/>
            <sz val="9"/>
            <color indexed="81"/>
            <rFont val="Tahoma"/>
            <family val="2"/>
          </rPr>
          <t>Harvey, Tessica:</t>
        </r>
        <r>
          <rPr>
            <sz val="9"/>
            <color indexed="81"/>
            <rFont val="Tahoma"/>
            <family val="2"/>
          </rPr>
          <t xml:space="preserve">
CAFR SNP Proprietary Funds- ISF column; see depr CA amt</t>
        </r>
      </text>
    </comment>
    <comment ref="I231" authorId="0" shapeId="0" xr:uid="{28312063-711F-44D0-B1B8-36E2C38695B4}">
      <text>
        <r>
          <rPr>
            <b/>
            <sz val="9"/>
            <color indexed="81"/>
            <rFont val="Tahoma"/>
            <family val="2"/>
          </rPr>
          <t>s/b equal to FY18 CAFR Fiduciary capital assets per the balance sheet</t>
        </r>
      </text>
    </comment>
    <comment ref="J231" authorId="0" shapeId="0" xr:uid="{FAC9D930-F77A-4E61-A1D8-B364A44E3A07}">
      <text>
        <r>
          <rPr>
            <b/>
            <sz val="9"/>
            <color indexed="81"/>
            <rFont val="Tahoma"/>
            <family val="2"/>
          </rPr>
          <t>Harvey, Tessica:</t>
        </r>
        <r>
          <rPr>
            <sz val="9"/>
            <color indexed="81"/>
            <rFont val="Tahoma"/>
            <family val="2"/>
          </rPr>
          <t xml:space="preserve">
ACFR Fiduciary SNP add land and workart
 </t>
        </r>
      </text>
    </comment>
    <comment ref="K231" authorId="0" shapeId="0" xr:uid="{3DD52841-A842-4101-ADE3-DF202BFEA6C2}">
      <text>
        <r>
          <rPr>
            <b/>
            <sz val="9"/>
            <color indexed="81"/>
            <rFont val="Tahoma"/>
            <family val="2"/>
          </rPr>
          <t>Harvey, Tessica:</t>
        </r>
        <r>
          <rPr>
            <sz val="9"/>
            <color indexed="81"/>
            <rFont val="Tahoma"/>
            <family val="2"/>
          </rPr>
          <t xml:space="preserve">
Fiduciary SNP add buildings, software, equipment, less accum depre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Harvey, Tessica</author>
  </authors>
  <commentList>
    <comment ref="J111" authorId="0" shapeId="0" xr:uid="{54E9FA90-2F2B-48D6-833F-4469B747C102}">
      <text>
        <r>
          <rPr>
            <b/>
            <sz val="9"/>
            <color indexed="81"/>
            <rFont val="Tahoma"/>
            <family val="2"/>
          </rPr>
          <t>Harvey, Tessica:</t>
        </r>
        <r>
          <rPr>
            <sz val="9"/>
            <color indexed="81"/>
            <rFont val="Tahoma"/>
            <family val="2"/>
          </rPr>
          <t xml:space="preserve">
CAFR Note 9 - non depreciated assets total
</t>
        </r>
      </text>
    </comment>
    <comment ref="K111" authorId="0" shapeId="0" xr:uid="{88B0CCB4-46E2-4C77-89B0-EA77F0E0A758}">
      <text>
        <r>
          <rPr>
            <b/>
            <sz val="9"/>
            <color indexed="81"/>
            <rFont val="Tahoma"/>
            <family val="2"/>
          </rPr>
          <t>Harvey, Tessica:</t>
        </r>
        <r>
          <rPr>
            <sz val="9"/>
            <color indexed="81"/>
            <rFont val="Tahoma"/>
            <family val="2"/>
          </rPr>
          <t xml:space="preserve">
CAFR Note 9 - net depreciated assets</t>
        </r>
      </text>
    </comment>
    <comment ref="M150" authorId="0" shapeId="0" xr:uid="{5F3171E7-E788-41B4-8024-CFA6C476B0C3}">
      <text>
        <r>
          <rPr>
            <b/>
            <sz val="9"/>
            <color indexed="81"/>
            <rFont val="Tahoma"/>
            <family val="2"/>
          </rPr>
          <t>Harvey, Tessica:</t>
        </r>
        <r>
          <rPr>
            <sz val="9"/>
            <color indexed="81"/>
            <rFont val="Tahoma"/>
            <family val="2"/>
          </rPr>
          <t xml:space="preserve">
AJE 97300_006_C_RECL_BD</t>
        </r>
      </text>
    </comment>
    <comment ref="P150" authorId="0" shapeId="0" xr:uid="{DF6E529A-0A80-4541-B663-04C91CCB3A17}">
      <text>
        <r>
          <rPr>
            <b/>
            <sz val="9"/>
            <color indexed="81"/>
            <rFont val="Tahoma"/>
            <family val="2"/>
          </rPr>
          <t>Harvey, Tessica:</t>
        </r>
        <r>
          <rPr>
            <sz val="9"/>
            <color indexed="81"/>
            <rFont val="Tahoma"/>
            <family val="2"/>
          </rPr>
          <t xml:space="preserve">
aje 97300_006_C_RECL_BD
</t>
        </r>
      </text>
    </comment>
    <comment ref="I178" authorId="0" shapeId="0" xr:uid="{6254B866-3E34-4E94-AFD7-36363A2BB82E}">
      <text>
        <r>
          <rPr>
            <b/>
            <sz val="9"/>
            <color indexed="81"/>
            <rFont val="Tahoma"/>
            <family val="2"/>
          </rPr>
          <t>Harvey, Tessica:</t>
        </r>
        <r>
          <rPr>
            <sz val="9"/>
            <color indexed="81"/>
            <rFont val="Tahoma"/>
            <family val="2"/>
          </rPr>
          <t xml:space="preserve">
SUM of col J +K</t>
        </r>
      </text>
    </comment>
    <comment ref="J178" authorId="0" shapeId="0" xr:uid="{F820AC54-82E7-4A14-B125-75BAD51912A1}">
      <text>
        <r>
          <rPr>
            <b/>
            <sz val="9"/>
            <color indexed="81"/>
            <rFont val="Tahoma"/>
            <family val="2"/>
          </rPr>
          <t>Harvey, Tessica:</t>
        </r>
        <r>
          <rPr>
            <sz val="9"/>
            <color indexed="81"/>
            <rFont val="Tahoma"/>
            <family val="2"/>
          </rPr>
          <t xml:space="preserve">
See CAFR SNP-CU column for nondepreciable capital assets
</t>
        </r>
      </text>
    </comment>
    <comment ref="K178" authorId="0" shapeId="0" xr:uid="{B573FA2E-EB30-4F36-B7DB-FB4144FAC692}">
      <text>
        <r>
          <rPr>
            <b/>
            <sz val="9"/>
            <color indexed="81"/>
            <rFont val="Tahoma"/>
            <family val="2"/>
          </rPr>
          <t>Harvey, Tessica:</t>
        </r>
        <r>
          <rPr>
            <sz val="9"/>
            <color indexed="81"/>
            <rFont val="Tahoma"/>
            <family val="2"/>
          </rPr>
          <t xml:space="preserve">
CAFR SNP-CU column for depreciable net of Acc Dep amount</t>
        </r>
      </text>
    </comment>
    <comment ref="J193" authorId="0" shapeId="0" xr:uid="{1F50D492-6139-42FB-8500-E2BBD18E94B7}">
      <text>
        <r>
          <rPr>
            <b/>
            <sz val="9"/>
            <color indexed="81"/>
            <rFont val="Tahoma"/>
            <family val="2"/>
          </rPr>
          <t>Harvey, Tessica:</t>
        </r>
        <r>
          <rPr>
            <sz val="9"/>
            <color indexed="81"/>
            <rFont val="Tahoma"/>
            <family val="2"/>
          </rPr>
          <t xml:space="preserve">
CAFR Note 9 on the BTA page; CA not depreciabale total at top</t>
        </r>
      </text>
    </comment>
    <comment ref="K193" authorId="0" shapeId="0" xr:uid="{02D0E94D-9F08-43D1-A28B-106C96D4F833}">
      <text>
        <r>
          <rPr>
            <b/>
            <sz val="9"/>
            <color indexed="81"/>
            <rFont val="Tahoma"/>
            <family val="2"/>
          </rPr>
          <t>Harvey, Tessica:</t>
        </r>
        <r>
          <rPr>
            <sz val="9"/>
            <color indexed="81"/>
            <rFont val="Tahoma"/>
            <family val="2"/>
          </rPr>
          <t xml:space="preserve">
CAFR Note 9 on the BTA page; CA being depreciated(net) -amt at bottom</t>
        </r>
      </text>
    </comment>
    <comment ref="J205" authorId="0" shapeId="0" xr:uid="{7715AF09-9D8A-4FC3-ABED-213E93FB7470}">
      <text>
        <r>
          <rPr>
            <b/>
            <sz val="9"/>
            <color indexed="81"/>
            <rFont val="Tahoma"/>
            <family val="2"/>
          </rPr>
          <t>Harvey, Tessica:</t>
        </r>
        <r>
          <rPr>
            <sz val="9"/>
            <color indexed="81"/>
            <rFont val="Tahoma"/>
            <family val="2"/>
          </rPr>
          <t xml:space="preserve">
CAFR SNP Proprietary Funds - ISF column; see non-depr CA amt
</t>
        </r>
      </text>
    </comment>
    <comment ref="K205" authorId="0" shapeId="0" xr:uid="{90B09EF6-369A-48D7-90A5-900B1C690EDD}">
      <text>
        <r>
          <rPr>
            <b/>
            <sz val="9"/>
            <color indexed="81"/>
            <rFont val="Tahoma"/>
            <family val="2"/>
          </rPr>
          <t>Harvey, Tessica:</t>
        </r>
        <r>
          <rPr>
            <sz val="9"/>
            <color indexed="81"/>
            <rFont val="Tahoma"/>
            <family val="2"/>
          </rPr>
          <t xml:space="preserve">
CAFR SNP Proprietary Funds- ISF column; see depr CA amt</t>
        </r>
      </text>
    </comment>
    <comment ref="I231" authorId="0" shapeId="0" xr:uid="{BE02A44B-6F63-448F-974D-D9CDA0E512A6}">
      <text>
        <r>
          <rPr>
            <b/>
            <sz val="9"/>
            <color indexed="81"/>
            <rFont val="Tahoma"/>
            <family val="2"/>
          </rPr>
          <t>s/b equal to FY18 CAFR Fiduciary capital assets per the balance sheet</t>
        </r>
      </text>
    </comment>
    <comment ref="J231" authorId="0" shapeId="0" xr:uid="{85A4208A-BF40-4E36-BA8F-2C1F3BF838CF}">
      <text>
        <r>
          <rPr>
            <b/>
            <sz val="9"/>
            <color indexed="81"/>
            <rFont val="Tahoma"/>
            <family val="2"/>
          </rPr>
          <t>Harvey, Tessica:</t>
        </r>
        <r>
          <rPr>
            <sz val="9"/>
            <color indexed="81"/>
            <rFont val="Tahoma"/>
            <family val="2"/>
          </rPr>
          <t xml:space="preserve">
ACFR Fiduciary SNP add land and workart
 </t>
        </r>
      </text>
    </comment>
    <comment ref="K231" authorId="0" shapeId="0" xr:uid="{43B69F67-A7B4-4367-9740-1DE8CA5299E7}">
      <text>
        <r>
          <rPr>
            <b/>
            <sz val="9"/>
            <color indexed="81"/>
            <rFont val="Tahoma"/>
            <family val="2"/>
          </rPr>
          <t>Harvey, Tessica:</t>
        </r>
        <r>
          <rPr>
            <sz val="9"/>
            <color indexed="81"/>
            <rFont val="Tahoma"/>
            <family val="2"/>
          </rPr>
          <t xml:space="preserve">
Fiduciary SNP add buildings, software, equipment, less accum depre
</t>
        </r>
      </text>
    </comment>
  </commentList>
</comments>
</file>

<file path=xl/sharedStrings.xml><?xml version="1.0" encoding="utf-8"?>
<sst xmlns="http://schemas.openxmlformats.org/spreadsheetml/2006/main" count="5172" uniqueCount="1188">
  <si>
    <t>X</t>
  </si>
  <si>
    <t>Form Name</t>
  </si>
  <si>
    <t>Due Date</t>
  </si>
  <si>
    <t>Agency info will automatically update</t>
  </si>
  <si>
    <t>once agency info is entered in the</t>
  </si>
  <si>
    <t>Agency</t>
  </si>
  <si>
    <t>Capital Assets tab</t>
  </si>
  <si>
    <t>1)</t>
  </si>
  <si>
    <t>Does  the Capital Asset ending balance agree with your balance sheet?</t>
  </si>
  <si>
    <t>2)</t>
  </si>
  <si>
    <t>Does  the  current year Capital Asset beginning balance agree with the prior year ending balance per form?</t>
  </si>
  <si>
    <t>3)</t>
  </si>
  <si>
    <t>Did you adjust any Capital Lease portion of the beginning balance in the Capital Lease Adjustment Column?</t>
  </si>
  <si>
    <t>4)</t>
  </si>
  <si>
    <t>Did you complete the Capital Assets tab (if applicable)?</t>
  </si>
  <si>
    <t>5)</t>
  </si>
  <si>
    <t>Did you complete the Construction in Progress line on the Capital Assets form (if applicable)?</t>
  </si>
  <si>
    <t>6)</t>
  </si>
  <si>
    <t>Did you complete the Depreciation tab (if applicable)?</t>
  </si>
  <si>
    <t>7)</t>
  </si>
  <si>
    <t>Does  the  current year Depreciation beginning balance agree with the prior year ending balance per form?</t>
  </si>
  <si>
    <t>8)</t>
  </si>
  <si>
    <t>Have you completed the Questionnaire Tab?</t>
  </si>
  <si>
    <t>9)</t>
  </si>
  <si>
    <t>Did your agency incur any asset impairments as defined by the State Accounting Manual? Complete the Impairment of Capital Assets tab if yes</t>
  </si>
  <si>
    <t>10a)</t>
  </si>
  <si>
    <t xml:space="preserve">Does your agency have any executive orders regarding asset transfers? </t>
  </si>
  <si>
    <t>10b)</t>
  </si>
  <si>
    <t>Did you include the executive order on the necessary Capital Assets form, i.e. asset transfers?</t>
  </si>
  <si>
    <t>Capital Assets/Accumulated Depreciation/CIP</t>
  </si>
  <si>
    <t>Applicable Organizations</t>
  </si>
  <si>
    <r>
      <t xml:space="preserve">All organizations not receiving a financial statement audit from an independent CPA firm.  Organizations receiving independent audits could utilize this form to submit information to SAO supplemental to that included in their audited financial statements. </t>
    </r>
    <r>
      <rPr>
        <b/>
        <sz val="12"/>
        <rFont val="Times New Roman"/>
        <family val="1"/>
      </rPr>
      <t>This form is not required for GSFIC managed capital assets until it is transferred to your organization from GSFIC.</t>
    </r>
  </si>
  <si>
    <t>Submission Requirements</t>
  </si>
  <si>
    <t>Purpose of Form</t>
  </si>
  <si>
    <t>Generally accepted accounting principles (GAAP) specify requirements for reporting financial statement balances and note disclosures for the State's Capital Assets. The required disclosures should provide information separately for each major class of Capital Assets such as Land and land improvements, Buildings , etc.</t>
  </si>
  <si>
    <t>GASB/GAAP</t>
  </si>
  <si>
    <t>Per GASB Codification Section 2200.102, information presented about capital assets should include:</t>
  </si>
  <si>
    <t>References</t>
  </si>
  <si>
    <t xml:space="preserve">   ►  Beginning and ending year balances (Beginning balances will be provided by SAO)</t>
  </si>
  <si>
    <t xml:space="preserve">   ►  Increases (additions) and decreases (reductions)  presented</t>
  </si>
  <si>
    <t xml:space="preserve">   ►  Beginning and ending year balances for Accumulated Depreciation (Beginning balances will be provided by SAO)</t>
  </si>
  <si>
    <t>Training</t>
  </si>
  <si>
    <t xml:space="preserve">Training related to this form is available online through the Carl Vinson Institute of Government and can be accessed by following the link below:  </t>
  </si>
  <si>
    <t>http://sao.georgia.gov/year-end-training-videos</t>
  </si>
  <si>
    <t>SAO Contact</t>
  </si>
  <si>
    <t>Josie Ann Librada</t>
  </si>
  <si>
    <t>Josieann.librada@sao.ga.gov</t>
  </si>
  <si>
    <t>470-898-1606</t>
  </si>
  <si>
    <t>General</t>
  </si>
  <si>
    <t>Definitions:</t>
  </si>
  <si>
    <t>Information</t>
  </si>
  <si>
    <t>Capital Asset Ledger: (GFAAG Ledger)</t>
  </si>
  <si>
    <r>
      <t xml:space="preserve">The </t>
    </r>
    <r>
      <rPr>
        <b/>
        <i/>
        <sz val="12"/>
        <rFont val="Times New Roman"/>
        <family val="1"/>
      </rPr>
      <t>Capital Asset Ledger (GFAAG Ledger)</t>
    </r>
    <r>
      <rPr>
        <sz val="12"/>
        <rFont val="Times New Roman"/>
        <family val="1"/>
      </rPr>
      <t xml:space="preserve"> is the Capital Asset accounting record of the State and is the primary source to obtain Capital Asset and Accumulated Depreciation activity and balances. This ledger uses the </t>
    </r>
    <r>
      <rPr>
        <b/>
        <i/>
        <sz val="12"/>
        <rFont val="Times New Roman"/>
        <family val="1"/>
      </rPr>
      <t>Full Accrual</t>
    </r>
    <r>
      <rPr>
        <sz val="12"/>
        <rFont val="Times New Roman"/>
        <family val="1"/>
      </rPr>
      <t xml:space="preserve"> basis of accounting by recognizing revenues in the period in which the revenue becomes objectively measurable and earned. Expenses are recognized in the period incurred, if measurable. For purposes of these instructions this ledger will be referred to as the Capital Asset Ledger.</t>
    </r>
  </si>
  <si>
    <t>Governmental Ledger: (ACTUALS Ledger)</t>
  </si>
  <si>
    <t>The Governmental Ledger (ACTUALS Ledger) uses the Modified Accrual basis of accounting by recognizing revenues in the period in which the revenue becomes measurable and available. Expenses are recognized when they are measurable and generally when the liability is incurred and would normally be expected to be liquidated with current resources. For purposes of these instructions this ledger will be referred to as the Governmental Ledger.</t>
  </si>
  <si>
    <t xml:space="preserve">Reporting Adjustments: </t>
  </si>
  <si>
    <t>Reporting adjustments include but are not restricted to Post Closing Adjustments (PCAs), Audit Adjustments and State Accounting Office (SAO) Adjustments for the purposes of these instructions and the attached worksheets.  These adjustments represent items which were reported in the prior fiscal year ACFR, even though they were not in the ledger systems (i.e. Teamworks) in that same fiscal year.  
Example: a reporting adjustment booked in the 2022 ACFR was done after the ledger closed for FY2022, and will therefore need to be recorded in the ledger in FY2023.</t>
  </si>
  <si>
    <t>Non-Teamworks Organizations / Teamworks Organizations with Capital Assets Not Recorded in Teamworks</t>
  </si>
  <si>
    <t>Organizations on accounting systems other than Teamworks will obtain capital asset and accumulated depreciation activity and balances from their accounting records.  Depending upon the accounting systems and organization procedures, capital asset and accumulated depreciation may be recorded in a ledger, report or file.  When possible, it is recommended that the capital asset and accumulated depreciation activity and balances be obtained from the capital asset ledger, since the ledger is the official record of the State.  For purposes of these instructions, the capital asset ledger will be synonymous with reports or files containing the capital asset and accumulated depreciation activity and balances.</t>
  </si>
  <si>
    <t xml:space="preserve">Teamworks Organizations </t>
  </si>
  <si>
    <t>Organizations on Teamworks have two resources from which to obtain capital asset and accumulated depreciation activity and balances:  1) General Fixed Assets Account Group (GFAAG) ledger and 2) Asset Management module reports and queries.  The GFAAG ledger is the Capital Asset accounting record of the State and is the primary source to obtain capital asset and accumulated depreciation activity and balances.  The Asset Management module is the secondary source and should be used to validate the activity and balances in the GFAAG ledger.</t>
  </si>
  <si>
    <t>The following Teamworks Reports are required to prepare this form:</t>
  </si>
  <si>
    <t>AMXXX0506 - General Ledger Reconciliation Detail/Summary Report</t>
  </si>
  <si>
    <r>
      <t xml:space="preserve">for period 12 of the </t>
    </r>
    <r>
      <rPr>
        <i/>
        <sz val="12"/>
        <rFont val="Times New Roman"/>
        <family val="1"/>
      </rPr>
      <t>prior</t>
    </r>
    <r>
      <rPr>
        <sz val="12"/>
        <rFont val="Times New Roman"/>
        <family val="1"/>
      </rPr>
      <t xml:space="preserve"> fiscal year</t>
    </r>
  </si>
  <si>
    <r>
      <t xml:space="preserve">for the entire </t>
    </r>
    <r>
      <rPr>
        <i/>
        <sz val="12"/>
        <rFont val="Times New Roman"/>
        <family val="1"/>
      </rPr>
      <t>current</t>
    </r>
    <r>
      <rPr>
        <sz val="12"/>
        <rFont val="Times New Roman"/>
        <family val="1"/>
      </rPr>
      <t xml:space="preserve"> fiscal year</t>
    </r>
  </si>
  <si>
    <t>AMXXX0601 - AM Depreciation Report</t>
  </si>
  <si>
    <r>
      <t xml:space="preserve">GLXXX044M - Trial Balance by Business Unit for the </t>
    </r>
    <r>
      <rPr>
        <i/>
        <sz val="12"/>
        <rFont val="Times New Roman"/>
        <family val="1"/>
      </rPr>
      <t>current</t>
    </r>
    <r>
      <rPr>
        <sz val="12"/>
        <rFont val="Times New Roman"/>
        <family val="1"/>
      </rPr>
      <t xml:space="preserve"> fiscal year</t>
    </r>
  </si>
  <si>
    <t>for the ACTUALS ledger</t>
  </si>
  <si>
    <t>for the GFAAG ledger</t>
  </si>
  <si>
    <t>Instructions</t>
  </si>
  <si>
    <t xml:space="preserve">The instructions are separated into the following sections: </t>
  </si>
  <si>
    <t>Capital Assets</t>
  </si>
  <si>
    <t>Accumulated Depreciation</t>
  </si>
  <si>
    <t>Categories within each section correspond to the column numbers provided in the capital asset and accumulated depreciation worksheets.</t>
  </si>
  <si>
    <t>Section A.</t>
  </si>
  <si>
    <t>Begin at the Capital Assets tab by selecting the entity code number from the drop-down menu (organization name should be automatically populated), enter preparer's name, preparer's telephone number, and preparer's email address at the top of the form.  Only the preparer's name, preparer's telephone number, and preparer's email address will be needed for subsequent tabs.</t>
  </si>
  <si>
    <t>Section B.</t>
  </si>
  <si>
    <t xml:space="preserve">1A)  </t>
  </si>
  <si>
    <t>Beginning Balance, July 1st</t>
  </si>
  <si>
    <t>a)</t>
  </si>
  <si>
    <t>The beginning balance for each asset class will be automatically populated from the previous fiscal year's ACFR Reported amounts and will include any applicable Post Closing Adjustments, Department of Audits and Accounts Audit Adjustments and State Accounting Office Adjustments.</t>
  </si>
  <si>
    <t>i)</t>
  </si>
  <si>
    <t>If you do not agree with the beginning balance please contact the State Accounting Office for assistance.</t>
  </si>
  <si>
    <t xml:space="preserve">1B)  </t>
  </si>
  <si>
    <t>Beginning Bal. Adjustments, July 1st (Identify)</t>
  </si>
  <si>
    <t>Enter, if any, adjustments to the beginning balance. Adjustments may include, but are not limited to:  costs not capitalized in prior fiscal years that should be, capital assets not recorded from prior fiscal years, prior period adjustments, etc.</t>
  </si>
  <si>
    <t>1C)</t>
  </si>
  <si>
    <t>Beginning (Restated), July 1 (Automatically Calculated).</t>
  </si>
  <si>
    <t xml:space="preserve">The restated beginning balance is the net amount of beginning balance (column 1A) and beginning balance adjustments (column 1B). This is the amount that is shown as beginning balance 7/1/20XX in ACFR by major asset classes. </t>
  </si>
  <si>
    <t xml:space="preserve">2)  </t>
  </si>
  <si>
    <t>Current Year Expenditures</t>
  </si>
  <si>
    <r>
      <t xml:space="preserve">Current year additions include assets purchased (cash payments to obtain assets) during the fiscal year under review and other non-cash activity, such as, adjustments, donations and transfers.  Non-cash transactions and similar activities are accounted for separately and should be </t>
    </r>
    <r>
      <rPr>
        <b/>
        <u/>
        <sz val="12"/>
        <rFont val="Times New Roman"/>
        <family val="1"/>
      </rPr>
      <t>excluded before entering</t>
    </r>
    <r>
      <rPr>
        <sz val="12"/>
        <rFont val="Times New Roman"/>
        <family val="1"/>
      </rPr>
      <t xml:space="preserve"> the current year expenditures.</t>
    </r>
  </si>
  <si>
    <t>Adjustments, donations, and transfers are accounted for separately.</t>
  </si>
  <si>
    <t>b)</t>
  </si>
  <si>
    <t>Capital asset expenditures can be recorded in both the Governmental and Capital Asset ledgers.  If there are differences between the Governmental and Capital Asset ledgers or between related accounts in the Capital Asset ledger, it typically indicates that an adjustment, donation or transfer has occurred and will need to be identified and properly reflected in the Capital Assets worksheet.  The following are examples to assist the organization in the capital asset activity process.</t>
  </si>
  <si>
    <t>The expense account in the Capital Asset ledger should balance to the expenditure/expense account in the Governmental ledger.  Example:  the total credit activity in the expense account for machinery and equipment (720001 for Teamworks) in the Capital Asset ledger should balance to the total debit in the expenditure/expense account for machinery and equipment (720001 for Teamworks), computer equipment (721001 for Teamworks) and vehicles (722001 Motor Vehicles for Teamworks) in the Governmental ledger.</t>
  </si>
  <si>
    <t>ii)</t>
  </si>
  <si>
    <t>Current year additions should be offset by the expenses in the Capital Asset/GFAAG ledger.  Example:  the total debit activity in the asset account for machinery and equipment (175001 for Teamworks) should be offset by the total credit activity in the expense account for machinery and equipment (720001 for Teamworks).</t>
  </si>
  <si>
    <t>c)</t>
  </si>
  <si>
    <t>Enter the current year expenditures for each asset class from:</t>
  </si>
  <si>
    <t>the Governmental ledger for the entire fiscal year under review; the current year expenditure is the total debit activity in each asset class;</t>
  </si>
  <si>
    <r>
      <t xml:space="preserve">the </t>
    </r>
    <r>
      <rPr>
        <u/>
        <sz val="12"/>
        <rFont val="Times New Roman"/>
        <family val="1"/>
      </rPr>
      <t>difference</t>
    </r>
    <r>
      <rPr>
        <sz val="12"/>
        <rFont val="Times New Roman"/>
        <family val="1"/>
      </rPr>
      <t xml:space="preserve"> between the Governmental ledger and the Capital Asset ledger will need to be identified with the appropriate adjustments made in the additions columns (i.e., Adjustments, GSFIC Transfers, and Donations) and an explanation entered below the table next to the applicable number and alphabet combination for each adjustment related to the applicable columns.</t>
    </r>
  </si>
  <si>
    <t>iii)</t>
  </si>
  <si>
    <t>also, the source documents for all additions (the add amount in the General Ledger Reconciliation/Detail Summary Report (AMXXX0506) for Teamworks) during the fiscal year under review should balance to the aggregate debit activity for all asset classes in the Capital Asset ledger and may provide assistance in determining differences with the Governmental ledger.</t>
  </si>
  <si>
    <t xml:space="preserve">3)  </t>
  </si>
  <si>
    <t>Adjustments - additions (Identify)</t>
  </si>
  <si>
    <t>Enter the adjustment amount for each asset class from:</t>
  </si>
  <si>
    <t>the organization's capital asset reconciliations (Teamworks agencies will use the Asset Management queries);</t>
  </si>
  <si>
    <t>d)</t>
  </si>
  <si>
    <t>Enter a description and amount for each adjustment in the designated area below the table. A unique number and/or alphabet combination is provided in red to reference each column's respective adjustment explanation on the Capital Assets worksheet.</t>
  </si>
  <si>
    <t xml:space="preserve">4)  </t>
  </si>
  <si>
    <t>Georgia State Financing and Investment Commission (GSFIC)</t>
  </si>
  <si>
    <t xml:space="preserve">4A)  </t>
  </si>
  <si>
    <t>Agency managed</t>
  </si>
  <si>
    <t>Enter current year construction in progress (CIP) managed by the agency.</t>
  </si>
  <si>
    <t xml:space="preserve">4B)  </t>
  </si>
  <si>
    <t>Georgia State Financing and Investment Commission (GSFIC) Transfers</t>
  </si>
  <si>
    <t>These are assets completed and transferred from GSFIC to the organization.</t>
  </si>
  <si>
    <t>Enter the GSFIC transfers for each asset class from:</t>
  </si>
  <si>
    <t>i) the organization's capital asset reconciliations (Teamworks agencies will use the Asset Management queries);</t>
  </si>
  <si>
    <t>ii) other source documents that indicate GSFIC transfers during the fiscal year under review.</t>
  </si>
  <si>
    <t>Enter a description and amount and related bond issue for each asset transferred to the organization in the designated area below the table. A unique number and/or alphabet combination is provided in red to reference each column's respective adjustment explanation on the Capital Assets worksheet.</t>
  </si>
  <si>
    <t xml:space="preserve">5)  </t>
  </si>
  <si>
    <t>Donations</t>
  </si>
  <si>
    <t>Donations are from component units or parties outside the financial reporting entity.</t>
  </si>
  <si>
    <t>Enter the donation amount for each asset class from:</t>
  </si>
  <si>
    <t>other source documents that indicate donations during the fiscal year under review.</t>
  </si>
  <si>
    <t>Enter the source and amount for each asset donated to the organization in the designated area below the table. A unique number and/or alphabet combination is provided in red to reference each column's respective adjustment explanation on the Capital Assets worksheet.</t>
  </si>
  <si>
    <t xml:space="preserve">6)  </t>
  </si>
  <si>
    <t>Capital Lease Adjustments</t>
  </si>
  <si>
    <t>As the SAO Lease Agreement Data form is the state's process for gathering information about leased assets, all information related to Leased Assets should come from the Lease Agreement Data form.  However, if the beginning balances of any non-leased asset accounts incorrectly included amounts for leased assets, the adjustment to remove the leased asset balance from the non-leased asset account would be shown in this column.</t>
  </si>
  <si>
    <t>Necessary adjustments should be made in this column if the Beginning Balance in Column 1A includes any leased assets that would have been included on the Lease Agreement Data Form for Fiscal Year 2023. Adjustments entered in this column should offset the leased asset portion of the Beginning Balance so that it is not double booked.</t>
  </si>
  <si>
    <t>The leased asset beginning balances on rows 36-48 are for informational purposes only.  Since no data is required from the agencies for this section, these rows have been grouped together and collapsed.  These balances are based on the data provided in the prior year's lease agreement data form.  Any changes to leased assets for the current year will be based on information provided by the lease agreement data form.  THE CAPITAL ASSET FORM SHOULD NOT CONTAIN ANY INFORMATION ON LEASED ASSETS - the ONLY source of asset information for leased assets should come from the lease agreement data form and the SAO lease accounting system.</t>
  </si>
  <si>
    <t xml:space="preserve">7)  </t>
  </si>
  <si>
    <t>Retirements</t>
  </si>
  <si>
    <t>Retirements include assets that have been disposed of or removed from service during the fiscal year under review.</t>
  </si>
  <si>
    <r>
      <t xml:space="preserve">The retirement amount may include activity, such as, assets capitalized below the standard threshold, assets recorded to an incorrect profile id, and assets recorded at an incorrect cost.  These types and similar activity are considered adjustments and should be </t>
    </r>
    <r>
      <rPr>
        <b/>
        <u/>
        <sz val="12"/>
        <rFont val="Times New Roman"/>
        <family val="1"/>
      </rPr>
      <t>excluded before entering</t>
    </r>
    <r>
      <rPr>
        <sz val="12"/>
        <rFont val="Times New Roman"/>
        <family val="1"/>
      </rPr>
      <t xml:space="preserve"> the retirements.</t>
    </r>
  </si>
  <si>
    <t>adjustments are accounted for separately.</t>
  </si>
  <si>
    <t>Capital asset retirements are recorded in the Capital Asset ledger.  If there are differences between related accounts in the Capital Asset ledger, it typically indicates that an adjustment has occurred and will need to be identified and properly reflected in the Capital Assets worksheet.  The following is an example to assist the organization in the capital asset activity process:</t>
  </si>
  <si>
    <t>capital asset retirements should be offset by the related accumulated depreciation and the gain/loss on the disposition of assets.  Example:  if machinery and equipment is the only asset, the total credit activity in the asset account for machinery and equipment (175001 for Teamworks) should balance to the sum of the total debit activity for the accumulated depreciation - machinery and equipment account (176001 for Teamworks) and the total debit activity for the other financing sources account for proceeds from disposition of general capital assets (475001 for Teamworks).</t>
  </si>
  <si>
    <t>Enter the retirements for each asset class from:</t>
  </si>
  <si>
    <t>the Capital Asset ledger for the entire fiscal year under review, the retirements are the total credit activity in each asset class;</t>
  </si>
  <si>
    <t>other source documents that provide retirements (the retirements amount in the General Ledger Reconciliation/Detail Summary Report (AMXXX0506) for Teamworks) during the fiscal year under review; it should balance to the aggregate credit activity of all asset classes in the Capital Asset ledger.</t>
  </si>
  <si>
    <t xml:space="preserve">8)  </t>
  </si>
  <si>
    <t>Adjustments - deletions (Identify)</t>
  </si>
  <si>
    <t>Adjustments may include, but are not limited to:  cost adjustments, duplicate deletions, assets retired due to incorrect profile id and assets retired due to incorrect cost, assets retired that do not meet the standard threshold and manual journal entries.</t>
  </si>
  <si>
    <t>other source documents that provide adjustments (the adjustments and retirements in the General Ledger Reconciliation/Detail Summary Report (AMXXX0506) for Teamworks) during the fiscal year under review.</t>
  </si>
  <si>
    <t xml:space="preserve">9)  </t>
  </si>
  <si>
    <t>Transfers In/Out</t>
  </si>
  <si>
    <r>
      <t xml:space="preserve">Transfers of assets including land are made to or received from organizations within the primary governmental entity, other than component units.  </t>
    </r>
    <r>
      <rPr>
        <b/>
        <sz val="12"/>
        <color theme="5" tint="-0.24994659260841701"/>
        <rFont val="Times New Roman"/>
        <family val="1"/>
      </rPr>
      <t xml:space="preserve">Ensure executive orders are properly reflected on the form. </t>
    </r>
  </si>
  <si>
    <t xml:space="preserve">9A)  </t>
  </si>
  <si>
    <t>Enter the transfer in (in column 9a)/out (in column 9b) amount for each asset class in the appropriate column:</t>
  </si>
  <si>
    <t>other source documents that indicate transfers during the fiscal year under review.</t>
  </si>
  <si>
    <t xml:space="preserve">9B)  </t>
  </si>
  <si>
    <t>Enter the source and amount for each asset transferred to or from the organization. A unique number and/or alphabet combination is provided in red to reference each column's respective adjustment explanation on the Capital Assets worksheet.</t>
  </si>
  <si>
    <t xml:space="preserve">10)  </t>
  </si>
  <si>
    <t>Ending Balance, June 30th (Automatically Calculated)</t>
  </si>
  <si>
    <t>Ending balance is a calculated cell for each asset class and should represent:</t>
  </si>
  <si>
    <t>the ending balance in the Capital Asset ledger for period 12 of the fiscal year under review;</t>
  </si>
  <si>
    <t>For Non-Teamworks Organizations/Teamworks Organizations with Capital Assets Not Recorded in Teamworks: if the accounting system has the ability to calculate and compile capital asset information, the ending balance in the Capital Asset ledger should balance to the accounting system records, such as, a capital asset inventory report.</t>
  </si>
  <si>
    <t>For Teamworks Organizations: the ending balance on General Ledger Reconciliation/Detail Summary report (AMXXX0506) for period 12 of the fiscal year under review; it should balance to the aggregate ending balance for all asset classes in the GFAAG ledger.</t>
  </si>
  <si>
    <t xml:space="preserve">11)  </t>
  </si>
  <si>
    <t>Net Book Value Balance, June 30th (Automatically Calculated)</t>
  </si>
  <si>
    <t>The net book value balance is automatically calculated for each capital asset classes, i.e., the difference between the capital asset class ending balance as of June 30 from the "capital assets" tab, and the related capital asset class accumulated deprecation ending balance as of June 30 from the "depreciation" tab.</t>
  </si>
  <si>
    <t>the beginning balance in the Capital Asset ledger for period 1 of the fiscal year under review;</t>
  </si>
  <si>
    <t>the ending balance in the capital asset ledger (the total accumulated depreciation on the Depreciation Report (AMXXX0601) for Teamworks) for period 12 of the prior fiscal year, this should balance to the aggregate or individual beginning balance for each asset class in the Capital Asset ledger.</t>
  </si>
  <si>
    <t>For Non-Teamworks Organizations/Teamworks Organizations with Capital Assets Not Recorded in Teamworks: if the accounting system has the ability to calculate and compile depreciation information, the beginning balances in the capital asset ledger should balance to the accounting system records, such as an accumulated depreciation report.</t>
  </si>
  <si>
    <t xml:space="preserve">The restated beginning balance is the net amount of beginning balance (column 1) and beginning balance adjustments (column 2). This is the amount that is shown as beginning balance 7/1/20XX in ACFR by major asset classes. </t>
  </si>
  <si>
    <t>Depreciation Expense</t>
  </si>
  <si>
    <t>Depreciation expense includes all assets that have been capitalized and depreciated (the historical cost or fair value allocated over its estimated useful life) during the fiscal year under review.</t>
  </si>
  <si>
    <t>The depreciation expense may include activity, such as, capitalized assets below the standard threshold, assets recorded to incorrect profile id, assets recorded for an incorrect cost and prior period adjustments.  These types and similar activity are considered adjustments and should be excluded before entering the depreciation expense.</t>
  </si>
  <si>
    <t>Capital asset depreciation is recorded in the Capital Asset ledger.  If there are differences between related accounts in the Capital Asset ledger it typically indicates that an adjustment has occurred and will need to be identified and properly reflected in the Accumulated Depreciation worksheet.  The following is an example to assist the organization in the depreciation activity process:</t>
  </si>
  <si>
    <t>Depreciation expense should be offset by accumulated depreciation.  Example:  if machinery and equipment is the only asset class, the total debit activity in the depreciation expense account (740001 for Teamworks) should be offset by the total credit activity in the accumulated deprecation account for machinery and equipment (176001 for Teamworks).</t>
  </si>
  <si>
    <t>Enter the depreciation expense for each asset class from:</t>
  </si>
  <si>
    <t>The Capital Asset ledger for the entire fiscal year under review; depreciation expense is the total debit activity in the depreciation expense account (740001 for Teamworks) for each asset class or one depreciation expense for all asset classes.</t>
  </si>
  <si>
    <t>the organization's capital asset reconciliations;</t>
  </si>
  <si>
    <t>The leased asset beginning balances on rows 36-48 are for informational purposes only.  These balances are based on the data provided in the prior year's lease agreement data form.  Any changes to leased assets for the current year will be based on information provided by the lease agreement data form.  THE CAPITAL ASSET FORM SHOULD NOT CONTAIN ANY INFORMATION ON LEASED ASSETS - the ONLY source of asset information for leased assets should come from the lease agreement data form and the SAO lease accounting system.</t>
  </si>
  <si>
    <t>When an asset is retired, an entry should be recorded to remove the cost of the asset, the related accumulated depreciation and a gain/loss on the disposition of the asset (gain/loss applicable only if the asset is retired before it is fully depreciated).</t>
  </si>
  <si>
    <t>Accumulated depreciation related to retirements may include activity, such as, capitalized assets below the standard threshold, assets recorded to incorrect profile id, and assets recorded for an incorrect cost.  These types and similar activity are considered adjustments and should be excluded before entering the accumulated depreciation related to retirements.</t>
  </si>
  <si>
    <t>adjustments are accounted for separately</t>
  </si>
  <si>
    <t>Capital asset depreciation is recorded in the Capital Asset ledger.  If there are differences between related accounts in the Capital Asset ledger, it typically indicates that an adjustment has occurred and will need to be identified and properly reflected in the Depreciation worksheet.  The following is an example to assist the organization in the depreciation activity process:</t>
  </si>
  <si>
    <t>accumulated depreciation related to retirements should be offset by the cost of the asset and the gain/loss on the disposition of the asset.  Example:  if machinery and equipment is the only asset class, the total debit activity in the accumulated depreciation - machinery and equipment account (176001 for Teamworks) should be offset by the sum of the total credit activity in the asset account for machinery and equipment (175001 for Teamworks) and the total debit activity in the other financing sources account for proceeds from disposition of general capital assets (475001 for Teamworks).</t>
  </si>
  <si>
    <t>Enter the accumulated depreciation related to retirements for each asset class from:</t>
  </si>
  <si>
    <t>the Capital Asset ledger for the entire fiscal year, the accumulated depreciation related to retirements is the total debit activity in the accumulated depreciation account for each asset class.</t>
  </si>
  <si>
    <t>Adjustments may include, but not be limited to:  cost adjustments, duplicate deletions, assets retired due to incorrect profile id, assets retired due to incorrect cost and manual journal entries.</t>
  </si>
  <si>
    <t>Enter the adjustment amount for each asset from:</t>
  </si>
  <si>
    <t>other source documentation that provides depreciation adjustments (the adjustments and retirements on the General Ledger Reconciliation/Detail Summary Report (AMXXX0506) for Teamworks) during the fiscal year under review.</t>
  </si>
  <si>
    <t>Transfers are made to or received from organizations within the primary governmental entity, other than component units.</t>
  </si>
  <si>
    <t>Enter the transfer in (in column 7A)/out (in column 7B) amount for each asset class in the appropriate column:</t>
  </si>
  <si>
    <t>Enter the source and amount for each asset transferred to or from the organization in the area below the table. A unique number and/or alphabet combination is provided in red to reference each column's respective adjustment explanation on the Capital Assets worksheet.</t>
  </si>
  <si>
    <t>Ending balance  is a calculated cell for each asset class and should represent:</t>
  </si>
  <si>
    <t>For Non-Teamworks Organizations/Teamworks Organizations with Capital Assets Not Recorded in Teamworks: if the accounting system has the ability to calculate and compile depreciation information, the ending balances in the Capital Asset ledger should balance to the accounting system records, such as an accumulated depreciation report.</t>
  </si>
  <si>
    <t>For Teamworks Organizations: the total accumulated depreciation on Depreciation Report (AMXXX0601) for period 12 of the fiscal year under review, this should balance to the aggregate ending balance for all asset classes in the GFAAG ledger.</t>
  </si>
  <si>
    <t>Useful Life</t>
  </si>
  <si>
    <t>(Only Non-Teamworks Organizations/Teamworks Organizations with Capital Assets Not Recorded in Teamworks)</t>
  </si>
  <si>
    <t>If the organization is not using the useful life established by the State for each asset class, enter the useful life.</t>
  </si>
  <si>
    <t>Depreciation Method</t>
  </si>
  <si>
    <t>If the organization is not using the depreciation method established by the State (Capital Asset Guide) for each asset class, enter the depreciation method.</t>
  </si>
  <si>
    <r>
      <t xml:space="preserve">At the bottom of the Depreciation worksheet is a section to provide the </t>
    </r>
    <r>
      <rPr>
        <b/>
        <u/>
        <sz val="12"/>
        <rFont val="Times New Roman"/>
        <family val="1"/>
      </rPr>
      <t>loss on retirement of capital assets</t>
    </r>
    <r>
      <rPr>
        <sz val="12"/>
        <rFont val="Times New Roman"/>
        <family val="1"/>
      </rPr>
      <t xml:space="preserve">.  Enter the cash proceeds from the sale of capital assets (if any), current year retirements, accumulated depreciation (negative number).  The cash proceeds from the sale of capital assets can be obtained from the other financing sources accounts for cash proceeds for disposition of capital assets. The current year retirements are the total in the Capital Assets worksheet column 7.  The accumulated depreciation is the total in the Depreciation worksheet column 5.  </t>
    </r>
  </si>
  <si>
    <t>Capital Assets/Depreciation - Questionnaire, Impairment &amp; Significant Commitments</t>
  </si>
  <si>
    <t>HEADER INFORMATION FOR EACH TAB</t>
  </si>
  <si>
    <t>Information is carried over from the Capital Asset tab.  If the contact information is different update it accordingly.</t>
  </si>
  <si>
    <t>QUESTIONNAIRE</t>
  </si>
  <si>
    <t>Select "Yes" or "No" from the drop down box for each of the questions on this tab.</t>
  </si>
  <si>
    <t>IMPAIRMENT OF CAPITAL ASSETS</t>
  </si>
  <si>
    <r>
      <t>GASB Statement 42,</t>
    </r>
    <r>
      <rPr>
        <b/>
        <i/>
        <sz val="12"/>
        <color indexed="8"/>
        <rFont val="Times New Roman"/>
        <family val="1"/>
      </rPr>
      <t xml:space="preserve"> Accounting and Financial Reporting for Impairment of Capital Assets and for Insurance Recoveries</t>
    </r>
    <r>
      <rPr>
        <sz val="12"/>
        <color indexed="8"/>
        <rFont val="Times New Roman"/>
        <family val="1"/>
      </rPr>
      <t xml:space="preserve"> requires additional analysis and disclosures for certain capital assets.</t>
    </r>
  </si>
  <si>
    <r>
      <t xml:space="preserve">Normally capital assets used in operations are reported at their historical cost (or estimated fair value as of the date of donation), less accumulated depreciation.  Capital assets that are </t>
    </r>
    <r>
      <rPr>
        <b/>
        <i/>
        <sz val="12"/>
        <color indexed="8"/>
        <rFont val="Times New Roman"/>
        <family val="1"/>
      </rPr>
      <t>permanently removed from service</t>
    </r>
    <r>
      <rPr>
        <sz val="12"/>
        <color indexed="8"/>
        <rFont val="Times New Roman"/>
        <family val="1"/>
      </rPr>
      <t xml:space="preserve">, for whatever reason, must be written down to their fair value (if lower than carrying value).  The carrying value of a capital asset must also be adjusted, </t>
    </r>
    <r>
      <rPr>
        <b/>
        <i/>
        <sz val="12"/>
        <color indexed="8"/>
        <rFont val="Times New Roman"/>
        <family val="1"/>
      </rPr>
      <t>even though it will remain in service</t>
    </r>
    <r>
      <rPr>
        <sz val="12"/>
        <color indexed="8"/>
        <rFont val="Times New Roman"/>
        <family val="1"/>
      </rPr>
      <t>, if its service utility has been significantly impaired in any of the following circumstances:</t>
    </r>
  </si>
  <si>
    <t>(1)  Physical Damage</t>
  </si>
  <si>
    <t>(2)  Changes in Legal or Environmental Factors</t>
  </si>
  <si>
    <t>(3)  Technological Changes or Obsolescence</t>
  </si>
  <si>
    <t>(4)  Changes in Manner or Duration of Use</t>
  </si>
  <si>
    <t>(5)  Construction Stoppage</t>
  </si>
  <si>
    <r>
      <t xml:space="preserve">When one or more of these circumstances exist, an impairment must be recognized if the situation meets </t>
    </r>
    <r>
      <rPr>
        <b/>
        <i/>
        <sz val="12"/>
        <color indexed="8"/>
        <rFont val="Times New Roman"/>
        <family val="1"/>
      </rPr>
      <t>both</t>
    </r>
    <r>
      <rPr>
        <sz val="12"/>
        <color indexed="8"/>
        <rFont val="Times New Roman"/>
        <family val="1"/>
      </rPr>
      <t xml:space="preserve"> elements of the following </t>
    </r>
    <r>
      <rPr>
        <b/>
        <i/>
        <sz val="12"/>
        <color indexed="8"/>
        <rFont val="Times New Roman"/>
        <family val="1"/>
      </rPr>
      <t>test of impairment</t>
    </r>
    <r>
      <rPr>
        <sz val="12"/>
        <color indexed="8"/>
        <rFont val="Times New Roman"/>
        <family val="1"/>
      </rPr>
      <t>:</t>
    </r>
  </si>
  <si>
    <t>(1)  the magnitude of the decline in service utility is significant; and</t>
  </si>
  <si>
    <t>(2)  the decline in service utility is unexpected.  (It is only natural that capital assets will lose service capacity with age and use.  Such foreseeable changes do not constitute an impairment).</t>
  </si>
  <si>
    <t>There is a materiality threshold of $100,000 net book value for equipment and $250,000 for all other capital assets.  If the asset(s) or impairment loss do not meet these thresholds, an impairment adjustment is not required.  It is important to note that organizations are not required to perform additional procedures to identify potential impairment beyond those already performed as part of normal operations.  Impairment events that meet both of these criteria would in all likelihood have been the subject of discussion by management or the governing board, or would otherwise have been the topic of press coverage.  So an exhaustive search of capital assets looking for impairment issues is not necessary, but organizations are required to evaluate and document the potential impairment effect for those "prominent" events, should they arise</t>
  </si>
  <si>
    <t>(1)  Indicate the capital asset category in column [C] from the drop-down menu.</t>
  </si>
  <si>
    <t xml:space="preserve">(2)  Enter the carrying value of the asset at the time of impairment in column [D].  This amount should reflect the net of the asset value and accumulated depreciation according to asset management records. </t>
  </si>
  <si>
    <t>(3)  Indicate the asset id number of the impaired asset from the asset management records in column [E].</t>
  </si>
  <si>
    <t>(4)  Identify the situation creating the impairment from the drop down menu in column [F].</t>
  </si>
  <si>
    <t>(5)  Enter the amount received as insurance recovery, if applicable.  If no insurance recovery was received, enter "n/a" in column [G].</t>
  </si>
  <si>
    <t>(6)  Provide a brief description of the impairment in column [H].</t>
  </si>
  <si>
    <t>If there were no impairments noted, select "Not Applicable" from the drop down box on the top left of the page.</t>
  </si>
  <si>
    <t>A.</t>
  </si>
  <si>
    <t>Entity Code:</t>
  </si>
  <si>
    <t>Select Agency Number from Drop Down Box</t>
  </si>
  <si>
    <t>Entity Name:</t>
  </si>
  <si>
    <t xml:space="preserve">Prepared by: </t>
  </si>
  <si>
    <t>Telephone #:</t>
  </si>
  <si>
    <t>Email:</t>
  </si>
  <si>
    <t>B.</t>
  </si>
  <si>
    <t>Additions</t>
  </si>
  <si>
    <t>Deletions</t>
  </si>
  <si>
    <t>Transfers</t>
  </si>
  <si>
    <t>Beginning</t>
  </si>
  <si>
    <t>Beginning Bal</t>
  </si>
  <si>
    <t>Current Year</t>
  </si>
  <si>
    <t>Adjustments</t>
  </si>
  <si>
    <t>GSFIC</t>
  </si>
  <si>
    <t>Capital Lease</t>
  </si>
  <si>
    <t>In</t>
  </si>
  <si>
    <t>Out</t>
  </si>
  <si>
    <t>Ending</t>
  </si>
  <si>
    <t>Net Book Value</t>
  </si>
  <si>
    <t>Capital Asset Classes</t>
  </si>
  <si>
    <t>Balance July 1</t>
  </si>
  <si>
    <t>(Restated) July 1</t>
  </si>
  <si>
    <t>Expenditures</t>
  </si>
  <si>
    <t>(Identify)</t>
  </si>
  <si>
    <t>Agency Managed</t>
  </si>
  <si>
    <t>GSFIC Xfer to Agency</t>
  </si>
  <si>
    <t>Balance June 30</t>
  </si>
  <si>
    <t>Enter increases as positive and decreases as negative</t>
  </si>
  <si>
    <t>1A</t>
  </si>
  <si>
    <t>1B</t>
  </si>
  <si>
    <t>1C</t>
  </si>
  <si>
    <t>4A</t>
  </si>
  <si>
    <t>4B</t>
  </si>
  <si>
    <t>9A</t>
  </si>
  <si>
    <t>9B</t>
  </si>
  <si>
    <r>
      <t xml:space="preserve">PeopleSoft organizations enter capital asset data recorded on ledgers / systems other than PeopleSoft. </t>
    </r>
    <r>
      <rPr>
        <b/>
        <sz val="10"/>
        <color indexed="60"/>
        <rFont val="Times New Roman"/>
        <family val="1"/>
      </rPr>
      <t>Organizations not on PeopleSoft enter capital asset data per the capital asset ledger/systems.</t>
    </r>
  </si>
  <si>
    <t>PY ACFR Reported Balance (cannot be changed)</t>
  </si>
  <si>
    <t>NON - PEOPLESOFT</t>
  </si>
  <si>
    <t>Land and land improvements</t>
  </si>
  <si>
    <t>Non</t>
  </si>
  <si>
    <t>Buildings and building improvements</t>
  </si>
  <si>
    <t>Improvements other than buildings</t>
  </si>
  <si>
    <t>Infrastructure</t>
  </si>
  <si>
    <t>Personal Property - machinery &amp; equipment</t>
  </si>
  <si>
    <t>Library Collections</t>
  </si>
  <si>
    <t>Leased</t>
  </si>
  <si>
    <t>Works of Art/Historical Treasures - Depreciable</t>
  </si>
  <si>
    <t>Works of Art/Historical Treasures - Non-depreciable</t>
  </si>
  <si>
    <t>Intangibles - Software</t>
  </si>
  <si>
    <t>Intangibles - Other than Software</t>
  </si>
  <si>
    <t xml:space="preserve">          Copyrights, Patents, and Trademarks</t>
  </si>
  <si>
    <t xml:space="preserve">          Easement, Mineral, Timber, and Water Rights</t>
  </si>
  <si>
    <t>Assets</t>
  </si>
  <si>
    <t xml:space="preserve">          E, M, T, and W Rights - Non-depreciable</t>
  </si>
  <si>
    <t xml:space="preserve">     Total Intangibles - Other than Software</t>
  </si>
  <si>
    <t>Construction-in-progress</t>
  </si>
  <si>
    <t>Subtotal Non-Peoplesoft Non Leased Assets</t>
  </si>
  <si>
    <t>PeopleSoft organizations only - Enter capital asset data recorded from the GFAAG ledger.</t>
  </si>
  <si>
    <t>PEOPLESOFT</t>
  </si>
  <si>
    <t>Subtotal Peoplesoft</t>
  </si>
  <si>
    <t>Totals</t>
  </si>
  <si>
    <t>Totals with Leases (SAO use only)</t>
  </si>
  <si>
    <t>Provide detail of all adjustments:</t>
  </si>
  <si>
    <t>Provide detail of GSFIC Transfers, including related bond issue for each asset:</t>
  </si>
  <si>
    <t>Provide the source of all donations and related amounts:</t>
  </si>
  <si>
    <t>Provide the organization to which the transfers in come from and related amounts:</t>
  </si>
  <si>
    <t>Provide the organization to which the transfers out went to and related amounts:</t>
  </si>
  <si>
    <t>Entity</t>
  </si>
  <si>
    <t>Description</t>
  </si>
  <si>
    <t>HFM Entity</t>
  </si>
  <si>
    <t>Fund</t>
  </si>
  <si>
    <t>Department of Agriculture</t>
  </si>
  <si>
    <t>40300(GA)</t>
  </si>
  <si>
    <t>Department of Administrative Services (General Fund)</t>
  </si>
  <si>
    <t>All Entity Info Will Automatically Update</t>
  </si>
  <si>
    <t>40300(BTA)</t>
  </si>
  <si>
    <t>Department of Administrative Services (Proprietary Fund)</t>
  </si>
  <si>
    <t>From the Capital Assets tab</t>
  </si>
  <si>
    <t>Audits and Accounts, Department of (*)</t>
  </si>
  <si>
    <t>Banking and Finance, Department of</t>
  </si>
  <si>
    <t>Accounting Office, State</t>
  </si>
  <si>
    <t>Do not use</t>
  </si>
  <si>
    <t>Accumulated</t>
  </si>
  <si>
    <t>Depreciation Tab</t>
  </si>
  <si>
    <t xml:space="preserve">B. </t>
  </si>
  <si>
    <t>Other Transfers</t>
  </si>
  <si>
    <t>Non-PeopleSoft Entities</t>
  </si>
  <si>
    <t>Depreciation</t>
  </si>
  <si>
    <t xml:space="preserve">In </t>
  </si>
  <si>
    <t>Net Book</t>
  </si>
  <si>
    <t xml:space="preserve">Useful  </t>
  </si>
  <si>
    <t>Expense</t>
  </si>
  <si>
    <t>Value</t>
  </si>
  <si>
    <t>Life</t>
  </si>
  <si>
    <t>Method</t>
  </si>
  <si>
    <t>7A</t>
  </si>
  <si>
    <t>7B</t>
  </si>
  <si>
    <r>
      <t xml:space="preserve">PeopleSoft organizations enter capital asset data recorded on ledgers / systems other than PeopleSoft. </t>
    </r>
    <r>
      <rPr>
        <b/>
        <sz val="10"/>
        <color indexed="60"/>
        <rFont val="Times New Roman"/>
        <family val="1"/>
      </rPr>
      <t>Organizations not on PeopleSoft enter capital asset data on the capital asset ledger/systems.</t>
    </r>
  </si>
  <si>
    <t>Personal Property - machinery, equipment and furniture</t>
  </si>
  <si>
    <t>Personal Property - machinery, equipment &amp; furniture</t>
  </si>
  <si>
    <t>Fiduciary Funds only - Total Accum. Depr.</t>
  </si>
  <si>
    <t>Provide Detail of All Adjustments:</t>
  </si>
  <si>
    <t>Net Gain/(Loss) on Retirement of Capital Assets:</t>
  </si>
  <si>
    <t xml:space="preserve">     Cash proceeds from the sale of capital assets (if any)</t>
  </si>
  <si>
    <t xml:space="preserve">     Net Book Value:</t>
  </si>
  <si>
    <t xml:space="preserve">       Current Year Retirements</t>
  </si>
  <si>
    <t xml:space="preserve">       Accumulated Depreciation on Retirements</t>
  </si>
  <si>
    <t xml:space="preserve">     Net Gain/(Loss) on Retirements</t>
  </si>
  <si>
    <t>Capital Assets Questionnaire</t>
  </si>
  <si>
    <t xml:space="preserve"> </t>
  </si>
  <si>
    <t>Line</t>
  </si>
  <si>
    <t>Questions</t>
  </si>
  <si>
    <t>Answers</t>
  </si>
  <si>
    <t>General Questions</t>
  </si>
  <si>
    <t>Were any capital assets impaired during the year?</t>
  </si>
  <si>
    <t xml:space="preserve">If yes, please complete the "Impairment of Capital Assets" tab of this form </t>
  </si>
  <si>
    <t xml:space="preserve">Are you aware of any events which have rendered material amounts of capital assets obsolete or inoperable?  </t>
  </si>
  <si>
    <t>IMPAIRMENT OF ASSETS</t>
  </si>
  <si>
    <t>[C]</t>
  </si>
  <si>
    <t>[D]</t>
  </si>
  <si>
    <t>[E]</t>
  </si>
  <si>
    <t>[F]</t>
  </si>
  <si>
    <t>[G]</t>
  </si>
  <si>
    <t>[H]</t>
  </si>
  <si>
    <t>CATEGORY OF ASSET IMPAIRED</t>
  </si>
  <si>
    <t>CARRYING VALUE OF ASSET IMPAIRED</t>
  </si>
  <si>
    <t>ID NUMBER OF ASSET IMPAIRED</t>
  </si>
  <si>
    <t>SITUATION CREATING IMPAIRMENT</t>
  </si>
  <si>
    <t>AMOUNT OF INSURANCE RECOVERY</t>
  </si>
  <si>
    <t>DESCRIPTION OF IMPAIRMENT</t>
  </si>
  <si>
    <t>Buildings and Building Improvements</t>
  </si>
  <si>
    <t>Construction in Progress</t>
  </si>
  <si>
    <t>Improvements Other than Buildings</t>
  </si>
  <si>
    <t>Land</t>
  </si>
  <si>
    <t>Machinery and Equipment</t>
  </si>
  <si>
    <t>Software</t>
  </si>
  <si>
    <t>Works of Art and Collections - Depreciable</t>
  </si>
  <si>
    <t>Works of Art and Collections - Non Depreciable</t>
  </si>
  <si>
    <t>Physical Damage</t>
  </si>
  <si>
    <t>Changes in Legal or Environmental Factors</t>
  </si>
  <si>
    <t>Technological Changes or Obsolescence</t>
  </si>
  <si>
    <t>Changes in the Manner or Duration of Use</t>
  </si>
  <si>
    <t>1.</t>
  </si>
  <si>
    <t>2.</t>
  </si>
  <si>
    <t>3.</t>
  </si>
  <si>
    <t>4.</t>
  </si>
  <si>
    <t>5.</t>
  </si>
  <si>
    <t>Add Additional space as necessary.</t>
  </si>
  <si>
    <t>Cells use C1 = Total Custom1</t>
  </si>
  <si>
    <t>Cells with adjustments</t>
  </si>
  <si>
    <t>NON-LEASED ASSETS</t>
  </si>
  <si>
    <t>LEASED ASSETS</t>
  </si>
  <si>
    <t>ACCUMULATED DEPRECIATION - NON-LEASED ASSETS</t>
  </si>
  <si>
    <t>ACCUMULATED DEPRECIATION - LEASED ASSETS</t>
  </si>
  <si>
    <t>HFM Account Number ====&gt;</t>
  </si>
  <si>
    <t>1581000</t>
  </si>
  <si>
    <t>C1</t>
  </si>
  <si>
    <t>Entity#</t>
  </si>
  <si>
    <t>Psoft / Non_Psoft</t>
  </si>
  <si>
    <t>HFM Desc</t>
  </si>
  <si>
    <t>Concatenate</t>
  </si>
  <si>
    <t>C4</t>
  </si>
  <si>
    <t>Total Cap Assets</t>
  </si>
  <si>
    <t>Non-Depr Assets</t>
  </si>
  <si>
    <t>Depr Assets (net of AD)</t>
  </si>
  <si>
    <t>LAND</t>
  </si>
  <si>
    <t>BLDG</t>
  </si>
  <si>
    <t>IMPROV</t>
  </si>
  <si>
    <t>INFRASTR.</t>
  </si>
  <si>
    <t>EQUIPMENT</t>
  </si>
  <si>
    <t>LIB COLL</t>
  </si>
  <si>
    <t>ART (depr)</t>
  </si>
  <si>
    <t>ART (non-depr)</t>
  </si>
  <si>
    <t>COPYRIGHTS</t>
  </si>
  <si>
    <t>Easemt (depr)</t>
  </si>
  <si>
    <t>Easemt (non-depr)</t>
  </si>
  <si>
    <t>CIP</t>
  </si>
  <si>
    <t>BLDG-AD</t>
  </si>
  <si>
    <t>IMPROV-AD</t>
  </si>
  <si>
    <t>INFRASTR.-AD</t>
  </si>
  <si>
    <t>EQUIPMENT-AD</t>
  </si>
  <si>
    <t>LIB COLL-AD</t>
  </si>
  <si>
    <t>ART (depr) - AD</t>
  </si>
  <si>
    <t>Software-AD</t>
  </si>
  <si>
    <t>COPYRIGHTS-AD</t>
  </si>
  <si>
    <t>Easemt-AD</t>
  </si>
  <si>
    <t>Infrastructure-AD</t>
  </si>
  <si>
    <t>BLDG-AD Unidentified</t>
  </si>
  <si>
    <t>GA_EW_TOT</t>
  </si>
  <si>
    <t>40400_EW</t>
  </si>
  <si>
    <t>PG - GA</t>
  </si>
  <si>
    <t>Non_Psoft</t>
  </si>
  <si>
    <t>Audits and Accounts, Department of</t>
  </si>
  <si>
    <t>40400Non_Psoft</t>
  </si>
  <si>
    <t>Psoft</t>
  </si>
  <si>
    <t>40400PSOFT</t>
  </si>
  <si>
    <t>40500_EW</t>
  </si>
  <si>
    <t>Public Health, Department of</t>
  </si>
  <si>
    <t>40500Non_Psoft</t>
  </si>
  <si>
    <t>40500PSOFT</t>
  </si>
  <si>
    <t>40600_EW</t>
  </si>
  <si>
    <t>40600Non_Psoft</t>
  </si>
  <si>
    <t>40600PSOFT</t>
  </si>
  <si>
    <t>40700_EW</t>
  </si>
  <si>
    <t>40700Non_Psoft</t>
  </si>
  <si>
    <t>40700PSOFT</t>
  </si>
  <si>
    <t>40800_EW</t>
  </si>
  <si>
    <t>Insurance, Department of</t>
  </si>
  <si>
    <t>40800Non_Psoft</t>
  </si>
  <si>
    <t>40800PSOFT</t>
  </si>
  <si>
    <t>40900_EW</t>
  </si>
  <si>
    <t xml:space="preserve">Financing and Investment Commission, Georgia State </t>
  </si>
  <si>
    <t>40900Non_Psoft</t>
  </si>
  <si>
    <t>40900PSOFT</t>
  </si>
  <si>
    <t>41000_EW</t>
  </si>
  <si>
    <t xml:space="preserve">Properties Commission, State </t>
  </si>
  <si>
    <t>41000Non_Psoft</t>
  </si>
  <si>
    <t>41000PSOFT</t>
  </si>
  <si>
    <t>41100_EW</t>
  </si>
  <si>
    <t>Defense, Department of</t>
  </si>
  <si>
    <t>41100Non_Psoft</t>
  </si>
  <si>
    <t>41100PSOFT</t>
  </si>
  <si>
    <t>41400_EW</t>
  </si>
  <si>
    <t>Education, Department of</t>
  </si>
  <si>
    <t>41400Non_Psoft</t>
  </si>
  <si>
    <t>41400PSOFT</t>
  </si>
  <si>
    <t>41800_EW</t>
  </si>
  <si>
    <t>Judicial Branch - Prosecuting Attorneys</t>
  </si>
  <si>
    <t>41800Non_Psoft</t>
  </si>
  <si>
    <t>41800PSOFT</t>
  </si>
  <si>
    <t>41900_EW</t>
  </si>
  <si>
    <t xml:space="preserve">Community Health, Department of </t>
  </si>
  <si>
    <t>42000_EW</t>
  </si>
  <si>
    <t>Forestry Commission, Georgia</t>
  </si>
  <si>
    <t>42000Non_Psoft</t>
  </si>
  <si>
    <t>42000PSOFT</t>
  </si>
  <si>
    <t>42200_EW</t>
  </si>
  <si>
    <t>Governor, Office of the</t>
  </si>
  <si>
    <t>42200Non_Psoft</t>
  </si>
  <si>
    <t>42200PSOFT</t>
  </si>
  <si>
    <t>42700_EW</t>
  </si>
  <si>
    <t>Human Services, Department of</t>
  </si>
  <si>
    <t>42700Non_Psoft</t>
  </si>
  <si>
    <t>42700PSOFT</t>
  </si>
  <si>
    <t>42800_EW</t>
  </si>
  <si>
    <t>Community Affairs, Department of</t>
  </si>
  <si>
    <t>42800Non_Psoft</t>
  </si>
  <si>
    <t>42800PSOFT</t>
  </si>
  <si>
    <t>42900_EW</t>
  </si>
  <si>
    <t>Economic Development, Department of</t>
  </si>
  <si>
    <t>42900Non_Psoft</t>
  </si>
  <si>
    <t>42900PSOFT</t>
  </si>
  <si>
    <t>43100_EW</t>
  </si>
  <si>
    <t>Judicial Branch - Juvenile Courts</t>
  </si>
  <si>
    <t>43100Non_Psoft</t>
  </si>
  <si>
    <t>43100PSOFT</t>
  </si>
  <si>
    <t>43200_EW</t>
  </si>
  <si>
    <t>Judicial Branch - Appeals, Court of</t>
  </si>
  <si>
    <t>43200Non_Psoft</t>
  </si>
  <si>
    <t>43200PSOFT</t>
  </si>
  <si>
    <t>43400_EW</t>
  </si>
  <si>
    <t>Judicial Branch - Judicial Council</t>
  </si>
  <si>
    <t>43400Non_Psoft</t>
  </si>
  <si>
    <t>43400PSOFT</t>
  </si>
  <si>
    <t>43600_EW</t>
  </si>
  <si>
    <t>Judicial Branch - Superior Courts</t>
  </si>
  <si>
    <t>43600Non_Psoft</t>
  </si>
  <si>
    <t>43600PSOFT</t>
  </si>
  <si>
    <t>43800_EW</t>
  </si>
  <si>
    <t>Judicial Branch - Supreme Court</t>
  </si>
  <si>
    <t>43800Non_Psoft</t>
  </si>
  <si>
    <t>43800PSOFT</t>
  </si>
  <si>
    <t>44000_EW</t>
  </si>
  <si>
    <t>44000(GF)</t>
  </si>
  <si>
    <t>Labor, Department of (General Fund)</t>
  </si>
  <si>
    <t>44000(GF)Non_Psoft</t>
  </si>
  <si>
    <t>44000(GF)PSOFT</t>
  </si>
  <si>
    <t>44200_EW</t>
  </si>
  <si>
    <t>Law, Department of</t>
  </si>
  <si>
    <t>44200Non_Psoft</t>
  </si>
  <si>
    <t>44200PSOFT</t>
  </si>
  <si>
    <t>444C_EW</t>
  </si>
  <si>
    <t>444C</t>
  </si>
  <si>
    <t xml:space="preserve">General Assembly </t>
  </si>
  <si>
    <t>44400Non_Psoft</t>
  </si>
  <si>
    <t>44400PSOFT</t>
  </si>
  <si>
    <t>46100_EW</t>
  </si>
  <si>
    <t>Juvenile Justice, Department of</t>
  </si>
  <si>
    <t>46100Non_Psoft</t>
  </si>
  <si>
    <t>46100PSOFT</t>
  </si>
  <si>
    <t>46200_EW</t>
  </si>
  <si>
    <t>Natural Resources, Department of</t>
  </si>
  <si>
    <t>46200Non_Psoft</t>
  </si>
  <si>
    <t>46200PSOFT</t>
  </si>
  <si>
    <t>46500_EW</t>
  </si>
  <si>
    <t>Pardons and Paroles, State Board of</t>
  </si>
  <si>
    <t>46500Non_Psoft</t>
  </si>
  <si>
    <t>46500PSOFT</t>
  </si>
  <si>
    <t>46600_EW</t>
  </si>
  <si>
    <t>Public Safety, Department of</t>
  </si>
  <si>
    <t>46600Non_Psoft</t>
  </si>
  <si>
    <t>46600PSOFT</t>
  </si>
  <si>
    <t>46700_EW</t>
  </si>
  <si>
    <t>Corrections, Department of</t>
  </si>
  <si>
    <t>46700Non_Psoft</t>
  </si>
  <si>
    <t>46700PSOFT</t>
  </si>
  <si>
    <t>46900_EW</t>
  </si>
  <si>
    <t>Early Care and Learning, Department of</t>
  </si>
  <si>
    <t>46900Non_Psoft</t>
  </si>
  <si>
    <t>46900PSOFT</t>
  </si>
  <si>
    <t>47000_EW</t>
  </si>
  <si>
    <t>Public Service Commission</t>
  </si>
  <si>
    <t>47000Non_Psoft</t>
  </si>
  <si>
    <t>47000PSOFT</t>
  </si>
  <si>
    <t>47100_EW</t>
  </si>
  <si>
    <t>Investigation, Georgia Bureau of</t>
  </si>
  <si>
    <t>47100Non_Psoft</t>
  </si>
  <si>
    <t>47100PSOFT</t>
  </si>
  <si>
    <t>47400_EW</t>
  </si>
  <si>
    <t>Revenue, Department of</t>
  </si>
  <si>
    <t>47400Non_Psoft</t>
  </si>
  <si>
    <t>47400PSOFT</t>
  </si>
  <si>
    <t>47500_EW</t>
  </si>
  <si>
    <t>Driver Services, Department of</t>
  </si>
  <si>
    <t>47500Non_Psoft</t>
  </si>
  <si>
    <t>47500PSOFT</t>
  </si>
  <si>
    <t>47600_EW</t>
  </si>
  <si>
    <t>Student Finance Commission, Georgia</t>
  </si>
  <si>
    <t>47600Non_Psoft</t>
  </si>
  <si>
    <t>47600PSOFT</t>
  </si>
  <si>
    <t>47700_EW</t>
  </si>
  <si>
    <t>Secretary of State</t>
  </si>
  <si>
    <t>47700Non_Psoft</t>
  </si>
  <si>
    <t>47700PSOFT</t>
  </si>
  <si>
    <t>47800_EW</t>
  </si>
  <si>
    <t>47800Non_Psoft</t>
  </si>
  <si>
    <t>47800PSOFT</t>
  </si>
  <si>
    <t>48000_EW</t>
  </si>
  <si>
    <t>Soil and Water Conservation Commission, State</t>
  </si>
  <si>
    <t>48000Non_Psoft</t>
  </si>
  <si>
    <t>48000PSOFT</t>
  </si>
  <si>
    <t>48400_EW</t>
  </si>
  <si>
    <t>Transportation, Department of</t>
  </si>
  <si>
    <t>48400Non_Psoft</t>
  </si>
  <si>
    <t>48400PSOFT</t>
  </si>
  <si>
    <t>48600_EW</t>
  </si>
  <si>
    <t>Treasury and Fiscal Services, Office of</t>
  </si>
  <si>
    <t>48600Non_Psoft</t>
  </si>
  <si>
    <t>48600PSOFT</t>
  </si>
  <si>
    <t>48800_EW</t>
  </si>
  <si>
    <t>Veterans Service, State Department of</t>
  </si>
  <si>
    <t>48800Non_Psoft</t>
  </si>
  <si>
    <t>48800PSOFT</t>
  </si>
  <si>
    <t>49000_EW</t>
  </si>
  <si>
    <t>Workers' Compensation, State Board of</t>
  </si>
  <si>
    <t>49000Non_Psoft</t>
  </si>
  <si>
    <t>49000PSOFT</t>
  </si>
  <si>
    <t>49200_EW</t>
  </si>
  <si>
    <t>Public Defender Standards Council, Georgia</t>
  </si>
  <si>
    <t>49200Non_Psoft</t>
  </si>
  <si>
    <t>49200PSOFT</t>
  </si>
  <si>
    <t>92700_EW</t>
  </si>
  <si>
    <t>92700 (GF)</t>
  </si>
  <si>
    <t xml:space="preserve">State Road and Tollway Authority </t>
  </si>
  <si>
    <t>92700(GF)Non_Psoft</t>
  </si>
  <si>
    <t>92700(GF)PSOFT</t>
  </si>
  <si>
    <t>40200_EW</t>
  </si>
  <si>
    <t>Agriculture, Department of</t>
  </si>
  <si>
    <t>40200Non_Psoft</t>
  </si>
  <si>
    <t>40200PSOFT</t>
  </si>
  <si>
    <t>40300_EW</t>
  </si>
  <si>
    <t>40300 (GF)</t>
  </si>
  <si>
    <t>Administrative Services, Department of</t>
  </si>
  <si>
    <t>44100_EW</t>
  </si>
  <si>
    <t>Behavioral Health and Developmental Disabilities, Department of</t>
  </si>
  <si>
    <t>44100Non_Psoft</t>
  </si>
  <si>
    <t>44100PSOFT</t>
  </si>
  <si>
    <t>Adj_EWAdj_GG</t>
  </si>
  <si>
    <t>Total Custom1</t>
  </si>
  <si>
    <t>Adj_EWAdj_Edu</t>
  </si>
  <si>
    <t>Adj_EWAdj_HW</t>
  </si>
  <si>
    <t>Adj_EWADJ_Trans</t>
  </si>
  <si>
    <t>Adj_EWAdj_PS</t>
  </si>
  <si>
    <t>Adj_EWADJ_Econ</t>
  </si>
  <si>
    <t>Adj_EWAdj_CR</t>
  </si>
  <si>
    <t>Adj_EWAdj_CN</t>
  </si>
  <si>
    <t>isf_EWADJ_GG</t>
  </si>
  <si>
    <t>CALC</t>
  </si>
  <si>
    <t>TOTAL PG</t>
  </si>
  <si>
    <t>TOTAL - PG</t>
  </si>
  <si>
    <t>GA_EW</t>
  </si>
  <si>
    <t>PER HFM (SV Formula)</t>
  </si>
  <si>
    <t>DIFF (CALC VS HFM) - Rounding NOT OK</t>
  </si>
  <si>
    <t>PER ACFR (enter manaually)</t>
  </si>
  <si>
    <t>Diff to ACFR (CALC vs ACFR Book) - Rounding OK</t>
  </si>
  <si>
    <t>47200_90001</t>
  </si>
  <si>
    <t>CU</t>
  </si>
  <si>
    <t>University System of Georgia Foundation, Incorporated</t>
  </si>
  <si>
    <t>47200Non_Psoft</t>
  </si>
  <si>
    <t>50320_90001</t>
  </si>
  <si>
    <t>Georgia Tech Athletic Association</t>
  </si>
  <si>
    <t>50320Non_Psoft</t>
  </si>
  <si>
    <t>50340_90001</t>
  </si>
  <si>
    <t>Georgia Tech Facilities, Incorporated</t>
  </si>
  <si>
    <t>50340Non_Psoft</t>
  </si>
  <si>
    <t>50350_90001</t>
  </si>
  <si>
    <t>Georgia Tech Foundation, Incorporated</t>
  </si>
  <si>
    <t>50350Non_Psoft</t>
  </si>
  <si>
    <t>51280_90001</t>
  </si>
  <si>
    <t>51280Non_Psoft</t>
  </si>
  <si>
    <t>50910_90001</t>
  </si>
  <si>
    <t>Georgia State University Foundation</t>
  </si>
  <si>
    <t>50910Non_Psoft</t>
  </si>
  <si>
    <t>50920_90001</t>
  </si>
  <si>
    <t>Georgia State University Research Foundation, Incorporated</t>
  </si>
  <si>
    <t>50920Non_Psoft</t>
  </si>
  <si>
    <t>51220_90001</t>
  </si>
  <si>
    <t>Medical College of Georgia Foundation, Incorporated</t>
  </si>
  <si>
    <t>51220Non_Psoft</t>
  </si>
  <si>
    <t>51240_90001</t>
  </si>
  <si>
    <t>Medical College of Georgia Health, Incorporated</t>
  </si>
  <si>
    <t>51240Non_Psoft</t>
  </si>
  <si>
    <t>51250_90001</t>
  </si>
  <si>
    <t>Medical College of Georgia Physician's Practice Group Foundation</t>
  </si>
  <si>
    <t>51250Non_Psoft</t>
  </si>
  <si>
    <t>51810_90001</t>
  </si>
  <si>
    <t>University of Georgia Athletic Association, Incorporated</t>
  </si>
  <si>
    <t>51810Non_Psoft</t>
  </si>
  <si>
    <t>51820_90001</t>
  </si>
  <si>
    <t>University of Georgia Foundation</t>
  </si>
  <si>
    <t>51820Non_Psoft</t>
  </si>
  <si>
    <t>51840_90001</t>
  </si>
  <si>
    <t>University of Georgia Research Foundation, Incorporated</t>
  </si>
  <si>
    <t>51840Non_Psoft</t>
  </si>
  <si>
    <t>53620_90001</t>
  </si>
  <si>
    <t>Georgia College and State University Foundation</t>
  </si>
  <si>
    <t>53620Non_Psoft</t>
  </si>
  <si>
    <t>53920_90001</t>
  </si>
  <si>
    <t>Georgia Southern University Housing Foundation, Incorporated</t>
  </si>
  <si>
    <t>53920Non_Psoft</t>
  </si>
  <si>
    <t>54310_90001</t>
  </si>
  <si>
    <t>Kennesaw State University Foundation, Incorporated</t>
  </si>
  <si>
    <t>54310Non_Psoft</t>
  </si>
  <si>
    <t>55120_90001</t>
  </si>
  <si>
    <t>Valdosta State University Auxiliary Services Real Estate Foundation, Incorporated</t>
  </si>
  <si>
    <t>55120Non_Psoft</t>
  </si>
  <si>
    <t>910Au_90001</t>
  </si>
  <si>
    <t>Jekyll Island State Park Authority</t>
  </si>
  <si>
    <t>91000Non_Psoft</t>
  </si>
  <si>
    <t>91100_90001</t>
  </si>
  <si>
    <t xml:space="preserve">Stone Mountain Memorial Association </t>
  </si>
  <si>
    <t>91100Non_Psoft</t>
  </si>
  <si>
    <t>46200_90231</t>
  </si>
  <si>
    <t>North Georgia Mountains Authority</t>
  </si>
  <si>
    <t>91200Non_Psoft</t>
  </si>
  <si>
    <t>91300_90001</t>
  </si>
  <si>
    <t>Lake Lanier Islands Development Authority</t>
  </si>
  <si>
    <t>91300Non_Psoft</t>
  </si>
  <si>
    <t>91400_90001</t>
  </si>
  <si>
    <t xml:space="preserve">Development Authority, Georgia </t>
  </si>
  <si>
    <t>91400Non_Psoft</t>
  </si>
  <si>
    <t>91600_90001</t>
  </si>
  <si>
    <t xml:space="preserve">Ports Authority, Georgia </t>
  </si>
  <si>
    <t>91600Non_Psoft</t>
  </si>
  <si>
    <t>91700_90001</t>
  </si>
  <si>
    <t xml:space="preserve">Student Finance Authority, Georgia </t>
  </si>
  <si>
    <t>91700Non_Psoft</t>
  </si>
  <si>
    <t>91800_90001</t>
  </si>
  <si>
    <t xml:space="preserve">Higher Education Assistance Corporation, Georgia </t>
  </si>
  <si>
    <t>91800Non_Psoft</t>
  </si>
  <si>
    <t>z_91900_90001</t>
  </si>
  <si>
    <t>Seed Development Commission, Georgia</t>
  </si>
  <si>
    <t>91900Non_Psoft</t>
  </si>
  <si>
    <t>92200_90001</t>
  </si>
  <si>
    <t>World Congress Center Authority, Geo. L. Smith II, Georgia</t>
  </si>
  <si>
    <t>92200Non_Psoft</t>
  </si>
  <si>
    <t>92300_90001</t>
  </si>
  <si>
    <t xml:space="preserve">Housing and Finance Authority, Georgia </t>
  </si>
  <si>
    <t>92300Non_Psoft</t>
  </si>
  <si>
    <t>92400_90001</t>
  </si>
  <si>
    <t>Highway Authority, Georgia</t>
  </si>
  <si>
    <t>92400Non_Psoft</t>
  </si>
  <si>
    <t>92600_90001</t>
  </si>
  <si>
    <t>Agricultural Exposition Authority, Georgia</t>
  </si>
  <si>
    <t>92600Non_Psoft</t>
  </si>
  <si>
    <t>92800_90001</t>
  </si>
  <si>
    <t xml:space="preserve">Environmental Facilities Authority, Georgia </t>
  </si>
  <si>
    <t>92800Non_Psoft</t>
  </si>
  <si>
    <t>46200_90311</t>
  </si>
  <si>
    <t>Sapelo Island Heritage Authority</t>
  </si>
  <si>
    <t>94200Non_Psoft</t>
  </si>
  <si>
    <t>95500_90001</t>
  </si>
  <si>
    <t xml:space="preserve">Superior Court Clerks Cooperative Authority, Georgia </t>
  </si>
  <si>
    <t>95500Non_Psoft</t>
  </si>
  <si>
    <t>48400_90001</t>
  </si>
  <si>
    <t>Rail Passenger Authority, Georgia</t>
  </si>
  <si>
    <t>96000Non_Psoft</t>
  </si>
  <si>
    <t>47610_90001</t>
  </si>
  <si>
    <t>REACH Georgia Foundation</t>
  </si>
  <si>
    <t>47610Non_Psoft</t>
  </si>
  <si>
    <t>96800_90001</t>
  </si>
  <si>
    <t>Georgia Military College</t>
  </si>
  <si>
    <t>96800Non_Psoft</t>
  </si>
  <si>
    <t>97300_90001</t>
  </si>
  <si>
    <t xml:space="preserve">Lottery Corporation, Georgia </t>
  </si>
  <si>
    <t>97300Non_Psoft</t>
  </si>
  <si>
    <t>97400_90001</t>
  </si>
  <si>
    <t xml:space="preserve">International and Maritime Trade Center Authority, Georgia </t>
  </si>
  <si>
    <t>97400Non_Psoft</t>
  </si>
  <si>
    <t>97600_90001</t>
  </si>
  <si>
    <t>Regional Transportation Authority, Georgia</t>
  </si>
  <si>
    <t>97600Non_Psoft</t>
  </si>
  <si>
    <t>97700_90001</t>
  </si>
  <si>
    <t>Public Telecommunications Commission, Georgia</t>
  </si>
  <si>
    <t>97700Non_Psoft</t>
  </si>
  <si>
    <t>98100_90001</t>
  </si>
  <si>
    <t>OneGeorgia Authority</t>
  </si>
  <si>
    <t>98100Non_Psoft</t>
  </si>
  <si>
    <t>46200_90331</t>
  </si>
  <si>
    <t>Southwest Georgia Railroad Excursion Authority</t>
  </si>
  <si>
    <t>98400Non_Psoft</t>
  </si>
  <si>
    <t>99400_90001</t>
  </si>
  <si>
    <t>DOA - GA Foundation for Public Education</t>
  </si>
  <si>
    <t>99400Non_Psoft</t>
  </si>
  <si>
    <t>99800_90001</t>
  </si>
  <si>
    <t>Savannah-Georgia Convention Center AU - CU</t>
  </si>
  <si>
    <t>99800Non_Psoft</t>
  </si>
  <si>
    <t>85040_90001</t>
  </si>
  <si>
    <t>CU-RESA</t>
  </si>
  <si>
    <t>Northwest Georgia RESA</t>
  </si>
  <si>
    <t>85040Non_Psoft</t>
  </si>
  <si>
    <t>85240_90001</t>
  </si>
  <si>
    <t>North Georgia RESA</t>
  </si>
  <si>
    <t>85240Non_Psoft</t>
  </si>
  <si>
    <t>85440_90001</t>
  </si>
  <si>
    <t>Pioneer RESA</t>
  </si>
  <si>
    <t>85440Non_Psoft</t>
  </si>
  <si>
    <t>85640_90001</t>
  </si>
  <si>
    <t>Metropolitan RESA</t>
  </si>
  <si>
    <t>85640Non_Psoft</t>
  </si>
  <si>
    <t>85840_90001</t>
  </si>
  <si>
    <t>Northeast Georgia RESA</t>
  </si>
  <si>
    <t>85840Non_Psoft</t>
  </si>
  <si>
    <t>86040_90001</t>
  </si>
  <si>
    <t>West Georgia RESA</t>
  </si>
  <si>
    <t>86040Non_Psoft</t>
  </si>
  <si>
    <t>86240_90001</t>
  </si>
  <si>
    <t>Griffin RESA</t>
  </si>
  <si>
    <t>86240Non_Psoft</t>
  </si>
  <si>
    <t>86440_90001</t>
  </si>
  <si>
    <t>Middle Georgia RESA</t>
  </si>
  <si>
    <t>86440Non_Psoft</t>
  </si>
  <si>
    <t>86640_90001</t>
  </si>
  <si>
    <t>Oconee RESA</t>
  </si>
  <si>
    <t>86640Non_Psoft</t>
  </si>
  <si>
    <t>86840_90001</t>
  </si>
  <si>
    <t>Central Savannah River Area RESA</t>
  </si>
  <si>
    <t>86840Non_Psoft</t>
  </si>
  <si>
    <t>87240_90001</t>
  </si>
  <si>
    <t>Chattahoochee-Flint RESA</t>
  </si>
  <si>
    <t>87240Non_Psoft</t>
  </si>
  <si>
    <t>87640_90001</t>
  </si>
  <si>
    <t>Heart of Georgia RESA</t>
  </si>
  <si>
    <t>87640Non_Psoft</t>
  </si>
  <si>
    <t>88040_90001</t>
  </si>
  <si>
    <t>First District RESA</t>
  </si>
  <si>
    <t>88040Non_Psoft</t>
  </si>
  <si>
    <t>88440_90001</t>
  </si>
  <si>
    <t>Southwest Georgia RESA</t>
  </si>
  <si>
    <t>88440Non_Psoft</t>
  </si>
  <si>
    <t>88640_90001</t>
  </si>
  <si>
    <t>Coastal Plains RESA</t>
  </si>
  <si>
    <t>88640Non_Psoft</t>
  </si>
  <si>
    <t>88840_90001</t>
  </si>
  <si>
    <t>Okefenokee RESA</t>
  </si>
  <si>
    <t>88840Non_Psoft</t>
  </si>
  <si>
    <t>8xxxx_90001</t>
  </si>
  <si>
    <t>RESA's</t>
  </si>
  <si>
    <t>RESA Consolidated</t>
  </si>
  <si>
    <t>RESA Non_Psoft</t>
  </si>
  <si>
    <t>TOTAL CU</t>
  </si>
  <si>
    <t>TOTAL - CU</t>
  </si>
  <si>
    <t>DIFF (CALC VS HFM)</t>
  </si>
  <si>
    <t>PER ACFR (enter columns J&amp;K manually)</t>
  </si>
  <si>
    <t>Diff to ACFR (CALC vs ACFR Book)</t>
  </si>
  <si>
    <t>41500_Rptd_30400</t>
  </si>
  <si>
    <t>BTA</t>
  </si>
  <si>
    <t>Technical College System of Georgia</t>
  </si>
  <si>
    <t>41500Non_Psoft</t>
  </si>
  <si>
    <t>53920_30100</t>
  </si>
  <si>
    <t>55120_30100</t>
  </si>
  <si>
    <t>55430_30100</t>
  </si>
  <si>
    <t>55430Non_Psoft</t>
  </si>
  <si>
    <t>47200_30400</t>
  </si>
  <si>
    <t>Regents of the University system of Georgia, Board of</t>
  </si>
  <si>
    <t>96800_30400</t>
  </si>
  <si>
    <t>Military College, Georgia</t>
  </si>
  <si>
    <t>92700(ENT)</t>
  </si>
  <si>
    <t>92700(ENT)Non_Psoft</t>
  </si>
  <si>
    <t>44000_30200</t>
  </si>
  <si>
    <t>Labor, Department of - Unemployment Compensation Fund</t>
  </si>
  <si>
    <t>44000Non_Psoft</t>
  </si>
  <si>
    <t>BTA_Adj_30001</t>
  </si>
  <si>
    <t>BTA_NME Adjustments</t>
  </si>
  <si>
    <t>BTA_Adj_30001Non_Psoft</t>
  </si>
  <si>
    <t>TOTAL BTA</t>
  </si>
  <si>
    <t>TOTAL - BTA</t>
  </si>
  <si>
    <t>BTA_EW</t>
  </si>
  <si>
    <t>Total of HFM (SV Formulas)</t>
  </si>
  <si>
    <t>98000_40001</t>
  </si>
  <si>
    <t>BTA(ISF)</t>
  </si>
  <si>
    <t>Technology Authority, Georgia</t>
  </si>
  <si>
    <t>98000Psoft</t>
  </si>
  <si>
    <t>90000_40001</t>
  </si>
  <si>
    <t xml:space="preserve">Building Authority, Georgia - Regular </t>
  </si>
  <si>
    <t>90000Non_Psoft</t>
  </si>
  <si>
    <t>92100_40001</t>
  </si>
  <si>
    <t>Correctional Industries Administration</t>
  </si>
  <si>
    <t>92100Non_Psoft</t>
  </si>
  <si>
    <t>92700_40001</t>
  </si>
  <si>
    <t>92700Non_Psoft</t>
  </si>
  <si>
    <t>40300_20000</t>
  </si>
  <si>
    <t>40300(GAA)</t>
  </si>
  <si>
    <t>40300(GAA)Non_Psoft</t>
  </si>
  <si>
    <t>40300_40001</t>
  </si>
  <si>
    <t>40300(ISF)</t>
  </si>
  <si>
    <t>40300(ISF)Non_Psoft</t>
  </si>
  <si>
    <t>TOTAL ISF</t>
  </si>
  <si>
    <t>ISF</t>
  </si>
  <si>
    <t>TOTAL - ISF</t>
  </si>
  <si>
    <t>ISF_40001</t>
  </si>
  <si>
    <t>48900_80301</t>
  </si>
  <si>
    <t>PPT</t>
  </si>
  <si>
    <t>Subsequent Injury Trust Fund - Private Purpose trust Fund</t>
  </si>
  <si>
    <t>48900Non_Psoft</t>
  </si>
  <si>
    <t>48900Psoft</t>
  </si>
  <si>
    <t>41600_80106</t>
  </si>
  <si>
    <t>DefBen</t>
  </si>
  <si>
    <t>Employees' Retirement System - Defined Benefit</t>
  </si>
  <si>
    <t>48200_80106</t>
  </si>
  <si>
    <t>Teachers' Retirement System - Defined Benefit</t>
  </si>
  <si>
    <t>94700_80106</t>
  </si>
  <si>
    <t>Peace Officers' Annuity and Benefit Fund - Defined Benefit</t>
  </si>
  <si>
    <t>94800_80106</t>
  </si>
  <si>
    <t>Superior Court Clerks Retirement Fund - Defined Benefit</t>
  </si>
  <si>
    <t>94900_80106</t>
  </si>
  <si>
    <t>Judges of the Probate Courts Retirement Fund - Defined Benefit</t>
  </si>
  <si>
    <t>95000_80106</t>
  </si>
  <si>
    <t>Firefighters' Pension Fund - Defined Benefit</t>
  </si>
  <si>
    <t>95100_80106</t>
  </si>
  <si>
    <t>Sheriffs' Retirement Fund - Defined Benefit</t>
  </si>
  <si>
    <t>99100_80106</t>
  </si>
  <si>
    <t>Magistrates Retirement Fund - Defined Benefit</t>
  </si>
  <si>
    <t>41600_80160</t>
  </si>
  <si>
    <t>Employees' Retirement System - Judicial Retirement System (ERS)</t>
  </si>
  <si>
    <t>41600_80170</t>
  </si>
  <si>
    <t>Employees' Retirement System - Military Pension Fund (ERS)</t>
  </si>
  <si>
    <t>41600_80190</t>
  </si>
  <si>
    <t>Employees' Retirement System - Legislative Retirement System (ERS)</t>
  </si>
  <si>
    <t>41600_80210</t>
  </si>
  <si>
    <t>Employees' Retirement System - PSERS (ERS)</t>
  </si>
  <si>
    <t>41600_80240</t>
  </si>
  <si>
    <t>Employees' Retirement System - Superior Ct Judges Ret. Fund (ERS)</t>
  </si>
  <si>
    <t>41600_80130</t>
  </si>
  <si>
    <t>Employees' Retirement system - District Attorneys Retirement Fund</t>
  </si>
  <si>
    <t>41600_80510</t>
  </si>
  <si>
    <t>457 (ERS)</t>
  </si>
  <si>
    <t>Employees' Retirement System - Deferred Compensation 457 (ERS)</t>
  </si>
  <si>
    <t>41600_80520</t>
  </si>
  <si>
    <t>401K (ERS)</t>
  </si>
  <si>
    <t>Employees' Retirement System - Deferred Compensation 401k (ERS)</t>
  </si>
  <si>
    <t>41600_80530</t>
  </si>
  <si>
    <t>DefContr</t>
  </si>
  <si>
    <t>Employees' Retirement System - Georgia Defined Contrib. Plan (ERS)</t>
  </si>
  <si>
    <t>TOTAL FIDUCIARY</t>
  </si>
  <si>
    <t>FIDUCIARY FUNDS</t>
  </si>
  <si>
    <t>TOTAL - FID. Funds</t>
  </si>
  <si>
    <t>totc1</t>
  </si>
  <si>
    <t>FID_80000</t>
  </si>
  <si>
    <t>GRAND TOTAL (Fiduciary excluded)</t>
  </si>
  <si>
    <t>RECAP</t>
  </si>
  <si>
    <t>check ISF (ISF = EW_XXX_ADJ + BTA_ADJ_30001)</t>
  </si>
  <si>
    <t>GA, BTA and CU</t>
  </si>
  <si>
    <t>Per Above - SV Linked Amt</t>
  </si>
  <si>
    <t xml:space="preserve">GA </t>
  </si>
  <si>
    <t>TOTAL</t>
  </si>
  <si>
    <t>ACFR (per above)</t>
  </si>
  <si>
    <t>GA</t>
  </si>
  <si>
    <t>DIFF</t>
  </si>
  <si>
    <t>GA +ISF</t>
  </si>
  <si>
    <t>ISF FUNDS</t>
  </si>
  <si>
    <t xml:space="preserve">FIDUCIARY </t>
  </si>
  <si>
    <t>Lease/Nonleased</t>
  </si>
  <si>
    <t>Asset Type</t>
  </si>
  <si>
    <t>FCC Formula</t>
  </si>
  <si>
    <t>AMOUNT</t>
  </si>
  <si>
    <t>FCC Account</t>
  </si>
  <si>
    <t>FCC Desc</t>
  </si>
  <si>
    <t>Period</t>
  </si>
  <si>
    <t>Year</t>
  </si>
  <si>
    <t>Data Source</t>
  </si>
  <si>
    <t>InterCompany</t>
  </si>
  <si>
    <t>C2</t>
  </si>
  <si>
    <t>C3</t>
  </si>
  <si>
    <t>Movement</t>
  </si>
  <si>
    <t>Scenario</t>
  </si>
  <si>
    <t>View</t>
  </si>
  <si>
    <t>Consolidation</t>
  </si>
  <si>
    <t>Form Recd</t>
  </si>
  <si>
    <t>Form_CapAssets</t>
  </si>
  <si>
    <t>Capital Asset Form Received</t>
  </si>
  <si>
    <t>Jun</t>
  </si>
  <si>
    <t>FY22</t>
  </si>
  <si>
    <t>FCCS_Other Data</t>
  </si>
  <si>
    <t>FCCS_No Intercompany</t>
  </si>
  <si>
    <t>No Custom1</t>
  </si>
  <si>
    <t>No Custom2</t>
  </si>
  <si>
    <t>No Custom3</t>
  </si>
  <si>
    <t>FCCS_No Movement</t>
  </si>
  <si>
    <t>Actual</t>
  </si>
  <si>
    <t>FCCS_YTD_Input</t>
  </si>
  <si>
    <t>No Custom4</t>
  </si>
  <si>
    <t>FCCS_Entity Input</t>
  </si>
  <si>
    <t>Form is NA</t>
  </si>
  <si>
    <t>NA_CapAssets</t>
  </si>
  <si>
    <t>Capital Assets form Not applicable</t>
  </si>
  <si>
    <t>NA_CADepr</t>
  </si>
  <si>
    <t>Capital Assets Depreciation form N/A</t>
  </si>
  <si>
    <t>NA_CACIP</t>
  </si>
  <si>
    <t>Capital Asset CIP form N/A</t>
  </si>
  <si>
    <t>Questionnaire</t>
  </si>
  <si>
    <t>NA_CAQstn</t>
  </si>
  <si>
    <t>Capital Assets Questionnaire form N/A</t>
  </si>
  <si>
    <t>Impair Capital Assets</t>
  </si>
  <si>
    <t>NA_CAImpair</t>
  </si>
  <si>
    <t>Capital Assets Impairment form N/A</t>
  </si>
  <si>
    <t>Intercompany</t>
  </si>
  <si>
    <t>nonlease</t>
  </si>
  <si>
    <t>Beg Bal</t>
  </si>
  <si>
    <t>NCA - Cap. Assets - Nondeprec. - Land &amp; Land Improv</t>
  </si>
  <si>
    <t>CA_BB</t>
  </si>
  <si>
    <t>NCA - Cap. Assets - Deprec. - Bldgs and Bldg Improv</t>
  </si>
  <si>
    <t>NCA - Cap. Assets - Deprec. - Improv Other than Buildings</t>
  </si>
  <si>
    <t>NCA - Cap. Assets - Deprec. - Infrastructure</t>
  </si>
  <si>
    <t>NCA - Cap. Assets - Deprec. - Machinery &amp; Equipment</t>
  </si>
  <si>
    <t>NCA - Cap. Assets - Deprec. - Library Collections</t>
  </si>
  <si>
    <t>NCA - Cap. Assets - Deprec. - Works of Art and Collections</t>
  </si>
  <si>
    <t>NCA - Cap. Assets - Nondeprec. - Works of Art and Collections</t>
  </si>
  <si>
    <t>NCA - Cap. Assets - Deprec. - Software</t>
  </si>
  <si>
    <t>Intangibles - Copyrights, Patents, and Trademarks</t>
  </si>
  <si>
    <t>NCA - Cap. Assets - Deprec. - Copyrights, Patents, and Trademarks</t>
  </si>
  <si>
    <t>Intangibles - Easement, Mineral, Timber, and Water Rights</t>
  </si>
  <si>
    <t>NCA - Cap. Assets - Deprec. - Easement, Mineral, Timber, and Water Rights</t>
  </si>
  <si>
    <t>Intangibles - E, M, T, and W Rights - Non-depreciable</t>
  </si>
  <si>
    <t>NCA - Cap. Assets - Nondeprec. - Easement, Mineral, Timber &amp; Water Rights</t>
  </si>
  <si>
    <t>NCA - Cap. Assets - Nondeprec. - Construction in Progress</t>
  </si>
  <si>
    <t>CA_BBAdj</t>
  </si>
  <si>
    <t>Exp</t>
  </si>
  <si>
    <t>CA_EXP</t>
  </si>
  <si>
    <t>CA_CIP_ADJ</t>
  </si>
  <si>
    <t>xfer</t>
  </si>
  <si>
    <t>CA_XFER</t>
  </si>
  <si>
    <t>Donation</t>
  </si>
  <si>
    <t>CA_DONATION</t>
  </si>
  <si>
    <t>Lease Adj</t>
  </si>
  <si>
    <t>CA_LEASEADJ</t>
  </si>
  <si>
    <t>Retire</t>
  </si>
  <si>
    <t>CA_RETIRE</t>
  </si>
  <si>
    <t>Adj_ded</t>
  </si>
  <si>
    <t>CA_ADJ_DEL</t>
  </si>
  <si>
    <t>CA_XFER_ADD</t>
  </si>
  <si>
    <t>Del - Other -xfer</t>
  </si>
  <si>
    <t>CA_XFER_DEL</t>
  </si>
  <si>
    <t>AD - non lease</t>
  </si>
  <si>
    <t>NCA - Accum. Deprec. - Bldg &amp; Bldg Improv</t>
  </si>
  <si>
    <t>NCA - Accum. Deprec. - Improv Other than Bldg</t>
  </si>
  <si>
    <t>NCA - Accum. Deprec. - Infrastructure</t>
  </si>
  <si>
    <t>NCA - Accum. Deprec. - Machinery &amp; Equipment</t>
  </si>
  <si>
    <t>NCA - Accum. Deprec. - Library Collections</t>
  </si>
  <si>
    <t>NCA - Accum. Deprec. - Works of Art &amp; Collections</t>
  </si>
  <si>
    <t>NCA - Accum. Deprec. - Software</t>
  </si>
  <si>
    <t>NCA - Accum. Deprec. - Copyrights, Patents, and Trademarks</t>
  </si>
  <si>
    <t>NCA - Accum. Deprec. - Easements, Mineral, Timber &amp; Wtr Rights</t>
  </si>
  <si>
    <t>Retire Adj</t>
  </si>
  <si>
    <t>Entity List for Forms</t>
  </si>
  <si>
    <t>Organizational Unit</t>
  </si>
  <si>
    <t>Metadata</t>
  </si>
  <si>
    <t>Georgia Veterans Service Foundation, Inc.</t>
  </si>
  <si>
    <t>z_15100_20000</t>
  </si>
  <si>
    <t>YES</t>
  </si>
  <si>
    <t>The Foundation for Public Education in Georgia, Inc.</t>
  </si>
  <si>
    <t>z_15300_90001</t>
  </si>
  <si>
    <t>NO</t>
  </si>
  <si>
    <t>Flexible Benefits Program</t>
  </si>
  <si>
    <t>26000_60130</t>
  </si>
  <si>
    <t>N/A</t>
  </si>
  <si>
    <t>40200_EWAdj</t>
  </si>
  <si>
    <t>Not Applicable</t>
  </si>
  <si>
    <t>Administrative Services, Department of - GAA</t>
  </si>
  <si>
    <t>40300(GF)</t>
  </si>
  <si>
    <t>Administrative Services, Department of - General Fund</t>
  </si>
  <si>
    <t>40300_EWAdj</t>
  </si>
  <si>
    <t>Administrative Services, Department of - ISF</t>
  </si>
  <si>
    <t xml:space="preserve">Audits and Accounts, Department of </t>
  </si>
  <si>
    <t>40400_EWAdj</t>
  </si>
  <si>
    <t>40500_EWAdj</t>
  </si>
  <si>
    <t>40600_EWAdj</t>
  </si>
  <si>
    <t>40700_EWAdj</t>
  </si>
  <si>
    <t>Insurance Department of the State of Georgia</t>
  </si>
  <si>
    <t>40800_EWAdj</t>
  </si>
  <si>
    <t>Financing and Investment Commission, Georgia State</t>
  </si>
  <si>
    <t>40900_EWAdj</t>
  </si>
  <si>
    <t>Properties Commission, State</t>
  </si>
  <si>
    <t>41000_EWAdj</t>
  </si>
  <si>
    <t>41100_EWAdj</t>
  </si>
  <si>
    <t>Georgia Vocational Rehabilitation Agency</t>
  </si>
  <si>
    <t>41200_Ewadj</t>
  </si>
  <si>
    <t>41400_EWAdj</t>
  </si>
  <si>
    <t>41500_30400</t>
  </si>
  <si>
    <t>Employees' Retirement System of Georgia</t>
  </si>
  <si>
    <t>Prosecuting Attorneys' Council of the State of Georgia</t>
  </si>
  <si>
    <t>41800_EWAdj</t>
  </si>
  <si>
    <t>419(GF)</t>
  </si>
  <si>
    <t>Community Health, Department of - regular</t>
  </si>
  <si>
    <t>41900_EWAdj</t>
  </si>
  <si>
    <t>419(SHBP)</t>
  </si>
  <si>
    <t>Community Health, Department of - SHBP</t>
  </si>
  <si>
    <t>State Forestry Commission</t>
  </si>
  <si>
    <t>42000_EWAdj</t>
  </si>
  <si>
    <t>42200_EWAdj</t>
  </si>
  <si>
    <t>42700_EWAdj</t>
  </si>
  <si>
    <t>42800_EWAdj</t>
  </si>
  <si>
    <t>42900_EWAdj</t>
  </si>
  <si>
    <t>Judicial Branch</t>
  </si>
  <si>
    <t>43000_EWAdj</t>
  </si>
  <si>
    <t>Juvenile Court Judges, Council of</t>
  </si>
  <si>
    <t>43100_EWAdj</t>
  </si>
  <si>
    <t>Court of Appeals</t>
  </si>
  <si>
    <t>43200_EWAdj</t>
  </si>
  <si>
    <t>Judicial Council of Georgia</t>
  </si>
  <si>
    <t>43400_EWAdj</t>
  </si>
  <si>
    <t>Superior Courts</t>
  </si>
  <si>
    <t>43600_EWAdj</t>
  </si>
  <si>
    <t>Supreme Court</t>
  </si>
  <si>
    <t>43800_EWAdj</t>
  </si>
  <si>
    <t>44000(ENT)</t>
  </si>
  <si>
    <t>Labor, Department of  - Enterprise Fund</t>
  </si>
  <si>
    <t>Labor, Department of - General Fund</t>
  </si>
  <si>
    <t>44000_EWAdj</t>
  </si>
  <si>
    <t>44100_EWAdj</t>
  </si>
  <si>
    <t>44200_EWAdj</t>
  </si>
  <si>
    <t>General Assembly, Georgia</t>
  </si>
  <si>
    <t>44400_EWAdj</t>
  </si>
  <si>
    <t>Georgia General Assembly Joint Offices</t>
  </si>
  <si>
    <t>44500_EWAdj</t>
  </si>
  <si>
    <t>House of Representatives, Georgia</t>
  </si>
  <si>
    <t>44600_EWAdj</t>
  </si>
  <si>
    <t>State Senate, Georgia</t>
  </si>
  <si>
    <t>45200_EWAdj</t>
  </si>
  <si>
    <t>46100_EWAdj</t>
  </si>
  <si>
    <t>46200_EWAdj</t>
  </si>
  <si>
    <t>46500_EWAdj</t>
  </si>
  <si>
    <t>46600_EWAdj</t>
  </si>
  <si>
    <t>46700_EWAdj</t>
  </si>
  <si>
    <t>46900_EWAdj</t>
  </si>
  <si>
    <t>Georgia Public Service Commission</t>
  </si>
  <si>
    <t>47000_EWAdj</t>
  </si>
  <si>
    <t>47100_EWAdj</t>
  </si>
  <si>
    <t>Regents of the University System of Georgia, Board of</t>
  </si>
  <si>
    <t>47400_EWAdj</t>
  </si>
  <si>
    <t>47500_EWAdj</t>
  </si>
  <si>
    <t>47600_EWAdj</t>
  </si>
  <si>
    <t>REACH Georgia Foundation, Inc.</t>
  </si>
  <si>
    <t>Community Supervision, Department of</t>
  </si>
  <si>
    <t>47700_EWAdj</t>
  </si>
  <si>
    <t>47800_EWAdj</t>
  </si>
  <si>
    <t>Teachers Retirement System of Georgia</t>
  </si>
  <si>
    <t>48400_EWAdj</t>
  </si>
  <si>
    <t>48400(TIA)</t>
  </si>
  <si>
    <t>Transportation, Department of - TIA</t>
  </si>
  <si>
    <t>48400_20200</t>
  </si>
  <si>
    <t>State Treasurer, Office of the</t>
  </si>
  <si>
    <t>48600_EWAdj</t>
  </si>
  <si>
    <t>Department of Veterans Service</t>
  </si>
  <si>
    <t>48800_EWAdj</t>
  </si>
  <si>
    <t>Subsequent Injury Trust Fund</t>
  </si>
  <si>
    <t>49000_EWAdj</t>
  </si>
  <si>
    <t>Georgia Public Defender Council</t>
  </si>
  <si>
    <t>49200_EWAdj</t>
  </si>
  <si>
    <t>Georgia Commission on the Holocaust</t>
  </si>
  <si>
    <t>49500_Ewadj</t>
  </si>
  <si>
    <t>Augusta University Early Retirement Pension Plan</t>
  </si>
  <si>
    <t>51270_80106</t>
  </si>
  <si>
    <t>Building Authority, Georgia</t>
  </si>
  <si>
    <t>910Au</t>
  </si>
  <si>
    <t>Jekyll Island - State Park Authority</t>
  </si>
  <si>
    <t>910FD</t>
  </si>
  <si>
    <t>Jekyll Island Foundation, Inc.</t>
  </si>
  <si>
    <t>910Fd_90001</t>
  </si>
  <si>
    <t>Stone Mountain Memorial Association</t>
  </si>
  <si>
    <t>Development Authority, Georgia</t>
  </si>
  <si>
    <t>Ports Authority, Georgia</t>
  </si>
  <si>
    <t>Student Finance Authority, Georgia</t>
  </si>
  <si>
    <t>91900_90001</t>
  </si>
  <si>
    <t>Correctional Industries Administration, Georgia</t>
  </si>
  <si>
    <t>Geo. L. Smith II Georgia World Congress Center Authority</t>
  </si>
  <si>
    <t>Housing and Finance Authority, Georgia</t>
  </si>
  <si>
    <t>Z_92400_90001</t>
  </si>
  <si>
    <t>Georgia Agricultural Exposition Authority</t>
  </si>
  <si>
    <t>Road and Tollway Authority, State - Enterprise Fund</t>
  </si>
  <si>
    <t>92700_30000</t>
  </si>
  <si>
    <t>92700(GF)</t>
  </si>
  <si>
    <t>Road and Tollway Authority, State - General Fund</t>
  </si>
  <si>
    <t>92700_EWAdj</t>
  </si>
  <si>
    <t>Environmental Finance Authority, Georgia</t>
  </si>
  <si>
    <t>40200_60171</t>
  </si>
  <si>
    <t>40200_60172</t>
  </si>
  <si>
    <t>Z_46200_90311</t>
  </si>
  <si>
    <t>Peace Officers’ Annuity and Benefit Fund</t>
  </si>
  <si>
    <t>Superior Court Clerks' Retirement Fund of Georgia</t>
  </si>
  <si>
    <t>Judges of the Probate Courts Retirement Fund of Georgia</t>
  </si>
  <si>
    <t>Firefighters' Pension Fund, Georgia</t>
  </si>
  <si>
    <t>Sheriffs' Retirement Fund of Georgia</t>
  </si>
  <si>
    <t>Superior Court Clerks' Cooperative Authority, Georgia</t>
  </si>
  <si>
    <t>Z_48400_90001</t>
  </si>
  <si>
    <t>Higher Education Facilities Authority, Georgia</t>
  </si>
  <si>
    <t>96900_30001</t>
  </si>
  <si>
    <t>Lottery Corporation, Georgia</t>
  </si>
  <si>
    <t>Governor's Defense Initiative, Inc.</t>
  </si>
  <si>
    <t>Z_98700_20000</t>
  </si>
  <si>
    <t>Georgia Economic Development Foundation, Inc.</t>
  </si>
  <si>
    <t>Z_98900_20000</t>
  </si>
  <si>
    <t>Georgia Tourism Foundation</t>
  </si>
  <si>
    <t>Z_99000_20200</t>
  </si>
  <si>
    <t>Magistrates Retirement Fund of Georgia</t>
  </si>
  <si>
    <t>Georgia Foundation for Public Education</t>
  </si>
  <si>
    <t>Z_99400_90001</t>
  </si>
  <si>
    <t>Natural Resources Foundation, Georgia</t>
  </si>
  <si>
    <t>Z_46200_20000</t>
  </si>
  <si>
    <t>Atlanta-region Transit Link “ATL” Authority</t>
  </si>
  <si>
    <t>99600_90001</t>
  </si>
  <si>
    <t>Savannah – Georgia Convention Center Authority</t>
  </si>
  <si>
    <t>https://sao.georgia.gov/form/year-end-forms .</t>
  </si>
  <si>
    <t>Forms Website</t>
  </si>
  <si>
    <t>Necessary adjustments should be made in this column if the Beginning Balance in Column E includes any leased assets that would have been included on the Lease Agreement Data Form for Fiscal Year 2023. Adjustments entered in this column should offset the leased asset portion of the Beginning Balance so that it is not double booked.</t>
  </si>
  <si>
    <t>To determine if any assets were reported as leased assets in FY2023, please refer to details on leases emailed during PY Lease Confirmation Process in Spring 2024.  If the beginning balance column includes assets which are also on the list of leased assets emailed from SAO Reporting, these assets are being double counted in the ACFR.  Leased assets will be reported based on the lease accounting system.  Therefore, any leased assets which may have been included in the beginning balances of non-leased asset accounts need to be removed from the capital asset accounts (rows 22-34 and rows 37-52).
To remove any leased assets which are double counted enter in the amount of the asset in the Capital Lease Adjustment column (as a negative amount).</t>
  </si>
  <si>
    <t>To determine if any assets were reported as leased assets in prior years, please refer to details on leases emailed during PY Lease Confirmation Process in Spring 2024.  If the beginning balance column includes assets which are also on the list of leased assets emailed from SAO Reporting, these assets are being double counted in the ACFR.  Leased assets will be reported based on the lease accounting system.  Therefore, any leased assets which may have been included in the beginning balances of non-leased asset accounts need to be removed from the capital asset accounts (rows 20-33 and rows 37-51).
To remove any leased assets which are double counted, enter in the amount of the asset in the Capital Lease Adjustment column (as a negative amount).</t>
  </si>
  <si>
    <r>
      <t xml:space="preserve">Tangible assets (excluding buildings) are disposed of/retired via Executive Orders (EOs) issued by the Governor. These EOs can be found on the Governor's website at: </t>
    </r>
    <r>
      <rPr>
        <sz val="12"/>
        <color theme="3" tint="0.39997558519241921"/>
        <rFont val="Times New Roman"/>
        <family val="1"/>
      </rPr>
      <t>https://gov.georgia.gov/executive-orders</t>
    </r>
    <r>
      <rPr>
        <sz val="12"/>
        <rFont val="Times New Roman"/>
        <family val="1"/>
      </rPr>
      <t xml:space="preserve">. EOs are listed on the website by calendar year - not fiscal year. These asset retirements/disposals executed by EOs </t>
    </r>
    <r>
      <rPr>
        <u/>
        <sz val="12"/>
        <rFont val="Times New Roman"/>
        <family val="1"/>
      </rPr>
      <t>must</t>
    </r>
    <r>
      <rPr>
        <sz val="12"/>
        <rFont val="Times New Roman"/>
        <family val="1"/>
      </rPr>
      <t xml:space="preserve"> be reported on the applicable agency's Capital Asset form for year-end reporting.
SAO will review the Governor's listing of EOs at fiscal year-end and will compile a listing of current reporting year asset disposal/retirements by agency. SAO will then send out a "Capital Asset Executive Order Confirmation: to applicable agencies in order to confirm that all asset retirements/disposal have been properly recorded on the Capital Assets form. SAO will send the confirmations to applicable agencies no later than 7/31/24. This confirmation form must be turned in with the agency's Capital Assets form submission.</t>
    </r>
  </si>
  <si>
    <t>DO NOT USE.</t>
  </si>
  <si>
    <t>40200(Boll)</t>
  </si>
  <si>
    <t>Agriculture, Department of - Custodial Fund - Boll Weevil</t>
  </si>
  <si>
    <t>40200(ACC)</t>
  </si>
  <si>
    <t>Agriculture, Department of - Custodial Fund - ACC</t>
  </si>
  <si>
    <t>FY25</t>
  </si>
  <si>
    <t>Georgia Education Savings Authority</t>
  </si>
  <si>
    <t>90800_90001</t>
  </si>
  <si>
    <t>92700_NME</t>
  </si>
  <si>
    <t>419(GF)PSOFT</t>
  </si>
  <si>
    <t>419(GF)Non_Psoft</t>
  </si>
  <si>
    <t>40300(GF)Non_Psoft</t>
  </si>
  <si>
    <t>40300(GF)PSOFT</t>
  </si>
  <si>
    <r>
      <t xml:space="preserve">To submit your form, please visit the form submission site. If there is no data reported on the form, please do not attach a blank form or a form marked “N/A”. For forms not applicable, indicate as such on the web portal. Forms sent through the SAO_Reporting@sao.ga.gov mailbox or directly to SAO personnel will be returned. Submission of forms are only accepted through the website. 
Please make sure file is named as follows - </t>
    </r>
    <r>
      <rPr>
        <b/>
        <sz val="12"/>
        <color theme="9" tint="-0.499984740745262"/>
        <rFont val="Times New Roman"/>
        <family val="1"/>
      </rPr>
      <t>XXX_Form25_Capital Assets.xls</t>
    </r>
    <r>
      <rPr>
        <sz val="12"/>
        <rFont val="Times New Roman"/>
        <family val="1"/>
      </rPr>
      <t xml:space="preserve"> (where XXX is the organization's entity code number).</t>
    </r>
  </si>
  <si>
    <t xml:space="preserve">DO NOT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</si>
</sst>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0\)"/>
    <numFmt numFmtId="165" formatCode="0;[Red]0"/>
    <numFmt numFmtId="166" formatCode="[$-409]mmmm\ d\,\ yyyy;@"/>
    <numFmt numFmtId="167" formatCode="."/>
    <numFmt numFmtId="168" formatCode="0_);[Red]\(0\)"/>
    <numFmt numFmtId="169" formatCode="000\-000\-0000"/>
    <numFmt numFmtId="170" formatCode="_(* #,##0_);_(* \(#,##0\);_(* &quot;-&quot;??_);_(@_)"/>
  </numFmts>
  <fonts count="8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10"/>
      <name val="Arial"/>
      <family val="2"/>
    </font>
    <font>
      <sz val="10"/>
      <name val="MS Sans Serif"/>
      <family val="2"/>
    </font>
    <font>
      <b/>
      <sz val="10"/>
      <name val="Times New Roman"/>
      <family val="1"/>
    </font>
    <font>
      <sz val="10"/>
      <name val="Times New Roman"/>
      <family val="1"/>
    </font>
    <font>
      <b/>
      <sz val="10"/>
      <color indexed="10"/>
      <name val="Times New Roman"/>
      <family val="1"/>
    </font>
    <font>
      <sz val="12"/>
      <name val="Times New Roman"/>
      <family val="1"/>
    </font>
    <font>
      <b/>
      <sz val="10"/>
      <name val="Arial"/>
      <family val="2"/>
    </font>
    <font>
      <b/>
      <sz val="10"/>
      <color indexed="60"/>
      <name val="Times New Roman"/>
      <family val="1"/>
    </font>
    <font>
      <b/>
      <sz val="10"/>
      <color indexed="12"/>
      <name val="Times New Roman"/>
      <family val="1"/>
    </font>
    <font>
      <sz val="8"/>
      <name val="Arial"/>
      <family val="2"/>
    </font>
    <font>
      <b/>
      <sz val="12"/>
      <name val="Times New Roman"/>
      <family val="1"/>
    </font>
    <font>
      <sz val="12"/>
      <color indexed="8"/>
      <name val="Times New Roman"/>
      <family val="1"/>
    </font>
    <font>
      <b/>
      <u/>
      <sz val="12"/>
      <name val="Times New Roman"/>
      <family val="1"/>
    </font>
    <font>
      <i/>
      <sz val="12"/>
      <name val="Times New Roman"/>
      <family val="1"/>
    </font>
    <font>
      <u/>
      <sz val="12"/>
      <name val="Times New Roman"/>
      <family val="1"/>
    </font>
    <font>
      <sz val="8"/>
      <name val="Arial"/>
      <family val="2"/>
    </font>
    <font>
      <b/>
      <sz val="12"/>
      <color indexed="57"/>
      <name val="Times New Roman"/>
      <family val="1"/>
    </font>
    <font>
      <b/>
      <sz val="12"/>
      <color indexed="10"/>
      <name val="Times New Roman"/>
      <family val="1"/>
    </font>
    <font>
      <b/>
      <i/>
      <sz val="12"/>
      <color indexed="8"/>
      <name val="Times New Roman"/>
      <family val="1"/>
    </font>
    <font>
      <sz val="10"/>
      <name val="Arial"/>
      <family val="2"/>
    </font>
    <font>
      <b/>
      <i/>
      <sz val="12"/>
      <name val="Times New Roman"/>
      <family val="1"/>
    </font>
    <font>
      <i/>
      <sz val="10"/>
      <name val="Times New Roman"/>
      <family val="1"/>
    </font>
    <font>
      <u/>
      <sz val="10"/>
      <color indexed="12"/>
      <name val="Times New Roman"/>
      <family val="1"/>
    </font>
    <font>
      <sz val="11"/>
      <name val="Times New Roman"/>
      <family val="1"/>
    </font>
    <font>
      <b/>
      <sz val="10"/>
      <color indexed="57"/>
      <name val="Times New Roman"/>
      <family val="1"/>
    </font>
    <font>
      <b/>
      <sz val="8"/>
      <color indexed="10"/>
      <name val="Times New Roman"/>
      <family val="1"/>
    </font>
    <font>
      <b/>
      <u/>
      <sz val="11"/>
      <name val="Times New Roman"/>
      <family val="1"/>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1"/>
      <color rgb="FFFF0000"/>
      <name val="Calibri"/>
      <family val="2"/>
      <scheme val="minor"/>
    </font>
    <font>
      <b/>
      <sz val="12"/>
      <color rgb="FF870E00"/>
      <name val="Times New Roman"/>
      <family val="1"/>
    </font>
    <font>
      <b/>
      <u/>
      <sz val="14"/>
      <color rgb="FF870E00"/>
      <name val="Times New Roman"/>
      <family val="1"/>
    </font>
    <font>
      <sz val="10"/>
      <color rgb="FF870E00"/>
      <name val="Times New Roman"/>
      <family val="1"/>
    </font>
    <font>
      <b/>
      <sz val="11"/>
      <color rgb="FF870E00"/>
      <name val="Times New Roman"/>
      <family val="1"/>
    </font>
    <font>
      <sz val="12"/>
      <color rgb="FF870E00"/>
      <name val="Times New Roman"/>
      <family val="1"/>
    </font>
    <font>
      <b/>
      <u/>
      <sz val="12"/>
      <color rgb="FF870E00"/>
      <name val="Times New Roman"/>
      <family val="1"/>
    </font>
    <font>
      <b/>
      <i/>
      <sz val="12"/>
      <color theme="5" tint="-0.24994659260841701"/>
      <name val="Times New Roman"/>
      <family val="1"/>
    </font>
    <font>
      <sz val="12"/>
      <color rgb="FF0000FF"/>
      <name val="Times New Roman"/>
      <family val="1"/>
    </font>
    <font>
      <sz val="12"/>
      <color rgb="FF000000"/>
      <name val="Times New Roman"/>
      <family val="1"/>
    </font>
    <font>
      <sz val="11"/>
      <color rgb="FF0070C0"/>
      <name val="Calibri"/>
      <family val="2"/>
      <scheme val="minor"/>
    </font>
    <font>
      <sz val="11"/>
      <color rgb="FF00B050"/>
      <name val="Calibri"/>
      <family val="2"/>
      <scheme val="minor"/>
    </font>
    <font>
      <sz val="11"/>
      <color theme="5" tint="-0.249977111117893"/>
      <name val="Calibri"/>
      <family val="2"/>
      <scheme val="minor"/>
    </font>
    <font>
      <b/>
      <sz val="11"/>
      <color rgb="FF0070C0"/>
      <name val="Calibri"/>
      <family val="2"/>
      <scheme val="minor"/>
    </font>
    <font>
      <b/>
      <sz val="10"/>
      <color rgb="FF0070C0"/>
      <name val="Arial"/>
      <family val="2"/>
    </font>
    <font>
      <b/>
      <sz val="10"/>
      <color rgb="FF7030A0"/>
      <name val="Arial"/>
      <family val="2"/>
    </font>
    <font>
      <b/>
      <sz val="10"/>
      <color rgb="FF00B050"/>
      <name val="Arial"/>
      <family val="2"/>
    </font>
    <font>
      <sz val="10"/>
      <color rgb="FF0070C0"/>
      <name val="Arial"/>
      <family val="2"/>
    </font>
    <font>
      <sz val="10"/>
      <color rgb="FF00B050"/>
      <name val="Arial"/>
      <family val="2"/>
    </font>
    <font>
      <sz val="10"/>
      <color theme="9" tint="-0.249977111117893"/>
      <name val="Arial"/>
      <family val="2"/>
    </font>
    <font>
      <sz val="10"/>
      <color rgb="FF00B050"/>
      <name val="Times New Roman"/>
      <family val="1"/>
    </font>
    <font>
      <sz val="12"/>
      <color rgb="FFFF0000"/>
      <name val="Times New Roman"/>
      <family val="1"/>
    </font>
    <font>
      <sz val="9"/>
      <color theme="1"/>
      <name val="Calibri"/>
      <family val="2"/>
      <scheme val="minor"/>
    </font>
    <font>
      <b/>
      <sz val="9"/>
      <color theme="1"/>
      <name val="Calibri"/>
      <family val="2"/>
      <scheme val="minor"/>
    </font>
    <font>
      <sz val="9"/>
      <color theme="5" tint="-0.249977111117893"/>
      <name val="Calibri"/>
      <family val="2"/>
      <scheme val="minor"/>
    </font>
    <font>
      <sz val="9"/>
      <color rgb="FFFF0000"/>
      <name val="Calibri"/>
      <family val="2"/>
      <scheme val="minor"/>
    </font>
    <font>
      <sz val="9"/>
      <name val="Calibri"/>
      <family val="2"/>
      <scheme val="minor"/>
    </font>
    <font>
      <b/>
      <sz val="11"/>
      <color theme="9" tint="-0.249977111117893"/>
      <name val="Times New Roman"/>
      <family val="1"/>
    </font>
    <font>
      <b/>
      <sz val="10"/>
      <color theme="0"/>
      <name val="Times New Roman"/>
      <family val="1"/>
    </font>
    <font>
      <sz val="10"/>
      <color theme="0"/>
      <name val="Times New Roman"/>
      <family val="1"/>
    </font>
    <font>
      <b/>
      <sz val="10"/>
      <color rgb="FFFF0000"/>
      <name val="Times New Roman"/>
      <family val="1"/>
    </font>
    <font>
      <sz val="8"/>
      <color rgb="FF870E00"/>
      <name val="Times New Roman"/>
      <family val="1"/>
    </font>
    <font>
      <sz val="8"/>
      <color theme="1"/>
      <name val="Calibri"/>
      <family val="2"/>
      <scheme val="minor"/>
    </font>
    <font>
      <b/>
      <sz val="10"/>
      <color rgb="FF870E00"/>
      <name val="Times New Roman"/>
      <family val="1"/>
    </font>
    <font>
      <b/>
      <sz val="14"/>
      <color rgb="FF002060"/>
      <name val="Times New Roman"/>
      <family val="1"/>
    </font>
    <font>
      <b/>
      <u/>
      <sz val="12"/>
      <color rgb="FF002060"/>
      <name val="Times New Roman"/>
      <family val="1"/>
    </font>
    <font>
      <sz val="11"/>
      <name val="Calibri"/>
      <family val="2"/>
      <scheme val="minor"/>
    </font>
    <font>
      <sz val="8"/>
      <name val="Calibri"/>
      <family val="2"/>
      <scheme val="minor"/>
    </font>
    <font>
      <sz val="8"/>
      <color rgb="FFFF0000"/>
      <name val="Calibri"/>
      <family val="2"/>
      <scheme val="minor"/>
    </font>
    <font>
      <b/>
      <sz val="11"/>
      <name val="Calibri"/>
      <family val="2"/>
      <scheme val="minor"/>
    </font>
    <font>
      <b/>
      <sz val="11"/>
      <color rgb="FFFF0000"/>
      <name val="Calibri"/>
      <family val="2"/>
      <scheme val="minor"/>
    </font>
    <font>
      <b/>
      <sz val="8"/>
      <color theme="1"/>
      <name val="Calibri"/>
      <family val="2"/>
      <scheme val="minor"/>
    </font>
    <font>
      <b/>
      <sz val="8"/>
      <name val="Calibri"/>
      <family val="2"/>
      <scheme val="minor"/>
    </font>
    <font>
      <sz val="11"/>
      <color theme="9" tint="-0.249977111117893"/>
      <name val="Calibri"/>
      <family val="2"/>
      <scheme val="minor"/>
    </font>
    <font>
      <sz val="9"/>
      <color theme="9" tint="-0.249977111117893"/>
      <name val="Calibri"/>
      <family val="2"/>
      <scheme val="minor"/>
    </font>
    <font>
      <sz val="10"/>
      <color rgb="FFFF0000"/>
      <name val="Arial"/>
      <family val="2"/>
    </font>
    <font>
      <sz val="10"/>
      <color rgb="FFFF0000"/>
      <name val="Times New Roman"/>
      <family val="1"/>
    </font>
    <font>
      <sz val="12"/>
      <color theme="3" tint="0.39997558519241921"/>
      <name val="Times New Roman"/>
      <family val="1"/>
    </font>
    <font>
      <b/>
      <sz val="12"/>
      <color theme="5" tint="-0.24994659260841701"/>
      <name val="Times New Roman"/>
      <family val="1"/>
    </font>
    <font>
      <b/>
      <sz val="11"/>
      <color theme="9" tint="-0.249977111117893"/>
      <name val="Calibri"/>
      <family val="2"/>
      <scheme val="minor"/>
    </font>
    <font>
      <b/>
      <sz val="12"/>
      <color theme="9" tint="-0.499984740745262"/>
      <name val="Times New Roman"/>
      <family val="1"/>
    </font>
  </fonts>
  <fills count="31">
    <fill>
      <patternFill patternType="none"/>
    </fill>
    <fill>
      <patternFill patternType="gray125"/>
    </fill>
    <fill>
      <patternFill patternType="solid">
        <fgColor indexed="1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rgb="FFE46D0A"/>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BB5D0F"/>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499984740745262"/>
        <bgColor indexed="64"/>
      </patternFill>
    </fill>
    <fill>
      <patternFill patternType="solid">
        <fgColor theme="1"/>
        <bgColor indexed="64"/>
      </patternFill>
    </fill>
    <fill>
      <patternFill patternType="solid">
        <fgColor rgb="FFFFC000"/>
        <bgColor indexed="64"/>
      </patternFill>
    </fill>
    <fill>
      <patternFill patternType="solid">
        <fgColor theme="1"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FF3399"/>
        <bgColor indexed="64"/>
      </patternFill>
    </fill>
    <fill>
      <patternFill patternType="solid">
        <fgColor rgb="FFFF99FF"/>
        <bgColor indexed="64"/>
      </patternFill>
    </fill>
    <fill>
      <patternFill patternType="solid">
        <fgColor theme="8" tint="0.79998168889431442"/>
        <bgColor theme="8" tint="0.79998168889431442"/>
      </patternFill>
    </fill>
    <fill>
      <patternFill patternType="solid">
        <fgColor rgb="FF00B0F0"/>
        <bgColor indexed="64"/>
      </patternFill>
    </fill>
    <fill>
      <patternFill patternType="solid">
        <fgColor theme="1" tint="4.9989318521683403E-2"/>
        <bgColor indexed="64"/>
      </patternFill>
    </fill>
  </fills>
  <borders count="6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ck">
        <color indexed="64"/>
      </left>
      <right style="thick">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bottom style="thin">
        <color theme="8" tint="0.39997558519241921"/>
      </bottom>
      <diagonal/>
    </border>
  </borders>
  <cellStyleXfs count="24">
    <xf numFmtId="0" fontId="0" fillId="0" borderId="0"/>
    <xf numFmtId="43" fontId="24" fillId="0" borderId="0" applyFont="0" applyFill="0" applyBorder="0" applyAlignment="0" applyProtection="0"/>
    <xf numFmtId="41" fontId="5"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0" fontId="5" fillId="0" borderId="0"/>
    <xf numFmtId="0" fontId="5" fillId="0" borderId="0"/>
    <xf numFmtId="0" fontId="8" fillId="0" borderId="0"/>
    <xf numFmtId="0" fontId="5" fillId="0" borderId="0"/>
    <xf numFmtId="0" fontId="34" fillId="0" borderId="0"/>
    <xf numFmtId="0" fontId="5" fillId="0" borderId="0"/>
    <xf numFmtId="0" fontId="5" fillId="0" borderId="0"/>
    <xf numFmtId="0" fontId="5" fillId="0" borderId="0"/>
    <xf numFmtId="9" fontId="8" fillId="0" borderId="0" applyFont="0" applyFill="0" applyBorder="0" applyAlignment="0" applyProtection="0"/>
    <xf numFmtId="4" fontId="6" fillId="0" borderId="0" applyFont="0" applyFill="0" applyBorder="0" applyAlignment="0" applyProtection="0"/>
    <xf numFmtId="43" fontId="8" fillId="0" borderId="0" applyFont="0" applyFill="0" applyBorder="0" applyAlignment="0" applyProtection="0"/>
    <xf numFmtId="0" fontId="3" fillId="0" borderId="0"/>
  </cellStyleXfs>
  <cellXfs count="667">
    <xf numFmtId="0" fontId="0" fillId="0" borderId="0" xfId="0"/>
    <xf numFmtId="39" fontId="8" fillId="0" borderId="0" xfId="0" applyNumberFormat="1" applyFont="1" applyProtection="1">
      <protection locked="0"/>
    </xf>
    <xf numFmtId="39" fontId="8" fillId="0" borderId="0" xfId="0" applyNumberFormat="1" applyFont="1"/>
    <xf numFmtId="39" fontId="7" fillId="0" borderId="0" xfId="0" applyNumberFormat="1" applyFont="1" applyAlignment="1">
      <alignment horizontal="center"/>
    </xf>
    <xf numFmtId="39" fontId="8" fillId="0" borderId="0" xfId="0" applyNumberFormat="1" applyFont="1" applyAlignment="1">
      <alignment horizontal="center"/>
    </xf>
    <xf numFmtId="39" fontId="7" fillId="0" borderId="1" xfId="0" applyNumberFormat="1" applyFont="1" applyBorder="1" applyAlignment="1">
      <alignment horizontal="center"/>
    </xf>
    <xf numFmtId="39" fontId="7" fillId="0" borderId="2" xfId="0" applyNumberFormat="1" applyFont="1" applyBorder="1" applyAlignment="1">
      <alignment horizontal="center"/>
    </xf>
    <xf numFmtId="0" fontId="7" fillId="0" borderId="3" xfId="18" applyFont="1" applyBorder="1" applyAlignment="1">
      <alignment horizontal="center"/>
    </xf>
    <xf numFmtId="0" fontId="7" fillId="0" borderId="2" xfId="18" applyFont="1" applyBorder="1" applyAlignment="1">
      <alignment horizontal="center"/>
    </xf>
    <xf numFmtId="39" fontId="7" fillId="0" borderId="4" xfId="0" applyNumberFormat="1" applyFont="1" applyBorder="1" applyAlignment="1">
      <alignment horizontal="center"/>
    </xf>
    <xf numFmtId="39" fontId="7" fillId="0" borderId="5" xfId="0" applyNumberFormat="1" applyFont="1" applyBorder="1" applyAlignment="1">
      <alignment horizontal="center"/>
    </xf>
    <xf numFmtId="0" fontId="7" fillId="0" borderId="6" xfId="18" applyFont="1" applyBorder="1" applyAlignment="1">
      <alignment horizontal="center"/>
    </xf>
    <xf numFmtId="0" fontId="7" fillId="0" borderId="5" xfId="18" applyFont="1" applyBorder="1" applyAlignment="1">
      <alignment horizontal="center"/>
    </xf>
    <xf numFmtId="164" fontId="9" fillId="0" borderId="7" xfId="0" applyNumberFormat="1" applyFont="1" applyBorder="1" applyAlignment="1">
      <alignment horizontal="center"/>
    </xf>
    <xf numFmtId="164" fontId="9" fillId="0" borderId="8" xfId="0" applyNumberFormat="1" applyFont="1" applyBorder="1" applyAlignment="1">
      <alignment horizontal="center"/>
    </xf>
    <xf numFmtId="39" fontId="7" fillId="0" borderId="0" xfId="0" applyNumberFormat="1" applyFont="1" applyProtection="1">
      <protection locked="0"/>
    </xf>
    <xf numFmtId="164" fontId="9" fillId="0" borderId="0" xfId="0" applyNumberFormat="1" applyFont="1" applyAlignment="1" applyProtection="1">
      <alignment horizontal="center"/>
      <protection locked="0"/>
    </xf>
    <xf numFmtId="40" fontId="8" fillId="0" borderId="0" xfId="0" applyNumberFormat="1" applyFont="1" applyProtection="1">
      <protection locked="0"/>
    </xf>
    <xf numFmtId="40" fontId="7" fillId="0" borderId="9" xfId="0" applyNumberFormat="1" applyFont="1" applyBorder="1"/>
    <xf numFmtId="40" fontId="7" fillId="0" borderId="0" xfId="0" applyNumberFormat="1" applyFont="1" applyProtection="1">
      <protection locked="0"/>
    </xf>
    <xf numFmtId="0" fontId="15" fillId="0" borderId="0" xfId="18" applyFont="1" applyAlignment="1">
      <alignment vertical="top" wrapText="1"/>
    </xf>
    <xf numFmtId="0" fontId="10" fillId="0" borderId="0" xfId="18" applyFont="1" applyAlignment="1">
      <alignment vertical="top"/>
    </xf>
    <xf numFmtId="0" fontId="15" fillId="0" borderId="0" xfId="18" applyFont="1" applyAlignment="1">
      <alignment vertical="top"/>
    </xf>
    <xf numFmtId="0" fontId="10" fillId="0" borderId="0" xfId="18" applyFont="1" applyAlignment="1">
      <alignment horizontal="right" vertical="top"/>
    </xf>
    <xf numFmtId="0" fontId="8" fillId="0" borderId="0" xfId="18" applyFont="1" applyAlignment="1">
      <alignment vertical="top"/>
    </xf>
    <xf numFmtId="0" fontId="16" fillId="0" borderId="0" xfId="10" applyFont="1" applyFill="1" applyAlignment="1" applyProtection="1">
      <alignment vertical="top"/>
    </xf>
    <xf numFmtId="0" fontId="15" fillId="0" borderId="0" xfId="18" applyFont="1" applyAlignment="1">
      <alignment horizontal="justify" vertical="top" wrapText="1"/>
    </xf>
    <xf numFmtId="39" fontId="7" fillId="0" borderId="10" xfId="0" applyNumberFormat="1" applyFont="1" applyBorder="1" applyAlignment="1">
      <alignment horizontal="center"/>
    </xf>
    <xf numFmtId="40" fontId="8" fillId="0" borderId="11" xfId="0" applyNumberFormat="1" applyFont="1" applyBorder="1" applyAlignment="1" applyProtection="1">
      <alignment horizontal="right"/>
      <protection locked="0"/>
    </xf>
    <xf numFmtId="40" fontId="8" fillId="0" borderId="12" xfId="0" applyNumberFormat="1" applyFont="1" applyBorder="1" applyAlignment="1" applyProtection="1">
      <alignment horizontal="right"/>
      <protection locked="0"/>
    </xf>
    <xf numFmtId="40" fontId="7" fillId="0" borderId="13" xfId="0" applyNumberFormat="1" applyFont="1" applyBorder="1" applyAlignment="1">
      <alignment horizontal="right"/>
    </xf>
    <xf numFmtId="39" fontId="8" fillId="0" borderId="14" xfId="0" applyNumberFormat="1" applyFont="1" applyBorder="1"/>
    <xf numFmtId="39" fontId="7" fillId="0" borderId="15" xfId="0" applyNumberFormat="1" applyFont="1" applyBorder="1" applyAlignment="1">
      <alignment horizontal="left"/>
    </xf>
    <xf numFmtId="39" fontId="7" fillId="0" borderId="16" xfId="0" applyNumberFormat="1" applyFont="1" applyBorder="1" applyAlignment="1">
      <alignment horizontal="left"/>
    </xf>
    <xf numFmtId="0" fontId="10" fillId="0" borderId="0" xfId="18" applyFont="1" applyAlignment="1">
      <alignment horizontal="center" vertical="top" wrapText="1"/>
    </xf>
    <xf numFmtId="0" fontId="10" fillId="0" borderId="0" xfId="18" applyFont="1" applyAlignment="1">
      <alignment horizontal="left" vertical="top"/>
    </xf>
    <xf numFmtId="0" fontId="5" fillId="0" borderId="0" xfId="11"/>
    <xf numFmtId="0" fontId="8" fillId="0" borderId="0" xfId="11" applyFont="1" applyAlignment="1">
      <alignment vertical="top"/>
    </xf>
    <xf numFmtId="0" fontId="10" fillId="0" borderId="0" xfId="18" applyFont="1"/>
    <xf numFmtId="0" fontId="37" fillId="0" borderId="0" xfId="18" applyFont="1" applyAlignment="1">
      <alignment vertical="top"/>
    </xf>
    <xf numFmtId="0" fontId="38" fillId="0" borderId="0" xfId="18" applyFont="1" applyAlignment="1">
      <alignment vertical="top"/>
    </xf>
    <xf numFmtId="0" fontId="39" fillId="0" borderId="0" xfId="18" applyFont="1" applyAlignment="1">
      <alignment vertical="top"/>
    </xf>
    <xf numFmtId="0" fontId="40" fillId="0" borderId="0" xfId="18" applyFont="1" applyAlignment="1">
      <alignment vertical="top"/>
    </xf>
    <xf numFmtId="0" fontId="41" fillId="0" borderId="0" xfId="18" applyFont="1" applyAlignment="1">
      <alignment vertical="top"/>
    </xf>
    <xf numFmtId="0" fontId="37" fillId="0" borderId="0" xfId="18" quotePrefix="1" applyFont="1" applyAlignment="1">
      <alignment horizontal="right" vertical="top"/>
    </xf>
    <xf numFmtId="0" fontId="39" fillId="0" borderId="0" xfId="11" applyFont="1" applyAlignment="1">
      <alignment vertical="top"/>
    </xf>
    <xf numFmtId="0" fontId="42" fillId="0" borderId="0" xfId="18" applyFont="1" applyAlignment="1">
      <alignment vertical="top"/>
    </xf>
    <xf numFmtId="0" fontId="10" fillId="0" borderId="0" xfId="0" applyFont="1"/>
    <xf numFmtId="0" fontId="41" fillId="0" borderId="0" xfId="0" applyFont="1"/>
    <xf numFmtId="0" fontId="10" fillId="0" borderId="0" xfId="0" applyFont="1" applyAlignment="1">
      <alignment horizontal="left"/>
    </xf>
    <xf numFmtId="0" fontId="43" fillId="0" borderId="0" xfId="0" applyFont="1"/>
    <xf numFmtId="168" fontId="10" fillId="0" borderId="0" xfId="0" applyNumberFormat="1" applyFont="1" applyProtection="1">
      <protection locked="0"/>
    </xf>
    <xf numFmtId="0" fontId="15" fillId="0" borderId="0" xfId="0" applyFont="1" applyAlignment="1" applyProtection="1">
      <alignment horizontal="left"/>
      <protection locked="0"/>
    </xf>
    <xf numFmtId="0" fontId="10" fillId="0" borderId="0" xfId="0" applyFont="1" applyProtection="1">
      <protection locked="0"/>
    </xf>
    <xf numFmtId="0" fontId="21" fillId="0" borderId="0" xfId="0" applyFont="1" applyProtection="1">
      <protection locked="0"/>
    </xf>
    <xf numFmtId="0" fontId="10" fillId="0" borderId="0" xfId="0"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center" vertical="top" wrapText="1"/>
    </xf>
    <xf numFmtId="0" fontId="15" fillId="0" borderId="18" xfId="0" applyFont="1" applyBorder="1" applyAlignment="1">
      <alignment horizontal="center" wrapText="1"/>
    </xf>
    <xf numFmtId="49" fontId="15" fillId="0" borderId="0" xfId="0" applyNumberFormat="1" applyFont="1" applyAlignment="1">
      <alignment horizontal="center"/>
    </xf>
    <xf numFmtId="49" fontId="15" fillId="0" borderId="19" xfId="0" applyNumberFormat="1" applyFont="1" applyBorder="1" applyAlignment="1">
      <alignment horizontal="center"/>
    </xf>
    <xf numFmtId="0" fontId="22" fillId="0" borderId="0" xfId="0" applyFont="1"/>
    <xf numFmtId="0" fontId="44" fillId="0" borderId="0" xfId="18" applyFont="1" applyAlignment="1">
      <alignment vertical="top"/>
    </xf>
    <xf numFmtId="0" fontId="45" fillId="0" borderId="0" xfId="0" applyFont="1" applyAlignment="1">
      <alignment horizontal="left" wrapText="1" indent="2" readingOrder="1"/>
    </xf>
    <xf numFmtId="0" fontId="45" fillId="0" borderId="0" xfId="0" applyFont="1" applyAlignment="1">
      <alignment horizontal="justify" wrapText="1" readingOrder="1"/>
    </xf>
    <xf numFmtId="0" fontId="10" fillId="0" borderId="0" xfId="18" applyFont="1" applyAlignment="1">
      <alignment horizontal="left" wrapText="1" indent="2"/>
    </xf>
    <xf numFmtId="0" fontId="45" fillId="0" borderId="0" xfId="0" applyFont="1" applyAlignment="1">
      <alignment horizontal="justify" wrapText="1"/>
    </xf>
    <xf numFmtId="0" fontId="10" fillId="0" borderId="0" xfId="18" applyFont="1" applyAlignment="1">
      <alignment horizontal="left" wrapText="1"/>
    </xf>
    <xf numFmtId="0" fontId="8" fillId="0" borderId="22" xfId="0" applyFont="1" applyBorder="1"/>
    <xf numFmtId="167" fontId="15" fillId="0" borderId="0" xfId="18" applyNumberFormat="1" applyFont="1" applyAlignment="1" applyProtection="1">
      <alignment horizontal="center" vertical="top"/>
      <protection locked="0"/>
    </xf>
    <xf numFmtId="0" fontId="10" fillId="0" borderId="0" xfId="0" applyFont="1" applyAlignment="1" applyProtection="1">
      <alignment horizontal="left" vertical="top" wrapText="1"/>
      <protection locked="0"/>
    </xf>
    <xf numFmtId="0" fontId="10" fillId="0" borderId="19" xfId="0" applyFont="1" applyBorder="1" applyProtection="1">
      <protection locked="0"/>
    </xf>
    <xf numFmtId="0" fontId="10" fillId="0" borderId="19" xfId="0" applyFont="1" applyBorder="1" applyAlignment="1" applyProtection="1">
      <alignment horizontal="left" vertical="top" wrapText="1"/>
      <protection locked="0"/>
    </xf>
    <xf numFmtId="0" fontId="35" fillId="0" borderId="0" xfId="16" applyFont="1" applyProtection="1">
      <protection hidden="1"/>
    </xf>
    <xf numFmtId="0" fontId="35" fillId="3" borderId="0" xfId="16" applyFont="1" applyFill="1" applyProtection="1">
      <protection hidden="1"/>
    </xf>
    <xf numFmtId="0" fontId="46" fillId="0" borderId="0" xfId="16" applyFont="1" applyAlignment="1" applyProtection="1">
      <alignment horizontal="left"/>
      <protection hidden="1"/>
    </xf>
    <xf numFmtId="0" fontId="35" fillId="3" borderId="0" xfId="16" applyFont="1" applyFill="1" applyAlignment="1" applyProtection="1">
      <alignment horizontal="left"/>
      <protection hidden="1"/>
    </xf>
    <xf numFmtId="0" fontId="49" fillId="3" borderId="0" xfId="16" applyFont="1" applyFill="1" applyAlignment="1" applyProtection="1">
      <alignment horizontal="left"/>
      <protection hidden="1"/>
    </xf>
    <xf numFmtId="43" fontId="35" fillId="3" borderId="0" xfId="3" applyFont="1" applyFill="1" applyProtection="1">
      <protection hidden="1"/>
    </xf>
    <xf numFmtId="0" fontId="34" fillId="0" borderId="0" xfId="16" applyAlignment="1" applyProtection="1">
      <alignment horizontal="left"/>
      <protection hidden="1"/>
    </xf>
    <xf numFmtId="43" fontId="34" fillId="0" borderId="0" xfId="3" applyFont="1" applyProtection="1">
      <protection hidden="1"/>
    </xf>
    <xf numFmtId="0" fontId="48" fillId="0" borderId="0" xfId="16" applyFont="1" applyProtection="1">
      <protection hidden="1"/>
    </xf>
    <xf numFmtId="43" fontId="48" fillId="0" borderId="0" xfId="3" applyFont="1" applyProtection="1">
      <protection hidden="1"/>
    </xf>
    <xf numFmtId="0" fontId="48" fillId="0" borderId="23" xfId="16" applyFont="1" applyBorder="1" applyProtection="1">
      <protection hidden="1"/>
    </xf>
    <xf numFmtId="43" fontId="48" fillId="0" borderId="23" xfId="3" applyFont="1" applyBorder="1" applyProtection="1">
      <protection hidden="1"/>
    </xf>
    <xf numFmtId="0" fontId="48" fillId="0" borderId="24" xfId="16" applyFont="1" applyBorder="1" applyProtection="1">
      <protection hidden="1"/>
    </xf>
    <xf numFmtId="43" fontId="48" fillId="0" borderId="24" xfId="3" applyFont="1" applyBorder="1" applyProtection="1">
      <protection hidden="1"/>
    </xf>
    <xf numFmtId="43" fontId="48" fillId="4" borderId="0" xfId="3" applyFont="1" applyFill="1" applyProtection="1">
      <protection hidden="1"/>
    </xf>
    <xf numFmtId="164" fontId="9" fillId="0" borderId="0" xfId="0" applyNumberFormat="1" applyFont="1" applyAlignment="1" applyProtection="1">
      <alignment horizontal="left"/>
      <protection locked="0"/>
    </xf>
    <xf numFmtId="39" fontId="8" fillId="0" borderId="20" xfId="0" applyNumberFormat="1" applyFont="1" applyBorder="1"/>
    <xf numFmtId="40" fontId="8" fillId="0" borderId="21" xfId="0" applyNumberFormat="1" applyFont="1" applyBorder="1" applyAlignment="1" applyProtection="1">
      <alignment horizontal="right"/>
      <protection locked="0"/>
    </xf>
    <xf numFmtId="166" fontId="16" fillId="0" borderId="0" xfId="0" quotePrefix="1" applyNumberFormat="1" applyFont="1" applyAlignment="1">
      <alignment vertical="top"/>
    </xf>
    <xf numFmtId="166" fontId="16" fillId="0" borderId="0" xfId="0" applyNumberFormat="1" applyFont="1" applyAlignment="1">
      <alignment vertical="top"/>
    </xf>
    <xf numFmtId="0" fontId="15" fillId="0" borderId="0" xfId="11" applyFont="1"/>
    <xf numFmtId="0" fontId="54" fillId="0" borderId="0" xfId="0" applyFont="1" applyAlignment="1">
      <alignment horizontal="left"/>
    </xf>
    <xf numFmtId="0" fontId="53" fillId="0" borderId="0" xfId="0" applyFont="1"/>
    <xf numFmtId="39" fontId="56" fillId="0" borderId="14" xfId="0" applyNumberFormat="1" applyFont="1" applyBorder="1"/>
    <xf numFmtId="0" fontId="10" fillId="0" borderId="26" xfId="0" applyFont="1" applyBorder="1"/>
    <xf numFmtId="0" fontId="10" fillId="0" borderId="23" xfId="0" applyFont="1" applyBorder="1" applyAlignment="1">
      <alignment horizontal="left"/>
    </xf>
    <xf numFmtId="0" fontId="10" fillId="0" borderId="27" xfId="0" applyFont="1" applyBorder="1" applyAlignment="1">
      <alignment horizontal="left"/>
    </xf>
    <xf numFmtId="0" fontId="10" fillId="0" borderId="28" xfId="0" applyFont="1" applyBorder="1"/>
    <xf numFmtId="0" fontId="10" fillId="0" borderId="19" xfId="0" applyFont="1" applyBorder="1" applyAlignment="1">
      <alignment horizontal="left"/>
    </xf>
    <xf numFmtId="0" fontId="5" fillId="0" borderId="0" xfId="17"/>
    <xf numFmtId="0" fontId="15" fillId="0" borderId="0" xfId="11" applyFont="1" applyAlignment="1">
      <alignment vertical="top"/>
    </xf>
    <xf numFmtId="40" fontId="8" fillId="0" borderId="26" xfId="0" applyNumberFormat="1" applyFont="1" applyBorder="1" applyAlignment="1" applyProtection="1">
      <alignment horizontal="right"/>
      <protection locked="0"/>
    </xf>
    <xf numFmtId="40" fontId="8" fillId="0" borderId="29" xfId="0" applyNumberFormat="1" applyFont="1" applyBorder="1" applyAlignment="1" applyProtection="1">
      <alignment horizontal="right"/>
      <protection locked="0"/>
    </xf>
    <xf numFmtId="40" fontId="8" fillId="0" borderId="30" xfId="0" applyNumberFormat="1" applyFont="1" applyBorder="1" applyAlignment="1" applyProtection="1">
      <alignment horizontal="right"/>
      <protection locked="0"/>
    </xf>
    <xf numFmtId="40" fontId="8" fillId="0" borderId="26" xfId="0" applyNumberFormat="1" applyFont="1" applyBorder="1" applyAlignment="1">
      <alignment horizontal="right"/>
    </xf>
    <xf numFmtId="39" fontId="7" fillId="0" borderId="31" xfId="0" applyNumberFormat="1" applyFont="1" applyBorder="1" applyAlignment="1">
      <alignment horizontal="center"/>
    </xf>
    <xf numFmtId="39" fontId="7" fillId="0" borderId="32" xfId="0" applyNumberFormat="1" applyFont="1" applyBorder="1" applyAlignment="1">
      <alignment horizontal="center"/>
    </xf>
    <xf numFmtId="39" fontId="57" fillId="0" borderId="33" xfId="0" applyNumberFormat="1" applyFont="1" applyBorder="1"/>
    <xf numFmtId="39" fontId="10" fillId="0" borderId="34" xfId="0" applyNumberFormat="1" applyFont="1" applyBorder="1"/>
    <xf numFmtId="39" fontId="7" fillId="0" borderId="35" xfId="0" applyNumberFormat="1" applyFont="1" applyBorder="1" applyAlignment="1">
      <alignment horizontal="center"/>
    </xf>
    <xf numFmtId="39" fontId="7" fillId="0" borderId="36" xfId="0" applyNumberFormat="1" applyFont="1" applyBorder="1" applyAlignment="1">
      <alignment horizontal="center"/>
    </xf>
    <xf numFmtId="164" fontId="9" fillId="0" borderId="37" xfId="0" applyNumberFormat="1" applyFont="1" applyBorder="1" applyAlignment="1">
      <alignment horizontal="center"/>
    </xf>
    <xf numFmtId="39" fontId="8" fillId="0" borderId="14" xfId="0" quotePrefix="1" applyNumberFormat="1" applyFont="1" applyBorder="1"/>
    <xf numFmtId="39" fontId="7" fillId="0" borderId="38" xfId="0" applyNumberFormat="1" applyFont="1" applyBorder="1" applyAlignment="1">
      <alignment horizontal="center"/>
    </xf>
    <xf numFmtId="164" fontId="9" fillId="0" borderId="18" xfId="0" applyNumberFormat="1" applyFont="1" applyBorder="1" applyAlignment="1">
      <alignment horizontal="center"/>
    </xf>
    <xf numFmtId="164" fontId="9" fillId="0" borderId="34" xfId="0" applyNumberFormat="1" applyFont="1" applyBorder="1" applyAlignment="1">
      <alignment horizontal="center"/>
    </xf>
    <xf numFmtId="39" fontId="7" fillId="0" borderId="3" xfId="0" applyNumberFormat="1" applyFont="1" applyBorder="1" applyAlignment="1">
      <alignment horizontal="center"/>
    </xf>
    <xf numFmtId="39" fontId="7" fillId="0" borderId="6" xfId="0" applyNumberFormat="1" applyFont="1" applyBorder="1" applyAlignment="1">
      <alignment horizontal="center"/>
    </xf>
    <xf numFmtId="164" fontId="9" fillId="0" borderId="39" xfId="0" applyNumberFormat="1" applyFont="1" applyBorder="1" applyAlignment="1">
      <alignment horizontal="center"/>
    </xf>
    <xf numFmtId="164" fontId="9" fillId="0" borderId="40" xfId="0" applyNumberFormat="1" applyFont="1" applyBorder="1" applyAlignment="1">
      <alignment horizontal="center" vertical="center" wrapText="1"/>
    </xf>
    <xf numFmtId="39" fontId="7" fillId="0" borderId="29" xfId="0" applyNumberFormat="1" applyFont="1" applyBorder="1" applyAlignment="1">
      <alignment horizontal="right"/>
    </xf>
    <xf numFmtId="40" fontId="8" fillId="0" borderId="27" xfId="0" applyNumberFormat="1" applyFont="1" applyBorder="1" applyAlignment="1" applyProtection="1">
      <alignment horizontal="right"/>
      <protection locked="0"/>
    </xf>
    <xf numFmtId="40" fontId="8" fillId="0" borderId="14" xfId="0" applyNumberFormat="1" applyFont="1" applyBorder="1" applyAlignment="1" applyProtection="1">
      <alignment horizontal="right"/>
      <protection locked="0"/>
    </xf>
    <xf numFmtId="40" fontId="8" fillId="0" borderId="41" xfId="0" applyNumberFormat="1" applyFont="1" applyBorder="1" applyAlignment="1" applyProtection="1">
      <alignment horizontal="right"/>
      <protection locked="0"/>
    </xf>
    <xf numFmtId="40" fontId="8" fillId="0" borderId="42" xfId="0" applyNumberFormat="1" applyFont="1" applyBorder="1" applyAlignment="1" applyProtection="1">
      <alignment horizontal="right"/>
      <protection locked="0"/>
    </xf>
    <xf numFmtId="40" fontId="8" fillId="0" borderId="43" xfId="0" applyNumberFormat="1" applyFont="1" applyBorder="1" applyAlignment="1" applyProtection="1">
      <alignment horizontal="right"/>
      <protection locked="0"/>
    </xf>
    <xf numFmtId="40" fontId="8" fillId="0" borderId="44" xfId="0" applyNumberFormat="1" applyFont="1" applyBorder="1" applyAlignment="1" applyProtection="1">
      <alignment horizontal="right"/>
      <protection locked="0"/>
    </xf>
    <xf numFmtId="40" fontId="8" fillId="0" borderId="45" xfId="0" applyNumberFormat="1" applyFont="1" applyBorder="1" applyAlignment="1" applyProtection="1">
      <alignment horizontal="right"/>
      <protection locked="0"/>
    </xf>
    <xf numFmtId="40" fontId="8" fillId="0" borderId="46" xfId="0" applyNumberFormat="1" applyFont="1" applyBorder="1" applyAlignment="1" applyProtection="1">
      <alignment horizontal="right"/>
      <protection locked="0"/>
    </xf>
    <xf numFmtId="164" fontId="9" fillId="0" borderId="32" xfId="0" applyNumberFormat="1" applyFont="1" applyBorder="1" applyAlignment="1">
      <alignment horizontal="center"/>
    </xf>
    <xf numFmtId="40" fontId="7" fillId="0" borderId="47" xfId="0" applyNumberFormat="1" applyFont="1" applyBorder="1" applyAlignment="1">
      <alignment horizontal="right"/>
    </xf>
    <xf numFmtId="164" fontId="9" fillId="0" borderId="35" xfId="0" applyNumberFormat="1" applyFont="1" applyBorder="1" applyAlignment="1">
      <alignment horizontal="center"/>
    </xf>
    <xf numFmtId="40" fontId="8" fillId="0" borderId="48" xfId="0" applyNumberFormat="1" applyFont="1" applyBorder="1" applyAlignment="1" applyProtection="1">
      <alignment horizontal="right"/>
      <protection locked="0"/>
    </xf>
    <xf numFmtId="40" fontId="8" fillId="0" borderId="49" xfId="0" applyNumberFormat="1" applyFont="1" applyBorder="1" applyAlignment="1" applyProtection="1">
      <alignment horizontal="right"/>
      <protection locked="0"/>
    </xf>
    <xf numFmtId="40" fontId="8" fillId="0" borderId="48" xfId="0" applyNumberFormat="1" applyFont="1" applyBorder="1" applyAlignment="1">
      <alignment horizontal="right"/>
    </xf>
    <xf numFmtId="164" fontId="9" fillId="0" borderId="3" xfId="0" applyNumberFormat="1" applyFont="1" applyBorder="1" applyAlignment="1" applyProtection="1">
      <alignment horizontal="center"/>
      <protection locked="0"/>
    </xf>
    <xf numFmtId="164" fontId="9" fillId="0" borderId="1" xfId="0" applyNumberFormat="1" applyFont="1" applyBorder="1" applyAlignment="1" applyProtection="1">
      <alignment horizontal="center"/>
      <protection locked="0"/>
    </xf>
    <xf numFmtId="164" fontId="9" fillId="0" borderId="2" xfId="0" applyNumberFormat="1" applyFont="1" applyBorder="1" applyAlignment="1" applyProtection="1">
      <alignment horizontal="center"/>
      <protection locked="0"/>
    </xf>
    <xf numFmtId="164" fontId="9" fillId="0" borderId="35" xfId="0" applyNumberFormat="1" applyFont="1" applyBorder="1" applyAlignment="1" applyProtection="1">
      <alignment horizontal="center"/>
      <protection locked="0"/>
    </xf>
    <xf numFmtId="39" fontId="8" fillId="0" borderId="43" xfId="0" applyNumberFormat="1" applyFont="1" applyBorder="1" applyAlignment="1" applyProtection="1">
      <alignment horizontal="right"/>
      <protection locked="0"/>
    </xf>
    <xf numFmtId="39" fontId="8" fillId="0" borderId="11" xfId="0" applyNumberFormat="1" applyFont="1" applyBorder="1" applyAlignment="1" applyProtection="1">
      <alignment horizontal="right"/>
      <protection locked="0"/>
    </xf>
    <xf numFmtId="39" fontId="8" fillId="0" borderId="44" xfId="0" applyNumberFormat="1" applyFont="1" applyBorder="1" applyAlignment="1" applyProtection="1">
      <alignment horizontal="right"/>
      <protection locked="0"/>
    </xf>
    <xf numFmtId="39" fontId="7" fillId="0" borderId="26" xfId="0" applyNumberFormat="1" applyFont="1" applyBorder="1" applyAlignment="1">
      <alignment horizontal="right"/>
    </xf>
    <xf numFmtId="39" fontId="8" fillId="0" borderId="26" xfId="0" applyNumberFormat="1" applyFont="1" applyBorder="1" applyAlignment="1">
      <alignment horizontal="right"/>
    </xf>
    <xf numFmtId="39" fontId="8" fillId="0" borderId="41" xfId="0" applyNumberFormat="1" applyFont="1" applyBorder="1" applyAlignment="1" applyProtection="1">
      <alignment horizontal="right"/>
      <protection locked="0"/>
    </xf>
    <xf numFmtId="39" fontId="8" fillId="0" borderId="42" xfId="0" applyNumberFormat="1" applyFont="1" applyBorder="1" applyAlignment="1" applyProtection="1">
      <alignment horizontal="right"/>
      <protection locked="0"/>
    </xf>
    <xf numFmtId="39" fontId="7" fillId="0" borderId="49" xfId="0" applyNumberFormat="1" applyFont="1" applyBorder="1" applyAlignment="1">
      <alignment horizontal="right"/>
    </xf>
    <xf numFmtId="39" fontId="8" fillId="0" borderId="49" xfId="0" applyNumberFormat="1" applyFont="1" applyBorder="1" applyAlignment="1">
      <alignment horizontal="right"/>
    </xf>
    <xf numFmtId="164" fontId="9" fillId="0" borderId="50" xfId="0" applyNumberFormat="1" applyFont="1" applyBorder="1" applyAlignment="1" applyProtection="1">
      <alignment horizontal="center"/>
      <protection locked="0"/>
    </xf>
    <xf numFmtId="39" fontId="8" fillId="0" borderId="48" xfId="0" applyNumberFormat="1" applyFont="1" applyBorder="1" applyAlignment="1" applyProtection="1">
      <alignment horizontal="right"/>
      <protection locked="0"/>
    </xf>
    <xf numFmtId="40" fontId="7" fillId="0" borderId="49" xfId="0" applyNumberFormat="1" applyFont="1" applyBorder="1"/>
    <xf numFmtId="0" fontId="17" fillId="0" borderId="0" xfId="18" applyFont="1" applyAlignment="1">
      <alignment vertical="top"/>
    </xf>
    <xf numFmtId="40" fontId="8" fillId="0" borderId="41" xfId="0" applyNumberFormat="1" applyFont="1" applyBorder="1" applyAlignment="1">
      <alignment horizontal="right"/>
    </xf>
    <xf numFmtId="40" fontId="8" fillId="0" borderId="12" xfId="0" applyNumberFormat="1" applyFont="1" applyBorder="1" applyAlignment="1">
      <alignment horizontal="right"/>
    </xf>
    <xf numFmtId="40" fontId="8" fillId="0" borderId="42" xfId="0" applyNumberFormat="1" applyFont="1" applyBorder="1" applyAlignment="1">
      <alignment horizontal="right"/>
    </xf>
    <xf numFmtId="40" fontId="8" fillId="0" borderId="27" xfId="0" applyNumberFormat="1" applyFont="1" applyBorder="1" applyAlignment="1">
      <alignment horizontal="right"/>
    </xf>
    <xf numFmtId="40" fontId="8" fillId="0" borderId="29" xfId="0" applyNumberFormat="1" applyFont="1" applyBorder="1" applyAlignment="1">
      <alignment horizontal="right"/>
    </xf>
    <xf numFmtId="39" fontId="7" fillId="0" borderId="24" xfId="0" applyNumberFormat="1" applyFont="1" applyBorder="1" applyAlignment="1">
      <alignment horizontal="right"/>
    </xf>
    <xf numFmtId="39" fontId="7" fillId="0" borderId="22" xfId="0" applyNumberFormat="1" applyFont="1" applyBorder="1" applyAlignment="1">
      <alignment horizontal="right"/>
    </xf>
    <xf numFmtId="39" fontId="7" fillId="0" borderId="44" xfId="0" applyNumberFormat="1" applyFont="1" applyBorder="1" applyAlignment="1">
      <alignment horizontal="right"/>
    </xf>
    <xf numFmtId="40" fontId="7" fillId="0" borderId="49" xfId="0" applyNumberFormat="1" applyFont="1" applyBorder="1" applyAlignment="1">
      <alignment horizontal="right"/>
    </xf>
    <xf numFmtId="40" fontId="7" fillId="0" borderId="48" xfId="0" applyNumberFormat="1" applyFont="1" applyBorder="1" applyAlignment="1">
      <alignment horizontal="right"/>
    </xf>
    <xf numFmtId="39" fontId="7" fillId="0" borderId="23" xfId="0" applyNumberFormat="1" applyFont="1" applyBorder="1" applyAlignment="1">
      <alignment horizontal="right"/>
    </xf>
    <xf numFmtId="39" fontId="7" fillId="0" borderId="51" xfId="0" applyNumberFormat="1" applyFont="1" applyBorder="1" applyAlignment="1">
      <alignment horizontal="right"/>
    </xf>
    <xf numFmtId="39" fontId="7" fillId="0" borderId="42" xfId="0" applyNumberFormat="1" applyFont="1" applyBorder="1" applyAlignment="1">
      <alignment horizontal="right"/>
    </xf>
    <xf numFmtId="0" fontId="8" fillId="0" borderId="0" xfId="11" applyFont="1" applyAlignment="1">
      <alignment horizontal="left" vertical="top"/>
    </xf>
    <xf numFmtId="0" fontId="10" fillId="0" borderId="0" xfId="11" applyFont="1" applyAlignment="1">
      <alignment horizontal="left" vertical="top"/>
    </xf>
    <xf numFmtId="40" fontId="7" fillId="0" borderId="51" xfId="0" applyNumberFormat="1" applyFont="1" applyBorder="1" applyAlignment="1">
      <alignment horizontal="right"/>
    </xf>
    <xf numFmtId="40" fontId="7" fillId="0" borderId="11" xfId="0" applyNumberFormat="1" applyFont="1" applyBorder="1" applyAlignment="1">
      <alignment horizontal="right"/>
    </xf>
    <xf numFmtId="40" fontId="7" fillId="0" borderId="27" xfId="0" applyNumberFormat="1" applyFont="1" applyBorder="1" applyAlignment="1">
      <alignment horizontal="right"/>
    </xf>
    <xf numFmtId="40" fontId="7" fillId="0" borderId="29" xfId="0" applyNumberFormat="1" applyFont="1" applyBorder="1" applyAlignment="1">
      <alignment horizontal="right"/>
    </xf>
    <xf numFmtId="164" fontId="9" fillId="0" borderId="52" xfId="0" applyNumberFormat="1" applyFont="1" applyBorder="1" applyAlignment="1" applyProtection="1">
      <alignment horizontal="center"/>
      <protection locked="0"/>
    </xf>
    <xf numFmtId="40" fontId="8" fillId="0" borderId="43" xfId="0" applyNumberFormat="1" applyFont="1" applyBorder="1" applyAlignment="1">
      <alignment horizontal="right"/>
    </xf>
    <xf numFmtId="40" fontId="8" fillId="0" borderId="49" xfId="0" applyNumberFormat="1" applyFont="1" applyBorder="1" applyAlignment="1">
      <alignment horizontal="right"/>
    </xf>
    <xf numFmtId="40" fontId="8" fillId="0" borderId="14" xfId="0" applyNumberFormat="1" applyFont="1" applyBorder="1" applyAlignment="1">
      <alignment horizontal="right"/>
    </xf>
    <xf numFmtId="0" fontId="35" fillId="6" borderId="0" xfId="16" applyFont="1" applyFill="1" applyProtection="1">
      <protection hidden="1"/>
    </xf>
    <xf numFmtId="0" fontId="34" fillId="7" borderId="0" xfId="16" applyFill="1" applyAlignment="1" applyProtection="1">
      <alignment horizontal="left"/>
      <protection hidden="1"/>
    </xf>
    <xf numFmtId="0" fontId="35" fillId="7" borderId="0" xfId="16" applyFont="1" applyFill="1" applyAlignment="1" applyProtection="1">
      <alignment horizontal="center"/>
      <protection hidden="1"/>
    </xf>
    <xf numFmtId="0" fontId="58" fillId="0" borderId="0" xfId="16" applyFont="1" applyProtection="1">
      <protection hidden="1"/>
    </xf>
    <xf numFmtId="43" fontId="59" fillId="3" borderId="0" xfId="3" applyFont="1" applyFill="1" applyProtection="1">
      <protection hidden="1"/>
    </xf>
    <xf numFmtId="43" fontId="60" fillId="0" borderId="0" xfId="3" applyFont="1" applyProtection="1">
      <protection hidden="1"/>
    </xf>
    <xf numFmtId="43" fontId="60" fillId="0" borderId="24" xfId="3" applyFont="1" applyBorder="1" applyProtection="1">
      <protection hidden="1"/>
    </xf>
    <xf numFmtId="0" fontId="60" fillId="0" borderId="0" xfId="16" applyFont="1" applyProtection="1">
      <protection hidden="1"/>
    </xf>
    <xf numFmtId="0" fontId="58" fillId="8" borderId="16" xfId="3" quotePrefix="1" applyNumberFormat="1" applyFont="1" applyFill="1" applyBorder="1" applyAlignment="1" applyProtection="1">
      <alignment horizontal="center"/>
      <protection hidden="1"/>
    </xf>
    <xf numFmtId="0" fontId="58" fillId="8" borderId="0" xfId="16" applyFont="1" applyFill="1" applyAlignment="1" applyProtection="1">
      <alignment horizontal="center"/>
      <protection hidden="1"/>
    </xf>
    <xf numFmtId="0" fontId="58" fillId="8" borderId="32" xfId="16" applyFont="1" applyFill="1" applyBorder="1" applyAlignment="1" applyProtection="1">
      <alignment horizontal="center"/>
      <protection hidden="1"/>
    </xf>
    <xf numFmtId="0" fontId="58" fillId="9" borderId="0" xfId="16" applyFont="1" applyFill="1" applyAlignment="1" applyProtection="1">
      <alignment horizontal="center"/>
      <protection hidden="1"/>
    </xf>
    <xf numFmtId="0" fontId="58" fillId="3" borderId="16" xfId="16" applyFont="1" applyFill="1" applyBorder="1" applyAlignment="1" applyProtection="1">
      <alignment horizontal="center"/>
      <protection hidden="1"/>
    </xf>
    <xf numFmtId="0" fontId="58" fillId="3" borderId="0" xfId="16" applyFont="1" applyFill="1" applyAlignment="1" applyProtection="1">
      <alignment horizontal="center"/>
      <protection hidden="1"/>
    </xf>
    <xf numFmtId="0" fontId="58" fillId="3" borderId="32" xfId="16" applyFont="1" applyFill="1" applyBorder="1" applyAlignment="1" applyProtection="1">
      <alignment horizontal="center"/>
      <protection hidden="1"/>
    </xf>
    <xf numFmtId="0" fontId="58" fillId="10" borderId="16" xfId="16" applyFont="1" applyFill="1" applyBorder="1" applyAlignment="1" applyProtection="1">
      <alignment horizontal="center"/>
      <protection hidden="1"/>
    </xf>
    <xf numFmtId="0" fontId="58" fillId="10" borderId="0" xfId="16" applyFont="1" applyFill="1" applyAlignment="1" applyProtection="1">
      <alignment horizontal="center"/>
      <protection hidden="1"/>
    </xf>
    <xf numFmtId="0" fontId="58" fillId="10" borderId="32" xfId="16" applyFont="1" applyFill="1" applyBorder="1" applyAlignment="1" applyProtection="1">
      <alignment horizontal="center"/>
      <protection hidden="1"/>
    </xf>
    <xf numFmtId="43" fontId="59" fillId="8" borderId="33" xfId="3" applyFont="1" applyFill="1" applyBorder="1" applyAlignment="1" applyProtection="1">
      <alignment horizontal="center"/>
      <protection hidden="1"/>
    </xf>
    <xf numFmtId="0" fontId="59" fillId="8" borderId="18" xfId="16" applyFont="1" applyFill="1" applyBorder="1" applyAlignment="1" applyProtection="1">
      <alignment horizontal="center"/>
      <protection hidden="1"/>
    </xf>
    <xf numFmtId="0" fontId="59" fillId="8" borderId="34" xfId="16" applyFont="1" applyFill="1" applyBorder="1" applyAlignment="1" applyProtection="1">
      <alignment horizontal="center"/>
      <protection hidden="1"/>
    </xf>
    <xf numFmtId="43" fontId="59" fillId="9" borderId="0" xfId="3" applyFont="1" applyFill="1" applyAlignment="1" applyProtection="1">
      <alignment horizontal="center"/>
      <protection hidden="1"/>
    </xf>
    <xf numFmtId="0" fontId="59" fillId="9" borderId="0" xfId="16" applyFont="1" applyFill="1" applyAlignment="1" applyProtection="1">
      <alignment horizontal="center"/>
      <protection hidden="1"/>
    </xf>
    <xf numFmtId="0" fontId="59" fillId="3" borderId="33" xfId="16" applyFont="1" applyFill="1" applyBorder="1" applyAlignment="1" applyProtection="1">
      <alignment horizontal="center"/>
      <protection hidden="1"/>
    </xf>
    <xf numFmtId="0" fontId="59" fillId="3" borderId="18" xfId="16" applyFont="1" applyFill="1" applyBorder="1" applyAlignment="1" applyProtection="1">
      <alignment horizontal="center"/>
      <protection hidden="1"/>
    </xf>
    <xf numFmtId="0" fontId="59" fillId="3" borderId="34" xfId="16" applyFont="1" applyFill="1" applyBorder="1" applyAlignment="1" applyProtection="1">
      <alignment horizontal="center"/>
      <protection hidden="1"/>
    </xf>
    <xf numFmtId="0" fontId="59" fillId="10" borderId="33" xfId="16" applyFont="1" applyFill="1" applyBorder="1" applyAlignment="1" applyProtection="1">
      <alignment horizontal="center"/>
      <protection hidden="1"/>
    </xf>
    <xf numFmtId="0" fontId="59" fillId="10" borderId="18" xfId="16" applyFont="1" applyFill="1" applyBorder="1" applyAlignment="1" applyProtection="1">
      <alignment horizontal="center"/>
      <protection hidden="1"/>
    </xf>
    <xf numFmtId="0" fontId="59" fillId="10" borderId="34" xfId="16" applyFont="1" applyFill="1" applyBorder="1" applyAlignment="1" applyProtection="1">
      <alignment horizontal="center"/>
      <protection hidden="1"/>
    </xf>
    <xf numFmtId="0" fontId="34" fillId="11" borderId="0" xfId="16" applyFill="1" applyProtection="1">
      <protection hidden="1"/>
    </xf>
    <xf numFmtId="0" fontId="46" fillId="11" borderId="0" xfId="16" applyFont="1" applyFill="1" applyAlignment="1" applyProtection="1">
      <alignment horizontal="left"/>
      <protection hidden="1"/>
    </xf>
    <xf numFmtId="43" fontId="34" fillId="11" borderId="0" xfId="16" applyNumberFormat="1" applyFill="1" applyProtection="1">
      <protection hidden="1"/>
    </xf>
    <xf numFmtId="43" fontId="58" fillId="11" borderId="0" xfId="3" applyFont="1" applyFill="1" applyProtection="1">
      <protection hidden="1"/>
    </xf>
    <xf numFmtId="39" fontId="7" fillId="0" borderId="46" xfId="0" applyNumberFormat="1" applyFont="1" applyBorder="1" applyAlignment="1">
      <alignment horizontal="right"/>
    </xf>
    <xf numFmtId="0" fontId="5" fillId="0" borderId="0" xfId="0" applyFont="1" applyAlignment="1">
      <alignment horizontal="left"/>
    </xf>
    <xf numFmtId="0" fontId="59" fillId="3" borderId="0" xfId="16" applyFont="1" applyFill="1" applyAlignment="1" applyProtection="1">
      <alignment horizontal="center"/>
      <protection hidden="1"/>
    </xf>
    <xf numFmtId="0" fontId="59" fillId="3" borderId="32" xfId="16" applyFont="1" applyFill="1" applyBorder="1" applyAlignment="1" applyProtection="1">
      <alignment horizontal="center"/>
      <protection hidden="1"/>
    </xf>
    <xf numFmtId="0" fontId="59" fillId="10" borderId="16" xfId="16" applyFont="1" applyFill="1" applyBorder="1" applyAlignment="1" applyProtection="1">
      <alignment horizontal="center"/>
      <protection hidden="1"/>
    </xf>
    <xf numFmtId="0" fontId="59" fillId="10" borderId="0" xfId="16" applyFont="1" applyFill="1" applyAlignment="1" applyProtection="1">
      <alignment horizontal="center"/>
      <protection hidden="1"/>
    </xf>
    <xf numFmtId="43" fontId="34" fillId="0" borderId="0" xfId="1" applyFont="1" applyProtection="1">
      <protection hidden="1"/>
    </xf>
    <xf numFmtId="39" fontId="26" fillId="0" borderId="14" xfId="0" applyNumberFormat="1" applyFont="1" applyBorder="1"/>
    <xf numFmtId="164" fontId="9" fillId="0" borderId="36" xfId="0" applyNumberFormat="1" applyFont="1" applyBorder="1" applyAlignment="1">
      <alignment horizontal="center"/>
    </xf>
    <xf numFmtId="0" fontId="15" fillId="0" borderId="25" xfId="0" applyFont="1" applyBorder="1" applyAlignment="1" applyProtection="1">
      <alignment horizontal="right"/>
      <protection locked="0"/>
    </xf>
    <xf numFmtId="0" fontId="47" fillId="0" borderId="0" xfId="16" applyFont="1" applyAlignment="1" applyProtection="1">
      <alignment horizontal="left"/>
      <protection hidden="1"/>
    </xf>
    <xf numFmtId="0" fontId="48" fillId="0" borderId="0" xfId="16" applyFont="1" applyAlignment="1" applyProtection="1">
      <alignment horizontal="left"/>
      <protection hidden="1"/>
    </xf>
    <xf numFmtId="164" fontId="9" fillId="0" borderId="31" xfId="0" applyNumberFormat="1" applyFont="1" applyBorder="1" applyAlignment="1" applyProtection="1">
      <alignment horizontal="center"/>
      <protection locked="0"/>
    </xf>
    <xf numFmtId="40" fontId="8" fillId="0" borderId="56" xfId="0" applyNumberFormat="1" applyFont="1" applyBorder="1" applyAlignment="1" applyProtection="1">
      <alignment horizontal="right"/>
      <protection locked="0"/>
    </xf>
    <xf numFmtId="40" fontId="8" fillId="0" borderId="56" xfId="0" applyNumberFormat="1" applyFont="1" applyBorder="1" applyAlignment="1">
      <alignment horizontal="right"/>
    </xf>
    <xf numFmtId="40" fontId="8" fillId="0" borderId="47" xfId="0" applyNumberFormat="1" applyFont="1" applyBorder="1" applyAlignment="1" applyProtection="1">
      <alignment horizontal="right"/>
      <protection locked="0"/>
    </xf>
    <xf numFmtId="40" fontId="7" fillId="0" borderId="56" xfId="0" applyNumberFormat="1" applyFont="1" applyBorder="1" applyAlignment="1">
      <alignment horizontal="right"/>
    </xf>
    <xf numFmtId="40" fontId="8" fillId="0" borderId="57" xfId="0" applyNumberFormat="1" applyFont="1" applyBorder="1" applyAlignment="1" applyProtection="1">
      <alignment horizontal="right"/>
      <protection locked="0"/>
    </xf>
    <xf numFmtId="39" fontId="7" fillId="0" borderId="56" xfId="0" applyNumberFormat="1" applyFont="1" applyBorder="1" applyAlignment="1">
      <alignment horizontal="right"/>
    </xf>
    <xf numFmtId="40" fontId="7" fillId="0" borderId="41" xfId="0" applyNumberFormat="1" applyFont="1" applyBorder="1" applyAlignment="1">
      <alignment horizontal="right"/>
    </xf>
    <xf numFmtId="39" fontId="7" fillId="0" borderId="41" xfId="0" applyNumberFormat="1" applyFont="1" applyBorder="1" applyAlignment="1">
      <alignment horizontal="right"/>
    </xf>
    <xf numFmtId="40" fontId="7" fillId="0" borderId="0" xfId="0" applyNumberFormat="1" applyFont="1"/>
    <xf numFmtId="40" fontId="7" fillId="0" borderId="43" xfId="0" applyNumberFormat="1" applyFont="1" applyBorder="1" applyAlignment="1">
      <alignment horizontal="right"/>
    </xf>
    <xf numFmtId="0" fontId="10" fillId="0" borderId="0" xfId="18" applyFont="1" applyAlignment="1">
      <alignment horizontal="center" vertical="top"/>
    </xf>
    <xf numFmtId="0" fontId="37" fillId="0" borderId="0" xfId="18" quotePrefix="1" applyFont="1" applyAlignment="1">
      <alignment horizontal="center" vertical="top"/>
    </xf>
    <xf numFmtId="0" fontId="37" fillId="0" borderId="0" xfId="18" quotePrefix="1" applyFont="1" applyAlignment="1">
      <alignment vertical="top"/>
    </xf>
    <xf numFmtId="39" fontId="8" fillId="0" borderId="19" xfId="0" applyNumberFormat="1" applyFont="1" applyBorder="1" applyProtection="1">
      <protection locked="0"/>
    </xf>
    <xf numFmtId="40" fontId="8" fillId="0" borderId="19" xfId="0" applyNumberFormat="1" applyFont="1" applyBorder="1" applyProtection="1">
      <protection locked="0"/>
    </xf>
    <xf numFmtId="0" fontId="40" fillId="0" borderId="0" xfId="18" quotePrefix="1" applyFont="1" applyAlignment="1">
      <alignment vertical="top"/>
    </xf>
    <xf numFmtId="164" fontId="9" fillId="0" borderId="3" xfId="0" applyNumberFormat="1" applyFont="1" applyBorder="1" applyAlignment="1" applyProtection="1">
      <alignment horizontal="center" vertical="center"/>
      <protection locked="0"/>
    </xf>
    <xf numFmtId="0" fontId="7" fillId="0" borderId="16" xfId="18" applyFont="1" applyBorder="1" applyAlignment="1">
      <alignment horizontal="center"/>
    </xf>
    <xf numFmtId="0" fontId="27" fillId="0" borderId="0" xfId="10" applyFont="1" applyFill="1" applyAlignment="1" applyProtection="1"/>
    <xf numFmtId="0" fontId="28" fillId="0" borderId="0" xfId="18" applyFont="1"/>
    <xf numFmtId="0" fontId="28" fillId="0" borderId="0" xfId="18" applyFont="1" applyAlignment="1">
      <alignment vertical="center" wrapText="1"/>
    </xf>
    <xf numFmtId="0" fontId="8" fillId="0" borderId="0" xfId="0" applyFont="1"/>
    <xf numFmtId="0" fontId="8" fillId="0" borderId="0" xfId="0" applyFont="1" applyProtection="1">
      <protection locked="0"/>
    </xf>
    <xf numFmtId="0" fontId="8" fillId="5" borderId="0" xfId="0" applyFont="1" applyFill="1" applyAlignment="1">
      <alignment horizontal="left"/>
    </xf>
    <xf numFmtId="0" fontId="8" fillId="5" borderId="0" xfId="0" applyFont="1" applyFill="1"/>
    <xf numFmtId="0" fontId="63" fillId="5" borderId="0" xfId="0" applyFont="1" applyFill="1"/>
    <xf numFmtId="0" fontId="63" fillId="5" borderId="0" xfId="0" applyFont="1" applyFill="1" applyAlignment="1">
      <alignment horizontal="right"/>
    </xf>
    <xf numFmtId="0" fontId="8" fillId="0" borderId="0" xfId="0" applyFont="1" applyAlignment="1">
      <alignment horizontal="right"/>
    </xf>
    <xf numFmtId="0" fontId="8" fillId="0" borderId="26" xfId="0" applyFont="1" applyBorder="1"/>
    <xf numFmtId="0" fontId="8" fillId="0" borderId="23" xfId="0" applyFont="1" applyBorder="1"/>
    <xf numFmtId="0" fontId="8" fillId="0" borderId="27" xfId="0" applyFont="1" applyBorder="1"/>
    <xf numFmtId="0" fontId="8" fillId="0" borderId="40" xfId="0" applyFont="1" applyBorder="1"/>
    <xf numFmtId="0" fontId="8" fillId="0" borderId="25" xfId="11" applyFont="1" applyBorder="1" applyAlignment="1" applyProtection="1">
      <alignment horizontal="right"/>
      <protection locked="0"/>
    </xf>
    <xf numFmtId="0" fontId="8" fillId="0" borderId="0" xfId="18" applyFont="1"/>
    <xf numFmtId="0" fontId="8" fillId="0" borderId="0" xfId="11" applyFont="1"/>
    <xf numFmtId="0" fontId="8" fillId="0" borderId="40" xfId="11" applyFont="1" applyBorder="1"/>
    <xf numFmtId="0" fontId="8" fillId="0" borderId="0" xfId="0" applyFont="1" applyAlignment="1">
      <alignment horizontal="left" readingOrder="1"/>
    </xf>
    <xf numFmtId="39" fontId="8" fillId="0" borderId="25" xfId="0" applyNumberFormat="1" applyFont="1" applyBorder="1" applyAlignment="1" applyProtection="1">
      <alignment horizontal="right"/>
      <protection locked="0"/>
    </xf>
    <xf numFmtId="169" fontId="8" fillId="0" borderId="25" xfId="0" applyNumberFormat="1" applyFont="1" applyBorder="1" applyAlignment="1" applyProtection="1">
      <alignment horizontal="right"/>
      <protection locked="0"/>
    </xf>
    <xf numFmtId="0" fontId="8" fillId="0" borderId="28" xfId="11" applyFont="1" applyBorder="1"/>
    <xf numFmtId="0" fontId="8" fillId="0" borderId="19" xfId="0" applyFont="1" applyBorder="1"/>
    <xf numFmtId="39" fontId="8" fillId="0" borderId="25" xfId="0" applyNumberFormat="1" applyFont="1" applyBorder="1" applyAlignment="1" applyProtection="1">
      <alignment horizontal="left"/>
      <protection locked="0"/>
    </xf>
    <xf numFmtId="39" fontId="8" fillId="0" borderId="0" xfId="0" applyNumberFormat="1" applyFont="1" applyAlignment="1" applyProtection="1">
      <alignment horizontal="left"/>
      <protection locked="0"/>
    </xf>
    <xf numFmtId="0" fontId="7" fillId="0" borderId="0" xfId="0" applyFont="1" applyProtection="1">
      <protection locked="0"/>
    </xf>
    <xf numFmtId="0" fontId="8" fillId="13" borderId="0" xfId="0" applyFont="1" applyFill="1"/>
    <xf numFmtId="0" fontId="7" fillId="13" borderId="0" xfId="0" applyFont="1" applyFill="1"/>
    <xf numFmtId="0" fontId="8" fillId="0" borderId="51" xfId="0" applyFont="1" applyBorder="1"/>
    <xf numFmtId="0" fontId="8" fillId="0" borderId="0" xfId="18" applyFont="1" applyProtection="1">
      <protection locked="0"/>
    </xf>
    <xf numFmtId="0" fontId="8" fillId="5" borderId="0" xfId="0" applyFont="1" applyFill="1" applyAlignment="1">
      <alignment horizontal="right"/>
    </xf>
    <xf numFmtId="0" fontId="8" fillId="0" borderId="27" xfId="0" applyFont="1" applyBorder="1" applyAlignment="1">
      <alignment horizontal="right"/>
    </xf>
    <xf numFmtId="0" fontId="8" fillId="0" borderId="25" xfId="11" applyFont="1" applyBorder="1" applyAlignment="1">
      <alignment horizontal="right"/>
    </xf>
    <xf numFmtId="0" fontId="8" fillId="0" borderId="0" xfId="11" applyFont="1" applyAlignment="1">
      <alignment horizontal="left"/>
    </xf>
    <xf numFmtId="169" fontId="8" fillId="0" borderId="25" xfId="11" applyNumberFormat="1" applyFont="1" applyBorder="1" applyAlignment="1" applyProtection="1">
      <alignment horizontal="right"/>
      <protection locked="0"/>
    </xf>
    <xf numFmtId="0" fontId="8" fillId="14" borderId="59" xfId="0" applyFont="1" applyFill="1" applyBorder="1" applyAlignment="1">
      <alignment horizontal="center"/>
    </xf>
    <xf numFmtId="0" fontId="7" fillId="0" borderId="0" xfId="0" applyFont="1"/>
    <xf numFmtId="0" fontId="7" fillId="0" borderId="37" xfId="0" applyFont="1" applyBorder="1"/>
    <xf numFmtId="165" fontId="66" fillId="0" borderId="33" xfId="18" applyNumberFormat="1" applyFont="1" applyBorder="1" applyAlignment="1">
      <alignment horizontal="center"/>
    </xf>
    <xf numFmtId="165" fontId="66" fillId="0" borderId="8" xfId="18" applyNumberFormat="1" applyFont="1" applyBorder="1" applyAlignment="1">
      <alignment horizontal="center"/>
    </xf>
    <xf numFmtId="0" fontId="8" fillId="0" borderId="35" xfId="0" applyFont="1" applyBorder="1"/>
    <xf numFmtId="165" fontId="7" fillId="0" borderId="16" xfId="18" applyNumberFormat="1" applyFont="1" applyBorder="1" applyAlignment="1" applyProtection="1">
      <alignment horizontal="center"/>
      <protection locked="0"/>
    </xf>
    <xf numFmtId="165" fontId="7" fillId="0" borderId="5" xfId="18" applyNumberFormat="1" applyFont="1" applyBorder="1" applyAlignment="1" applyProtection="1">
      <alignment horizontal="center"/>
      <protection locked="0"/>
    </xf>
    <xf numFmtId="0" fontId="8" fillId="0" borderId="43" xfId="18" applyFont="1" applyBorder="1" applyProtection="1">
      <protection locked="0"/>
    </xf>
    <xf numFmtId="0" fontId="8" fillId="0" borderId="44" xfId="18" applyFont="1" applyBorder="1" applyProtection="1">
      <protection locked="0"/>
    </xf>
    <xf numFmtId="0" fontId="8" fillId="0" borderId="36" xfId="0" applyFont="1" applyBorder="1"/>
    <xf numFmtId="0" fontId="8" fillId="0" borderId="0" xfId="11" applyFont="1" applyProtection="1">
      <protection locked="0"/>
    </xf>
    <xf numFmtId="0" fontId="8" fillId="0" borderId="26" xfId="18" applyFont="1" applyBorder="1"/>
    <xf numFmtId="0" fontId="8" fillId="0" borderId="27" xfId="11" applyFont="1" applyBorder="1" applyAlignment="1" applyProtection="1">
      <alignment horizontal="left"/>
      <protection locked="0"/>
    </xf>
    <xf numFmtId="0" fontId="8" fillId="0" borderId="40" xfId="18" applyFont="1" applyBorder="1"/>
    <xf numFmtId="0" fontId="8" fillId="0" borderId="61" xfId="11" applyFont="1" applyBorder="1" applyAlignment="1" applyProtection="1">
      <alignment horizontal="left"/>
      <protection locked="0"/>
    </xf>
    <xf numFmtId="0" fontId="8" fillId="0" borderId="0" xfId="11" applyFont="1" applyAlignment="1" applyProtection="1">
      <alignment horizontal="left"/>
      <protection locked="0"/>
    </xf>
    <xf numFmtId="0" fontId="7" fillId="0" borderId="0" xfId="11" applyFont="1" applyAlignment="1">
      <alignment horizontal="left"/>
    </xf>
    <xf numFmtId="168" fontId="8" fillId="0" borderId="28" xfId="11" applyNumberFormat="1" applyFont="1" applyBorder="1" applyProtection="1">
      <protection locked="0"/>
    </xf>
    <xf numFmtId="0" fontId="7" fillId="0" borderId="25" xfId="11" applyFont="1" applyBorder="1" applyAlignment="1" applyProtection="1">
      <alignment horizontal="left"/>
      <protection locked="0"/>
    </xf>
    <xf numFmtId="0" fontId="7" fillId="0" borderId="0" xfId="11" applyFont="1" applyAlignment="1" applyProtection="1">
      <alignment horizontal="left"/>
      <protection locked="0"/>
    </xf>
    <xf numFmtId="0" fontId="29" fillId="0" borderId="0" xfId="11" applyFont="1" applyProtection="1">
      <protection locked="0"/>
    </xf>
    <xf numFmtId="168" fontId="8" fillId="0" borderId="0" xfId="11" applyNumberFormat="1" applyFont="1" applyProtection="1">
      <protection locked="0"/>
    </xf>
    <xf numFmtId="0" fontId="30" fillId="0" borderId="0" xfId="0" applyFont="1"/>
    <xf numFmtId="0" fontId="7" fillId="2" borderId="15" xfId="0" applyFont="1" applyFill="1" applyBorder="1" applyAlignment="1">
      <alignment horizontal="center"/>
    </xf>
    <xf numFmtId="0" fontId="7" fillId="2" borderId="62" xfId="0" applyFont="1" applyFill="1" applyBorder="1" applyAlignment="1">
      <alignment horizontal="center"/>
    </xf>
    <xf numFmtId="0" fontId="7" fillId="2" borderId="10" xfId="0" applyFont="1" applyFill="1" applyBorder="1" applyAlignment="1">
      <alignment horizontal="center"/>
    </xf>
    <xf numFmtId="167" fontId="8" fillId="0" borderId="0" xfId="18" applyNumberFormat="1" applyFont="1" applyAlignment="1">
      <alignment horizontal="center" vertical="center"/>
    </xf>
    <xf numFmtId="0" fontId="31" fillId="0" borderId="0" xfId="0" applyFont="1"/>
    <xf numFmtId="0" fontId="28" fillId="0" borderId="0" xfId="0" applyFont="1"/>
    <xf numFmtId="0" fontId="8" fillId="0" borderId="0" xfId="18" applyFont="1" applyAlignment="1" applyProtection="1">
      <alignment vertical="top"/>
      <protection locked="0"/>
    </xf>
    <xf numFmtId="0" fontId="28" fillId="0" borderId="0" xfId="0" applyFont="1" applyAlignment="1">
      <alignment vertical="center" wrapText="1"/>
    </xf>
    <xf numFmtId="0" fontId="28" fillId="0" borderId="0" xfId="0" applyFont="1" applyAlignment="1">
      <alignment vertical="top" wrapText="1"/>
    </xf>
    <xf numFmtId="0" fontId="28" fillId="0" borderId="0" xfId="18" applyFont="1" applyAlignment="1">
      <alignment horizontal="left" vertical="center" wrapText="1" indent="3"/>
    </xf>
    <xf numFmtId="0" fontId="8" fillId="0" borderId="0" xfId="18" applyFont="1" applyAlignment="1">
      <alignment wrapText="1"/>
    </xf>
    <xf numFmtId="0" fontId="28" fillId="0" borderId="0" xfId="18" applyFont="1" applyProtection="1">
      <protection locked="0"/>
    </xf>
    <xf numFmtId="0" fontId="28" fillId="0" borderId="0" xfId="18" applyFont="1" applyAlignment="1">
      <alignment vertical="top"/>
    </xf>
    <xf numFmtId="0" fontId="28" fillId="0" borderId="0" xfId="0" applyFont="1" applyAlignment="1">
      <alignment horizontal="left" vertical="center" wrapText="1"/>
    </xf>
    <xf numFmtId="167" fontId="8" fillId="0" borderId="0" xfId="18" applyNumberFormat="1" applyFont="1" applyAlignment="1">
      <alignment horizontal="center" vertical="top"/>
    </xf>
    <xf numFmtId="39" fontId="8" fillId="0" borderId="25" xfId="11" applyNumberFormat="1" applyFont="1" applyBorder="1" applyAlignment="1">
      <alignment horizontal="right"/>
    </xf>
    <xf numFmtId="39" fontId="8" fillId="0" borderId="25" xfId="11" applyNumberFormat="1" applyFont="1" applyBorder="1" applyAlignment="1" applyProtection="1">
      <alignment horizontal="right"/>
      <protection locked="0"/>
    </xf>
    <xf numFmtId="169" fontId="27" fillId="0" borderId="25" xfId="10" applyNumberFormat="1" applyFont="1" applyBorder="1" applyAlignment="1" applyProtection="1">
      <alignment horizontal="right"/>
      <protection locked="0"/>
    </xf>
    <xf numFmtId="0" fontId="67" fillId="0" borderId="0" xfId="0" applyFont="1" applyAlignment="1" applyProtection="1">
      <alignment horizontal="left"/>
      <protection locked="0"/>
    </xf>
    <xf numFmtId="0" fontId="39" fillId="0" borderId="0" xfId="0" applyFont="1" applyAlignment="1" applyProtection="1">
      <alignment horizontal="left"/>
      <protection locked="0"/>
    </xf>
    <xf numFmtId="169" fontId="4" fillId="0" borderId="25" xfId="10" applyNumberFormat="1" applyBorder="1" applyAlignment="1" applyProtection="1">
      <alignment horizontal="right"/>
      <protection locked="0"/>
    </xf>
    <xf numFmtId="43" fontId="68" fillId="0" borderId="0" xfId="1" applyFont="1" applyProtection="1">
      <protection hidden="1"/>
    </xf>
    <xf numFmtId="0" fontId="68" fillId="0" borderId="0" xfId="16" applyFont="1" applyAlignment="1" applyProtection="1">
      <alignment horizontal="right"/>
      <protection hidden="1"/>
    </xf>
    <xf numFmtId="43" fontId="36" fillId="0" borderId="0" xfId="16" applyNumberFormat="1" applyFont="1" applyProtection="1">
      <protection hidden="1"/>
    </xf>
    <xf numFmtId="0" fontId="36" fillId="0" borderId="0" xfId="16" applyFont="1" applyProtection="1">
      <protection hidden="1"/>
    </xf>
    <xf numFmtId="43" fontId="58" fillId="0" borderId="0" xfId="16" applyNumberFormat="1" applyFont="1" applyProtection="1">
      <protection hidden="1"/>
    </xf>
    <xf numFmtId="43" fontId="34" fillId="0" borderId="0" xfId="16" applyNumberFormat="1" applyProtection="1">
      <protection hidden="1"/>
    </xf>
    <xf numFmtId="0" fontId="34" fillId="0" borderId="0" xfId="16" applyProtection="1">
      <protection hidden="1"/>
    </xf>
    <xf numFmtId="43" fontId="58" fillId="0" borderId="0" xfId="3" applyFont="1" applyProtection="1">
      <protection hidden="1"/>
    </xf>
    <xf numFmtId="43" fontId="58" fillId="0" borderId="0" xfId="3" applyFont="1" applyFill="1" applyProtection="1">
      <protection hidden="1"/>
    </xf>
    <xf numFmtId="43" fontId="48" fillId="0" borderId="0" xfId="3" applyFont="1" applyFill="1" applyProtection="1">
      <protection hidden="1"/>
    </xf>
    <xf numFmtId="0" fontId="34" fillId="0" borderId="0" xfId="16" applyAlignment="1" applyProtection="1">
      <alignment horizontal="right"/>
      <protection hidden="1"/>
    </xf>
    <xf numFmtId="164" fontId="9" fillId="0" borderId="3" xfId="0" applyNumberFormat="1" applyFont="1" applyBorder="1" applyAlignment="1">
      <alignment horizontal="center"/>
    </xf>
    <xf numFmtId="39" fontId="7" fillId="0" borderId="63" xfId="0" applyNumberFormat="1" applyFont="1" applyBorder="1" applyAlignment="1">
      <alignment horizontal="right"/>
    </xf>
    <xf numFmtId="40" fontId="8" fillId="0" borderId="51" xfId="0" applyNumberFormat="1" applyFont="1" applyBorder="1" applyAlignment="1">
      <alignment horizontal="right"/>
    </xf>
    <xf numFmtId="40" fontId="8" fillId="0" borderId="51" xfId="0" applyNumberFormat="1" applyFont="1" applyBorder="1" applyAlignment="1" applyProtection="1">
      <alignment horizontal="right"/>
      <protection locked="0"/>
    </xf>
    <xf numFmtId="40" fontId="8" fillId="0" borderId="22" xfId="0" applyNumberFormat="1" applyFont="1" applyBorder="1" applyAlignment="1" applyProtection="1">
      <alignment horizontal="right"/>
      <protection locked="0"/>
    </xf>
    <xf numFmtId="166" fontId="16" fillId="0" borderId="0" xfId="0" quotePrefix="1" applyNumberFormat="1" applyFont="1" applyAlignment="1">
      <alignment horizontal="left" vertical="top"/>
    </xf>
    <xf numFmtId="40" fontId="7" fillId="0" borderId="62" xfId="0" applyNumberFormat="1" applyFont="1" applyBorder="1" applyAlignment="1">
      <alignment horizontal="right"/>
    </xf>
    <xf numFmtId="0" fontId="0" fillId="0" borderId="16" xfId="0" applyBorder="1"/>
    <xf numFmtId="40" fontId="7" fillId="0" borderId="54" xfId="0" applyNumberFormat="1" applyFont="1" applyBorder="1" applyAlignment="1">
      <alignment horizontal="right"/>
    </xf>
    <xf numFmtId="40" fontId="7" fillId="0" borderId="24" xfId="0" applyNumberFormat="1" applyFont="1" applyBorder="1" applyAlignment="1">
      <alignment horizontal="right"/>
    </xf>
    <xf numFmtId="39" fontId="7" fillId="0" borderId="57" xfId="0" applyNumberFormat="1" applyFont="1" applyBorder="1" applyAlignment="1">
      <alignment horizontal="right"/>
    </xf>
    <xf numFmtId="40" fontId="7" fillId="0" borderId="22" xfId="0" applyNumberFormat="1" applyFont="1" applyBorder="1" applyAlignment="1">
      <alignment horizontal="right"/>
    </xf>
    <xf numFmtId="39" fontId="7" fillId="0" borderId="46" xfId="0" applyNumberFormat="1" applyFont="1" applyBorder="1" applyAlignment="1" applyProtection="1">
      <alignment horizontal="right"/>
      <protection locked="0"/>
    </xf>
    <xf numFmtId="40" fontId="7" fillId="0" borderId="14" xfId="0" applyNumberFormat="1" applyFont="1" applyBorder="1" applyAlignment="1">
      <alignment horizontal="right"/>
    </xf>
    <xf numFmtId="39" fontId="8" fillId="0" borderId="43" xfId="0" applyNumberFormat="1" applyFont="1" applyBorder="1" applyAlignment="1">
      <alignment horizontal="right"/>
    </xf>
    <xf numFmtId="39" fontId="7" fillId="0" borderId="30" xfId="0" applyNumberFormat="1" applyFont="1" applyBorder="1" applyAlignment="1">
      <alignment horizontal="right"/>
    </xf>
    <xf numFmtId="39" fontId="8" fillId="0" borderId="16" xfId="0" applyNumberFormat="1" applyFont="1" applyBorder="1"/>
    <xf numFmtId="40" fontId="7" fillId="0" borderId="45" xfId="0" applyNumberFormat="1" applyFont="1" applyBorder="1" applyAlignment="1" applyProtection="1">
      <alignment horizontal="right"/>
      <protection locked="0"/>
    </xf>
    <xf numFmtId="40" fontId="7" fillId="0" borderId="30" xfId="0" applyNumberFormat="1" applyFont="1" applyBorder="1" applyAlignment="1" applyProtection="1">
      <alignment horizontal="right"/>
      <protection locked="0"/>
    </xf>
    <xf numFmtId="40" fontId="7" fillId="0" borderId="63" xfId="0" applyNumberFormat="1" applyFont="1" applyBorder="1" applyAlignment="1" applyProtection="1">
      <alignment horizontal="right"/>
      <protection locked="0"/>
    </xf>
    <xf numFmtId="40" fontId="7" fillId="0" borderId="60" xfId="0" applyNumberFormat="1" applyFont="1" applyBorder="1" applyAlignment="1">
      <alignment horizontal="right"/>
    </xf>
    <xf numFmtId="40" fontId="7" fillId="0" borderId="45" xfId="0" applyNumberFormat="1" applyFont="1" applyBorder="1" applyAlignment="1">
      <alignment horizontal="right"/>
    </xf>
    <xf numFmtId="40" fontId="7" fillId="0" borderId="20" xfId="0" applyNumberFormat="1" applyFont="1" applyBorder="1" applyAlignment="1">
      <alignment horizontal="right"/>
    </xf>
    <xf numFmtId="40" fontId="7" fillId="0" borderId="21" xfId="0" applyNumberFormat="1" applyFont="1" applyBorder="1" applyAlignment="1">
      <alignment horizontal="right"/>
    </xf>
    <xf numFmtId="40" fontId="7" fillId="0" borderId="30" xfId="0" applyNumberFormat="1" applyFont="1" applyBorder="1" applyAlignment="1">
      <alignment horizontal="right"/>
    </xf>
    <xf numFmtId="40" fontId="7" fillId="0" borderId="63" xfId="0" applyNumberFormat="1" applyFont="1" applyBorder="1" applyAlignment="1">
      <alignment horizontal="right"/>
    </xf>
    <xf numFmtId="40" fontId="7" fillId="0" borderId="6" xfId="0" applyNumberFormat="1" applyFont="1" applyBorder="1" applyAlignment="1">
      <alignment horizontal="right"/>
    </xf>
    <xf numFmtId="40" fontId="7" fillId="0" borderId="57" xfId="0" applyNumberFormat="1" applyFont="1" applyBorder="1" applyAlignment="1">
      <alignment horizontal="right"/>
    </xf>
    <xf numFmtId="43" fontId="58" fillId="16" borderId="0" xfId="3" applyFont="1" applyFill="1" applyProtection="1">
      <protection hidden="1"/>
    </xf>
    <xf numFmtId="0" fontId="70" fillId="0" borderId="0" xfId="18" applyFont="1" applyAlignment="1">
      <alignment vertical="top"/>
    </xf>
    <xf numFmtId="0" fontId="70" fillId="0" borderId="0" xfId="18" applyFont="1" applyAlignment="1" applyProtection="1">
      <alignment vertical="top"/>
      <protection locked="0"/>
    </xf>
    <xf numFmtId="0" fontId="70" fillId="5" borderId="0" xfId="18" applyFont="1" applyFill="1" applyAlignment="1" applyProtection="1">
      <alignment vertical="top"/>
      <protection locked="0"/>
    </xf>
    <xf numFmtId="0" fontId="71" fillId="0" borderId="0" xfId="18" applyFont="1" applyAlignment="1" applyProtection="1">
      <alignment vertical="top"/>
      <protection locked="0"/>
    </xf>
    <xf numFmtId="0" fontId="71" fillId="0" borderId="0" xfId="18" applyFont="1" applyAlignment="1">
      <alignment vertical="top"/>
    </xf>
    <xf numFmtId="0" fontId="72" fillId="0" borderId="0" xfId="16" applyFont="1" applyProtection="1">
      <protection hidden="1"/>
    </xf>
    <xf numFmtId="0" fontId="34" fillId="0" borderId="26" xfId="16" applyBorder="1" applyProtection="1">
      <protection hidden="1"/>
    </xf>
    <xf numFmtId="0" fontId="34" fillId="0" borderId="23" xfId="16" applyBorder="1" applyProtection="1">
      <protection hidden="1"/>
    </xf>
    <xf numFmtId="0" fontId="36" fillId="0" borderId="40" xfId="16" applyFont="1" applyBorder="1" applyProtection="1">
      <protection hidden="1"/>
    </xf>
    <xf numFmtId="0" fontId="36" fillId="0" borderId="0" xfId="16" applyFont="1" applyAlignment="1" applyProtection="1">
      <alignment horizontal="left"/>
      <protection hidden="1"/>
    </xf>
    <xf numFmtId="0" fontId="36" fillId="0" borderId="0" xfId="16" applyFont="1" applyAlignment="1" applyProtection="1">
      <alignment horizontal="right"/>
      <protection hidden="1"/>
    </xf>
    <xf numFmtId="43" fontId="36" fillId="0" borderId="61" xfId="16" applyNumberFormat="1" applyFont="1" applyBorder="1" applyProtection="1">
      <protection hidden="1"/>
    </xf>
    <xf numFmtId="0" fontId="34" fillId="0" borderId="40" xfId="16" applyBorder="1" applyProtection="1">
      <protection hidden="1"/>
    </xf>
    <xf numFmtId="0" fontId="58" fillId="0" borderId="61" xfId="16" applyFont="1" applyBorder="1" applyProtection="1">
      <protection hidden="1"/>
    </xf>
    <xf numFmtId="0" fontId="36" fillId="0" borderId="28" xfId="16" applyFont="1" applyBorder="1" applyProtection="1">
      <protection hidden="1"/>
    </xf>
    <xf numFmtId="0" fontId="36" fillId="0" borderId="19" xfId="16" applyFont="1" applyBorder="1" applyProtection="1">
      <protection hidden="1"/>
    </xf>
    <xf numFmtId="0" fontId="74" fillId="0" borderId="19" xfId="16" applyFont="1" applyBorder="1" applyAlignment="1" applyProtection="1">
      <alignment horizontal="right"/>
      <protection hidden="1"/>
    </xf>
    <xf numFmtId="43" fontId="36" fillId="0" borderId="19" xfId="16" applyNumberFormat="1" applyFont="1" applyBorder="1" applyProtection="1">
      <protection hidden="1"/>
    </xf>
    <xf numFmtId="0" fontId="61" fillId="0" borderId="19" xfId="16" applyFont="1" applyBorder="1" applyProtection="1">
      <protection hidden="1"/>
    </xf>
    <xf numFmtId="0" fontId="61" fillId="0" borderId="25" xfId="16" applyFont="1" applyBorder="1" applyProtection="1">
      <protection hidden="1"/>
    </xf>
    <xf numFmtId="0" fontId="35" fillId="17" borderId="23" xfId="16" applyFont="1" applyFill="1" applyBorder="1" applyAlignment="1" applyProtection="1">
      <alignment horizontal="left"/>
      <protection hidden="1"/>
    </xf>
    <xf numFmtId="0" fontId="49" fillId="17" borderId="23" xfId="16" applyFont="1" applyFill="1" applyBorder="1" applyAlignment="1" applyProtection="1">
      <alignment horizontal="left"/>
      <protection hidden="1"/>
    </xf>
    <xf numFmtId="0" fontId="35" fillId="17" borderId="23" xfId="16" applyFont="1" applyFill="1" applyBorder="1" applyProtection="1">
      <protection hidden="1"/>
    </xf>
    <xf numFmtId="43" fontId="35" fillId="4" borderId="23" xfId="3" applyFont="1" applyFill="1" applyBorder="1" applyProtection="1">
      <protection hidden="1"/>
    </xf>
    <xf numFmtId="43" fontId="35" fillId="17" borderId="23" xfId="3" applyFont="1" applyFill="1" applyBorder="1" applyProtection="1">
      <protection hidden="1"/>
    </xf>
    <xf numFmtId="43" fontId="59" fillId="17" borderId="23" xfId="3" applyFont="1" applyFill="1" applyBorder="1" applyProtection="1">
      <protection hidden="1"/>
    </xf>
    <xf numFmtId="43" fontId="59" fillId="17" borderId="27" xfId="3" applyFont="1" applyFill="1" applyBorder="1" applyProtection="1">
      <protection hidden="1"/>
    </xf>
    <xf numFmtId="0" fontId="72" fillId="0" borderId="0" xfId="16" applyFont="1" applyAlignment="1" applyProtection="1">
      <alignment horizontal="right"/>
      <protection hidden="1"/>
    </xf>
    <xf numFmtId="43" fontId="35" fillId="17" borderId="27" xfId="3" applyFont="1" applyFill="1" applyBorder="1" applyProtection="1">
      <protection hidden="1"/>
    </xf>
    <xf numFmtId="0" fontId="72" fillId="0" borderId="40" xfId="16" applyFont="1" applyBorder="1" applyProtection="1">
      <protection hidden="1"/>
    </xf>
    <xf numFmtId="0" fontId="72" fillId="0" borderId="0" xfId="16" applyFont="1" applyAlignment="1" applyProtection="1">
      <alignment horizontal="left"/>
      <protection hidden="1"/>
    </xf>
    <xf numFmtId="0" fontId="75" fillId="0" borderId="0" xfId="16" applyFont="1" applyAlignment="1" applyProtection="1">
      <alignment horizontal="left"/>
      <protection hidden="1"/>
    </xf>
    <xf numFmtId="0" fontId="75" fillId="0" borderId="0" xfId="16" applyFont="1" applyProtection="1">
      <protection hidden="1"/>
    </xf>
    <xf numFmtId="43" fontId="72" fillId="0" borderId="0" xfId="16" applyNumberFormat="1" applyFont="1" applyProtection="1">
      <protection hidden="1"/>
    </xf>
    <xf numFmtId="0" fontId="76" fillId="0" borderId="0" xfId="16" applyFont="1" applyAlignment="1" applyProtection="1">
      <alignment horizontal="left"/>
      <protection hidden="1"/>
    </xf>
    <xf numFmtId="0" fontId="76" fillId="0" borderId="0" xfId="16" applyFont="1" applyProtection="1">
      <protection hidden="1"/>
    </xf>
    <xf numFmtId="43" fontId="76" fillId="0" borderId="0" xfId="3" applyFont="1" applyFill="1" applyBorder="1" applyProtection="1">
      <protection hidden="1"/>
    </xf>
    <xf numFmtId="43" fontId="76" fillId="0" borderId="61" xfId="3" applyFont="1" applyFill="1" applyBorder="1" applyProtection="1">
      <protection hidden="1"/>
    </xf>
    <xf numFmtId="0" fontId="62" fillId="0" borderId="0" xfId="16" applyFont="1" applyProtection="1">
      <protection hidden="1"/>
    </xf>
    <xf numFmtId="0" fontId="62" fillId="0" borderId="61" xfId="16" applyFont="1" applyBorder="1" applyProtection="1">
      <protection hidden="1"/>
    </xf>
    <xf numFmtId="43" fontId="74" fillId="0" borderId="19" xfId="1" applyFont="1" applyFill="1" applyBorder="1" applyProtection="1">
      <protection hidden="1"/>
    </xf>
    <xf numFmtId="43" fontId="58" fillId="14" borderId="0" xfId="3" applyFont="1" applyFill="1" applyProtection="1">
      <protection hidden="1"/>
    </xf>
    <xf numFmtId="0" fontId="76" fillId="4" borderId="0" xfId="16" applyFont="1" applyFill="1" applyProtection="1">
      <protection hidden="1"/>
    </xf>
    <xf numFmtId="43" fontId="36" fillId="0" borderId="0" xfId="3" applyFont="1" applyFill="1" applyBorder="1" applyProtection="1">
      <protection hidden="1"/>
    </xf>
    <xf numFmtId="0" fontId="35" fillId="18" borderId="0" xfId="16" applyFont="1" applyFill="1" applyProtection="1">
      <protection hidden="1"/>
    </xf>
    <xf numFmtId="0" fontId="77" fillId="18" borderId="0" xfId="16" applyFont="1" applyFill="1" applyAlignment="1" applyProtection="1">
      <alignment horizontal="right"/>
      <protection hidden="1"/>
    </xf>
    <xf numFmtId="43" fontId="77" fillId="18" borderId="0" xfId="1" applyFont="1" applyFill="1" applyBorder="1" applyProtection="1">
      <protection hidden="1"/>
    </xf>
    <xf numFmtId="0" fontId="78" fillId="18" borderId="0" xfId="16" applyFont="1" applyFill="1" applyAlignment="1" applyProtection="1">
      <alignment horizontal="right"/>
      <protection hidden="1"/>
    </xf>
    <xf numFmtId="0" fontId="75" fillId="18" borderId="0" xfId="16" applyFont="1" applyFill="1" applyProtection="1">
      <protection hidden="1"/>
    </xf>
    <xf numFmtId="43" fontId="78" fillId="18" borderId="0" xfId="1" applyFont="1" applyFill="1" applyBorder="1" applyProtection="1">
      <protection hidden="1"/>
    </xf>
    <xf numFmtId="43" fontId="35" fillId="0" borderId="0" xfId="1" applyFont="1" applyProtection="1">
      <protection hidden="1"/>
    </xf>
    <xf numFmtId="43" fontId="35" fillId="17" borderId="23" xfId="1" applyFont="1" applyFill="1" applyBorder="1" applyProtection="1">
      <protection hidden="1"/>
    </xf>
    <xf numFmtId="43" fontId="36" fillId="0" borderId="0" xfId="1" applyFont="1" applyBorder="1" applyProtection="1">
      <protection hidden="1"/>
    </xf>
    <xf numFmtId="43" fontId="36" fillId="0" borderId="19" xfId="1" applyFont="1" applyBorder="1" applyProtection="1">
      <protection hidden="1"/>
    </xf>
    <xf numFmtId="43" fontId="36" fillId="0" borderId="0" xfId="1" applyFont="1" applyProtection="1">
      <protection hidden="1"/>
    </xf>
    <xf numFmtId="43" fontId="72" fillId="0" borderId="0" xfId="1" applyFont="1" applyFill="1" applyBorder="1" applyProtection="1">
      <protection hidden="1"/>
    </xf>
    <xf numFmtId="43" fontId="76" fillId="0" borderId="0" xfId="1" applyFont="1" applyFill="1" applyBorder="1" applyProtection="1">
      <protection hidden="1"/>
    </xf>
    <xf numFmtId="43" fontId="35" fillId="18" borderId="0" xfId="1" applyFont="1" applyFill="1" applyBorder="1" applyProtection="1">
      <protection hidden="1"/>
    </xf>
    <xf numFmtId="43" fontId="36" fillId="0" borderId="19" xfId="1" applyFont="1" applyFill="1" applyBorder="1" applyProtection="1">
      <protection hidden="1"/>
    </xf>
    <xf numFmtId="43" fontId="75" fillId="0" borderId="0" xfId="1" applyFont="1" applyFill="1" applyBorder="1" applyProtection="1">
      <protection hidden="1"/>
    </xf>
    <xf numFmtId="43" fontId="75" fillId="18" borderId="0" xfId="1" applyFont="1" applyFill="1" applyBorder="1" applyProtection="1">
      <protection hidden="1"/>
    </xf>
    <xf numFmtId="43" fontId="35" fillId="3" borderId="0" xfId="1" applyFont="1" applyFill="1" applyProtection="1">
      <protection hidden="1"/>
    </xf>
    <xf numFmtId="43" fontId="48" fillId="0" borderId="23" xfId="1" applyFont="1" applyBorder="1" applyProtection="1">
      <protection hidden="1"/>
    </xf>
    <xf numFmtId="43" fontId="48" fillId="0" borderId="0" xfId="1" applyFont="1" applyProtection="1">
      <protection hidden="1"/>
    </xf>
    <xf numFmtId="43" fontId="48" fillId="0" borderId="24" xfId="1" applyFont="1" applyBorder="1" applyProtection="1">
      <protection hidden="1"/>
    </xf>
    <xf numFmtId="43" fontId="48" fillId="0" borderId="0" xfId="1" applyFont="1" applyFill="1" applyProtection="1">
      <protection hidden="1"/>
    </xf>
    <xf numFmtId="0" fontId="79" fillId="0" borderId="0" xfId="16" applyFont="1" applyProtection="1">
      <protection hidden="1"/>
    </xf>
    <xf numFmtId="0" fontId="79" fillId="0" borderId="0" xfId="16" applyFont="1" applyAlignment="1" applyProtection="1">
      <alignment horizontal="left"/>
      <protection hidden="1"/>
    </xf>
    <xf numFmtId="43" fontId="79" fillId="0" borderId="0" xfId="1" applyFont="1" applyProtection="1">
      <protection hidden="1"/>
    </xf>
    <xf numFmtId="43" fontId="79" fillId="0" borderId="0" xfId="16" applyNumberFormat="1" applyFont="1" applyProtection="1">
      <protection hidden="1"/>
    </xf>
    <xf numFmtId="43" fontId="80" fillId="0" borderId="0" xfId="3" applyFont="1" applyFill="1" applyProtection="1">
      <protection hidden="1"/>
    </xf>
    <xf numFmtId="39" fontId="8" fillId="4" borderId="0" xfId="0" applyNumberFormat="1" applyFont="1" applyFill="1" applyProtection="1">
      <protection locked="0"/>
    </xf>
    <xf numFmtId="0" fontId="7" fillId="4" borderId="0" xfId="0" applyFont="1" applyFill="1" applyProtection="1">
      <protection locked="0"/>
    </xf>
    <xf numFmtId="0" fontId="7" fillId="4" borderId="0" xfId="0" applyFont="1" applyFill="1"/>
    <xf numFmtId="39" fontId="7" fillId="4" borderId="0" xfId="0" applyNumberFormat="1" applyFont="1" applyFill="1" applyProtection="1">
      <protection locked="0"/>
    </xf>
    <xf numFmtId="39" fontId="7" fillId="4" borderId="0" xfId="0" applyNumberFormat="1" applyFont="1" applyFill="1"/>
    <xf numFmtId="0" fontId="7" fillId="4" borderId="0" xfId="0" applyFont="1" applyFill="1" applyAlignment="1">
      <alignment horizontal="left"/>
    </xf>
    <xf numFmtId="0" fontId="7" fillId="4" borderId="0" xfId="0" applyFont="1" applyFill="1" applyAlignment="1">
      <alignment horizontal="right"/>
    </xf>
    <xf numFmtId="40" fontId="8" fillId="0" borderId="38" xfId="0" applyNumberFormat="1" applyFont="1" applyBorder="1"/>
    <xf numFmtId="43" fontId="8" fillId="0" borderId="0" xfId="0" applyNumberFormat="1" applyFont="1"/>
    <xf numFmtId="43" fontId="9" fillId="0" borderId="0" xfId="1" applyFont="1" applyBorder="1" applyAlignment="1" applyProtection="1">
      <alignment horizontal="left"/>
      <protection locked="0"/>
    </xf>
    <xf numFmtId="0" fontId="8" fillId="19" borderId="0" xfId="0" applyFont="1" applyFill="1"/>
    <xf numFmtId="0" fontId="8" fillId="19" borderId="22" xfId="0" applyFont="1" applyFill="1" applyBorder="1"/>
    <xf numFmtId="39" fontId="56" fillId="19" borderId="14" xfId="0" applyNumberFormat="1" applyFont="1" applyFill="1" applyBorder="1"/>
    <xf numFmtId="39" fontId="7" fillId="19" borderId="29" xfId="0" applyNumberFormat="1" applyFont="1" applyFill="1" applyBorder="1" applyAlignment="1">
      <alignment horizontal="right"/>
    </xf>
    <xf numFmtId="40" fontId="8" fillId="19" borderId="43" xfId="0" applyNumberFormat="1" applyFont="1" applyFill="1" applyBorder="1" applyAlignment="1">
      <alignment horizontal="right"/>
    </xf>
    <xf numFmtId="40" fontId="8" fillId="19" borderId="49" xfId="0" applyNumberFormat="1" applyFont="1" applyFill="1" applyBorder="1" applyAlignment="1">
      <alignment horizontal="right"/>
    </xf>
    <xf numFmtId="40" fontId="8" fillId="19" borderId="14" xfId="0" applyNumberFormat="1" applyFont="1" applyFill="1" applyBorder="1" applyAlignment="1">
      <alignment horizontal="right"/>
    </xf>
    <xf numFmtId="40" fontId="8" fillId="19" borderId="29" xfId="0" applyNumberFormat="1" applyFont="1" applyFill="1" applyBorder="1" applyAlignment="1">
      <alignment horizontal="right"/>
    </xf>
    <xf numFmtId="39" fontId="7" fillId="19" borderId="49" xfId="0" applyNumberFormat="1" applyFont="1" applyFill="1" applyBorder="1" applyAlignment="1">
      <alignment horizontal="right"/>
    </xf>
    <xf numFmtId="40" fontId="7" fillId="19" borderId="49" xfId="0" applyNumberFormat="1" applyFont="1" applyFill="1" applyBorder="1"/>
    <xf numFmtId="0" fontId="8" fillId="19" borderId="43" xfId="18" applyFont="1" applyFill="1" applyBorder="1"/>
    <xf numFmtId="0" fontId="8" fillId="19" borderId="44" xfId="18" applyFont="1" applyFill="1" applyBorder="1"/>
    <xf numFmtId="0" fontId="8" fillId="19" borderId="0" xfId="0" applyFont="1" applyFill="1" applyProtection="1">
      <protection locked="0"/>
    </xf>
    <xf numFmtId="40" fontId="8" fillId="19" borderId="43" xfId="0" applyNumberFormat="1" applyFont="1" applyFill="1" applyBorder="1" applyAlignment="1" applyProtection="1">
      <alignment horizontal="right"/>
      <protection locked="0"/>
    </xf>
    <xf numFmtId="40" fontId="7" fillId="19" borderId="43" xfId="0" applyNumberFormat="1" applyFont="1" applyFill="1" applyBorder="1" applyAlignment="1">
      <alignment horizontal="right"/>
    </xf>
    <xf numFmtId="40" fontId="8" fillId="19" borderId="49" xfId="0" applyNumberFormat="1" applyFont="1" applyFill="1" applyBorder="1" applyAlignment="1" applyProtection="1">
      <alignment horizontal="right"/>
      <protection locked="0"/>
    </xf>
    <xf numFmtId="40" fontId="8" fillId="19" borderId="14" xfId="0" applyNumberFormat="1" applyFont="1" applyFill="1" applyBorder="1" applyAlignment="1" applyProtection="1">
      <alignment horizontal="right"/>
      <protection locked="0"/>
    </xf>
    <xf numFmtId="40" fontId="8" fillId="19" borderId="29" xfId="0" applyNumberFormat="1" applyFont="1" applyFill="1" applyBorder="1" applyAlignment="1" applyProtection="1">
      <alignment horizontal="right"/>
      <protection locked="0"/>
    </xf>
    <xf numFmtId="0" fontId="8" fillId="19" borderId="43" xfId="18" applyFont="1" applyFill="1" applyBorder="1" applyProtection="1">
      <protection locked="0"/>
    </xf>
    <xf numFmtId="0" fontId="8" fillId="19" borderId="44" xfId="18" applyFont="1" applyFill="1" applyBorder="1" applyProtection="1">
      <protection locked="0"/>
    </xf>
    <xf numFmtId="0" fontId="7" fillId="19" borderId="0" xfId="0" applyFont="1" applyFill="1"/>
    <xf numFmtId="39" fontId="56" fillId="19" borderId="14" xfId="0" quotePrefix="1" applyNumberFormat="1" applyFont="1" applyFill="1" applyBorder="1"/>
    <xf numFmtId="40" fontId="8" fillId="19" borderId="41" xfId="0" applyNumberFormat="1" applyFont="1" applyFill="1" applyBorder="1" applyAlignment="1" applyProtection="1">
      <alignment horizontal="right"/>
      <protection locked="0"/>
    </xf>
    <xf numFmtId="40" fontId="7" fillId="19" borderId="41" xfId="0" applyNumberFormat="1" applyFont="1" applyFill="1" applyBorder="1" applyAlignment="1">
      <alignment horizontal="right"/>
    </xf>
    <xf numFmtId="40" fontId="8" fillId="19" borderId="48" xfId="0" applyNumberFormat="1" applyFont="1" applyFill="1" applyBorder="1" applyAlignment="1" applyProtection="1">
      <alignment horizontal="right"/>
      <protection locked="0"/>
    </xf>
    <xf numFmtId="40" fontId="8" fillId="19" borderId="27" xfId="0" applyNumberFormat="1" applyFont="1" applyFill="1" applyBorder="1" applyAlignment="1" applyProtection="1">
      <alignment horizontal="right"/>
      <protection locked="0"/>
    </xf>
    <xf numFmtId="40" fontId="8" fillId="19" borderId="26" xfId="0" applyNumberFormat="1" applyFont="1" applyFill="1" applyBorder="1" applyAlignment="1" applyProtection="1">
      <alignment horizontal="right"/>
      <protection locked="0"/>
    </xf>
    <xf numFmtId="0" fontId="0" fillId="19" borderId="0" xfId="0" applyFill="1"/>
    <xf numFmtId="39" fontId="7" fillId="19" borderId="26" xfId="0" applyNumberFormat="1" applyFont="1" applyFill="1" applyBorder="1" applyAlignment="1">
      <alignment horizontal="right"/>
    </xf>
    <xf numFmtId="40" fontId="8" fillId="19" borderId="6" xfId="0" applyNumberFormat="1" applyFont="1" applyFill="1" applyBorder="1" applyAlignment="1" applyProtection="1">
      <alignment horizontal="right"/>
      <protection locked="0"/>
    </xf>
    <xf numFmtId="40" fontId="8" fillId="19" borderId="6" xfId="0" applyNumberFormat="1" applyFont="1" applyFill="1" applyBorder="1" applyAlignment="1">
      <alignment horizontal="right"/>
    </xf>
    <xf numFmtId="40" fontId="8" fillId="19" borderId="61" xfId="0" applyNumberFormat="1" applyFont="1" applyFill="1" applyBorder="1" applyAlignment="1" applyProtection="1">
      <alignment horizontal="right"/>
      <protection locked="0"/>
    </xf>
    <xf numFmtId="40" fontId="8" fillId="19" borderId="40" xfId="0" applyNumberFormat="1" applyFont="1" applyFill="1" applyBorder="1" applyAlignment="1" applyProtection="1">
      <alignment horizontal="right"/>
      <protection locked="0"/>
    </xf>
    <xf numFmtId="40" fontId="8" fillId="19" borderId="36" xfId="0" applyNumberFormat="1" applyFont="1" applyFill="1" applyBorder="1" applyAlignment="1" applyProtection="1">
      <alignment horizontal="right"/>
      <protection locked="0"/>
    </xf>
    <xf numFmtId="39" fontId="7" fillId="19" borderId="36" xfId="0" applyNumberFormat="1" applyFont="1" applyFill="1" applyBorder="1" applyAlignment="1">
      <alignment horizontal="right"/>
    </xf>
    <xf numFmtId="0" fontId="8" fillId="19" borderId="51" xfId="0" applyFont="1" applyFill="1" applyBorder="1"/>
    <xf numFmtId="39" fontId="7" fillId="19" borderId="11" xfId="0" applyNumberFormat="1" applyFont="1" applyFill="1" applyBorder="1" applyAlignment="1">
      <alignment horizontal="right"/>
    </xf>
    <xf numFmtId="40" fontId="8" fillId="19" borderId="11" xfId="0" applyNumberFormat="1" applyFont="1" applyFill="1" applyBorder="1" applyAlignment="1" applyProtection="1">
      <alignment horizontal="right"/>
      <protection locked="0"/>
    </xf>
    <xf numFmtId="40" fontId="8" fillId="19" borderId="11" xfId="0" applyNumberFormat="1" applyFont="1" applyFill="1" applyBorder="1" applyAlignment="1">
      <alignment horizontal="right"/>
    </xf>
    <xf numFmtId="40" fontId="7" fillId="0" borderId="51" xfId="0" applyNumberFormat="1" applyFont="1" applyBorder="1" applyAlignment="1" applyProtection="1">
      <alignment horizontal="right"/>
      <protection locked="0"/>
    </xf>
    <xf numFmtId="40" fontId="7" fillId="0" borderId="11" xfId="0" applyNumberFormat="1" applyFont="1" applyBorder="1" applyAlignment="1" applyProtection="1">
      <alignment horizontal="right"/>
      <protection locked="0"/>
    </xf>
    <xf numFmtId="40" fontId="7" fillId="0" borderId="27" xfId="0" applyNumberFormat="1" applyFont="1" applyBorder="1" applyAlignment="1" applyProtection="1">
      <alignment horizontal="right"/>
      <protection locked="0"/>
    </xf>
    <xf numFmtId="40" fontId="7" fillId="0" borderId="29" xfId="0" applyNumberFormat="1" applyFont="1" applyBorder="1" applyAlignment="1" applyProtection="1">
      <alignment horizontal="right"/>
      <protection locked="0"/>
    </xf>
    <xf numFmtId="40" fontId="7" fillId="0" borderId="41" xfId="0" applyNumberFormat="1" applyFont="1" applyBorder="1" applyAlignment="1" applyProtection="1">
      <alignment horizontal="right"/>
      <protection locked="0"/>
    </xf>
    <xf numFmtId="40" fontId="7" fillId="0" borderId="56" xfId="0" applyNumberFormat="1" applyFont="1" applyBorder="1" applyAlignment="1" applyProtection="1">
      <alignment horizontal="right"/>
      <protection locked="0"/>
    </xf>
    <xf numFmtId="0" fontId="81" fillId="0" borderId="0" xfId="11" applyFont="1"/>
    <xf numFmtId="49" fontId="35" fillId="4" borderId="0" xfId="0" applyNumberFormat="1" applyFont="1" applyFill="1" applyAlignment="1">
      <alignment horizontal="center"/>
    </xf>
    <xf numFmtId="0" fontId="34" fillId="18" borderId="0" xfId="16" applyFill="1" applyProtection="1">
      <protection hidden="1"/>
    </xf>
    <xf numFmtId="0" fontId="73" fillId="18" borderId="0" xfId="16" applyFont="1" applyFill="1" applyAlignment="1" applyProtection="1">
      <alignment horizontal="right"/>
      <protection hidden="1"/>
    </xf>
    <xf numFmtId="43" fontId="68" fillId="18" borderId="0" xfId="1" applyFont="1" applyFill="1" applyBorder="1" applyProtection="1">
      <protection hidden="1"/>
    </xf>
    <xf numFmtId="41" fontId="36" fillId="0" borderId="0" xfId="16" applyNumberFormat="1" applyFont="1" applyProtection="1">
      <protection hidden="1"/>
    </xf>
    <xf numFmtId="39" fontId="8" fillId="0" borderId="29" xfId="0" applyNumberFormat="1" applyFont="1" applyBorder="1" applyAlignment="1">
      <alignment horizontal="right"/>
    </xf>
    <xf numFmtId="0" fontId="82" fillId="0" borderId="0" xfId="0" applyFont="1"/>
    <xf numFmtId="0" fontId="57" fillId="0" borderId="0" xfId="18" applyFont="1" applyAlignment="1">
      <alignment vertical="top"/>
    </xf>
    <xf numFmtId="0" fontId="28" fillId="20" borderId="11" xfId="11" applyFont="1" applyFill="1" applyBorder="1" applyAlignment="1" applyProtection="1">
      <alignment vertical="top"/>
      <protection locked="0"/>
    </xf>
    <xf numFmtId="0" fontId="28" fillId="0" borderId="0" xfId="11" applyFont="1" applyAlignment="1">
      <alignment vertical="top"/>
    </xf>
    <xf numFmtId="0" fontId="28" fillId="0" borderId="0" xfId="11" applyFont="1" applyAlignment="1" applyProtection="1">
      <alignment vertical="top"/>
      <protection locked="0"/>
    </xf>
    <xf numFmtId="0" fontId="28" fillId="0" borderId="0" xfId="11" applyFont="1" applyAlignment="1">
      <alignment vertical="top" wrapText="1"/>
    </xf>
    <xf numFmtId="43" fontId="59" fillId="8" borderId="55" xfId="3" applyFont="1" applyFill="1" applyBorder="1" applyAlignment="1" applyProtection="1">
      <alignment horizontal="center"/>
      <protection hidden="1"/>
    </xf>
    <xf numFmtId="43" fontId="59" fillId="8" borderId="64" xfId="3" applyFont="1" applyFill="1" applyBorder="1" applyAlignment="1" applyProtection="1">
      <alignment horizontal="center"/>
      <protection hidden="1"/>
    </xf>
    <xf numFmtId="43" fontId="59" fillId="8" borderId="65" xfId="3" applyFont="1" applyFill="1" applyBorder="1" applyAlignment="1" applyProtection="1">
      <alignment horizontal="center"/>
      <protection hidden="1"/>
    </xf>
    <xf numFmtId="43" fontId="59" fillId="9" borderId="64" xfId="3" applyFont="1" applyFill="1" applyBorder="1" applyAlignment="1" applyProtection="1">
      <alignment horizontal="center"/>
      <protection hidden="1"/>
    </xf>
    <xf numFmtId="0" fontId="59" fillId="3" borderId="55" xfId="16" applyFont="1" applyFill="1" applyBorder="1" applyAlignment="1" applyProtection="1">
      <alignment horizontal="center"/>
      <protection hidden="1"/>
    </xf>
    <xf numFmtId="0" fontId="59" fillId="3" borderId="64" xfId="16" applyFont="1" applyFill="1" applyBorder="1" applyAlignment="1" applyProtection="1">
      <alignment horizontal="center"/>
      <protection hidden="1"/>
    </xf>
    <xf numFmtId="0" fontId="59" fillId="3" borderId="65" xfId="16" applyFont="1" applyFill="1" applyBorder="1" applyAlignment="1" applyProtection="1">
      <alignment horizontal="center"/>
      <protection hidden="1"/>
    </xf>
    <xf numFmtId="0" fontId="59" fillId="10" borderId="55" xfId="16" applyFont="1" applyFill="1" applyBorder="1" applyAlignment="1" applyProtection="1">
      <alignment horizontal="center"/>
      <protection hidden="1"/>
    </xf>
    <xf numFmtId="0" fontId="59" fillId="10" borderId="64" xfId="16" applyFont="1" applyFill="1" applyBorder="1" applyAlignment="1" applyProtection="1">
      <alignment horizontal="center"/>
      <protection hidden="1"/>
    </xf>
    <xf numFmtId="0" fontId="4" fillId="0" borderId="0" xfId="10" applyFill="1" applyAlignment="1" applyProtection="1">
      <alignment vertical="top"/>
    </xf>
    <xf numFmtId="0" fontId="35" fillId="0" borderId="0" xfId="0" applyFont="1"/>
    <xf numFmtId="49" fontId="8" fillId="0" borderId="25" xfId="11" applyNumberFormat="1" applyFont="1" applyBorder="1" applyAlignment="1">
      <alignment horizontal="right"/>
    </xf>
    <xf numFmtId="0" fontId="34" fillId="21" borderId="0" xfId="16" applyFill="1" applyProtection="1">
      <protection hidden="1"/>
    </xf>
    <xf numFmtId="43" fontId="34" fillId="21" borderId="0" xfId="16" applyNumberFormat="1" applyFill="1" applyProtection="1">
      <protection hidden="1"/>
    </xf>
    <xf numFmtId="43" fontId="58" fillId="21" borderId="0" xfId="3" applyFont="1" applyFill="1" applyProtection="1">
      <protection hidden="1"/>
    </xf>
    <xf numFmtId="43" fontId="36" fillId="22" borderId="0" xfId="16" applyNumberFormat="1" applyFont="1" applyFill="1" applyProtection="1">
      <protection hidden="1"/>
    </xf>
    <xf numFmtId="43" fontId="36" fillId="0" borderId="54" xfId="16" applyNumberFormat="1" applyFont="1" applyBorder="1" applyProtection="1">
      <protection hidden="1"/>
    </xf>
    <xf numFmtId="0" fontId="34" fillId="23" borderId="0" xfId="16" applyFill="1" applyProtection="1">
      <protection hidden="1"/>
    </xf>
    <xf numFmtId="0" fontId="46" fillId="23" borderId="0" xfId="16" applyFont="1" applyFill="1" applyAlignment="1" applyProtection="1">
      <alignment horizontal="left"/>
      <protection hidden="1"/>
    </xf>
    <xf numFmtId="0" fontId="34" fillId="22" borderId="0" xfId="16" applyFill="1" applyProtection="1">
      <protection hidden="1"/>
    </xf>
    <xf numFmtId="0" fontId="46" fillId="22" borderId="0" xfId="16" applyFont="1" applyFill="1" applyAlignment="1" applyProtection="1">
      <alignment horizontal="left"/>
      <protection hidden="1"/>
    </xf>
    <xf numFmtId="43" fontId="34" fillId="22" borderId="0" xfId="16" applyNumberFormat="1" applyFill="1" applyProtection="1">
      <protection hidden="1"/>
    </xf>
    <xf numFmtId="43" fontId="58" fillId="22" borderId="0" xfId="3" applyFont="1" applyFill="1" applyProtection="1">
      <protection hidden="1"/>
    </xf>
    <xf numFmtId="0" fontId="50" fillId="0" borderId="19" xfId="11" applyFont="1" applyBorder="1"/>
    <xf numFmtId="0" fontId="51" fillId="0" borderId="19" xfId="11" applyFont="1" applyBorder="1"/>
    <xf numFmtId="0" fontId="52" fillId="0" borderId="19" xfId="11" applyFont="1" applyBorder="1"/>
    <xf numFmtId="0" fontId="52" fillId="0" borderId="0" xfId="11" applyFont="1" applyAlignment="1">
      <alignment horizontal="left"/>
    </xf>
    <xf numFmtId="0" fontId="11" fillId="0" borderId="19" xfId="11" applyFont="1" applyBorder="1"/>
    <xf numFmtId="0" fontId="52" fillId="0" borderId="0" xfId="11" applyFont="1"/>
    <xf numFmtId="0" fontId="11" fillId="0" borderId="0" xfId="11" applyFont="1"/>
    <xf numFmtId="0" fontId="5" fillId="0" borderId="0" xfId="11" applyAlignment="1">
      <alignment horizontal="left"/>
    </xf>
    <xf numFmtId="0" fontId="53" fillId="0" borderId="0" xfId="11" applyFont="1"/>
    <xf numFmtId="2" fontId="51" fillId="0" borderId="0" xfId="11" applyNumberFormat="1" applyFont="1"/>
    <xf numFmtId="2" fontId="54" fillId="4" borderId="0" xfId="5" applyNumberFormat="1" applyFont="1" applyFill="1" applyProtection="1">
      <protection locked="0"/>
    </xf>
    <xf numFmtId="0" fontId="54" fillId="0" borderId="0" xfId="11" applyFont="1" applyAlignment="1">
      <alignment horizontal="left"/>
    </xf>
    <xf numFmtId="0" fontId="5" fillId="0" borderId="0" xfId="11" quotePrefix="1"/>
    <xf numFmtId="43" fontId="54" fillId="0" borderId="0" xfId="5" applyFont="1" applyAlignment="1">
      <alignment horizontal="right"/>
    </xf>
    <xf numFmtId="0" fontId="53" fillId="0" borderId="0" xfId="11" applyFont="1" applyAlignment="1">
      <alignment wrapText="1"/>
    </xf>
    <xf numFmtId="0" fontId="55" fillId="0" borderId="0" xfId="11" applyFont="1"/>
    <xf numFmtId="39" fontId="5" fillId="0" borderId="0" xfId="11" applyNumberFormat="1"/>
    <xf numFmtId="0" fontId="54" fillId="0" borderId="0" xfId="11" applyFont="1"/>
    <xf numFmtId="0" fontId="11" fillId="25" borderId="19" xfId="11" applyFont="1" applyFill="1" applyBorder="1"/>
    <xf numFmtId="0" fontId="11" fillId="26" borderId="19" xfId="11" applyFont="1" applyFill="1" applyBorder="1"/>
    <xf numFmtId="0" fontId="52" fillId="26" borderId="0" xfId="11" applyFont="1" applyFill="1"/>
    <xf numFmtId="0" fontId="11" fillId="25" borderId="0" xfId="11" applyFont="1" applyFill="1"/>
    <xf numFmtId="0" fontId="11" fillId="26" borderId="0" xfId="11" applyFont="1" applyFill="1"/>
    <xf numFmtId="39" fontId="5" fillId="4" borderId="0" xfId="11" applyNumberFormat="1" applyFill="1"/>
    <xf numFmtId="0" fontId="55" fillId="4" borderId="0" xfId="11" applyFont="1" applyFill="1"/>
    <xf numFmtId="0" fontId="53" fillId="4" borderId="0" xfId="11" applyFont="1" applyFill="1"/>
    <xf numFmtId="0" fontId="5" fillId="4" borderId="0" xfId="11" applyFill="1"/>
    <xf numFmtId="0" fontId="54" fillId="4" borderId="0" xfId="11" applyFont="1" applyFill="1"/>
    <xf numFmtId="0" fontId="5" fillId="12" borderId="0" xfId="11" applyFill="1"/>
    <xf numFmtId="0" fontId="50" fillId="0" borderId="0" xfId="0" applyFont="1"/>
    <xf numFmtId="0" fontId="51" fillId="0" borderId="0" xfId="0" applyFont="1"/>
    <xf numFmtId="0" fontId="52" fillId="0" borderId="0" xfId="0" applyFont="1"/>
    <xf numFmtId="0" fontId="52" fillId="0" borderId="0" xfId="0" applyFont="1" applyAlignment="1">
      <alignment horizontal="left"/>
    </xf>
    <xf numFmtId="0" fontId="11" fillId="0" borderId="0" xfId="0" applyFont="1"/>
    <xf numFmtId="2" fontId="51" fillId="0" borderId="0" xfId="0" applyNumberFormat="1" applyFont="1"/>
    <xf numFmtId="2" fontId="54" fillId="0" borderId="0" xfId="1" applyNumberFormat="1" applyFont="1" applyFill="1" applyBorder="1" applyProtection="1">
      <protection locked="0"/>
    </xf>
    <xf numFmtId="0" fontId="5" fillId="0" borderId="0" xfId="0" quotePrefix="1" applyFont="1"/>
    <xf numFmtId="0" fontId="5" fillId="0" borderId="0" xfId="0" applyFont="1"/>
    <xf numFmtId="43" fontId="54" fillId="0" borderId="0" xfId="1" applyFont="1" applyFill="1" applyBorder="1" applyAlignment="1">
      <alignment horizontal="right"/>
    </xf>
    <xf numFmtId="0" fontId="53" fillId="0" borderId="0" xfId="0" applyFont="1" applyAlignment="1">
      <alignment wrapText="1"/>
    </xf>
    <xf numFmtId="0" fontId="51" fillId="27" borderId="19" xfId="11" applyFont="1" applyFill="1" applyBorder="1"/>
    <xf numFmtId="170" fontId="59" fillId="9" borderId="0" xfId="3" applyNumberFormat="1" applyFont="1" applyFill="1" applyBorder="1" applyAlignment="1" applyProtection="1">
      <alignment horizontal="center"/>
      <protection hidden="1"/>
    </xf>
    <xf numFmtId="170" fontId="59" fillId="8" borderId="16" xfId="3" applyNumberFormat="1" applyFont="1" applyFill="1" applyBorder="1" applyAlignment="1" applyProtection="1">
      <alignment horizontal="center"/>
      <protection hidden="1"/>
    </xf>
    <xf numFmtId="170" fontId="59" fillId="8" borderId="0" xfId="3" applyNumberFormat="1" applyFont="1" applyFill="1" applyBorder="1" applyAlignment="1" applyProtection="1">
      <alignment horizontal="center"/>
      <protection hidden="1"/>
    </xf>
    <xf numFmtId="170" fontId="59" fillId="8" borderId="32" xfId="3" applyNumberFormat="1" applyFont="1" applyFill="1" applyBorder="1" applyAlignment="1" applyProtection="1">
      <alignment horizontal="center"/>
      <protection hidden="1"/>
    </xf>
    <xf numFmtId="43" fontId="58" fillId="0" borderId="61" xfId="3" applyFont="1" applyFill="1" applyBorder="1" applyProtection="1">
      <protection hidden="1"/>
    </xf>
    <xf numFmtId="43" fontId="58" fillId="11" borderId="61" xfId="3" applyFont="1" applyFill="1" applyBorder="1" applyProtection="1">
      <protection hidden="1"/>
    </xf>
    <xf numFmtId="43" fontId="58" fillId="15" borderId="0" xfId="3" applyFont="1" applyFill="1" applyProtection="1">
      <protection hidden="1"/>
    </xf>
    <xf numFmtId="169" fontId="8" fillId="0" borderId="25" xfId="0" applyNumberFormat="1" applyFont="1" applyBorder="1" applyAlignment="1">
      <alignment horizontal="right"/>
    </xf>
    <xf numFmtId="49" fontId="8" fillId="0" borderId="25" xfId="0" applyNumberFormat="1" applyFont="1" applyBorder="1" applyAlignment="1" applyProtection="1">
      <alignment horizontal="right"/>
      <protection locked="0"/>
    </xf>
    <xf numFmtId="43" fontId="85" fillId="0" borderId="0" xfId="16" applyNumberFormat="1" applyFont="1" applyProtection="1">
      <protection hidden="1"/>
    </xf>
    <xf numFmtId="43" fontId="58" fillId="29" borderId="0" xfId="3" applyFont="1" applyFill="1" applyProtection="1">
      <protection hidden="1"/>
    </xf>
    <xf numFmtId="0" fontId="79" fillId="4" borderId="0" xfId="16" applyFont="1" applyFill="1" applyAlignment="1" applyProtection="1">
      <alignment horizontal="left"/>
      <protection hidden="1"/>
    </xf>
    <xf numFmtId="0" fontId="35" fillId="28" borderId="68" xfId="0" applyFont="1" applyFill="1" applyBorder="1" applyAlignment="1">
      <alignment horizontal="right" wrapText="1"/>
    </xf>
    <xf numFmtId="0" fontId="35" fillId="28" borderId="68" xfId="0" applyFont="1" applyFill="1" applyBorder="1"/>
    <xf numFmtId="40" fontId="65" fillId="30" borderId="44" xfId="0" applyNumberFormat="1" applyFont="1" applyFill="1" applyBorder="1" applyAlignment="1">
      <alignment horizontal="right"/>
    </xf>
    <xf numFmtId="39" fontId="64" fillId="30" borderId="44" xfId="0" applyNumberFormat="1" applyFont="1" applyFill="1" applyBorder="1" applyAlignment="1">
      <alignment horizontal="right"/>
    </xf>
    <xf numFmtId="40" fontId="64" fillId="30" borderId="46" xfId="0" applyNumberFormat="1" applyFont="1" applyFill="1" applyBorder="1" applyAlignment="1">
      <alignment horizontal="right"/>
    </xf>
    <xf numFmtId="40" fontId="65" fillId="30" borderId="42" xfId="0" applyNumberFormat="1" applyFont="1" applyFill="1" applyBorder="1" applyAlignment="1">
      <alignment horizontal="right"/>
    </xf>
    <xf numFmtId="40" fontId="64" fillId="30" borderId="44" xfId="0" applyNumberFormat="1" applyFont="1" applyFill="1" applyBorder="1" applyAlignment="1">
      <alignment horizontal="right"/>
    </xf>
    <xf numFmtId="40" fontId="65" fillId="30" borderId="11" xfId="0" applyNumberFormat="1" applyFont="1" applyFill="1" applyBorder="1" applyAlignment="1">
      <alignment horizontal="right"/>
    </xf>
    <xf numFmtId="40" fontId="64" fillId="30" borderId="30" xfId="0" applyNumberFormat="1" applyFont="1" applyFill="1" applyBorder="1" applyAlignment="1">
      <alignment horizontal="right"/>
    </xf>
    <xf numFmtId="40" fontId="64" fillId="30" borderId="62" xfId="0" applyNumberFormat="1" applyFont="1" applyFill="1" applyBorder="1" applyAlignment="1">
      <alignment horizontal="right"/>
    </xf>
    <xf numFmtId="0" fontId="82" fillId="0" borderId="0" xfId="0" applyFont="1" applyAlignment="1">
      <alignment horizontal="center"/>
    </xf>
    <xf numFmtId="39" fontId="82" fillId="0" borderId="0" xfId="0" applyNumberFormat="1" applyFont="1" applyAlignment="1">
      <alignment horizontal="center"/>
    </xf>
    <xf numFmtId="0" fontId="35" fillId="0" borderId="68" xfId="0" applyFont="1" applyBorder="1" applyAlignment="1">
      <alignment horizontal="right"/>
    </xf>
    <xf numFmtId="0" fontId="35" fillId="0" borderId="68" xfId="0" applyFont="1" applyBorder="1"/>
    <xf numFmtId="0" fontId="10" fillId="0" borderId="0" xfId="18" applyFont="1" applyAlignment="1">
      <alignment horizontal="left" vertical="top" wrapText="1"/>
    </xf>
    <xf numFmtId="0" fontId="10" fillId="0" borderId="0" xfId="18" applyFont="1" applyAlignment="1">
      <alignment horizontal="justify" vertical="top" wrapText="1"/>
    </xf>
    <xf numFmtId="0" fontId="10" fillId="0" borderId="0" xfId="18" applyFont="1" applyAlignment="1">
      <alignment vertical="top" wrapText="1"/>
    </xf>
    <xf numFmtId="0" fontId="10" fillId="0" borderId="0" xfId="18" applyFont="1" applyAlignment="1">
      <alignment wrapText="1"/>
    </xf>
    <xf numFmtId="39" fontId="8" fillId="0" borderId="0" xfId="0" applyNumberFormat="1" applyFont="1" applyAlignment="1" applyProtection="1">
      <alignment vertical="top"/>
      <protection locked="0"/>
    </xf>
    <xf numFmtId="39" fontId="7" fillId="0" borderId="17" xfId="0" applyNumberFormat="1" applyFont="1" applyBorder="1" applyAlignment="1">
      <alignment horizontal="center"/>
    </xf>
    <xf numFmtId="0" fontId="8" fillId="0" borderId="0" xfId="0" applyFont="1" applyAlignment="1">
      <alignment horizontal="left"/>
    </xf>
    <xf numFmtId="43" fontId="3" fillId="0" borderId="0" xfId="1" applyFont="1" applyProtection="1">
      <protection hidden="1"/>
    </xf>
    <xf numFmtId="0" fontId="3" fillId="15" borderId="0" xfId="16" applyFont="1" applyFill="1" applyProtection="1">
      <protection hidden="1"/>
    </xf>
    <xf numFmtId="0" fontId="3" fillId="24" borderId="0" xfId="16" applyFont="1" applyFill="1" applyProtection="1">
      <protection hidden="1"/>
    </xf>
    <xf numFmtId="170" fontId="3" fillId="0" borderId="0" xfId="1" applyNumberFormat="1" applyFont="1" applyProtection="1">
      <protection hidden="1"/>
    </xf>
    <xf numFmtId="43" fontId="3" fillId="0" borderId="0" xfId="1" applyFont="1" applyAlignment="1" applyProtection="1">
      <alignment horizontal="left"/>
      <protection hidden="1"/>
    </xf>
    <xf numFmtId="43" fontId="3" fillId="11" borderId="0" xfId="1" applyFont="1" applyFill="1" applyProtection="1">
      <protection hidden="1"/>
    </xf>
    <xf numFmtId="43" fontId="3" fillId="0" borderId="0" xfId="1" applyFont="1" applyFill="1" applyProtection="1">
      <protection hidden="1"/>
    </xf>
    <xf numFmtId="0" fontId="3" fillId="23" borderId="0" xfId="16" applyFont="1" applyFill="1" applyProtection="1">
      <protection hidden="1"/>
    </xf>
    <xf numFmtId="43" fontId="3" fillId="21" borderId="0" xfId="1" applyFont="1" applyFill="1" applyProtection="1">
      <protection hidden="1"/>
    </xf>
    <xf numFmtId="0" fontId="3" fillId="0" borderId="0" xfId="16" applyFont="1" applyProtection="1">
      <protection hidden="1"/>
    </xf>
    <xf numFmtId="0" fontId="3" fillId="11" borderId="0" xfId="16" applyFont="1" applyFill="1" applyProtection="1">
      <protection hidden="1"/>
    </xf>
    <xf numFmtId="43" fontId="3" fillId="22" borderId="0" xfId="1" applyFont="1" applyFill="1" applyProtection="1">
      <protection hidden="1"/>
    </xf>
    <xf numFmtId="43" fontId="3" fillId="0" borderId="0" xfId="1" applyFont="1" applyBorder="1" applyProtection="1">
      <protection hidden="1"/>
    </xf>
    <xf numFmtId="43" fontId="3" fillId="18" borderId="0" xfId="1" applyFont="1" applyFill="1" applyBorder="1" applyProtection="1">
      <protection hidden="1"/>
    </xf>
    <xf numFmtId="0" fontId="3" fillId="0" borderId="0" xfId="16" applyFont="1" applyAlignment="1" applyProtection="1">
      <alignment horizontal="left"/>
      <protection hidden="1"/>
    </xf>
    <xf numFmtId="0" fontId="3" fillId="0" borderId="0" xfId="16" applyFont="1" applyAlignment="1" applyProtection="1">
      <alignment horizontal="right"/>
      <protection hidden="1"/>
    </xf>
    <xf numFmtId="43" fontId="3" fillId="0" borderId="0" xfId="3" applyFont="1" applyProtection="1">
      <protection hidden="1"/>
    </xf>
    <xf numFmtId="40" fontId="8" fillId="14" borderId="12" xfId="0" applyNumberFormat="1" applyFont="1" applyFill="1" applyBorder="1" applyAlignment="1">
      <alignment horizontal="right"/>
    </xf>
    <xf numFmtId="40" fontId="8" fillId="14" borderId="11" xfId="0" applyNumberFormat="1" applyFont="1" applyFill="1" applyBorder="1" applyAlignment="1">
      <alignment horizontal="right"/>
    </xf>
    <xf numFmtId="40" fontId="7" fillId="14" borderId="11" xfId="0" applyNumberFormat="1" applyFont="1" applyFill="1" applyBorder="1" applyAlignment="1">
      <alignment horizontal="right"/>
    </xf>
    <xf numFmtId="39" fontId="7" fillId="14" borderId="30" xfId="0" applyNumberFormat="1" applyFont="1" applyFill="1" applyBorder="1" applyAlignment="1">
      <alignment horizontal="right"/>
    </xf>
    <xf numFmtId="39" fontId="7" fillId="14" borderId="26" xfId="0" applyNumberFormat="1" applyFont="1" applyFill="1" applyBorder="1" applyAlignment="1">
      <alignment horizontal="right"/>
    </xf>
    <xf numFmtId="40" fontId="8" fillId="14" borderId="21" xfId="0" applyNumberFormat="1" applyFont="1" applyFill="1" applyBorder="1" applyAlignment="1">
      <alignment horizontal="right"/>
    </xf>
    <xf numFmtId="40" fontId="7" fillId="14" borderId="13" xfId="0" applyNumberFormat="1" applyFont="1" applyFill="1" applyBorder="1" applyAlignment="1">
      <alignment horizontal="right"/>
    </xf>
    <xf numFmtId="166" fontId="16" fillId="4" borderId="0" xfId="0" quotePrefix="1" applyNumberFormat="1" applyFont="1" applyFill="1" applyAlignment="1">
      <alignment horizontal="left" vertical="top"/>
    </xf>
    <xf numFmtId="0" fontId="2" fillId="0" borderId="0" xfId="16" applyFont="1" applyAlignment="1" applyProtection="1">
      <alignment horizontal="left"/>
      <protection hidden="1"/>
    </xf>
    <xf numFmtId="0" fontId="2" fillId="23" borderId="0" xfId="16" applyFont="1" applyFill="1" applyProtection="1">
      <protection hidden="1"/>
    </xf>
    <xf numFmtId="0" fontId="1" fillId="23" borderId="0" xfId="16" applyFont="1" applyFill="1" applyProtection="1">
      <protection hidden="1"/>
    </xf>
    <xf numFmtId="0" fontId="10" fillId="0" borderId="0" xfId="18" applyFont="1" applyAlignment="1">
      <alignment vertical="top" wrapText="1"/>
    </xf>
    <xf numFmtId="0" fontId="10" fillId="0" borderId="0" xfId="18" applyFont="1" applyAlignment="1">
      <alignment horizontal="justify" vertical="top" wrapText="1"/>
    </xf>
    <xf numFmtId="0" fontId="8" fillId="0" borderId="0" xfId="0" applyFont="1" applyAlignment="1">
      <alignment vertical="top" wrapText="1"/>
    </xf>
    <xf numFmtId="0" fontId="8" fillId="0" borderId="0" xfId="0" applyFont="1" applyAlignment="1">
      <alignment horizontal="justify" vertical="top" wrapText="1"/>
    </xf>
    <xf numFmtId="0" fontId="16" fillId="0" borderId="0" xfId="11" applyFont="1" applyAlignment="1">
      <alignment horizontal="justify" vertical="top" wrapText="1" readingOrder="1"/>
    </xf>
    <xf numFmtId="0" fontId="10" fillId="0" borderId="0" xfId="18" applyFont="1" applyAlignment="1">
      <alignment horizontal="left" vertical="top" wrapText="1"/>
    </xf>
    <xf numFmtId="0" fontId="10" fillId="0" borderId="0" xfId="18" applyFont="1" applyAlignment="1">
      <alignment wrapText="1"/>
    </xf>
    <xf numFmtId="0" fontId="10" fillId="0" borderId="0" xfId="19" applyFont="1" applyAlignment="1">
      <alignment horizontal="justify" vertical="top" wrapText="1"/>
    </xf>
    <xf numFmtId="0" fontId="4" fillId="0" borderId="0" xfId="10" applyAlignment="1" applyProtection="1">
      <alignment horizontal="left" vertical="top" wrapText="1"/>
    </xf>
    <xf numFmtId="166" fontId="10" fillId="0" borderId="0" xfId="0" applyNumberFormat="1" applyFont="1" applyAlignment="1">
      <alignment horizontal="left" vertical="top"/>
    </xf>
    <xf numFmtId="166" fontId="10" fillId="0" borderId="0" xfId="0" quotePrefix="1" applyNumberFormat="1" applyFont="1" applyAlignment="1">
      <alignment horizontal="left" vertical="top"/>
    </xf>
    <xf numFmtId="0" fontId="10" fillId="0" borderId="0" xfId="0" applyFont="1" applyAlignment="1">
      <alignment horizontal="left" wrapText="1" readingOrder="1"/>
    </xf>
    <xf numFmtId="0" fontId="37" fillId="0" borderId="0" xfId="18" applyFont="1" applyAlignment="1">
      <alignment horizontal="left" vertical="top" wrapText="1"/>
    </xf>
    <xf numFmtId="39" fontId="7" fillId="0" borderId="17" xfId="0" applyNumberFormat="1" applyFont="1" applyBorder="1" applyAlignment="1">
      <alignment horizontal="center"/>
    </xf>
    <xf numFmtId="0" fontId="8" fillId="0" borderId="31" xfId="0" applyFont="1" applyBorder="1" applyAlignment="1">
      <alignment horizontal="center"/>
    </xf>
    <xf numFmtId="39" fontId="7" fillId="0" borderId="55" xfId="0" applyNumberFormat="1" applyFont="1" applyBorder="1" applyAlignment="1">
      <alignment horizontal="center"/>
    </xf>
    <xf numFmtId="39" fontId="7" fillId="0" borderId="64" xfId="0" applyNumberFormat="1" applyFont="1" applyBorder="1" applyAlignment="1">
      <alignment horizontal="center"/>
    </xf>
    <xf numFmtId="39" fontId="7" fillId="0" borderId="65" xfId="0" applyNumberFormat="1" applyFont="1" applyBorder="1" applyAlignment="1">
      <alignment horizontal="center"/>
    </xf>
    <xf numFmtId="39" fontId="13" fillId="0" borderId="66" xfId="0" applyNumberFormat="1" applyFont="1" applyBorder="1" applyAlignment="1">
      <alignment horizontal="left" wrapText="1"/>
    </xf>
    <xf numFmtId="39" fontId="13" fillId="0" borderId="25" xfId="0" applyNumberFormat="1" applyFont="1" applyBorder="1" applyAlignment="1">
      <alignment horizontal="left" wrapText="1"/>
    </xf>
    <xf numFmtId="39" fontId="13" fillId="0" borderId="58" xfId="0" applyNumberFormat="1" applyFont="1" applyBorder="1" applyAlignment="1">
      <alignment horizontal="left" wrapText="1"/>
    </xf>
    <xf numFmtId="39" fontId="13" fillId="0" borderId="53" xfId="0" applyNumberFormat="1" applyFont="1" applyBorder="1" applyAlignment="1">
      <alignment horizontal="left" wrapText="1"/>
    </xf>
    <xf numFmtId="39" fontId="7" fillId="0" borderId="67" xfId="0" applyNumberFormat="1" applyFont="1" applyBorder="1" applyAlignment="1">
      <alignment horizontal="center"/>
    </xf>
    <xf numFmtId="39" fontId="7" fillId="0" borderId="53" xfId="0" applyNumberFormat="1" applyFont="1" applyBorder="1" applyAlignment="1">
      <alignment horizontal="center"/>
    </xf>
    <xf numFmtId="39" fontId="8" fillId="0" borderId="0" xfId="0" applyNumberFormat="1" applyFont="1" applyAlignment="1" applyProtection="1">
      <alignment vertical="top"/>
      <protection locked="0"/>
    </xf>
    <xf numFmtId="0" fontId="69" fillId="15" borderId="23" xfId="0" applyFont="1" applyFill="1" applyBorder="1" applyAlignment="1" applyProtection="1">
      <alignment horizontal="center" vertical="center" textRotation="90"/>
      <protection locked="0"/>
    </xf>
    <xf numFmtId="0" fontId="69" fillId="15" borderId="0" xfId="0" applyFont="1" applyFill="1" applyAlignment="1" applyProtection="1">
      <alignment horizontal="center" vertical="center" textRotation="90"/>
      <protection locked="0"/>
    </xf>
    <xf numFmtId="0" fontId="69" fillId="15" borderId="12" xfId="0" applyFont="1" applyFill="1" applyBorder="1" applyAlignment="1" applyProtection="1">
      <alignment horizontal="center" vertical="center" textRotation="90"/>
      <protection locked="0"/>
    </xf>
    <xf numFmtId="0" fontId="69" fillId="15" borderId="4" xfId="0" applyFont="1" applyFill="1" applyBorder="1" applyAlignment="1" applyProtection="1">
      <alignment horizontal="center" vertical="center" textRotation="90"/>
      <protection locked="0"/>
    </xf>
    <xf numFmtId="39" fontId="13" fillId="0" borderId="22" xfId="0" applyNumberFormat="1" applyFont="1" applyBorder="1" applyAlignment="1">
      <alignment horizontal="left" wrapText="1"/>
    </xf>
    <xf numFmtId="39" fontId="13" fillId="0" borderId="14" xfId="0" applyNumberFormat="1" applyFont="1" applyBorder="1" applyAlignment="1">
      <alignment horizontal="left" wrapText="1"/>
    </xf>
    <xf numFmtId="0" fontId="7" fillId="0" borderId="55" xfId="18" applyFont="1" applyBorder="1" applyAlignment="1">
      <alignment horizontal="center"/>
    </xf>
    <xf numFmtId="0" fontId="8" fillId="0" borderId="65" xfId="0" applyFont="1" applyBorder="1" applyAlignment="1">
      <alignment horizontal="center"/>
    </xf>
    <xf numFmtId="0" fontId="8" fillId="0" borderId="64" xfId="0" applyFont="1" applyBorder="1" applyAlignment="1">
      <alignment horizontal="center"/>
    </xf>
    <xf numFmtId="0" fontId="7" fillId="2" borderId="62"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31" fillId="0" borderId="0" xfId="0" applyFont="1" applyAlignment="1">
      <alignment horizontal="left" vertical="center" wrapText="1"/>
    </xf>
    <xf numFmtId="0" fontId="8" fillId="0" borderId="0" xfId="0" applyFont="1" applyAlignment="1">
      <alignment horizontal="left"/>
    </xf>
    <xf numFmtId="0" fontId="8" fillId="4" borderId="29" xfId="18" applyFont="1" applyFill="1" applyBorder="1" applyAlignment="1" applyProtection="1">
      <alignment horizontal="center" vertical="top"/>
      <protection locked="0"/>
    </xf>
    <xf numFmtId="0" fontId="8" fillId="4" borderId="14" xfId="18" applyFont="1" applyFill="1" applyBorder="1" applyAlignment="1" applyProtection="1">
      <alignment horizontal="center" vertical="top"/>
      <protection locked="0"/>
    </xf>
    <xf numFmtId="0" fontId="15" fillId="0" borderId="0" xfId="0" applyFont="1" applyAlignment="1">
      <alignment horizontal="center"/>
    </xf>
  </cellXfs>
  <cellStyles count="24">
    <cellStyle name="Comma" xfId="1" builtinId="3"/>
    <cellStyle name="Comma [0] 2" xfId="2" xr:uid="{00000000-0005-0000-0000-000001000000}"/>
    <cellStyle name="Comma 2" xfId="3" xr:uid="{00000000-0005-0000-0000-000002000000}"/>
    <cellStyle name="Comma 2 2" xfId="4" xr:uid="{00000000-0005-0000-0000-000003000000}"/>
    <cellStyle name="Comma 2 2 2" xfId="22" xr:uid="{00000000-0005-0000-0000-000004000000}"/>
    <cellStyle name="Comma 2 2 3" xfId="5" xr:uid="{00000000-0005-0000-0000-000005000000}"/>
    <cellStyle name="Comma 3" xfId="6" xr:uid="{00000000-0005-0000-0000-000006000000}"/>
    <cellStyle name="Comma 4" xfId="7" xr:uid="{00000000-0005-0000-0000-000007000000}"/>
    <cellStyle name="Currency [0] 2" xfId="8" xr:uid="{00000000-0005-0000-0000-000008000000}"/>
    <cellStyle name="Currency 2" xfId="9" xr:uid="{00000000-0005-0000-0000-000009000000}"/>
    <cellStyle name="Hyperlink" xfId="10" builtinId="8"/>
    <cellStyle name="Normal" xfId="0" builtinId="0"/>
    <cellStyle name="Normal 2" xfId="11" xr:uid="{00000000-0005-0000-0000-00000C000000}"/>
    <cellStyle name="Normal 2 2" xfId="12" xr:uid="{00000000-0005-0000-0000-00000D000000}"/>
    <cellStyle name="Normal 2 2 2" xfId="13" xr:uid="{00000000-0005-0000-0000-00000E000000}"/>
    <cellStyle name="Normal 3" xfId="14" xr:uid="{00000000-0005-0000-0000-00000F000000}"/>
    <cellStyle name="Normal 3 2" xfId="15" xr:uid="{00000000-0005-0000-0000-000010000000}"/>
    <cellStyle name="Normal 4" xfId="16" xr:uid="{00000000-0005-0000-0000-000011000000}"/>
    <cellStyle name="Normal 4 2" xfId="17" xr:uid="{00000000-0005-0000-0000-000012000000}"/>
    <cellStyle name="Normal 5" xfId="23" xr:uid="{5B4C8451-7414-4F73-8195-7A6F78AA6822}"/>
    <cellStyle name="Normal_SHEET" xfId="18" xr:uid="{00000000-0005-0000-0000-000013000000}"/>
    <cellStyle name="Normal_SHEET 2" xfId="19" xr:uid="{00000000-0005-0000-0000-000014000000}"/>
    <cellStyle name="Percent 2" xfId="20" xr:uid="{00000000-0005-0000-0000-000016000000}"/>
    <cellStyle name="PSDec" xfId="21" xr:uid="{00000000-0005-0000-0000-00001700000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99"/>
      <color rgb="FFFF33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85726</xdr:rowOff>
    </xdr:from>
    <xdr:to>
      <xdr:col>4</xdr:col>
      <xdr:colOff>1905</xdr:colOff>
      <xdr:row>1</xdr:row>
      <xdr:rowOff>95250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flipV="1">
          <a:off x="0" y="85726"/>
          <a:ext cx="7431405" cy="9524"/>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7</xdr:row>
      <xdr:rowOff>95250</xdr:rowOff>
    </xdr:from>
    <xdr:to>
      <xdr:col>4</xdr:col>
      <xdr:colOff>1905</xdr:colOff>
      <xdr:row>7</xdr:row>
      <xdr:rowOff>95250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525" y="1333500"/>
          <a:ext cx="7421880" cy="0"/>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4162425</xdr:colOff>
      <xdr:row>6</xdr:row>
      <xdr:rowOff>104775</xdr:rowOff>
    </xdr:from>
    <xdr:to>
      <xdr:col>3</xdr:col>
      <xdr:colOff>5019675</xdr:colOff>
      <xdr:row>6</xdr:row>
      <xdr:rowOff>106363</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rot="10800000">
          <a:off x="5048250" y="1304925"/>
          <a:ext cx="857250" cy="1588"/>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6517005</xdr:colOff>
      <xdr:row>0</xdr:row>
      <xdr:rowOff>85726</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flipV="1">
          <a:off x="0" y="85725"/>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xdr:row>
      <xdr:rowOff>95250</xdr:rowOff>
    </xdr:from>
    <xdr:to>
      <xdr:col>4</xdr:col>
      <xdr:colOff>6526530</xdr:colOff>
      <xdr:row>4</xdr:row>
      <xdr:rowOff>95252</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flipV="1">
          <a:off x="9525" y="933450"/>
          <a:ext cx="8412480" cy="2"/>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60</xdr:row>
      <xdr:rowOff>95250</xdr:rowOff>
    </xdr:from>
    <xdr:to>
      <xdr:col>4</xdr:col>
      <xdr:colOff>6526530</xdr:colOff>
      <xdr:row>60</xdr:row>
      <xdr:rowOff>95252</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flipV="1">
          <a:off x="9525" y="933450"/>
          <a:ext cx="8079105" cy="2"/>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6517005</xdr:colOff>
      <xdr:row>0</xdr:row>
      <xdr:rowOff>85726</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flipV="1">
          <a:off x="0" y="85725"/>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xdr:row>
      <xdr:rowOff>95250</xdr:rowOff>
    </xdr:from>
    <xdr:to>
      <xdr:col>4</xdr:col>
      <xdr:colOff>6526530</xdr:colOff>
      <xdr:row>4</xdr:row>
      <xdr:rowOff>95252</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flipV="1">
          <a:off x="9525" y="933450"/>
          <a:ext cx="8412480" cy="2"/>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10</xdr:row>
      <xdr:rowOff>95250</xdr:rowOff>
    </xdr:from>
    <xdr:to>
      <xdr:col>4</xdr:col>
      <xdr:colOff>6526530</xdr:colOff>
      <xdr:row>10</xdr:row>
      <xdr:rowOff>95252</xdr:rowOff>
    </xdr:to>
    <xdr:cxnSp macro="">
      <xdr:nvCxnSpPr>
        <xdr:cNvPr id="4" name="Straight Connector 3">
          <a:extLst>
            <a:ext uri="{FF2B5EF4-FFF2-40B4-BE49-F238E27FC236}">
              <a16:creationId xmlns:a16="http://schemas.microsoft.com/office/drawing/2014/main" id="{00000000-0008-0000-0200-000004000000}"/>
            </a:ext>
          </a:extLst>
        </xdr:cNvPr>
        <xdr:cNvCxnSpPr/>
      </xdr:nvCxnSpPr>
      <xdr:spPr>
        <a:xfrm flipV="1">
          <a:off x="9525" y="933450"/>
          <a:ext cx="14670405" cy="2"/>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276225</xdr:colOff>
      <xdr:row>3</xdr:row>
      <xdr:rowOff>95250</xdr:rowOff>
    </xdr:from>
    <xdr:to>
      <xdr:col>5</xdr:col>
      <xdr:colOff>9527</xdr:colOff>
      <xdr:row>3</xdr:row>
      <xdr:rowOff>96838</xdr:rowOff>
    </xdr:to>
    <xdr:cxnSp macro="">
      <xdr:nvCxnSpPr>
        <xdr:cNvPr id="3" name="Straight Arrow Connector 2">
          <a:extLst>
            <a:ext uri="{FF2B5EF4-FFF2-40B4-BE49-F238E27FC236}">
              <a16:creationId xmlns:a16="http://schemas.microsoft.com/office/drawing/2014/main" id="{00000000-0008-0000-0300-000003000000}"/>
            </a:ext>
          </a:extLst>
        </xdr:cNvPr>
        <xdr:cNvCxnSpPr/>
      </xdr:nvCxnSpPr>
      <xdr:spPr>
        <a:xfrm rot="10800000">
          <a:off x="4362450" y="657225"/>
          <a:ext cx="1019177" cy="1588"/>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95250</xdr:colOff>
      <xdr:row>2</xdr:row>
      <xdr:rowOff>57150</xdr:rowOff>
    </xdr:from>
    <xdr:to>
      <xdr:col>4</xdr:col>
      <xdr:colOff>1266826</xdr:colOff>
      <xdr:row>8</xdr:row>
      <xdr:rowOff>19050</xdr:rowOff>
    </xdr:to>
    <xdr:sp macro="" textlink="">
      <xdr:nvSpPr>
        <xdr:cNvPr id="4" name="Right Brace 3">
          <a:extLst>
            <a:ext uri="{FF2B5EF4-FFF2-40B4-BE49-F238E27FC236}">
              <a16:creationId xmlns:a16="http://schemas.microsoft.com/office/drawing/2014/main" id="{00000000-0008-0000-0400-000004000000}"/>
            </a:ext>
          </a:extLst>
        </xdr:cNvPr>
        <xdr:cNvSpPr/>
      </xdr:nvSpPr>
      <xdr:spPr>
        <a:xfrm>
          <a:off x="4105275" y="457200"/>
          <a:ext cx="1171576" cy="933450"/>
        </a:xfrm>
        <a:prstGeom prst="rightBrace">
          <a:avLst>
            <a:gd name="adj1" fmla="val 8333"/>
            <a:gd name="adj2" fmla="val 46939"/>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171450</xdr:colOff>
      <xdr:row>3</xdr:row>
      <xdr:rowOff>142875</xdr:rowOff>
    </xdr:from>
    <xdr:to>
      <xdr:col>5</xdr:col>
      <xdr:colOff>314325</xdr:colOff>
      <xdr:row>8</xdr:row>
      <xdr:rowOff>95250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8210550" y="704850"/>
          <a:ext cx="333375" cy="800100"/>
        </a:xfrm>
        <a:prstGeom prst="rightBrace">
          <a:avLst>
            <a:gd name="adj1" fmla="val 8333"/>
            <a:gd name="adj2" fmla="val 44082"/>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172508</xdr:colOff>
      <xdr:row>3</xdr:row>
      <xdr:rowOff>32808</xdr:rowOff>
    </xdr:from>
    <xdr:to>
      <xdr:col>5</xdr:col>
      <xdr:colOff>4233</xdr:colOff>
      <xdr:row>7</xdr:row>
      <xdr:rowOff>133350</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a:off x="4554008" y="636058"/>
          <a:ext cx="1038225" cy="904875"/>
        </a:xfrm>
        <a:prstGeom prst="rightBrace">
          <a:avLst>
            <a:gd name="adj1" fmla="val 8333"/>
            <a:gd name="adj2" fmla="val 34235"/>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1365250</xdr:colOff>
      <xdr:row>269</xdr:row>
      <xdr:rowOff>127000</xdr:rowOff>
    </xdr:from>
    <xdr:to>
      <xdr:col>12</xdr:col>
      <xdr:colOff>539750</xdr:colOff>
      <xdr:row>274</xdr:row>
      <xdr:rowOff>84667</xdr:rowOff>
    </xdr:to>
    <xdr:sp macro="" textlink="">
      <xdr:nvSpPr>
        <xdr:cNvPr id="3" name="TextBox 2">
          <a:extLst>
            <a:ext uri="{FF2B5EF4-FFF2-40B4-BE49-F238E27FC236}">
              <a16:creationId xmlns:a16="http://schemas.microsoft.com/office/drawing/2014/main" id="{94CF20F0-0362-4A1F-AAB6-0275FAB78012}"/>
            </a:ext>
          </a:extLst>
        </xdr:cNvPr>
        <xdr:cNvSpPr txBox="1"/>
      </xdr:nvSpPr>
      <xdr:spPr>
        <a:xfrm>
          <a:off x="11299825" y="51181000"/>
          <a:ext cx="1841500"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Minor</a:t>
          </a:r>
          <a:r>
            <a:rPr lang="en-US" sz="1100" baseline="0"/>
            <a:t> rounding differences are ok</a:t>
          </a:r>
          <a:endParaRPr lang="en-US" sz="1100"/>
        </a:p>
      </xdr:txBody>
    </xdr:sp>
    <xdr:clientData/>
  </xdr:twoCellAnchor>
  <xdr:twoCellAnchor>
    <xdr:from>
      <xdr:col>10</xdr:col>
      <xdr:colOff>1365250</xdr:colOff>
      <xdr:row>247</xdr:row>
      <xdr:rowOff>127000</xdr:rowOff>
    </xdr:from>
    <xdr:to>
      <xdr:col>12</xdr:col>
      <xdr:colOff>539750</xdr:colOff>
      <xdr:row>252</xdr:row>
      <xdr:rowOff>84667</xdr:rowOff>
    </xdr:to>
    <xdr:sp macro="" textlink="">
      <xdr:nvSpPr>
        <xdr:cNvPr id="6" name="TextBox 5">
          <a:extLst>
            <a:ext uri="{FF2B5EF4-FFF2-40B4-BE49-F238E27FC236}">
              <a16:creationId xmlns:a16="http://schemas.microsoft.com/office/drawing/2014/main" id="{C930458B-DF4B-4A6C-8D64-98B26CB4C339}"/>
            </a:ext>
          </a:extLst>
        </xdr:cNvPr>
        <xdr:cNvSpPr txBox="1"/>
      </xdr:nvSpPr>
      <xdr:spPr>
        <a:xfrm>
          <a:off x="12404725" y="47018575"/>
          <a:ext cx="1841500"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Minor</a:t>
          </a:r>
          <a:r>
            <a:rPr lang="en-US" sz="1100" baseline="0"/>
            <a:t> rounding differences are ok</a:t>
          </a:r>
          <a:endParaRPr lang="en-US" sz="1100"/>
        </a:p>
      </xdr:txBody>
    </xdr:sp>
    <xdr:clientData/>
  </xdr:twoCellAnchor>
  <xdr:twoCellAnchor>
    <xdr:from>
      <xdr:col>10</xdr:col>
      <xdr:colOff>1365250</xdr:colOff>
      <xdr:row>247</xdr:row>
      <xdr:rowOff>127000</xdr:rowOff>
    </xdr:from>
    <xdr:to>
      <xdr:col>12</xdr:col>
      <xdr:colOff>539750</xdr:colOff>
      <xdr:row>252</xdr:row>
      <xdr:rowOff>84667</xdr:rowOff>
    </xdr:to>
    <xdr:sp macro="" textlink="">
      <xdr:nvSpPr>
        <xdr:cNvPr id="4" name="TextBox 3">
          <a:extLst>
            <a:ext uri="{FF2B5EF4-FFF2-40B4-BE49-F238E27FC236}">
              <a16:creationId xmlns:a16="http://schemas.microsoft.com/office/drawing/2014/main" id="{E36D2F6B-6C9E-424D-917D-5698144F9C76}"/>
            </a:ext>
          </a:extLst>
        </xdr:cNvPr>
        <xdr:cNvSpPr txBox="1"/>
      </xdr:nvSpPr>
      <xdr:spPr>
        <a:xfrm>
          <a:off x="12745720" y="44879260"/>
          <a:ext cx="1921510" cy="8606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Minor</a:t>
          </a:r>
          <a:r>
            <a:rPr lang="en-US" sz="1100" baseline="0"/>
            <a:t> rounding differences are ok</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0</xdr:rowOff>
    </xdr:from>
    <xdr:to>
      <xdr:col>6</xdr:col>
      <xdr:colOff>925286</xdr:colOff>
      <xdr:row>2</xdr:row>
      <xdr:rowOff>46263</xdr:rowOff>
    </xdr:to>
    <xdr:sp macro="" textlink="">
      <xdr:nvSpPr>
        <xdr:cNvPr id="2" name="TextBox 1">
          <a:extLst>
            <a:ext uri="{FF2B5EF4-FFF2-40B4-BE49-F238E27FC236}">
              <a16:creationId xmlns:a16="http://schemas.microsoft.com/office/drawing/2014/main" id="{0BBDCA7A-33F2-4D50-A32C-D5CADE378259}"/>
            </a:ext>
          </a:extLst>
        </xdr:cNvPr>
        <xdr:cNvSpPr txBox="1"/>
      </xdr:nvSpPr>
      <xdr:spPr>
        <a:xfrm>
          <a:off x="38100" y="0"/>
          <a:ext cx="8115300" cy="421820"/>
        </a:xfrm>
        <a:prstGeom prst="rect">
          <a:avLst/>
        </a:prstGeom>
        <a:solidFill>
          <a:schemeClr val="bg2">
            <a:lumMod val="75000"/>
          </a:schemeClr>
        </a:solidFill>
        <a:ln w="9525" cmpd="sng">
          <a:solidFill>
            <a:schemeClr val="tx1"/>
          </a:solidFill>
        </a:ln>
        <a:effectLst>
          <a:outerShdw blurRad="50800" dist="50800" dir="5400000" algn="ctr" rotWithShape="0">
            <a:schemeClr val="tx1"/>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Notes:  Update for any new entities or accounts.</a:t>
          </a:r>
          <a:r>
            <a:rPr lang="en-US" sz="1100" baseline="0"/>
            <a:t> There are TB's already built for each fund source and filtered on the capital assets account.</a:t>
          </a:r>
        </a:p>
        <a:p>
          <a:endParaRPr lang="en-US" sz="1100" baseline="0"/>
        </a:p>
        <a:p>
          <a:r>
            <a:rPr lang="en-US" sz="1100" baseline="0"/>
            <a:t> Forms folder. Tie to SNP for each respective fund type in CAFR.</a:t>
          </a:r>
          <a:endParaRPr lang="en-US" sz="1100"/>
        </a:p>
      </xdr:txBody>
    </xdr:sp>
    <xdr:clientData/>
  </xdr:twoCellAnchor>
  <xdr:twoCellAnchor>
    <xdr:from>
      <xdr:col>10</xdr:col>
      <xdr:colOff>1365250</xdr:colOff>
      <xdr:row>247</xdr:row>
      <xdr:rowOff>127000</xdr:rowOff>
    </xdr:from>
    <xdr:to>
      <xdr:col>12</xdr:col>
      <xdr:colOff>539750</xdr:colOff>
      <xdr:row>252</xdr:row>
      <xdr:rowOff>84667</xdr:rowOff>
    </xdr:to>
    <xdr:sp macro="" textlink="">
      <xdr:nvSpPr>
        <xdr:cNvPr id="3" name="TextBox 2">
          <a:extLst>
            <a:ext uri="{FF2B5EF4-FFF2-40B4-BE49-F238E27FC236}">
              <a16:creationId xmlns:a16="http://schemas.microsoft.com/office/drawing/2014/main" id="{73FFEB2D-8F23-457F-9F79-486CE8BE1381}"/>
            </a:ext>
          </a:extLst>
        </xdr:cNvPr>
        <xdr:cNvSpPr txBox="1"/>
      </xdr:nvSpPr>
      <xdr:spPr>
        <a:xfrm>
          <a:off x="12553043" y="44521664"/>
          <a:ext cx="2011589" cy="862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Minor</a:t>
          </a:r>
          <a:r>
            <a:rPr lang="en-US" sz="1100" baseline="0"/>
            <a:t> rounding differences are ok</a:t>
          </a: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acle\SmartView\bin\HsTbar.xla" TargetMode="External"/><Relationship Id="rId1" Type="http://schemas.openxmlformats.org/officeDocument/2006/relationships/externalLinkPath" Target="file:///C:\Oracle\SmartView\bin\HsTba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HsGetValue"/>
      <definedName name="HsSetValue"/>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0"/>
          </a:schemeClr>
        </a:solidFill>
        <a:ln w="12700">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mailto:Josieann.librada@sao.ga.gov" TargetMode="External"/><Relationship Id="rId7" Type="http://schemas.openxmlformats.org/officeDocument/2006/relationships/vmlDrawing" Target="../drawings/vmlDrawing2.vml"/><Relationship Id="rId2" Type="http://schemas.openxmlformats.org/officeDocument/2006/relationships/hyperlink" Target="http://sao.georgia.gov/year-end-training-videos" TargetMode="External"/><Relationship Id="rId1" Type="http://schemas.openxmlformats.org/officeDocument/2006/relationships/hyperlink" Target="http://www.cviog.uga.edu/endofyea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ao.georgia.gov/form/year-end-forms%2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2.bin"/><Relationship Id="rId1" Type="http://schemas.openxmlformats.org/officeDocument/2006/relationships/printerSettings" Target="../printerSettings/printerSettings8.bin"/><Relationship Id="rId5" Type="http://schemas.openxmlformats.org/officeDocument/2006/relationships/comments" Target="../comments1.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9.bin"/><Relationship Id="rId6" Type="http://schemas.openxmlformats.org/officeDocument/2006/relationships/comments" Target="../comments2.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Q39"/>
  <sheetViews>
    <sheetView workbookViewId="0">
      <selection activeCell="D7" sqref="D7"/>
    </sheetView>
  </sheetViews>
  <sheetFormatPr defaultColWidth="9.33203125" defaultRowHeight="13.2" x14ac:dyDescent="0.25"/>
  <cols>
    <col min="1" max="1" width="5.33203125" style="37" customWidth="1"/>
    <col min="2" max="2" width="4.5546875" style="37" customWidth="1"/>
    <col min="3" max="3" width="5.44140625" style="37" customWidth="1"/>
    <col min="4" max="4" width="80.44140625" style="37" customWidth="1"/>
    <col min="5" max="16" width="9.33203125" style="37"/>
    <col min="17" max="17" width="0" style="37" hidden="1" customWidth="1"/>
    <col min="18" max="16384" width="9.33203125" style="37"/>
  </cols>
  <sheetData>
    <row r="1" spans="1:17" x14ac:dyDescent="0.25">
      <c r="Q1" s="37" t="s">
        <v>0</v>
      </c>
    </row>
    <row r="2" spans="1:17" s="38" customFormat="1" ht="15.6" x14ac:dyDescent="0.3">
      <c r="A2" s="22"/>
      <c r="B2" s="22"/>
      <c r="C2" s="22"/>
      <c r="D2" s="593"/>
    </row>
    <row r="3" spans="1:17" s="21" customFormat="1" ht="17.399999999999999" x14ac:dyDescent="0.25">
      <c r="A3" s="22" t="s">
        <v>1</v>
      </c>
      <c r="C3" s="22"/>
      <c r="D3" s="362" t="str">
        <f>+Instructions!B2&amp;" Checklist"</f>
        <v>Capital Assets/Accumulated Depreciation/CIP Checklist</v>
      </c>
    </row>
    <row r="4" spans="1:17" s="21" customFormat="1" ht="15.6" x14ac:dyDescent="0.25">
      <c r="A4" s="22"/>
      <c r="C4" s="22"/>
      <c r="D4" s="20"/>
    </row>
    <row r="5" spans="1:17" s="21" customFormat="1" ht="15.6" x14ac:dyDescent="0.25">
      <c r="A5" s="22" t="s">
        <v>2</v>
      </c>
      <c r="C5" s="22"/>
      <c r="D5" s="338">
        <f>+Instructions!B4</f>
        <v>45884</v>
      </c>
      <c r="E5" s="495" t="s">
        <v>3</v>
      </c>
      <c r="F5" s="496"/>
      <c r="G5" s="496"/>
      <c r="H5" s="496"/>
    </row>
    <row r="6" spans="1:17" s="21" customFormat="1" ht="15.6" x14ac:dyDescent="0.25">
      <c r="A6" s="22"/>
      <c r="C6" s="22"/>
      <c r="D6" s="91"/>
      <c r="E6" s="495" t="s">
        <v>4</v>
      </c>
      <c r="F6" s="496"/>
      <c r="G6" s="496"/>
      <c r="H6" s="496"/>
    </row>
    <row r="7" spans="1:17" s="21" customFormat="1" ht="15.6" x14ac:dyDescent="0.25">
      <c r="A7" s="22" t="s">
        <v>5</v>
      </c>
      <c r="C7" s="22"/>
      <c r="D7" s="338" t="e">
        <f>'Capital Assets'!D4&amp;" - "&amp;'Capital Assets'!D5</f>
        <v>#N/A</v>
      </c>
      <c r="E7" s="495" t="s">
        <v>6</v>
      </c>
      <c r="F7" s="496"/>
      <c r="G7" s="496"/>
      <c r="H7" s="496"/>
    </row>
    <row r="8" spans="1:17" s="38" customFormat="1" ht="16.5" customHeight="1" x14ac:dyDescent="0.3">
      <c r="B8" s="22"/>
      <c r="C8" s="22"/>
      <c r="D8" s="593"/>
    </row>
    <row r="10" spans="1:17" ht="13.8" x14ac:dyDescent="0.25">
      <c r="B10" s="497"/>
      <c r="C10" s="498" t="s">
        <v>7</v>
      </c>
      <c r="D10" s="498" t="s">
        <v>8</v>
      </c>
    </row>
    <row r="11" spans="1:17" ht="13.8" x14ac:dyDescent="0.25">
      <c r="B11" s="499"/>
      <c r="C11" s="498"/>
      <c r="D11" s="498"/>
    </row>
    <row r="12" spans="1:17" ht="13.8" x14ac:dyDescent="0.25">
      <c r="B12" s="498"/>
      <c r="C12" s="498"/>
      <c r="D12" s="498"/>
    </row>
    <row r="13" spans="1:17" ht="27.6" x14ac:dyDescent="0.25">
      <c r="B13" s="497"/>
      <c r="C13" s="498" t="s">
        <v>9</v>
      </c>
      <c r="D13" s="500" t="s">
        <v>10</v>
      </c>
    </row>
    <row r="14" spans="1:17" ht="13.8" x14ac:dyDescent="0.25">
      <c r="B14" s="498"/>
      <c r="C14" s="498"/>
      <c r="D14" s="498"/>
    </row>
    <row r="15" spans="1:17" ht="13.8" x14ac:dyDescent="0.25">
      <c r="B15" s="498"/>
      <c r="C15" s="498"/>
      <c r="D15" s="498"/>
    </row>
    <row r="16" spans="1:17" ht="27.6" x14ac:dyDescent="0.25">
      <c r="B16" s="497"/>
      <c r="C16" s="498" t="s">
        <v>11</v>
      </c>
      <c r="D16" s="500" t="s">
        <v>12</v>
      </c>
    </row>
    <row r="17" spans="2:4" ht="13.8" x14ac:dyDescent="0.25">
      <c r="B17" s="498"/>
      <c r="C17" s="498"/>
      <c r="D17" s="498"/>
    </row>
    <row r="18" spans="2:4" ht="13.8" x14ac:dyDescent="0.25">
      <c r="B18" s="498"/>
      <c r="C18" s="498"/>
      <c r="D18" s="498"/>
    </row>
    <row r="19" spans="2:4" ht="13.8" x14ac:dyDescent="0.25">
      <c r="B19" s="497"/>
      <c r="C19" s="498" t="s">
        <v>13</v>
      </c>
      <c r="D19" s="498" t="s">
        <v>14</v>
      </c>
    </row>
    <row r="20" spans="2:4" ht="13.8" x14ac:dyDescent="0.25">
      <c r="B20" s="498"/>
      <c r="C20" s="498"/>
      <c r="D20" s="498"/>
    </row>
    <row r="21" spans="2:4" ht="13.8" x14ac:dyDescent="0.25">
      <c r="B21" s="498"/>
      <c r="C21" s="498"/>
      <c r="D21" s="498"/>
    </row>
    <row r="22" spans="2:4" ht="13.8" x14ac:dyDescent="0.25">
      <c r="B22" s="497"/>
      <c r="C22" s="498" t="s">
        <v>15</v>
      </c>
      <c r="D22" s="498" t="s">
        <v>16</v>
      </c>
    </row>
    <row r="23" spans="2:4" ht="13.8" x14ac:dyDescent="0.25">
      <c r="B23" s="498"/>
      <c r="C23" s="498"/>
      <c r="D23" s="498"/>
    </row>
    <row r="24" spans="2:4" ht="13.8" x14ac:dyDescent="0.25">
      <c r="B24" s="498"/>
      <c r="C24" s="498"/>
      <c r="D24" s="498"/>
    </row>
    <row r="25" spans="2:4" ht="13.8" x14ac:dyDescent="0.25">
      <c r="B25" s="497"/>
      <c r="C25" s="498" t="s">
        <v>17</v>
      </c>
      <c r="D25" s="498" t="s">
        <v>18</v>
      </c>
    </row>
    <row r="26" spans="2:4" ht="13.8" x14ac:dyDescent="0.25">
      <c r="B26" s="498"/>
      <c r="C26" s="498"/>
      <c r="D26" s="498"/>
    </row>
    <row r="27" spans="2:4" ht="13.8" x14ac:dyDescent="0.25">
      <c r="B27" s="498"/>
      <c r="C27" s="498"/>
      <c r="D27" s="498"/>
    </row>
    <row r="28" spans="2:4" ht="27.6" x14ac:dyDescent="0.25">
      <c r="B28" s="497"/>
      <c r="C28" s="498" t="s">
        <v>19</v>
      </c>
      <c r="D28" s="500" t="s">
        <v>20</v>
      </c>
    </row>
    <row r="29" spans="2:4" ht="13.8" x14ac:dyDescent="0.25">
      <c r="B29" s="498"/>
      <c r="C29" s="498"/>
      <c r="D29" s="498"/>
    </row>
    <row r="30" spans="2:4" ht="13.8" x14ac:dyDescent="0.25">
      <c r="B30" s="497"/>
      <c r="C30" s="498" t="s">
        <v>21</v>
      </c>
      <c r="D30" s="498" t="s">
        <v>22</v>
      </c>
    </row>
    <row r="31" spans="2:4" ht="13.8" x14ac:dyDescent="0.25">
      <c r="B31" s="498"/>
      <c r="C31" s="498"/>
      <c r="D31" s="498"/>
    </row>
    <row r="32" spans="2:4" ht="13.8" x14ac:dyDescent="0.25">
      <c r="B32" s="498"/>
      <c r="C32" s="498"/>
      <c r="D32" s="498"/>
    </row>
    <row r="33" spans="2:4" ht="27.6" x14ac:dyDescent="0.25">
      <c r="B33" s="497"/>
      <c r="C33" s="498" t="s">
        <v>23</v>
      </c>
      <c r="D33" s="500" t="s">
        <v>24</v>
      </c>
    </row>
    <row r="36" spans="2:4" ht="13.8" x14ac:dyDescent="0.25">
      <c r="B36" s="497"/>
      <c r="C36" s="498" t="s">
        <v>25</v>
      </c>
      <c r="D36" s="498" t="s">
        <v>26</v>
      </c>
    </row>
    <row r="39" spans="2:4" ht="13.8" x14ac:dyDescent="0.25">
      <c r="B39" s="497"/>
      <c r="C39" s="498" t="s">
        <v>27</v>
      </c>
      <c r="D39" s="498" t="s">
        <v>28</v>
      </c>
    </row>
  </sheetData>
  <sheetProtection formatCells="0" formatColumns="0" formatRows="0" insertColumns="0" insertRows="0"/>
  <dataValidations count="1">
    <dataValidation type="list" allowBlank="1" showInputMessage="1" showErrorMessage="1" sqref="B23:B24 B11 B31 B34" xr:uid="{00000000-0002-0000-0000-000000000000}">
      <formula1>YN</formula1>
    </dataValidation>
  </dataValidations>
  <pageMargins left="0.35" right="0.45" top="1.18" bottom="0.75" header="0.35" footer="0.5"/>
  <pageSetup orientation="portrait" r:id="rId1"/>
  <headerFooter>
    <oddHeader xml:space="preserve">&amp;L&amp;"Times New Roman,Bold"&amp;12&amp;K870E00&amp;G&amp;R &amp;"Times New Roman,Bold"&amp;12 &amp;K0033992025 ACFR Information&amp;"Arial,Regular"&amp;10&amp;K000000
</oddHeader>
    <oddFooter>&amp;L&amp;"Times New Roman,Italic"&amp;9Page &amp;P of &amp;N
&amp;Z&amp;F &amp;A&amp;R&amp;"Times New Roman,Italic"&amp;9&amp;D &amp;T</oddFooter>
  </headerFooter>
  <customProperties>
    <customPr name="WORKBKFUNCTIONCACHE" r:id="rId2"/>
  </customProperties>
  <ignoredErrors>
    <ignoredError sqref="D7" evalError="1"/>
  </ignoredError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'Entity List for 6.30.2025'!$G$2:$G$4</xm:f>
          </x14:formula1>
          <xm:sqref>B10 B13 B33 B19 B22 B25 B28 B30 B16 B36 B39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5CAA-C4D3-44B5-89F9-D5CB257C1ED8}">
  <sheetPr>
    <tabColor rgb="FFFF33CC"/>
    <pageSetUpPr fitToPage="1"/>
  </sheetPr>
  <dimension ref="A1:DG203"/>
  <sheetViews>
    <sheetView topLeftCell="A3" workbookViewId="0">
      <selection activeCell="J3" sqref="J3"/>
    </sheetView>
  </sheetViews>
  <sheetFormatPr defaultColWidth="8.6640625" defaultRowHeight="13.2" outlineLevelCol="1" x14ac:dyDescent="0.25"/>
  <cols>
    <col min="1" max="1" width="17.5546875" style="36" bestFit="1" customWidth="1"/>
    <col min="2" max="2" width="19" style="36" bestFit="1" customWidth="1"/>
    <col min="3" max="3" width="10.44140625" style="36" bestFit="1" customWidth="1"/>
    <col min="4" max="4" width="15.5546875" style="36" bestFit="1" customWidth="1"/>
    <col min="5" max="5" width="11.44140625" style="36" bestFit="1" customWidth="1"/>
    <col min="6" max="6" width="15.5546875" style="36" bestFit="1" customWidth="1"/>
    <col min="7" max="7" width="33.6640625" style="36" bestFit="1" customWidth="1" outlineLevel="1"/>
    <col min="8" max="8" width="12" style="36" bestFit="1" customWidth="1" outlineLevel="1"/>
    <col min="9" max="9" width="9.44140625" style="36" bestFit="1" customWidth="1" outlineLevel="1"/>
    <col min="10" max="10" width="7.44140625" style="36" bestFit="1" customWidth="1" outlineLevel="1"/>
    <col min="11" max="11" width="16.33203125" style="36" bestFit="1" customWidth="1" outlineLevel="1"/>
    <col min="12" max="12" width="21.44140625" style="36" bestFit="1" customWidth="1" outlineLevel="1"/>
    <col min="13" max="15" width="11.44140625" style="36" bestFit="1" customWidth="1" outlineLevel="1"/>
    <col min="16" max="16" width="18.5546875" style="36" bestFit="1" customWidth="1"/>
    <col min="17" max="17" width="11.44140625" style="36" bestFit="1" customWidth="1"/>
    <col min="18" max="18" width="14.6640625" style="36" bestFit="1" customWidth="1"/>
    <col min="19" max="19" width="8.6640625" style="36"/>
    <col min="20" max="20" width="14.44140625" style="36" customWidth="1"/>
    <col min="21" max="16384" width="8.6640625" style="36"/>
  </cols>
  <sheetData>
    <row r="1" spans="1:111" x14ac:dyDescent="0.25">
      <c r="A1" s="36" t="s">
        <v>917</v>
      </c>
      <c r="B1" s="524" t="s">
        <v>918</v>
      </c>
      <c r="C1" s="524" t="s">
        <v>386</v>
      </c>
      <c r="D1" s="564" t="s">
        <v>919</v>
      </c>
      <c r="E1" s="526" t="s">
        <v>920</v>
      </c>
      <c r="F1" s="527" t="s">
        <v>921</v>
      </c>
      <c r="G1" s="527" t="s">
        <v>922</v>
      </c>
      <c r="H1" s="528" t="s">
        <v>292</v>
      </c>
      <c r="I1" s="528" t="s">
        <v>923</v>
      </c>
      <c r="J1" s="528" t="s">
        <v>924</v>
      </c>
      <c r="K1" s="528" t="s">
        <v>925</v>
      </c>
      <c r="L1" s="528" t="s">
        <v>926</v>
      </c>
      <c r="M1" s="528" t="s">
        <v>381</v>
      </c>
      <c r="N1" s="528" t="s">
        <v>927</v>
      </c>
      <c r="O1" s="528" t="s">
        <v>928</v>
      </c>
      <c r="P1" s="529" t="s">
        <v>929</v>
      </c>
      <c r="Q1" s="528" t="s">
        <v>930</v>
      </c>
      <c r="R1" s="528" t="s">
        <v>931</v>
      </c>
      <c r="S1" s="530" t="s">
        <v>386</v>
      </c>
      <c r="T1" s="530" t="s">
        <v>932</v>
      </c>
      <c r="DG1" s="531"/>
    </row>
    <row r="2" spans="1:111" x14ac:dyDescent="0.25">
      <c r="B2" s="532" t="s">
        <v>71</v>
      </c>
      <c r="C2" s="532" t="s">
        <v>933</v>
      </c>
      <c r="D2" s="533" t="str">
        <f>[1]!HsSetValue(E2,"FCC","Scenario#"&amp;Q2&amp;";Years#"&amp;J2&amp;";Period#"&amp;I2&amp;";View#"&amp;R2&amp;";Entity#"&amp;H2&amp;";Data Source#"&amp;K2&amp;";Account#"&amp;F2&amp;";Intercompany#"&amp;L2&amp;";Movement#"&amp;P2&amp;";Consolidation#"&amp;T2&amp;";Custom1#"&amp;M2&amp;";Custom2#"&amp;N2&amp;";Custom3#"&amp;O2&amp;";Custom4#"&amp;S2&amp;"")</f>
        <v>#Invalid Syntax</v>
      </c>
      <c r="E2" s="534"/>
      <c r="F2" s="535" t="s">
        <v>934</v>
      </c>
      <c r="G2" s="527" t="s">
        <v>935</v>
      </c>
      <c r="H2" s="36" t="e">
        <f>VLOOKUP('Capital Assets'!D4,'Entity List for 6.30.2025'!A:C,3,FALSE)</f>
        <v>#N/A</v>
      </c>
      <c r="I2" s="536" t="s">
        <v>936</v>
      </c>
      <c r="J2" s="36" t="s">
        <v>937</v>
      </c>
      <c r="K2" s="36" t="s">
        <v>938</v>
      </c>
      <c r="L2" s="36" t="s">
        <v>939</v>
      </c>
      <c r="M2" s="36" t="s">
        <v>940</v>
      </c>
      <c r="N2" s="36" t="s">
        <v>941</v>
      </c>
      <c r="O2" s="36" t="s">
        <v>942</v>
      </c>
      <c r="P2" s="36" t="s">
        <v>943</v>
      </c>
      <c r="Q2" s="36" t="s">
        <v>944</v>
      </c>
      <c r="R2" s="36" t="s">
        <v>945</v>
      </c>
      <c r="S2" s="36" t="s">
        <v>946</v>
      </c>
      <c r="T2" s="36" t="s">
        <v>947</v>
      </c>
      <c r="DG2" s="531"/>
    </row>
    <row r="3" spans="1:111" x14ac:dyDescent="0.25">
      <c r="B3" s="532" t="s">
        <v>71</v>
      </c>
      <c r="C3" s="532" t="s">
        <v>948</v>
      </c>
      <c r="D3" s="533" t="str">
        <f>[1]!HsSetValue(E3,"FCC","Scenario#"&amp;Q3&amp;";Years#"&amp;J3&amp;";Period#"&amp;I3&amp;";View#"&amp;R3&amp;";Entity#"&amp;H3&amp;";Data Source#"&amp;K3&amp;";Account#"&amp;F3&amp;";Intercompany#"&amp;L3&amp;";Movement#"&amp;P3&amp;";Consolidation#"&amp;T3&amp;";Custom1#"&amp;M3&amp;";Custom2#"&amp;N3&amp;";Custom3#"&amp;O3&amp;";Custom4#"&amp;S3&amp;"")</f>
        <v>#Invalid Syntax</v>
      </c>
      <c r="E3" s="537" t="e">
        <f>IF('Capital Assets'!#REF!="Not Applicable",1,2)</f>
        <v>#REF!</v>
      </c>
      <c r="F3" s="535" t="s">
        <v>949</v>
      </c>
      <c r="G3" s="531" t="s">
        <v>950</v>
      </c>
      <c r="H3" s="36" t="e">
        <f t="shared" ref="H3:O7" si="0">+H$2</f>
        <v>#N/A</v>
      </c>
      <c r="I3" s="36" t="str">
        <f t="shared" si="0"/>
        <v>Jun</v>
      </c>
      <c r="J3" s="36" t="str">
        <f t="shared" si="0"/>
        <v>FY22</v>
      </c>
      <c r="K3" s="36" t="str">
        <f t="shared" si="0"/>
        <v>FCCS_Other Data</v>
      </c>
      <c r="L3" s="36" t="str">
        <f t="shared" si="0"/>
        <v>FCCS_No Intercompany</v>
      </c>
      <c r="M3" s="36" t="str">
        <f t="shared" si="0"/>
        <v>No Custom1</v>
      </c>
      <c r="N3" s="36" t="str">
        <f t="shared" si="0"/>
        <v>No Custom2</v>
      </c>
      <c r="O3" s="36" t="str">
        <f t="shared" si="0"/>
        <v>No Custom3</v>
      </c>
      <c r="P3" s="36" t="str">
        <f>+P2</f>
        <v>FCCS_No Movement</v>
      </c>
      <c r="Q3" s="36" t="str">
        <f t="shared" ref="Q3:R7" si="1">+Q$2</f>
        <v>Actual</v>
      </c>
      <c r="R3" s="36" t="str">
        <f t="shared" si="1"/>
        <v>FCCS_YTD_Input</v>
      </c>
      <c r="S3" s="36" t="str">
        <f>S2</f>
        <v>No Custom4</v>
      </c>
      <c r="T3" s="36" t="str">
        <f>T2</f>
        <v>FCCS_Entity Input</v>
      </c>
      <c r="DG3" s="531"/>
    </row>
    <row r="4" spans="1:111" x14ac:dyDescent="0.25">
      <c r="B4" s="532" t="s">
        <v>312</v>
      </c>
      <c r="C4" s="532" t="s">
        <v>948</v>
      </c>
      <c r="D4" s="533" t="str">
        <f>[1]!HsSetValue(E4,"FCC","Scenario#"&amp;Q4&amp;";Years#"&amp;J4&amp;";Period#"&amp;I4&amp;";View#"&amp;R4&amp;";Entity#"&amp;H4&amp;";Data Source#"&amp;K4&amp;";Account#"&amp;F4&amp;";Intercompany#"&amp;L4&amp;";Movement#"&amp;P4&amp;";Consolidation#"&amp;T4&amp;";Custom1#"&amp;M4&amp;";Custom2#"&amp;N4&amp;";Custom3#"&amp;O4&amp;";Custom4#"&amp;S4&amp;"")</f>
        <v>#Invalid Syntax</v>
      </c>
      <c r="E4" s="537" t="e">
        <f>IF(Depreciation!#REF!="Not Applicable",1,2)</f>
        <v>#REF!</v>
      </c>
      <c r="F4" s="535" t="s">
        <v>951</v>
      </c>
      <c r="G4" s="531" t="s">
        <v>952</v>
      </c>
      <c r="H4" s="36" t="e">
        <f t="shared" si="0"/>
        <v>#N/A</v>
      </c>
      <c r="I4" s="36" t="str">
        <f t="shared" si="0"/>
        <v>Jun</v>
      </c>
      <c r="J4" s="36" t="str">
        <f t="shared" si="0"/>
        <v>FY22</v>
      </c>
      <c r="K4" s="36" t="str">
        <f t="shared" si="0"/>
        <v>FCCS_Other Data</v>
      </c>
      <c r="L4" s="36" t="str">
        <f t="shared" si="0"/>
        <v>FCCS_No Intercompany</v>
      </c>
      <c r="M4" s="36" t="str">
        <f t="shared" si="0"/>
        <v>No Custom1</v>
      </c>
      <c r="N4" s="36" t="str">
        <f t="shared" si="0"/>
        <v>No Custom2</v>
      </c>
      <c r="O4" s="36" t="str">
        <f t="shared" si="0"/>
        <v>No Custom3</v>
      </c>
      <c r="P4" s="36" t="str">
        <f t="shared" ref="P4:P7" si="2">+P3</f>
        <v>FCCS_No Movement</v>
      </c>
      <c r="Q4" s="36" t="str">
        <f t="shared" si="1"/>
        <v>Actual</v>
      </c>
      <c r="R4" s="36" t="str">
        <f t="shared" si="1"/>
        <v>FCCS_YTD_Input</v>
      </c>
      <c r="S4" s="36" t="str">
        <f t="shared" ref="S4:T7" si="3">S3</f>
        <v>No Custom4</v>
      </c>
      <c r="T4" s="36" t="str">
        <f t="shared" si="3"/>
        <v>FCCS_Entity Input</v>
      </c>
      <c r="DG4" s="531"/>
    </row>
    <row r="5" spans="1:111" x14ac:dyDescent="0.25">
      <c r="B5" s="532" t="s">
        <v>401</v>
      </c>
      <c r="C5" s="532" t="s">
        <v>948</v>
      </c>
      <c r="D5" s="533" t="str">
        <f>[1]!HsSetValue(E5,"FCC","Scenario#"&amp;Q5&amp;";Years#"&amp;J5&amp;";Period#"&amp;I5&amp;";View#"&amp;R5&amp;";Entity#"&amp;H5&amp;";Data Source#"&amp;K5&amp;";Account#"&amp;F5&amp;";Intercompany#"&amp;L5&amp;";Movement#"&amp;P5&amp;";Consolidation#"&amp;T5&amp;";Custom1#"&amp;M5&amp;";Custom2#"&amp;N5&amp;";Custom3#"&amp;O5&amp;";Custom4#"&amp;S5&amp;"")</f>
        <v>#Invalid Syntax</v>
      </c>
      <c r="E5" s="537">
        <f>IF(Depreciation!B11="Not Applicable",1,2)</f>
        <v>2</v>
      </c>
      <c r="F5" s="94" t="s">
        <v>953</v>
      </c>
      <c r="G5" s="212" t="s">
        <v>954</v>
      </c>
      <c r="H5" t="e">
        <f t="shared" si="0"/>
        <v>#N/A</v>
      </c>
      <c r="I5" t="str">
        <f t="shared" si="0"/>
        <v>Jun</v>
      </c>
      <c r="J5" t="str">
        <f t="shared" si="0"/>
        <v>FY22</v>
      </c>
      <c r="K5" t="str">
        <f t="shared" si="0"/>
        <v>FCCS_Other Data</v>
      </c>
      <c r="L5" t="str">
        <f t="shared" si="0"/>
        <v>FCCS_No Intercompany</v>
      </c>
      <c r="M5" t="str">
        <f t="shared" si="0"/>
        <v>No Custom1</v>
      </c>
      <c r="N5" t="str">
        <f t="shared" si="0"/>
        <v>No Custom2</v>
      </c>
      <c r="O5" t="str">
        <f t="shared" si="0"/>
        <v>No Custom3</v>
      </c>
      <c r="P5" s="36" t="str">
        <f t="shared" si="2"/>
        <v>FCCS_No Movement</v>
      </c>
      <c r="Q5" t="str">
        <f t="shared" si="1"/>
        <v>Actual</v>
      </c>
      <c r="R5" t="str">
        <f t="shared" si="1"/>
        <v>FCCS_YTD_Input</v>
      </c>
      <c r="S5" s="36" t="str">
        <f t="shared" si="3"/>
        <v>No Custom4</v>
      </c>
      <c r="T5" s="36" t="str">
        <f t="shared" si="3"/>
        <v>FCCS_Entity Input</v>
      </c>
      <c r="DG5" s="531"/>
    </row>
    <row r="6" spans="1:111" x14ac:dyDescent="0.25">
      <c r="B6" s="538" t="s">
        <v>955</v>
      </c>
      <c r="C6" s="532" t="s">
        <v>948</v>
      </c>
      <c r="D6" s="533" t="str">
        <f>[1]!HsSetValue(E6,"FCC","Scenario#"&amp;Q6&amp;";Years#"&amp;J6&amp;";Period#"&amp;I6&amp;";View#"&amp;R6&amp;";Entity#"&amp;H6&amp;";Data Source#"&amp;K6&amp;";Account#"&amp;F6&amp;";Intercompany#"&amp;L6&amp;";Movement#"&amp;P6&amp;";Consolidation#"&amp;T6&amp;";Custom1#"&amp;M6&amp;";Custom2#"&amp;N6&amp;";Custom3#"&amp;O6&amp;";Custom4#"&amp;S6&amp;"")</f>
        <v>#Invalid Syntax</v>
      </c>
      <c r="E6" s="537" t="e">
        <f>IF(Questionnaire!#REF!="Not Applicable",1,2)</f>
        <v>#REF!</v>
      </c>
      <c r="F6" s="535" t="s">
        <v>956</v>
      </c>
      <c r="G6" s="531" t="s">
        <v>957</v>
      </c>
      <c r="H6" s="36" t="e">
        <f t="shared" si="0"/>
        <v>#N/A</v>
      </c>
      <c r="I6" s="36" t="str">
        <f t="shared" si="0"/>
        <v>Jun</v>
      </c>
      <c r="J6" s="36" t="str">
        <f t="shared" si="0"/>
        <v>FY22</v>
      </c>
      <c r="K6" s="36" t="str">
        <f t="shared" si="0"/>
        <v>FCCS_Other Data</v>
      </c>
      <c r="L6" s="36" t="str">
        <f t="shared" si="0"/>
        <v>FCCS_No Intercompany</v>
      </c>
      <c r="M6" s="36" t="str">
        <f t="shared" si="0"/>
        <v>No Custom1</v>
      </c>
      <c r="N6" s="36" t="str">
        <f t="shared" si="0"/>
        <v>No Custom2</v>
      </c>
      <c r="O6" s="36" t="str">
        <f t="shared" si="0"/>
        <v>No Custom3</v>
      </c>
      <c r="P6" s="36" t="str">
        <f>+P4</f>
        <v>FCCS_No Movement</v>
      </c>
      <c r="Q6" s="36" t="str">
        <f t="shared" si="1"/>
        <v>Actual</v>
      </c>
      <c r="R6" s="36" t="str">
        <f t="shared" si="1"/>
        <v>FCCS_YTD_Input</v>
      </c>
      <c r="S6" s="36" t="str">
        <f>S4</f>
        <v>No Custom4</v>
      </c>
      <c r="T6" s="36" t="str">
        <f>T4</f>
        <v>FCCS_Entity Input</v>
      </c>
      <c r="DG6" s="531"/>
    </row>
    <row r="7" spans="1:111" x14ac:dyDescent="0.25">
      <c r="B7" s="538" t="s">
        <v>958</v>
      </c>
      <c r="C7" s="532" t="s">
        <v>948</v>
      </c>
      <c r="D7" s="533" t="str">
        <f>[1]!HsSetValue(E7,"FCC","Scenario#"&amp;Q7&amp;";Years#"&amp;J7&amp;";Period#"&amp;I7&amp;";View#"&amp;R7&amp;";Entity#"&amp;H7&amp;";Data Source#"&amp;K7&amp;";Account#"&amp;F7&amp;";Intercompany#"&amp;L7&amp;";Movement#"&amp;P7&amp;";Consolidation#"&amp;T7&amp;";Custom1#"&amp;M7&amp;";Custom2#"&amp;N7&amp;";Custom3#"&amp;O7&amp;";Custom4#"&amp;S7&amp;"")</f>
        <v>#Invalid Syntax</v>
      </c>
      <c r="E7" s="537" t="e">
        <f>IF('Impairment of Capital Assets'!#REF!="Not Applicable",1,2)</f>
        <v>#REF!</v>
      </c>
      <c r="F7" s="535" t="s">
        <v>959</v>
      </c>
      <c r="G7" s="531" t="s">
        <v>960</v>
      </c>
      <c r="H7" s="36" t="e">
        <f t="shared" si="0"/>
        <v>#N/A</v>
      </c>
      <c r="I7" s="36" t="str">
        <f t="shared" si="0"/>
        <v>Jun</v>
      </c>
      <c r="J7" s="36" t="str">
        <f t="shared" si="0"/>
        <v>FY22</v>
      </c>
      <c r="K7" s="36" t="str">
        <f t="shared" si="0"/>
        <v>FCCS_Other Data</v>
      </c>
      <c r="L7" s="36" t="str">
        <f t="shared" si="0"/>
        <v>FCCS_No Intercompany</v>
      </c>
      <c r="M7" s="36" t="str">
        <f t="shared" si="0"/>
        <v>No Custom1</v>
      </c>
      <c r="N7" s="36" t="str">
        <f t="shared" si="0"/>
        <v>No Custom2</v>
      </c>
      <c r="O7" s="36" t="str">
        <f t="shared" si="0"/>
        <v>No Custom3</v>
      </c>
      <c r="P7" s="36" t="str">
        <f t="shared" si="2"/>
        <v>FCCS_No Movement</v>
      </c>
      <c r="Q7" s="36" t="str">
        <f t="shared" si="1"/>
        <v>Actual</v>
      </c>
      <c r="R7" s="36" t="str">
        <f t="shared" si="1"/>
        <v>FCCS_YTD_Input</v>
      </c>
      <c r="S7" s="36" t="str">
        <f t="shared" si="3"/>
        <v>No Custom4</v>
      </c>
      <c r="T7" s="36" t="str">
        <f t="shared" si="3"/>
        <v>FCCS_Entity Input</v>
      </c>
      <c r="DG7" s="531"/>
    </row>
    <row r="8" spans="1:111" x14ac:dyDescent="0.25">
      <c r="B8" s="538"/>
      <c r="C8" s="532"/>
      <c r="D8" s="533"/>
      <c r="E8" s="537"/>
      <c r="F8" s="535"/>
      <c r="G8" s="531"/>
      <c r="DG8" s="531"/>
    </row>
    <row r="9" spans="1:111" x14ac:dyDescent="0.25">
      <c r="A9" s="539"/>
      <c r="B9" s="539"/>
      <c r="C9" s="532"/>
      <c r="D9" s="533"/>
      <c r="E9" s="540"/>
      <c r="P9" s="532"/>
    </row>
    <row r="10" spans="1:111" x14ac:dyDescent="0.25">
      <c r="A10" s="539"/>
      <c r="B10" s="539"/>
      <c r="C10" s="532"/>
      <c r="D10" s="533"/>
      <c r="E10" s="540"/>
    </row>
    <row r="11" spans="1:111" x14ac:dyDescent="0.25">
      <c r="A11" s="539"/>
      <c r="B11" s="553"/>
      <c r="C11" s="553"/>
      <c r="D11" s="554"/>
      <c r="E11" s="555"/>
      <c r="F11" s="556"/>
      <c r="G11" s="556"/>
      <c r="H11" s="557"/>
      <c r="I11" s="557"/>
      <c r="J11" s="557"/>
      <c r="K11" s="557"/>
      <c r="L11" s="557"/>
      <c r="M11" s="557"/>
      <c r="N11" s="557"/>
      <c r="O11" s="557"/>
      <c r="P11" s="555"/>
      <c r="Q11" s="557"/>
      <c r="R11" s="557"/>
    </row>
    <row r="12" spans="1:111" x14ac:dyDescent="0.25">
      <c r="A12" s="539"/>
      <c r="B12" s="95"/>
      <c r="C12" s="95"/>
      <c r="D12" s="558"/>
      <c r="E12" s="559"/>
      <c r="F12" s="94"/>
      <c r="G12" s="556"/>
      <c r="H12"/>
      <c r="I12" s="560"/>
      <c r="J12"/>
      <c r="K12" s="561"/>
      <c r="L12"/>
      <c r="M12"/>
      <c r="N12"/>
      <c r="O12"/>
      <c r="P12"/>
      <c r="Q12"/>
      <c r="R12"/>
    </row>
    <row r="13" spans="1:111" x14ac:dyDescent="0.25">
      <c r="A13" s="539"/>
      <c r="B13" s="95"/>
      <c r="C13" s="95"/>
      <c r="D13" s="558"/>
      <c r="E13" s="562"/>
      <c r="F13" s="94"/>
      <c r="G13" s="212"/>
      <c r="H13"/>
      <c r="I13"/>
      <c r="J13"/>
      <c r="K13"/>
      <c r="L13"/>
      <c r="M13"/>
      <c r="N13"/>
      <c r="O13"/>
      <c r="P13"/>
      <c r="Q13"/>
      <c r="R13"/>
    </row>
    <row r="14" spans="1:111" x14ac:dyDescent="0.25">
      <c r="A14" s="539"/>
      <c r="B14" s="95"/>
      <c r="C14" s="95"/>
      <c r="D14" s="558"/>
      <c r="E14" s="562"/>
      <c r="F14" s="94"/>
      <c r="G14" s="212"/>
      <c r="H14"/>
      <c r="I14"/>
      <c r="J14"/>
      <c r="K14"/>
      <c r="L14"/>
      <c r="M14"/>
      <c r="N14"/>
      <c r="O14"/>
      <c r="P14"/>
      <c r="Q14"/>
      <c r="R14"/>
    </row>
    <row r="15" spans="1:111" x14ac:dyDescent="0.25">
      <c r="A15" s="539"/>
      <c r="B15" s="563"/>
      <c r="C15" s="95"/>
      <c r="D15" s="558"/>
      <c r="E15" s="562"/>
      <c r="F15" s="94"/>
      <c r="G15" s="212"/>
      <c r="H15"/>
      <c r="I15"/>
      <c r="J15"/>
      <c r="K15"/>
      <c r="L15"/>
      <c r="M15"/>
      <c r="N15"/>
      <c r="O15"/>
      <c r="P15"/>
      <c r="Q15"/>
      <c r="R15"/>
    </row>
    <row r="16" spans="1:111" x14ac:dyDescent="0.25">
      <c r="A16" s="539"/>
      <c r="B16" s="563"/>
      <c r="C16" s="95"/>
      <c r="D16" s="558"/>
      <c r="E16" s="562"/>
      <c r="F16" s="94"/>
      <c r="G16" s="212"/>
      <c r="H16"/>
      <c r="I16"/>
      <c r="J16"/>
      <c r="K16"/>
      <c r="L16"/>
      <c r="M16"/>
      <c r="N16"/>
      <c r="O16"/>
      <c r="P16"/>
      <c r="Q16"/>
      <c r="R16"/>
    </row>
    <row r="17" spans="1:18" x14ac:dyDescent="0.25">
      <c r="A17" s="539"/>
      <c r="B17" s="563"/>
      <c r="C17" s="95"/>
      <c r="D17" s="558"/>
      <c r="E17" s="562"/>
      <c r="F17" s="94"/>
      <c r="G17" s="212"/>
      <c r="H17"/>
      <c r="I17"/>
      <c r="J17"/>
      <c r="K17"/>
      <c r="L17"/>
      <c r="M17"/>
      <c r="N17"/>
      <c r="O17"/>
      <c r="P17"/>
      <c r="Q17"/>
      <c r="R17"/>
    </row>
    <row r="18" spans="1:18" x14ac:dyDescent="0.25">
      <c r="A18" s="539"/>
      <c r="B18" s="539"/>
      <c r="C18" s="532"/>
      <c r="D18" s="533"/>
      <c r="E18" s="540"/>
    </row>
    <row r="19" spans="1:18" x14ac:dyDescent="0.25">
      <c r="A19" s="539"/>
      <c r="B19" s="539"/>
      <c r="C19" s="532"/>
      <c r="D19" s="533"/>
      <c r="E19" s="540"/>
    </row>
    <row r="20" spans="1:18" x14ac:dyDescent="0.25">
      <c r="A20" s="539"/>
      <c r="B20" s="539"/>
      <c r="C20" s="532"/>
      <c r="D20" s="533"/>
      <c r="E20" s="540"/>
    </row>
    <row r="21" spans="1:18" x14ac:dyDescent="0.25">
      <c r="A21" s="539"/>
      <c r="B21" s="539"/>
      <c r="C21" s="532"/>
      <c r="D21" s="533"/>
      <c r="E21" s="540"/>
    </row>
    <row r="22" spans="1:18" x14ac:dyDescent="0.25">
      <c r="D22" s="533"/>
    </row>
    <row r="23" spans="1:18" x14ac:dyDescent="0.25">
      <c r="A23" s="539"/>
      <c r="B23" s="539"/>
      <c r="C23" s="532"/>
      <c r="D23" s="533"/>
      <c r="E23" s="540"/>
      <c r="P23" s="532"/>
    </row>
    <row r="24" spans="1:18" x14ac:dyDescent="0.25">
      <c r="A24" s="539"/>
      <c r="B24" s="539"/>
      <c r="C24" s="532"/>
      <c r="D24" s="533"/>
      <c r="E24" s="540"/>
    </row>
    <row r="25" spans="1:18" x14ac:dyDescent="0.25">
      <c r="A25" s="539"/>
      <c r="B25" s="539"/>
      <c r="C25" s="532"/>
      <c r="D25" s="533"/>
      <c r="E25" s="540"/>
    </row>
    <row r="26" spans="1:18" x14ac:dyDescent="0.25">
      <c r="A26" s="539"/>
      <c r="B26" s="539"/>
      <c r="C26" s="532"/>
      <c r="D26" s="533"/>
      <c r="E26" s="540"/>
    </row>
    <row r="27" spans="1:18" x14ac:dyDescent="0.25">
      <c r="A27" s="539"/>
      <c r="B27" s="539"/>
      <c r="C27" s="532"/>
      <c r="D27" s="533"/>
      <c r="E27" s="540"/>
    </row>
    <row r="28" spans="1:18" x14ac:dyDescent="0.25">
      <c r="A28" s="539"/>
      <c r="B28" s="539"/>
      <c r="C28" s="532"/>
      <c r="D28" s="533"/>
      <c r="E28" s="540"/>
    </row>
    <row r="29" spans="1:18" x14ac:dyDescent="0.25">
      <c r="A29" s="539"/>
      <c r="B29" s="539"/>
      <c r="C29" s="532"/>
      <c r="D29" s="533"/>
      <c r="E29" s="540"/>
    </row>
    <row r="30" spans="1:18" x14ac:dyDescent="0.25">
      <c r="A30" s="539"/>
      <c r="B30" s="539"/>
      <c r="C30" s="532"/>
      <c r="D30" s="533"/>
      <c r="E30" s="540"/>
    </row>
    <row r="31" spans="1:18" x14ac:dyDescent="0.25">
      <c r="A31" s="539"/>
      <c r="B31" s="539"/>
      <c r="C31" s="532"/>
      <c r="D31" s="533"/>
      <c r="E31" s="540"/>
    </row>
    <row r="32" spans="1:18" x14ac:dyDescent="0.25">
      <c r="A32" s="539"/>
      <c r="B32" s="539"/>
      <c r="C32" s="532"/>
      <c r="D32" s="533"/>
      <c r="E32" s="540"/>
    </row>
    <row r="33" spans="1:16" x14ac:dyDescent="0.25">
      <c r="A33" s="539"/>
      <c r="B33" s="539"/>
      <c r="C33" s="532"/>
      <c r="D33" s="533"/>
      <c r="E33" s="540"/>
    </row>
    <row r="34" spans="1:16" x14ac:dyDescent="0.25">
      <c r="A34" s="539"/>
      <c r="B34" s="539"/>
      <c r="C34" s="532"/>
      <c r="D34" s="533"/>
      <c r="E34" s="540"/>
    </row>
    <row r="35" spans="1:16" x14ac:dyDescent="0.25">
      <c r="A35" s="539"/>
      <c r="B35" s="539"/>
      <c r="C35" s="532"/>
      <c r="D35" s="533"/>
      <c r="E35" s="540"/>
    </row>
    <row r="36" spans="1:16" x14ac:dyDescent="0.25">
      <c r="D36" s="533"/>
    </row>
    <row r="37" spans="1:16" x14ac:dyDescent="0.25">
      <c r="A37" s="539"/>
      <c r="B37" s="539"/>
      <c r="C37" s="532"/>
      <c r="D37" s="533"/>
      <c r="E37" s="540"/>
      <c r="P37" s="532"/>
    </row>
    <row r="38" spans="1:16" x14ac:dyDescent="0.25">
      <c r="A38" s="539"/>
      <c r="B38" s="539"/>
      <c r="C38" s="532"/>
      <c r="D38" s="533"/>
      <c r="E38" s="540"/>
    </row>
    <row r="39" spans="1:16" x14ac:dyDescent="0.25">
      <c r="A39" s="539"/>
      <c r="B39" s="539"/>
      <c r="C39" s="532"/>
      <c r="D39" s="533"/>
      <c r="E39" s="540"/>
    </row>
    <row r="40" spans="1:16" x14ac:dyDescent="0.25">
      <c r="A40" s="539"/>
      <c r="B40" s="539"/>
      <c r="C40" s="532"/>
      <c r="D40" s="533"/>
      <c r="E40" s="540"/>
    </row>
    <row r="41" spans="1:16" x14ac:dyDescent="0.25">
      <c r="A41" s="539"/>
      <c r="B41" s="539"/>
      <c r="C41" s="532"/>
      <c r="D41" s="533"/>
      <c r="E41" s="540"/>
    </row>
    <row r="42" spans="1:16" x14ac:dyDescent="0.25">
      <c r="A42" s="539"/>
      <c r="B42" s="539"/>
      <c r="C42" s="532"/>
      <c r="D42" s="533"/>
      <c r="E42" s="540"/>
    </row>
    <row r="43" spans="1:16" x14ac:dyDescent="0.25">
      <c r="A43" s="539"/>
      <c r="B43" s="539"/>
      <c r="C43" s="532"/>
      <c r="D43" s="533"/>
      <c r="E43" s="540"/>
    </row>
    <row r="44" spans="1:16" x14ac:dyDescent="0.25">
      <c r="A44" s="539"/>
      <c r="B44" s="539"/>
      <c r="C44" s="532"/>
      <c r="D44" s="533"/>
      <c r="E44" s="540"/>
    </row>
    <row r="45" spans="1:16" x14ac:dyDescent="0.25">
      <c r="A45" s="539"/>
      <c r="B45" s="539"/>
      <c r="C45" s="532"/>
      <c r="D45" s="533"/>
      <c r="E45" s="540"/>
    </row>
    <row r="46" spans="1:16" x14ac:dyDescent="0.25">
      <c r="A46" s="539"/>
      <c r="B46" s="539"/>
      <c r="C46" s="532"/>
      <c r="D46" s="533"/>
      <c r="E46" s="540"/>
    </row>
    <row r="47" spans="1:16" x14ac:dyDescent="0.25">
      <c r="A47" s="539"/>
      <c r="B47" s="539"/>
      <c r="C47" s="532"/>
      <c r="D47" s="533"/>
      <c r="E47" s="540"/>
    </row>
    <row r="48" spans="1:16" x14ac:dyDescent="0.25">
      <c r="A48" s="539"/>
      <c r="B48" s="539"/>
      <c r="C48" s="532"/>
      <c r="D48" s="533"/>
      <c r="E48" s="540"/>
    </row>
    <row r="49" spans="1:16" x14ac:dyDescent="0.25">
      <c r="A49" s="539"/>
      <c r="B49" s="539"/>
      <c r="C49" s="532"/>
      <c r="D49" s="533"/>
      <c r="E49" s="540"/>
    </row>
    <row r="50" spans="1:16" x14ac:dyDescent="0.25">
      <c r="D50" s="533"/>
    </row>
    <row r="51" spans="1:16" x14ac:dyDescent="0.25">
      <c r="A51" s="539"/>
      <c r="B51" s="539"/>
      <c r="C51" s="532"/>
      <c r="D51" s="533"/>
      <c r="E51" s="540"/>
      <c r="P51" s="532"/>
    </row>
    <row r="52" spans="1:16" x14ac:dyDescent="0.25">
      <c r="A52" s="539"/>
      <c r="B52" s="539"/>
      <c r="C52" s="532"/>
      <c r="D52" s="533"/>
      <c r="E52" s="540"/>
    </row>
    <row r="53" spans="1:16" x14ac:dyDescent="0.25">
      <c r="A53" s="539"/>
      <c r="B53" s="539"/>
      <c r="C53" s="532"/>
      <c r="D53" s="533"/>
      <c r="E53" s="540"/>
    </row>
    <row r="54" spans="1:16" x14ac:dyDescent="0.25">
      <c r="A54" s="539"/>
      <c r="B54" s="539"/>
      <c r="C54" s="532"/>
      <c r="D54" s="533"/>
      <c r="E54" s="540"/>
    </row>
    <row r="55" spans="1:16" x14ac:dyDescent="0.25">
      <c r="A55" s="539"/>
      <c r="B55" s="539"/>
      <c r="C55" s="532"/>
      <c r="D55" s="533"/>
      <c r="E55" s="540"/>
    </row>
    <row r="56" spans="1:16" x14ac:dyDescent="0.25">
      <c r="A56" s="539"/>
      <c r="B56" s="539"/>
      <c r="C56" s="532"/>
      <c r="D56" s="533"/>
      <c r="E56" s="540"/>
    </row>
    <row r="57" spans="1:16" x14ac:dyDescent="0.25">
      <c r="A57" s="539"/>
      <c r="B57" s="539"/>
      <c r="C57" s="532"/>
      <c r="D57" s="533"/>
      <c r="E57" s="540"/>
    </row>
    <row r="58" spans="1:16" x14ac:dyDescent="0.25">
      <c r="A58" s="539"/>
      <c r="B58" s="539"/>
      <c r="C58" s="532"/>
      <c r="D58" s="533"/>
      <c r="E58" s="540"/>
    </row>
    <row r="59" spans="1:16" x14ac:dyDescent="0.25">
      <c r="A59" s="539"/>
      <c r="B59" s="539"/>
      <c r="C59" s="532"/>
      <c r="D59" s="533"/>
      <c r="E59" s="540"/>
    </row>
    <row r="60" spans="1:16" x14ac:dyDescent="0.25">
      <c r="A60" s="539"/>
      <c r="B60" s="539"/>
      <c r="C60" s="532"/>
      <c r="D60" s="533"/>
      <c r="E60" s="540"/>
    </row>
    <row r="61" spans="1:16" x14ac:dyDescent="0.25">
      <c r="A61" s="539"/>
      <c r="B61" s="539"/>
      <c r="C61" s="532"/>
      <c r="D61" s="533"/>
      <c r="E61" s="540"/>
    </row>
    <row r="62" spans="1:16" x14ac:dyDescent="0.25">
      <c r="A62" s="539"/>
      <c r="B62" s="539"/>
      <c r="C62" s="532"/>
      <c r="D62" s="533"/>
      <c r="E62" s="540"/>
    </row>
    <row r="63" spans="1:16" x14ac:dyDescent="0.25">
      <c r="A63" s="539"/>
      <c r="B63" s="539"/>
      <c r="C63" s="532"/>
      <c r="D63" s="533"/>
      <c r="E63" s="540"/>
    </row>
    <row r="64" spans="1:16" x14ac:dyDescent="0.25">
      <c r="D64" s="533"/>
    </row>
    <row r="65" spans="1:16" x14ac:dyDescent="0.25">
      <c r="A65" s="539"/>
      <c r="B65" s="539"/>
      <c r="C65" s="532"/>
      <c r="D65" s="533"/>
      <c r="E65" s="540"/>
      <c r="P65" s="532"/>
    </row>
    <row r="66" spans="1:16" x14ac:dyDescent="0.25">
      <c r="A66" s="539"/>
      <c r="B66" s="539"/>
      <c r="C66" s="532"/>
      <c r="D66" s="533"/>
      <c r="E66" s="540"/>
    </row>
    <row r="67" spans="1:16" x14ac:dyDescent="0.25">
      <c r="A67" s="539"/>
      <c r="B67" s="539"/>
      <c r="C67" s="532"/>
      <c r="D67" s="533"/>
      <c r="E67" s="540"/>
    </row>
    <row r="68" spans="1:16" x14ac:dyDescent="0.25">
      <c r="A68" s="539"/>
      <c r="B68" s="539"/>
      <c r="C68" s="532"/>
      <c r="D68" s="533"/>
      <c r="E68" s="540"/>
    </row>
    <row r="69" spans="1:16" x14ac:dyDescent="0.25">
      <c r="A69" s="539"/>
      <c r="B69" s="539"/>
      <c r="C69" s="532"/>
      <c r="D69" s="533"/>
      <c r="E69" s="540"/>
    </row>
    <row r="70" spans="1:16" x14ac:dyDescent="0.25">
      <c r="A70" s="539"/>
      <c r="B70" s="539"/>
      <c r="C70" s="532"/>
      <c r="D70" s="533"/>
      <c r="E70" s="540"/>
    </row>
    <row r="71" spans="1:16" x14ac:dyDescent="0.25">
      <c r="A71" s="539"/>
      <c r="B71" s="539"/>
      <c r="C71" s="532"/>
      <c r="D71" s="533"/>
      <c r="E71" s="540"/>
    </row>
    <row r="72" spans="1:16" x14ac:dyDescent="0.25">
      <c r="A72" s="539"/>
      <c r="B72" s="539"/>
      <c r="C72" s="532"/>
      <c r="D72" s="533"/>
      <c r="E72" s="540"/>
    </row>
    <row r="73" spans="1:16" x14ac:dyDescent="0.25">
      <c r="A73" s="539"/>
      <c r="B73" s="539"/>
      <c r="C73" s="532"/>
      <c r="D73" s="533"/>
      <c r="E73" s="540"/>
    </row>
    <row r="74" spans="1:16" x14ac:dyDescent="0.25">
      <c r="A74" s="539"/>
      <c r="B74" s="539"/>
      <c r="C74" s="532"/>
      <c r="D74" s="533"/>
      <c r="E74" s="540"/>
    </row>
    <row r="75" spans="1:16" x14ac:dyDescent="0.25">
      <c r="A75" s="539"/>
      <c r="B75" s="539"/>
      <c r="C75" s="532"/>
      <c r="D75" s="533"/>
      <c r="E75" s="540"/>
    </row>
    <row r="76" spans="1:16" x14ac:dyDescent="0.25">
      <c r="A76" s="539"/>
      <c r="B76" s="539"/>
      <c r="C76" s="532"/>
      <c r="D76" s="533"/>
      <c r="E76" s="540"/>
    </row>
    <row r="77" spans="1:16" x14ac:dyDescent="0.25">
      <c r="A77" s="539"/>
      <c r="B77" s="539"/>
      <c r="C77" s="532"/>
      <c r="D77" s="533"/>
      <c r="E77" s="540"/>
    </row>
    <row r="78" spans="1:16" x14ac:dyDescent="0.25">
      <c r="D78" s="533"/>
    </row>
    <row r="79" spans="1:16" x14ac:dyDescent="0.25">
      <c r="A79" s="539"/>
      <c r="B79" s="539"/>
      <c r="C79" s="532"/>
      <c r="D79" s="533"/>
      <c r="E79" s="540"/>
      <c r="P79" s="532"/>
    </row>
    <row r="80" spans="1:16" x14ac:dyDescent="0.25">
      <c r="A80" s="539"/>
      <c r="B80" s="539"/>
      <c r="C80" s="532"/>
      <c r="D80" s="533"/>
      <c r="E80" s="540"/>
    </row>
    <row r="81" spans="1:16" x14ac:dyDescent="0.25">
      <c r="A81" s="539"/>
      <c r="B81" s="539"/>
      <c r="C81" s="532"/>
      <c r="D81" s="533"/>
      <c r="E81" s="540"/>
    </row>
    <row r="82" spans="1:16" x14ac:dyDescent="0.25">
      <c r="A82" s="539"/>
      <c r="B82" s="539"/>
      <c r="C82" s="532"/>
      <c r="D82" s="533"/>
      <c r="E82" s="540"/>
    </row>
    <row r="83" spans="1:16" x14ac:dyDescent="0.25">
      <c r="A83" s="539"/>
      <c r="B83" s="539"/>
      <c r="C83" s="532"/>
      <c r="D83" s="533"/>
      <c r="E83" s="540"/>
    </row>
    <row r="84" spans="1:16" x14ac:dyDescent="0.25">
      <c r="A84" s="539"/>
      <c r="B84" s="539"/>
      <c r="C84" s="532"/>
      <c r="D84" s="533"/>
      <c r="E84" s="540"/>
    </row>
    <row r="85" spans="1:16" x14ac:dyDescent="0.25">
      <c r="A85" s="539"/>
      <c r="B85" s="539"/>
      <c r="C85" s="532"/>
      <c r="D85" s="533"/>
      <c r="E85" s="540"/>
    </row>
    <row r="86" spans="1:16" x14ac:dyDescent="0.25">
      <c r="A86" s="539"/>
      <c r="B86" s="539"/>
      <c r="C86" s="532"/>
      <c r="D86" s="533"/>
      <c r="E86" s="540"/>
    </row>
    <row r="87" spans="1:16" x14ac:dyDescent="0.25">
      <c r="A87" s="539"/>
      <c r="B87" s="539"/>
      <c r="C87" s="532"/>
      <c r="D87" s="533"/>
      <c r="E87" s="540"/>
    </row>
    <row r="88" spans="1:16" x14ac:dyDescent="0.25">
      <c r="A88" s="539"/>
      <c r="B88" s="539"/>
      <c r="C88" s="532"/>
      <c r="D88" s="533"/>
      <c r="E88" s="540"/>
    </row>
    <row r="89" spans="1:16" x14ac:dyDescent="0.25">
      <c r="A89" s="539"/>
      <c r="B89" s="539"/>
      <c r="C89" s="532"/>
      <c r="D89" s="533"/>
      <c r="E89" s="540"/>
    </row>
    <row r="90" spans="1:16" x14ac:dyDescent="0.25">
      <c r="A90" s="539"/>
      <c r="B90" s="539"/>
      <c r="C90" s="532"/>
      <c r="D90" s="533"/>
      <c r="E90" s="540"/>
    </row>
    <row r="91" spans="1:16" x14ac:dyDescent="0.25">
      <c r="A91" s="539"/>
      <c r="B91" s="539"/>
      <c r="C91" s="532"/>
      <c r="D91" s="533"/>
      <c r="E91" s="540"/>
    </row>
    <row r="92" spans="1:16" x14ac:dyDescent="0.25">
      <c r="D92" s="533"/>
    </row>
    <row r="93" spans="1:16" x14ac:dyDescent="0.25">
      <c r="A93" s="539"/>
      <c r="B93" s="539"/>
      <c r="C93" s="532"/>
      <c r="D93" s="533"/>
      <c r="E93" s="540"/>
      <c r="P93" s="532"/>
    </row>
    <row r="94" spans="1:16" x14ac:dyDescent="0.25">
      <c r="A94" s="539"/>
      <c r="B94" s="539"/>
      <c r="C94" s="532"/>
      <c r="D94" s="533"/>
      <c r="E94" s="540"/>
    </row>
    <row r="95" spans="1:16" x14ac:dyDescent="0.25">
      <c r="A95" s="539"/>
      <c r="B95" s="539"/>
      <c r="C95" s="532"/>
      <c r="D95" s="533"/>
      <c r="E95" s="540"/>
    </row>
    <row r="96" spans="1:16" x14ac:dyDescent="0.25">
      <c r="A96" s="539"/>
      <c r="B96" s="539"/>
      <c r="C96" s="532"/>
      <c r="D96" s="533"/>
      <c r="E96" s="540"/>
    </row>
    <row r="97" spans="1:16" x14ac:dyDescent="0.25">
      <c r="A97" s="539"/>
      <c r="B97" s="539"/>
      <c r="C97" s="532"/>
      <c r="D97" s="533"/>
      <c r="E97" s="540"/>
    </row>
    <row r="98" spans="1:16" x14ac:dyDescent="0.25">
      <c r="A98" s="539"/>
      <c r="B98" s="539"/>
      <c r="C98" s="532"/>
      <c r="D98" s="533"/>
      <c r="E98" s="540"/>
    </row>
    <row r="99" spans="1:16" x14ac:dyDescent="0.25">
      <c r="A99" s="539"/>
      <c r="B99" s="539"/>
      <c r="C99" s="532"/>
      <c r="D99" s="533"/>
      <c r="E99" s="540"/>
    </row>
    <row r="100" spans="1:16" x14ac:dyDescent="0.25">
      <c r="A100" s="539"/>
      <c r="B100" s="539"/>
      <c r="C100" s="532"/>
      <c r="D100" s="533"/>
      <c r="E100" s="540"/>
    </row>
    <row r="101" spans="1:16" x14ac:dyDescent="0.25">
      <c r="A101" s="539"/>
      <c r="B101" s="539"/>
      <c r="C101" s="532"/>
      <c r="D101" s="533"/>
      <c r="E101" s="540"/>
    </row>
    <row r="102" spans="1:16" x14ac:dyDescent="0.25">
      <c r="A102" s="539"/>
      <c r="B102" s="539"/>
      <c r="C102" s="532"/>
      <c r="D102" s="533"/>
      <c r="E102" s="540"/>
    </row>
    <row r="103" spans="1:16" x14ac:dyDescent="0.25">
      <c r="A103" s="539"/>
      <c r="B103" s="539"/>
      <c r="C103" s="532"/>
      <c r="D103" s="533"/>
      <c r="E103" s="540"/>
    </row>
    <row r="104" spans="1:16" x14ac:dyDescent="0.25">
      <c r="A104" s="539"/>
      <c r="B104" s="539"/>
      <c r="C104" s="532"/>
      <c r="D104" s="533"/>
      <c r="E104" s="540"/>
    </row>
    <row r="105" spans="1:16" x14ac:dyDescent="0.25">
      <c r="A105" s="539"/>
      <c r="B105" s="539"/>
      <c r="C105" s="532"/>
      <c r="D105" s="533"/>
      <c r="E105" s="540"/>
    </row>
    <row r="106" spans="1:16" x14ac:dyDescent="0.25">
      <c r="D106" s="533"/>
    </row>
    <row r="107" spans="1:16" x14ac:dyDescent="0.25">
      <c r="A107" s="539"/>
      <c r="B107" s="539"/>
      <c r="C107" s="532"/>
      <c r="D107" s="533"/>
      <c r="E107" s="540"/>
      <c r="P107" s="532"/>
    </row>
    <row r="108" spans="1:16" x14ac:dyDescent="0.25">
      <c r="A108" s="539"/>
      <c r="B108" s="539"/>
      <c r="C108" s="532"/>
      <c r="D108" s="533"/>
      <c r="E108" s="540"/>
    </row>
    <row r="109" spans="1:16" x14ac:dyDescent="0.25">
      <c r="A109" s="539"/>
      <c r="B109" s="539"/>
      <c r="C109" s="532"/>
      <c r="D109" s="533"/>
      <c r="E109" s="540"/>
    </row>
    <row r="110" spans="1:16" x14ac:dyDescent="0.25">
      <c r="A110" s="539"/>
      <c r="B110" s="539"/>
      <c r="C110" s="532"/>
      <c r="D110" s="533"/>
      <c r="E110" s="540"/>
    </row>
    <row r="111" spans="1:16" x14ac:dyDescent="0.25">
      <c r="A111" s="539"/>
      <c r="B111" s="539"/>
      <c r="C111" s="532"/>
      <c r="D111" s="533"/>
      <c r="E111" s="540"/>
    </row>
    <row r="112" spans="1:16" x14ac:dyDescent="0.25">
      <c r="A112" s="539"/>
      <c r="B112" s="539"/>
      <c r="C112" s="532"/>
      <c r="D112" s="533"/>
      <c r="E112" s="540"/>
    </row>
    <row r="113" spans="1:16" x14ac:dyDescent="0.25">
      <c r="A113" s="539"/>
      <c r="B113" s="539"/>
      <c r="C113" s="532"/>
      <c r="D113" s="533"/>
      <c r="E113" s="540"/>
    </row>
    <row r="114" spans="1:16" x14ac:dyDescent="0.25">
      <c r="A114" s="539"/>
      <c r="B114" s="539"/>
      <c r="C114" s="532"/>
      <c r="D114" s="533"/>
      <c r="E114" s="540"/>
    </row>
    <row r="115" spans="1:16" x14ac:dyDescent="0.25">
      <c r="A115" s="539"/>
      <c r="B115" s="539"/>
      <c r="C115" s="532"/>
      <c r="D115" s="533"/>
      <c r="E115" s="540"/>
    </row>
    <row r="116" spans="1:16" x14ac:dyDescent="0.25">
      <c r="A116" s="539"/>
      <c r="B116" s="539"/>
      <c r="C116" s="532"/>
      <c r="D116" s="533"/>
      <c r="E116" s="540"/>
    </row>
    <row r="117" spans="1:16" x14ac:dyDescent="0.25">
      <c r="A117" s="539"/>
      <c r="B117" s="539"/>
      <c r="C117" s="532"/>
      <c r="D117" s="533"/>
      <c r="E117" s="540"/>
    </row>
    <row r="118" spans="1:16" x14ac:dyDescent="0.25">
      <c r="A118" s="539"/>
      <c r="B118" s="539"/>
      <c r="C118" s="532"/>
      <c r="D118" s="533"/>
      <c r="E118" s="540"/>
    </row>
    <row r="119" spans="1:16" x14ac:dyDescent="0.25">
      <c r="A119" s="539"/>
      <c r="B119" s="539"/>
      <c r="C119" s="532"/>
      <c r="D119" s="533"/>
      <c r="E119" s="540"/>
    </row>
    <row r="120" spans="1:16" x14ac:dyDescent="0.25">
      <c r="D120" s="533"/>
    </row>
    <row r="121" spans="1:16" x14ac:dyDescent="0.25">
      <c r="A121" s="539"/>
      <c r="B121" s="539"/>
      <c r="C121" s="532"/>
      <c r="D121" s="533"/>
      <c r="E121" s="540"/>
      <c r="P121" s="532"/>
    </row>
    <row r="122" spans="1:16" x14ac:dyDescent="0.25">
      <c r="A122" s="539"/>
      <c r="B122" s="539"/>
      <c r="C122" s="532"/>
      <c r="D122" s="533"/>
      <c r="E122" s="540"/>
    </row>
    <row r="123" spans="1:16" x14ac:dyDescent="0.25">
      <c r="A123" s="539"/>
      <c r="B123" s="539"/>
      <c r="C123" s="532"/>
      <c r="D123" s="533"/>
      <c r="E123" s="540"/>
    </row>
    <row r="124" spans="1:16" x14ac:dyDescent="0.25">
      <c r="A124" s="539"/>
      <c r="B124" s="539"/>
      <c r="C124" s="532"/>
      <c r="D124" s="533"/>
      <c r="E124" s="540"/>
    </row>
    <row r="125" spans="1:16" x14ac:dyDescent="0.25">
      <c r="A125" s="539"/>
      <c r="B125" s="539"/>
      <c r="C125" s="532"/>
      <c r="D125" s="533"/>
      <c r="E125" s="540"/>
    </row>
    <row r="126" spans="1:16" x14ac:dyDescent="0.25">
      <c r="A126" s="539"/>
      <c r="B126" s="539"/>
      <c r="C126" s="532"/>
      <c r="D126" s="533"/>
      <c r="E126" s="540"/>
    </row>
    <row r="127" spans="1:16" x14ac:dyDescent="0.25">
      <c r="A127" s="539"/>
      <c r="B127" s="539"/>
      <c r="C127" s="532"/>
      <c r="D127" s="533"/>
      <c r="E127" s="540"/>
    </row>
    <row r="128" spans="1:16" x14ac:dyDescent="0.25">
      <c r="A128" s="539"/>
      <c r="B128" s="539"/>
      <c r="C128" s="532"/>
      <c r="D128" s="533"/>
      <c r="E128" s="540"/>
    </row>
    <row r="129" spans="1:16" x14ac:dyDescent="0.25">
      <c r="A129" s="539"/>
      <c r="B129" s="539"/>
      <c r="C129" s="532"/>
      <c r="D129" s="533"/>
      <c r="E129" s="540"/>
    </row>
    <row r="130" spans="1:16" x14ac:dyDescent="0.25">
      <c r="A130" s="539"/>
      <c r="B130" s="539"/>
      <c r="C130" s="532"/>
      <c r="D130" s="533"/>
      <c r="E130" s="540"/>
    </row>
    <row r="131" spans="1:16" x14ac:dyDescent="0.25">
      <c r="A131" s="539"/>
      <c r="B131" s="539"/>
      <c r="C131" s="532"/>
      <c r="D131" s="533"/>
      <c r="E131" s="540"/>
    </row>
    <row r="132" spans="1:16" x14ac:dyDescent="0.25">
      <c r="A132" s="539"/>
      <c r="B132" s="539"/>
      <c r="C132" s="532"/>
      <c r="D132" s="533"/>
      <c r="E132" s="540"/>
    </row>
    <row r="133" spans="1:16" x14ac:dyDescent="0.25">
      <c r="A133" s="539"/>
      <c r="B133" s="539"/>
      <c r="C133" s="532"/>
      <c r="D133" s="533"/>
      <c r="E133" s="540"/>
    </row>
    <row r="134" spans="1:16" x14ac:dyDescent="0.25">
      <c r="D134" s="533"/>
    </row>
    <row r="135" spans="1:16" x14ac:dyDescent="0.25">
      <c r="A135" s="541"/>
      <c r="B135" s="541"/>
      <c r="C135" s="532"/>
      <c r="D135" s="533"/>
      <c r="E135" s="540"/>
      <c r="P135" s="532"/>
    </row>
    <row r="136" spans="1:16" x14ac:dyDescent="0.25">
      <c r="A136" s="541"/>
      <c r="B136" s="541"/>
      <c r="C136" s="532"/>
      <c r="D136" s="533"/>
      <c r="E136" s="540"/>
    </row>
    <row r="137" spans="1:16" x14ac:dyDescent="0.25">
      <c r="A137" s="541"/>
      <c r="B137" s="541"/>
      <c r="C137" s="532"/>
      <c r="D137" s="533"/>
      <c r="E137" s="540"/>
    </row>
    <row r="138" spans="1:16" x14ac:dyDescent="0.25">
      <c r="A138" s="541"/>
      <c r="B138" s="541"/>
      <c r="C138" s="532"/>
      <c r="D138" s="533"/>
      <c r="E138" s="540"/>
    </row>
    <row r="139" spans="1:16" x14ac:dyDescent="0.25">
      <c r="A139" s="541"/>
      <c r="B139" s="541"/>
      <c r="C139" s="532"/>
      <c r="D139" s="533"/>
      <c r="E139" s="540"/>
    </row>
    <row r="140" spans="1:16" x14ac:dyDescent="0.25">
      <c r="A140" s="541"/>
      <c r="B140" s="541"/>
      <c r="C140" s="532"/>
      <c r="D140" s="533"/>
      <c r="E140" s="540"/>
    </row>
    <row r="141" spans="1:16" x14ac:dyDescent="0.25">
      <c r="A141" s="541"/>
      <c r="B141" s="541"/>
      <c r="C141" s="532"/>
      <c r="D141" s="533"/>
      <c r="E141" s="540"/>
    </row>
    <row r="142" spans="1:16" x14ac:dyDescent="0.25">
      <c r="A142" s="541"/>
      <c r="B142" s="541"/>
      <c r="C142" s="532"/>
      <c r="D142" s="533"/>
      <c r="E142" s="540"/>
    </row>
    <row r="143" spans="1:16" x14ac:dyDescent="0.25">
      <c r="A143" s="541"/>
      <c r="B143" s="541"/>
      <c r="C143" s="532"/>
      <c r="D143" s="533"/>
      <c r="E143" s="540"/>
    </row>
    <row r="144" spans="1:16" x14ac:dyDescent="0.25">
      <c r="D144" s="533"/>
    </row>
    <row r="145" spans="1:16" x14ac:dyDescent="0.25">
      <c r="A145" s="541"/>
      <c r="B145" s="541"/>
      <c r="C145" s="532"/>
      <c r="D145" s="533"/>
      <c r="E145" s="540"/>
      <c r="P145" s="532"/>
    </row>
    <row r="146" spans="1:16" x14ac:dyDescent="0.25">
      <c r="A146" s="541"/>
      <c r="B146" s="541"/>
      <c r="C146" s="532"/>
      <c r="D146" s="533"/>
      <c r="E146" s="540"/>
    </row>
    <row r="147" spans="1:16" x14ac:dyDescent="0.25">
      <c r="A147" s="541"/>
      <c r="B147" s="541"/>
      <c r="C147" s="532"/>
      <c r="D147" s="533"/>
      <c r="E147" s="540"/>
    </row>
    <row r="148" spans="1:16" x14ac:dyDescent="0.25">
      <c r="A148" s="541"/>
      <c r="B148" s="541"/>
      <c r="C148" s="532"/>
      <c r="D148" s="533"/>
      <c r="E148" s="540"/>
    </row>
    <row r="149" spans="1:16" x14ac:dyDescent="0.25">
      <c r="A149" s="541"/>
      <c r="B149" s="541"/>
      <c r="C149" s="532"/>
      <c r="D149" s="533"/>
      <c r="E149" s="540"/>
    </row>
    <row r="150" spans="1:16" x14ac:dyDescent="0.25">
      <c r="A150" s="541"/>
      <c r="B150" s="541"/>
      <c r="C150" s="532"/>
      <c r="D150" s="533"/>
      <c r="E150" s="540"/>
    </row>
    <row r="151" spans="1:16" x14ac:dyDescent="0.25">
      <c r="A151" s="541"/>
      <c r="B151" s="541"/>
      <c r="C151" s="532"/>
      <c r="D151" s="533"/>
      <c r="E151" s="540"/>
    </row>
    <row r="152" spans="1:16" x14ac:dyDescent="0.25">
      <c r="A152" s="541"/>
      <c r="B152" s="541"/>
      <c r="C152" s="532"/>
      <c r="D152" s="533"/>
      <c r="E152" s="540"/>
    </row>
    <row r="153" spans="1:16" x14ac:dyDescent="0.25">
      <c r="A153" s="541"/>
      <c r="B153" s="541"/>
      <c r="C153" s="532"/>
      <c r="D153" s="533"/>
      <c r="E153" s="540"/>
    </row>
    <row r="154" spans="1:16" x14ac:dyDescent="0.25">
      <c r="D154" s="533"/>
    </row>
    <row r="155" spans="1:16" x14ac:dyDescent="0.25">
      <c r="A155" s="541"/>
      <c r="B155" s="541"/>
      <c r="C155" s="532"/>
      <c r="D155" s="533"/>
      <c r="E155" s="540"/>
      <c r="P155" s="532"/>
    </row>
    <row r="156" spans="1:16" x14ac:dyDescent="0.25">
      <c r="A156" s="541"/>
      <c r="B156" s="541"/>
      <c r="C156" s="532"/>
      <c r="D156" s="533"/>
      <c r="E156" s="540"/>
    </row>
    <row r="157" spans="1:16" x14ac:dyDescent="0.25">
      <c r="A157" s="541"/>
      <c r="B157" s="541"/>
      <c r="C157" s="532"/>
      <c r="D157" s="533"/>
      <c r="E157" s="540"/>
    </row>
    <row r="158" spans="1:16" x14ac:dyDescent="0.25">
      <c r="A158" s="541"/>
      <c r="B158" s="541"/>
      <c r="C158" s="532"/>
      <c r="D158" s="533"/>
      <c r="E158" s="540"/>
    </row>
    <row r="159" spans="1:16" x14ac:dyDescent="0.25">
      <c r="A159" s="541"/>
      <c r="B159" s="541"/>
      <c r="C159" s="532"/>
      <c r="D159" s="533"/>
      <c r="E159" s="540"/>
    </row>
    <row r="160" spans="1:16" x14ac:dyDescent="0.25">
      <c r="A160" s="541"/>
      <c r="B160" s="541"/>
      <c r="C160" s="532"/>
      <c r="D160" s="533"/>
      <c r="E160" s="540"/>
    </row>
    <row r="161" spans="1:16" x14ac:dyDescent="0.25">
      <c r="A161" s="541"/>
      <c r="B161" s="541"/>
      <c r="C161" s="532"/>
      <c r="D161" s="533"/>
      <c r="E161" s="540"/>
    </row>
    <row r="162" spans="1:16" x14ac:dyDescent="0.25">
      <c r="A162" s="541"/>
      <c r="B162" s="541"/>
      <c r="C162" s="532"/>
      <c r="D162" s="533"/>
      <c r="E162" s="540"/>
    </row>
    <row r="163" spans="1:16" x14ac:dyDescent="0.25">
      <c r="A163" s="541"/>
      <c r="B163" s="541"/>
      <c r="C163" s="532"/>
      <c r="D163" s="533"/>
      <c r="E163" s="540"/>
    </row>
    <row r="164" spans="1:16" x14ac:dyDescent="0.25">
      <c r="D164" s="533"/>
    </row>
    <row r="165" spans="1:16" x14ac:dyDescent="0.25">
      <c r="A165" s="541"/>
      <c r="B165" s="541"/>
      <c r="C165" s="532"/>
      <c r="D165" s="533"/>
      <c r="E165" s="540"/>
      <c r="P165" s="532"/>
    </row>
    <row r="166" spans="1:16" x14ac:dyDescent="0.25">
      <c r="A166" s="541"/>
      <c r="B166" s="541"/>
      <c r="C166" s="532"/>
      <c r="D166" s="533"/>
      <c r="E166" s="540"/>
    </row>
    <row r="167" spans="1:16" x14ac:dyDescent="0.25">
      <c r="A167" s="541"/>
      <c r="B167" s="541"/>
      <c r="C167" s="532"/>
      <c r="D167" s="533"/>
      <c r="E167" s="540"/>
    </row>
    <row r="168" spans="1:16" x14ac:dyDescent="0.25">
      <c r="A168" s="541"/>
      <c r="B168" s="541"/>
      <c r="C168" s="532"/>
      <c r="D168" s="533"/>
      <c r="E168" s="540"/>
    </row>
    <row r="169" spans="1:16" x14ac:dyDescent="0.25">
      <c r="A169" s="541"/>
      <c r="B169" s="541"/>
      <c r="C169" s="532"/>
      <c r="D169" s="533"/>
      <c r="E169" s="540"/>
    </row>
    <row r="170" spans="1:16" x14ac:dyDescent="0.25">
      <c r="A170" s="541"/>
      <c r="B170" s="541"/>
      <c r="C170" s="532"/>
      <c r="D170" s="533"/>
      <c r="E170" s="540"/>
    </row>
    <row r="171" spans="1:16" x14ac:dyDescent="0.25">
      <c r="A171" s="541"/>
      <c r="B171" s="541"/>
      <c r="C171" s="532"/>
      <c r="D171" s="533"/>
      <c r="E171" s="540"/>
    </row>
    <row r="172" spans="1:16" x14ac:dyDescent="0.25">
      <c r="A172" s="541"/>
      <c r="B172" s="541"/>
      <c r="C172" s="532"/>
      <c r="D172" s="533"/>
      <c r="E172" s="540"/>
    </row>
    <row r="173" spans="1:16" x14ac:dyDescent="0.25">
      <c r="A173" s="541"/>
      <c r="B173" s="541"/>
      <c r="C173" s="532"/>
      <c r="D173" s="533"/>
      <c r="E173" s="540"/>
    </row>
    <row r="174" spans="1:16" x14ac:dyDescent="0.25">
      <c r="D174" s="533"/>
    </row>
    <row r="175" spans="1:16" x14ac:dyDescent="0.25">
      <c r="A175" s="541"/>
      <c r="B175" s="541"/>
      <c r="C175" s="532"/>
      <c r="D175" s="533"/>
      <c r="E175" s="540"/>
      <c r="P175" s="532"/>
    </row>
    <row r="176" spans="1:16" x14ac:dyDescent="0.25">
      <c r="A176" s="541"/>
      <c r="B176" s="541"/>
      <c r="C176" s="532"/>
      <c r="D176" s="533"/>
      <c r="E176" s="540"/>
    </row>
    <row r="177" spans="1:16" x14ac:dyDescent="0.25">
      <c r="A177" s="541"/>
      <c r="B177" s="541"/>
      <c r="C177" s="532"/>
      <c r="D177" s="533"/>
      <c r="E177" s="540"/>
    </row>
    <row r="178" spans="1:16" x14ac:dyDescent="0.25">
      <c r="A178" s="541"/>
      <c r="B178" s="541"/>
      <c r="C178" s="532"/>
      <c r="D178" s="533"/>
      <c r="E178" s="540"/>
    </row>
    <row r="179" spans="1:16" x14ac:dyDescent="0.25">
      <c r="A179" s="541"/>
      <c r="B179" s="541"/>
      <c r="C179" s="532"/>
      <c r="D179" s="533"/>
      <c r="E179" s="540"/>
    </row>
    <row r="180" spans="1:16" x14ac:dyDescent="0.25">
      <c r="A180" s="541"/>
      <c r="B180" s="541"/>
      <c r="C180" s="532"/>
      <c r="D180" s="533"/>
      <c r="E180" s="540"/>
    </row>
    <row r="181" spans="1:16" x14ac:dyDescent="0.25">
      <c r="A181" s="541"/>
      <c r="B181" s="541"/>
      <c r="C181" s="532"/>
      <c r="D181" s="533"/>
      <c r="E181" s="540"/>
    </row>
    <row r="182" spans="1:16" x14ac:dyDescent="0.25">
      <c r="A182" s="541"/>
      <c r="B182" s="541"/>
      <c r="C182" s="532"/>
      <c r="D182" s="533"/>
      <c r="E182" s="540"/>
    </row>
    <row r="183" spans="1:16" x14ac:dyDescent="0.25">
      <c r="A183" s="541"/>
      <c r="B183" s="541"/>
      <c r="C183" s="532"/>
      <c r="D183" s="533"/>
      <c r="E183" s="540"/>
    </row>
    <row r="184" spans="1:16" x14ac:dyDescent="0.25">
      <c r="D184" s="533"/>
    </row>
    <row r="185" spans="1:16" x14ac:dyDescent="0.25">
      <c r="A185" s="541"/>
      <c r="B185" s="541"/>
      <c r="C185" s="532"/>
      <c r="D185" s="533"/>
      <c r="E185" s="540"/>
      <c r="P185" s="532"/>
    </row>
    <row r="186" spans="1:16" x14ac:dyDescent="0.25">
      <c r="A186" s="541"/>
      <c r="B186" s="541"/>
      <c r="C186" s="532"/>
      <c r="D186" s="533"/>
      <c r="E186" s="540"/>
    </row>
    <row r="187" spans="1:16" x14ac:dyDescent="0.25">
      <c r="A187" s="541"/>
      <c r="B187" s="541"/>
      <c r="C187" s="532"/>
      <c r="D187" s="533"/>
      <c r="E187" s="540"/>
    </row>
    <row r="188" spans="1:16" x14ac:dyDescent="0.25">
      <c r="A188" s="541"/>
      <c r="B188" s="541"/>
      <c r="C188" s="532"/>
      <c r="D188" s="533"/>
      <c r="E188" s="540"/>
    </row>
    <row r="189" spans="1:16" x14ac:dyDescent="0.25">
      <c r="A189" s="541"/>
      <c r="B189" s="541"/>
      <c r="C189" s="532"/>
      <c r="D189" s="533"/>
      <c r="E189" s="540"/>
    </row>
    <row r="190" spans="1:16" x14ac:dyDescent="0.25">
      <c r="A190" s="541"/>
      <c r="B190" s="541"/>
      <c r="C190" s="532"/>
      <c r="D190" s="533"/>
      <c r="E190" s="540"/>
    </row>
    <row r="191" spans="1:16" x14ac:dyDescent="0.25">
      <c r="A191" s="541"/>
      <c r="B191" s="541"/>
      <c r="C191" s="532"/>
      <c r="D191" s="533"/>
      <c r="E191" s="540"/>
    </row>
    <row r="192" spans="1:16" x14ac:dyDescent="0.25">
      <c r="A192" s="541"/>
      <c r="B192" s="541"/>
      <c r="C192" s="532"/>
      <c r="D192" s="533"/>
      <c r="E192" s="540"/>
    </row>
    <row r="193" spans="1:16" x14ac:dyDescent="0.25">
      <c r="A193" s="541"/>
      <c r="B193" s="541"/>
      <c r="C193" s="532"/>
      <c r="D193" s="533"/>
      <c r="E193" s="540"/>
    </row>
    <row r="194" spans="1:16" x14ac:dyDescent="0.25">
      <c r="D194" s="533"/>
    </row>
    <row r="195" spans="1:16" x14ac:dyDescent="0.25">
      <c r="A195" s="541"/>
      <c r="B195" s="541"/>
      <c r="C195" s="532"/>
      <c r="D195" s="533"/>
      <c r="E195" s="540"/>
      <c r="P195" s="532"/>
    </row>
    <row r="196" spans="1:16" x14ac:dyDescent="0.25">
      <c r="A196" s="541"/>
      <c r="B196" s="541"/>
      <c r="C196" s="532"/>
      <c r="D196" s="533"/>
      <c r="E196" s="540"/>
    </row>
    <row r="197" spans="1:16" x14ac:dyDescent="0.25">
      <c r="A197" s="541"/>
      <c r="B197" s="541"/>
      <c r="C197" s="532"/>
      <c r="D197" s="533"/>
      <c r="E197" s="540"/>
    </row>
    <row r="198" spans="1:16" x14ac:dyDescent="0.25">
      <c r="A198" s="541"/>
      <c r="B198" s="541"/>
      <c r="C198" s="532"/>
      <c r="D198" s="533"/>
      <c r="E198" s="540"/>
    </row>
    <row r="199" spans="1:16" x14ac:dyDescent="0.25">
      <c r="A199" s="541"/>
      <c r="B199" s="541"/>
      <c r="C199" s="532"/>
      <c r="D199" s="533"/>
      <c r="E199" s="540"/>
    </row>
    <row r="200" spans="1:16" x14ac:dyDescent="0.25">
      <c r="A200" s="541"/>
      <c r="B200" s="541"/>
      <c r="C200" s="532"/>
      <c r="D200" s="533"/>
      <c r="E200" s="540"/>
    </row>
    <row r="201" spans="1:16" x14ac:dyDescent="0.25">
      <c r="A201" s="541"/>
      <c r="B201" s="541"/>
      <c r="C201" s="532"/>
      <c r="D201" s="533"/>
      <c r="E201" s="540"/>
    </row>
    <row r="202" spans="1:16" x14ac:dyDescent="0.25">
      <c r="A202" s="541"/>
      <c r="B202" s="541"/>
      <c r="C202" s="532"/>
      <c r="D202" s="533"/>
      <c r="E202" s="540"/>
    </row>
    <row r="203" spans="1:16" x14ac:dyDescent="0.25">
      <c r="A203" s="541"/>
      <c r="B203" s="541"/>
      <c r="C203" s="532"/>
      <c r="D203" s="533"/>
      <c r="E203" s="540"/>
    </row>
  </sheetData>
  <sheetProtection algorithmName="SHA-512" hashValue="wEFhXzDUHTWm595thQgfaWojFgc+tdfxN/SPXBkrbMr+R+pk+jLGNrm24zyFYb7q/YNpd66H6djaLRpVSZVJXA==" saltValue="vyerB6exWnRy7jGcNDPXew==" spinCount="100000" sheet="1" formatCells="0" formatColumns="0" formatRows="0"/>
  <autoFilter ref="A1:DG210" xr:uid="{50965C60-7C05-4562-8966-E58F2C33B023}"/>
  <conditionalFormatting sqref="D2:D7">
    <cfRule type="expression" priority="1">
      <formula>CELL("protect", INDIRECT(ADDRESS(ROW(),COLUMN())))=1</formula>
    </cfRule>
  </conditionalFormatting>
  <pageMargins left="0.25" right="0.25" top="0.75" bottom="0.75" header="0.3" footer="0.3"/>
  <pageSetup scale="54" orientation="landscape" r:id="rId1"/>
  <headerFooter>
    <oddFooter>&amp;L&amp;"Times New Roman,Italic"&amp;9&amp;Z&amp;F  &amp;A&amp;R&amp;"Times New Roman,Italic"&amp;9&amp;D&amp;T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4FDE-5BD5-4206-93D7-4494DA1B0D9F}">
  <sheetPr>
    <tabColor rgb="FFFF33CC"/>
    <pageSetUpPr fitToPage="1"/>
  </sheetPr>
  <dimension ref="A1:DG471"/>
  <sheetViews>
    <sheetView workbookViewId="0">
      <pane ySplit="1" topLeftCell="A2" activePane="bottomLeft" state="frozen"/>
      <selection activeCell="G1" sqref="G1"/>
      <selection pane="bottomLeft" activeCell="D2" sqref="D2"/>
    </sheetView>
  </sheetViews>
  <sheetFormatPr defaultColWidth="8.6640625" defaultRowHeight="13.2" outlineLevelCol="1" x14ac:dyDescent="0.25"/>
  <cols>
    <col min="1" max="1" width="17" style="36" bestFit="1" customWidth="1"/>
    <col min="2" max="2" width="48.5546875" style="36" bestFit="1" customWidth="1"/>
    <col min="3" max="3" width="12.5546875" style="36" customWidth="1"/>
    <col min="4" max="4" width="25.33203125" style="36" customWidth="1"/>
    <col min="5" max="5" width="14.44140625" style="36" customWidth="1"/>
    <col min="6" max="6" width="16.5546875" style="36" customWidth="1"/>
    <col min="7" max="7" width="48.5546875" style="36" customWidth="1" outlineLevel="1"/>
    <col min="8" max="8" width="14.5546875" style="36" customWidth="1" outlineLevel="1"/>
    <col min="9" max="10" width="9.33203125" style="36" customWidth="1" outlineLevel="1"/>
    <col min="11" max="11" width="27.44140625" style="36" bestFit="1" customWidth="1" outlineLevel="1"/>
    <col min="12" max="12" width="23.44140625" style="36" bestFit="1" customWidth="1" outlineLevel="1"/>
    <col min="13" max="13" width="10.44140625" style="36" bestFit="1" customWidth="1" outlineLevel="1"/>
    <col min="14" max="15" width="12.33203125" style="36" bestFit="1" customWidth="1" outlineLevel="1"/>
    <col min="16" max="16" width="16.44140625" style="36" bestFit="1" customWidth="1"/>
    <col min="17" max="17" width="8.6640625" style="36"/>
    <col min="18" max="18" width="14.44140625" style="36" customWidth="1"/>
    <col min="19" max="19" width="12.33203125" style="36" bestFit="1" customWidth="1"/>
    <col min="20" max="20" width="17" style="36" bestFit="1" customWidth="1"/>
    <col min="21" max="16384" width="8.6640625" style="36"/>
  </cols>
  <sheetData>
    <row r="1" spans="1:111" x14ac:dyDescent="0.25">
      <c r="A1" s="36" t="s">
        <v>917</v>
      </c>
      <c r="B1" s="524" t="s">
        <v>918</v>
      </c>
      <c r="C1" s="524" t="s">
        <v>386</v>
      </c>
      <c r="D1" s="525" t="s">
        <v>919</v>
      </c>
      <c r="E1" s="526" t="s">
        <v>920</v>
      </c>
      <c r="F1" s="527" t="s">
        <v>921</v>
      </c>
      <c r="G1" s="527" t="s">
        <v>922</v>
      </c>
      <c r="H1" s="528" t="s">
        <v>292</v>
      </c>
      <c r="I1" s="542" t="s">
        <v>923</v>
      </c>
      <c r="J1" s="542" t="s">
        <v>924</v>
      </c>
      <c r="K1" s="543" t="s">
        <v>925</v>
      </c>
      <c r="L1" s="542" t="s">
        <v>961</v>
      </c>
      <c r="M1" s="542" t="s">
        <v>381</v>
      </c>
      <c r="N1" s="542" t="s">
        <v>927</v>
      </c>
      <c r="O1" s="542" t="s">
        <v>928</v>
      </c>
      <c r="P1" s="544" t="s">
        <v>929</v>
      </c>
      <c r="Q1" s="528" t="s">
        <v>930</v>
      </c>
      <c r="R1" s="542" t="s">
        <v>931</v>
      </c>
      <c r="S1" s="545" t="s">
        <v>386</v>
      </c>
      <c r="T1" s="546" t="s">
        <v>932</v>
      </c>
      <c r="DG1" s="531"/>
    </row>
    <row r="2" spans="1:111" x14ac:dyDescent="0.25">
      <c r="A2" s="539" t="s">
        <v>962</v>
      </c>
      <c r="B2" s="539" t="s">
        <v>263</v>
      </c>
      <c r="C2" s="532" t="s">
        <v>963</v>
      </c>
      <c r="D2" s="533" t="str">
        <f>[1]!HsSetValue(E2,"FCC","Scenario#"&amp;Q2&amp;";Years#"&amp;J2&amp;";Period#"&amp;I2&amp;";View#"&amp;R2&amp;";Entity#"&amp;H2&amp;";Data Source#"&amp;K2&amp;";Account#"&amp;F2&amp;";Intercompany#"&amp;L2&amp;";Movement#"&amp;P2&amp;";Consolidation#"&amp;T2&amp;";Custom1#"&amp;M2&amp;";Custom2#"&amp;N2&amp;";Custom3#"&amp;O2&amp;";Custom4#"&amp;S2&amp;"")</f>
        <v>#Invalid Syntax</v>
      </c>
      <c r="E2" s="547">
        <f>+'Capital Assets'!$E$18</f>
        <v>0</v>
      </c>
      <c r="F2" s="36">
        <v>1581000</v>
      </c>
      <c r="G2" s="36" t="s">
        <v>964</v>
      </c>
      <c r="H2" s="36" t="e">
        <f>VLOOKUP('Capital Assets'!D4,'Entity List for 6.30.2025'!A:C,3,FALSE)</f>
        <v>#N/A</v>
      </c>
      <c r="I2" s="536" t="s">
        <v>936</v>
      </c>
      <c r="J2" s="36" t="s">
        <v>1178</v>
      </c>
      <c r="K2" s="36" t="s">
        <v>938</v>
      </c>
      <c r="L2" s="36" t="s">
        <v>939</v>
      </c>
      <c r="M2" s="36" t="s">
        <v>416</v>
      </c>
      <c r="N2" s="36" t="s">
        <v>941</v>
      </c>
      <c r="O2" s="36" t="s">
        <v>942</v>
      </c>
      <c r="P2" s="532" t="s">
        <v>965</v>
      </c>
      <c r="Q2" s="36" t="s">
        <v>944</v>
      </c>
      <c r="R2" s="36" t="s">
        <v>945</v>
      </c>
      <c r="S2" s="36" t="s">
        <v>946</v>
      </c>
      <c r="T2" s="36" t="s">
        <v>947</v>
      </c>
    </row>
    <row r="3" spans="1:111" x14ac:dyDescent="0.25">
      <c r="A3" s="539" t="s">
        <v>962</v>
      </c>
      <c r="B3" s="539" t="s">
        <v>265</v>
      </c>
      <c r="C3" s="532" t="str">
        <f>+C2</f>
        <v>Beg Bal</v>
      </c>
      <c r="D3" s="533" t="str">
        <f>[1]!HsSetValue(E3,"FCC","Scenario#"&amp;Q3&amp;";Years#"&amp;J3&amp;";Period#"&amp;I3&amp;";View#"&amp;R3&amp;";Entity#"&amp;H3&amp;";Data Source#"&amp;K3&amp;";Account#"&amp;F3&amp;";Intercompany#"&amp;L3&amp;";Movement#"&amp;P3&amp;";Consolidation#"&amp;T3&amp;";Custom1#"&amp;M3&amp;";Custom2#"&amp;N3&amp;";Custom3#"&amp;O3&amp;";Custom4#"&amp;S3&amp;"")</f>
        <v>#Invalid Syntax</v>
      </c>
      <c r="E3" s="547">
        <f>+'Capital Assets'!$E$19</f>
        <v>0</v>
      </c>
      <c r="F3" s="36">
        <v>1571000</v>
      </c>
      <c r="G3" s="36" t="s">
        <v>966</v>
      </c>
      <c r="H3" s="36" t="e">
        <f t="shared" ref="H3:O16" si="0">+H$2</f>
        <v>#N/A</v>
      </c>
      <c r="I3" s="36" t="str">
        <f t="shared" si="0"/>
        <v>Jun</v>
      </c>
      <c r="J3" s="36" t="str">
        <f t="shared" si="0"/>
        <v>FY25</v>
      </c>
      <c r="K3" s="36" t="str">
        <f t="shared" si="0"/>
        <v>FCCS_Other Data</v>
      </c>
      <c r="L3" s="36" t="str">
        <f t="shared" si="0"/>
        <v>FCCS_No Intercompany</v>
      </c>
      <c r="M3" s="36" t="str">
        <f>+M2</f>
        <v>Non_Psoft</v>
      </c>
      <c r="N3" s="36" t="str">
        <f t="shared" si="0"/>
        <v>No Custom2</v>
      </c>
      <c r="O3" s="36" t="str">
        <f t="shared" si="0"/>
        <v>No Custom3</v>
      </c>
      <c r="P3" s="36" t="str">
        <f>+P2</f>
        <v>CA_BB</v>
      </c>
      <c r="Q3" s="36" t="str">
        <f t="shared" ref="Q3:S18" si="1">+Q$2</f>
        <v>Actual</v>
      </c>
      <c r="R3" s="36" t="str">
        <f t="shared" si="1"/>
        <v>FCCS_YTD_Input</v>
      </c>
      <c r="S3" s="36" t="str">
        <f t="shared" si="1"/>
        <v>No Custom4</v>
      </c>
      <c r="T3" s="36" t="str">
        <f>T$2</f>
        <v>FCCS_Entity Input</v>
      </c>
    </row>
    <row r="4" spans="1:111" x14ac:dyDescent="0.25">
      <c r="A4" s="539" t="s">
        <v>962</v>
      </c>
      <c r="B4" s="539" t="s">
        <v>266</v>
      </c>
      <c r="C4" s="532" t="str">
        <f t="shared" ref="C4:C14" si="2">+C3</f>
        <v>Beg Bal</v>
      </c>
      <c r="D4" s="533" t="str">
        <f>[1]!HsSetValue(E4,"FCC","Scenario#"&amp;Q4&amp;";Years#"&amp;J4&amp;";Period#"&amp;I4&amp;";View#"&amp;R4&amp;";Entity#"&amp;H4&amp;";Data Source#"&amp;K4&amp;";Account#"&amp;F4&amp;";Intercompany#"&amp;L4&amp;";Movement#"&amp;P4&amp;";Consolidation#"&amp;T4&amp;";Custom1#"&amp;M4&amp;";Custom2#"&amp;N4&amp;";Custom3#"&amp;O4&amp;";Custom4#"&amp;S4&amp;"")</f>
        <v>#Invalid Syntax</v>
      </c>
      <c r="E4" s="547">
        <f>+'Capital Assets'!$E$20</f>
        <v>0</v>
      </c>
      <c r="F4" s="36">
        <v>1572000</v>
      </c>
      <c r="G4" s="36" t="s">
        <v>967</v>
      </c>
      <c r="H4" s="36" t="e">
        <f t="shared" si="0"/>
        <v>#N/A</v>
      </c>
      <c r="I4" s="36" t="str">
        <f t="shared" si="0"/>
        <v>Jun</v>
      </c>
      <c r="J4" s="36" t="str">
        <f t="shared" si="0"/>
        <v>FY25</v>
      </c>
      <c r="K4" s="36" t="str">
        <f t="shared" si="0"/>
        <v>FCCS_Other Data</v>
      </c>
      <c r="L4" s="36" t="str">
        <f t="shared" si="0"/>
        <v>FCCS_No Intercompany</v>
      </c>
      <c r="M4" s="36" t="str">
        <f>+M3</f>
        <v>Non_Psoft</v>
      </c>
      <c r="N4" s="36" t="str">
        <f t="shared" si="0"/>
        <v>No Custom2</v>
      </c>
      <c r="O4" s="36" t="str">
        <f t="shared" si="0"/>
        <v>No Custom3</v>
      </c>
      <c r="P4" s="36" t="str">
        <f t="shared" ref="P4:P14" si="3">+P3</f>
        <v>CA_BB</v>
      </c>
      <c r="Q4" s="36" t="str">
        <f t="shared" si="1"/>
        <v>Actual</v>
      </c>
      <c r="R4" s="36" t="str">
        <f t="shared" si="1"/>
        <v>FCCS_YTD_Input</v>
      </c>
      <c r="S4" s="36" t="str">
        <f t="shared" si="1"/>
        <v>No Custom4</v>
      </c>
      <c r="T4" s="36" t="str">
        <f t="shared" ref="T4:T42" si="4">T$2</f>
        <v>FCCS_Entity Input</v>
      </c>
    </row>
    <row r="5" spans="1:111" x14ac:dyDescent="0.25">
      <c r="A5" s="539" t="s">
        <v>962</v>
      </c>
      <c r="B5" s="539" t="s">
        <v>267</v>
      </c>
      <c r="C5" s="532" t="str">
        <f t="shared" si="2"/>
        <v>Beg Bal</v>
      </c>
      <c r="D5" s="533" t="str">
        <f>[1]!HsSetValue(E5,"FCC","Scenario#"&amp;Q5&amp;";Years#"&amp;J5&amp;";Period#"&amp;I5&amp;";View#"&amp;R5&amp;";Entity#"&amp;H5&amp;";Data Source#"&amp;K5&amp;";Account#"&amp;F5&amp;";Intercompany#"&amp;L5&amp;";Movement#"&amp;P5&amp;";Consolidation#"&amp;T5&amp;";Custom1#"&amp;M5&amp;";Custom2#"&amp;N5&amp;";Custom3#"&amp;O5&amp;";Custom4#"&amp;S5&amp;"")</f>
        <v>#Invalid Syntax</v>
      </c>
      <c r="E5" s="547">
        <f>+'Capital Assets'!$E$21</f>
        <v>0</v>
      </c>
      <c r="F5" s="36">
        <v>1577000</v>
      </c>
      <c r="G5" s="36" t="s">
        <v>968</v>
      </c>
      <c r="H5" s="36" t="e">
        <f t="shared" si="0"/>
        <v>#N/A</v>
      </c>
      <c r="I5" s="36" t="str">
        <f t="shared" si="0"/>
        <v>Jun</v>
      </c>
      <c r="J5" s="36" t="str">
        <f t="shared" si="0"/>
        <v>FY25</v>
      </c>
      <c r="K5" s="36" t="str">
        <f t="shared" si="0"/>
        <v>FCCS_Other Data</v>
      </c>
      <c r="L5" s="36" t="str">
        <f t="shared" si="0"/>
        <v>FCCS_No Intercompany</v>
      </c>
      <c r="M5" s="36" t="str">
        <f t="shared" ref="M5:M10" si="5">+M4</f>
        <v>Non_Psoft</v>
      </c>
      <c r="N5" s="36" t="str">
        <f t="shared" si="0"/>
        <v>No Custom2</v>
      </c>
      <c r="O5" s="36" t="str">
        <f t="shared" si="0"/>
        <v>No Custom3</v>
      </c>
      <c r="P5" s="36" t="str">
        <f t="shared" si="3"/>
        <v>CA_BB</v>
      </c>
      <c r="Q5" s="36" t="str">
        <f t="shared" si="1"/>
        <v>Actual</v>
      </c>
      <c r="R5" s="36" t="str">
        <f t="shared" si="1"/>
        <v>FCCS_YTD_Input</v>
      </c>
      <c r="S5" s="36" t="str">
        <f t="shared" si="1"/>
        <v>No Custom4</v>
      </c>
      <c r="T5" s="36" t="str">
        <f t="shared" si="4"/>
        <v>FCCS_Entity Input</v>
      </c>
    </row>
    <row r="6" spans="1:111" x14ac:dyDescent="0.25">
      <c r="A6" s="539" t="s">
        <v>962</v>
      </c>
      <c r="B6" s="539" t="s">
        <v>324</v>
      </c>
      <c r="C6" s="532" t="str">
        <f t="shared" si="2"/>
        <v>Beg Bal</v>
      </c>
      <c r="D6" s="533" t="str">
        <f>[1]!HsSetValue(E6,"FCC","Scenario#"&amp;Q6&amp;";Years#"&amp;J6&amp;";Period#"&amp;I6&amp;";View#"&amp;R6&amp;";Entity#"&amp;H6&amp;";Data Source#"&amp;K6&amp;";Account#"&amp;F6&amp;";Intercompany#"&amp;L6&amp;";Movement#"&amp;P6&amp;";Consolidation#"&amp;T6&amp;";Custom1#"&amp;M6&amp;";Custom2#"&amp;N6&amp;";Custom3#"&amp;O6&amp;";Custom4#"&amp;S6&amp;"")</f>
        <v>#Invalid Syntax</v>
      </c>
      <c r="E6" s="547">
        <f>+'Capital Assets'!$E$22</f>
        <v>0</v>
      </c>
      <c r="F6" s="36">
        <v>1573000</v>
      </c>
      <c r="G6" s="36" t="s">
        <v>969</v>
      </c>
      <c r="H6" s="36" t="e">
        <f t="shared" si="0"/>
        <v>#N/A</v>
      </c>
      <c r="I6" s="36" t="str">
        <f t="shared" si="0"/>
        <v>Jun</v>
      </c>
      <c r="J6" s="36" t="str">
        <f t="shared" si="0"/>
        <v>FY25</v>
      </c>
      <c r="K6" s="36" t="str">
        <f t="shared" si="0"/>
        <v>FCCS_Other Data</v>
      </c>
      <c r="L6" s="36" t="str">
        <f t="shared" si="0"/>
        <v>FCCS_No Intercompany</v>
      </c>
      <c r="M6" s="36" t="str">
        <f t="shared" si="5"/>
        <v>Non_Psoft</v>
      </c>
      <c r="N6" s="36" t="str">
        <f t="shared" si="0"/>
        <v>No Custom2</v>
      </c>
      <c r="O6" s="36" t="str">
        <f t="shared" si="0"/>
        <v>No Custom3</v>
      </c>
      <c r="P6" s="36" t="str">
        <f t="shared" si="3"/>
        <v>CA_BB</v>
      </c>
      <c r="Q6" s="36" t="str">
        <f t="shared" si="1"/>
        <v>Actual</v>
      </c>
      <c r="R6" s="36" t="str">
        <f t="shared" si="1"/>
        <v>FCCS_YTD_Input</v>
      </c>
      <c r="S6" s="36" t="str">
        <f t="shared" si="1"/>
        <v>No Custom4</v>
      </c>
      <c r="T6" s="36" t="str">
        <f t="shared" si="4"/>
        <v>FCCS_Entity Input</v>
      </c>
    </row>
    <row r="7" spans="1:111" x14ac:dyDescent="0.25">
      <c r="A7" s="539" t="s">
        <v>962</v>
      </c>
      <c r="B7" s="539" t="s">
        <v>269</v>
      </c>
      <c r="C7" s="532" t="str">
        <f t="shared" si="2"/>
        <v>Beg Bal</v>
      </c>
      <c r="D7" s="533" t="str">
        <f>[1]!HsSetValue(E7,"FCC","Scenario#"&amp;Q7&amp;";Years#"&amp;J7&amp;";Period#"&amp;I7&amp;";View#"&amp;R7&amp;";Entity#"&amp;H7&amp;";Data Source#"&amp;K7&amp;";Account#"&amp;F7&amp;";Intercompany#"&amp;L7&amp;";Movement#"&amp;P7&amp;";Consolidation#"&amp;T7&amp;";Custom1#"&amp;M7&amp;";Custom2#"&amp;N7&amp;";Custom3#"&amp;O7&amp;";Custom4#"&amp;S7&amp;"")</f>
        <v>#Invalid Syntax</v>
      </c>
      <c r="E7" s="547">
        <f>+'Capital Assets'!$E$23</f>
        <v>0</v>
      </c>
      <c r="F7" s="36">
        <v>1575000</v>
      </c>
      <c r="G7" s="36" t="s">
        <v>970</v>
      </c>
      <c r="H7" s="36" t="e">
        <f t="shared" si="0"/>
        <v>#N/A</v>
      </c>
      <c r="I7" s="36" t="str">
        <f t="shared" si="0"/>
        <v>Jun</v>
      </c>
      <c r="J7" s="36" t="str">
        <f t="shared" si="0"/>
        <v>FY25</v>
      </c>
      <c r="K7" s="36" t="str">
        <f t="shared" si="0"/>
        <v>FCCS_Other Data</v>
      </c>
      <c r="L7" s="36" t="str">
        <f t="shared" si="0"/>
        <v>FCCS_No Intercompany</v>
      </c>
      <c r="M7" s="36" t="str">
        <f t="shared" si="5"/>
        <v>Non_Psoft</v>
      </c>
      <c r="N7" s="36" t="str">
        <f t="shared" si="0"/>
        <v>No Custom2</v>
      </c>
      <c r="O7" s="36" t="str">
        <f t="shared" si="0"/>
        <v>No Custom3</v>
      </c>
      <c r="P7" s="36" t="str">
        <f t="shared" si="3"/>
        <v>CA_BB</v>
      </c>
      <c r="Q7" s="36" t="str">
        <f t="shared" si="1"/>
        <v>Actual</v>
      </c>
      <c r="R7" s="36" t="str">
        <f t="shared" si="1"/>
        <v>FCCS_YTD_Input</v>
      </c>
      <c r="S7" s="36" t="str">
        <f t="shared" si="1"/>
        <v>No Custom4</v>
      </c>
      <c r="T7" s="36" t="str">
        <f t="shared" si="4"/>
        <v>FCCS_Entity Input</v>
      </c>
    </row>
    <row r="8" spans="1:111" x14ac:dyDescent="0.25">
      <c r="A8" s="539" t="s">
        <v>962</v>
      </c>
      <c r="B8" s="539" t="s">
        <v>271</v>
      </c>
      <c r="C8" s="532" t="str">
        <f t="shared" si="2"/>
        <v>Beg Bal</v>
      </c>
      <c r="D8" s="533" t="str">
        <f>[1]!HsSetValue(E8,"FCC","Scenario#"&amp;Q8&amp;";Years#"&amp;J8&amp;";Period#"&amp;I8&amp;";View#"&amp;R8&amp;";Entity#"&amp;H8&amp;";Data Source#"&amp;K8&amp;";Account#"&amp;F8&amp;";Intercompany#"&amp;L8&amp;";Movement#"&amp;P8&amp;";Consolidation#"&amp;T8&amp;";Custom1#"&amp;M8&amp;";Custom2#"&amp;N8&amp;";Custom3#"&amp;O8&amp;";Custom4#"&amp;S8&amp;"")</f>
        <v>#Invalid Syntax</v>
      </c>
      <c r="E8" s="547">
        <f>+'Capital Assets'!$E$24</f>
        <v>0</v>
      </c>
      <c r="F8" s="36">
        <v>1576000</v>
      </c>
      <c r="G8" s="36" t="s">
        <v>971</v>
      </c>
      <c r="H8" s="36" t="e">
        <f t="shared" si="0"/>
        <v>#N/A</v>
      </c>
      <c r="I8" s="36" t="str">
        <f t="shared" si="0"/>
        <v>Jun</v>
      </c>
      <c r="J8" s="36" t="str">
        <f t="shared" si="0"/>
        <v>FY25</v>
      </c>
      <c r="K8" s="36" t="str">
        <f t="shared" si="0"/>
        <v>FCCS_Other Data</v>
      </c>
      <c r="L8" s="36" t="str">
        <f t="shared" si="0"/>
        <v>FCCS_No Intercompany</v>
      </c>
      <c r="M8" s="36" t="str">
        <f t="shared" si="5"/>
        <v>Non_Psoft</v>
      </c>
      <c r="N8" s="36" t="str">
        <f t="shared" si="0"/>
        <v>No Custom2</v>
      </c>
      <c r="O8" s="36" t="str">
        <f t="shared" si="0"/>
        <v>No Custom3</v>
      </c>
      <c r="P8" s="36" t="str">
        <f t="shared" si="3"/>
        <v>CA_BB</v>
      </c>
      <c r="Q8" s="36" t="str">
        <f t="shared" si="1"/>
        <v>Actual</v>
      </c>
      <c r="R8" s="36" t="str">
        <f t="shared" si="1"/>
        <v>FCCS_YTD_Input</v>
      </c>
      <c r="S8" s="36" t="str">
        <f t="shared" si="1"/>
        <v>No Custom4</v>
      </c>
      <c r="T8" s="36" t="str">
        <f t="shared" si="4"/>
        <v>FCCS_Entity Input</v>
      </c>
    </row>
    <row r="9" spans="1:111" x14ac:dyDescent="0.25">
      <c r="A9" s="539" t="s">
        <v>962</v>
      </c>
      <c r="B9" s="539" t="s">
        <v>272</v>
      </c>
      <c r="C9" s="532" t="str">
        <f t="shared" si="2"/>
        <v>Beg Bal</v>
      </c>
      <c r="D9" s="533" t="str">
        <f>[1]!HsSetValue(E9,"FCC","Scenario#"&amp;Q9&amp;";Years#"&amp;J9&amp;";Period#"&amp;I9&amp;";View#"&amp;R9&amp;";Entity#"&amp;H9&amp;";Data Source#"&amp;K9&amp;";Account#"&amp;F9&amp;";Intercompany#"&amp;L9&amp;";Movement#"&amp;P9&amp;";Consolidation#"&amp;T9&amp;";Custom1#"&amp;M9&amp;";Custom2#"&amp;N9&amp;";Custom3#"&amp;O9&amp;";Custom4#"&amp;S9&amp;"")</f>
        <v>#Invalid Syntax</v>
      </c>
      <c r="E9" s="547">
        <f>+'Capital Assets'!$E$25</f>
        <v>0</v>
      </c>
      <c r="F9" s="36">
        <v>1582000</v>
      </c>
      <c r="G9" s="36" t="s">
        <v>972</v>
      </c>
      <c r="H9" s="36" t="e">
        <f t="shared" si="0"/>
        <v>#N/A</v>
      </c>
      <c r="I9" s="36" t="str">
        <f t="shared" si="0"/>
        <v>Jun</v>
      </c>
      <c r="J9" s="36" t="str">
        <f t="shared" si="0"/>
        <v>FY25</v>
      </c>
      <c r="K9" s="36" t="str">
        <f t="shared" si="0"/>
        <v>FCCS_Other Data</v>
      </c>
      <c r="L9" s="36" t="str">
        <f t="shared" si="0"/>
        <v>FCCS_No Intercompany</v>
      </c>
      <c r="M9" s="36" t="str">
        <f t="shared" si="5"/>
        <v>Non_Psoft</v>
      </c>
      <c r="N9" s="36" t="str">
        <f t="shared" si="0"/>
        <v>No Custom2</v>
      </c>
      <c r="O9" s="36" t="str">
        <f t="shared" si="0"/>
        <v>No Custom3</v>
      </c>
      <c r="P9" s="36" t="str">
        <f t="shared" si="3"/>
        <v>CA_BB</v>
      </c>
      <c r="Q9" s="36" t="str">
        <f t="shared" si="1"/>
        <v>Actual</v>
      </c>
      <c r="R9" s="36" t="str">
        <f t="shared" si="1"/>
        <v>FCCS_YTD_Input</v>
      </c>
      <c r="S9" s="36" t="str">
        <f t="shared" si="1"/>
        <v>No Custom4</v>
      </c>
      <c r="T9" s="36" t="str">
        <f t="shared" si="4"/>
        <v>FCCS_Entity Input</v>
      </c>
    </row>
    <row r="10" spans="1:111" x14ac:dyDescent="0.25">
      <c r="A10" s="539" t="s">
        <v>962</v>
      </c>
      <c r="B10" s="539" t="s">
        <v>273</v>
      </c>
      <c r="C10" s="532" t="str">
        <f t="shared" si="2"/>
        <v>Beg Bal</v>
      </c>
      <c r="D10" s="533" t="str">
        <f>[1]!HsSetValue(E10,"FCC","Scenario#"&amp;Q10&amp;";Years#"&amp;J10&amp;";Period#"&amp;I10&amp;";View#"&amp;R10&amp;";Entity#"&amp;H10&amp;";Data Source#"&amp;K10&amp;";Account#"&amp;F10&amp;";Intercompany#"&amp;L10&amp;";Movement#"&amp;P10&amp;";Consolidation#"&amp;T10&amp;";Custom1#"&amp;M10&amp;";Custom2#"&amp;N10&amp;";Custom3#"&amp;O10&amp;";Custom4#"&amp;S10&amp;"")</f>
        <v>#Invalid Syntax</v>
      </c>
      <c r="E10" s="547">
        <f>+'Capital Assets'!$E$26</f>
        <v>0</v>
      </c>
      <c r="F10" s="36">
        <v>1574000</v>
      </c>
      <c r="G10" s="36" t="s">
        <v>973</v>
      </c>
      <c r="H10" s="36" t="e">
        <f t="shared" si="0"/>
        <v>#N/A</v>
      </c>
      <c r="I10" s="36" t="str">
        <f t="shared" si="0"/>
        <v>Jun</v>
      </c>
      <c r="J10" s="36" t="str">
        <f t="shared" si="0"/>
        <v>FY25</v>
      </c>
      <c r="K10" s="36" t="str">
        <f t="shared" si="0"/>
        <v>FCCS_Other Data</v>
      </c>
      <c r="L10" s="36" t="str">
        <f t="shared" si="0"/>
        <v>FCCS_No Intercompany</v>
      </c>
      <c r="M10" s="36" t="str">
        <f t="shared" si="5"/>
        <v>Non_Psoft</v>
      </c>
      <c r="N10" s="36" t="str">
        <f t="shared" si="0"/>
        <v>No Custom2</v>
      </c>
      <c r="O10" s="36" t="str">
        <f t="shared" si="0"/>
        <v>No Custom3</v>
      </c>
      <c r="P10" s="36" t="str">
        <f t="shared" si="3"/>
        <v>CA_BB</v>
      </c>
      <c r="Q10" s="36" t="str">
        <f t="shared" si="1"/>
        <v>Actual</v>
      </c>
      <c r="R10" s="36" t="str">
        <f t="shared" si="1"/>
        <v>FCCS_YTD_Input</v>
      </c>
      <c r="S10" s="36" t="str">
        <f t="shared" si="1"/>
        <v>No Custom4</v>
      </c>
      <c r="T10" s="36" t="str">
        <f t="shared" si="4"/>
        <v>FCCS_Entity Input</v>
      </c>
    </row>
    <row r="11" spans="1:111" x14ac:dyDescent="0.25">
      <c r="A11" s="539" t="s">
        <v>962</v>
      </c>
      <c r="B11" s="539" t="s">
        <v>974</v>
      </c>
      <c r="C11" s="532" t="str">
        <f t="shared" si="2"/>
        <v>Beg Bal</v>
      </c>
      <c r="D11" s="533" t="str">
        <f>[1]!HsSetValue(E11,"FCC","Scenario#"&amp;Q11&amp;";Years#"&amp;J11&amp;";Period#"&amp;I11&amp;";View#"&amp;R11&amp;";Entity#"&amp;H11&amp;";Data Source#"&amp;K11&amp;";Account#"&amp;F11&amp;";Intercompany#"&amp;L11&amp;";Movement#"&amp;P11&amp;";Consolidation#"&amp;T11&amp;";Custom1#"&amp;M11&amp;";Custom2#"&amp;N11&amp;";Custom3#"&amp;O11&amp;";Custom4#"&amp;S11&amp;"")</f>
        <v>#Invalid Syntax</v>
      </c>
      <c r="E11" s="547">
        <f>+'Capital Assets'!$E$28</f>
        <v>0</v>
      </c>
      <c r="F11" s="36">
        <v>1574100</v>
      </c>
      <c r="G11" s="36" t="s">
        <v>975</v>
      </c>
      <c r="H11" s="36" t="e">
        <f t="shared" si="0"/>
        <v>#N/A</v>
      </c>
      <c r="I11" s="36" t="str">
        <f t="shared" si="0"/>
        <v>Jun</v>
      </c>
      <c r="J11" s="36" t="str">
        <f t="shared" si="0"/>
        <v>FY25</v>
      </c>
      <c r="K11" s="36" t="str">
        <f t="shared" si="0"/>
        <v>FCCS_Other Data</v>
      </c>
      <c r="L11" s="36" t="str">
        <f t="shared" si="0"/>
        <v>FCCS_No Intercompany</v>
      </c>
      <c r="M11" s="36" t="str">
        <f t="shared" si="0"/>
        <v>Non_Psoft</v>
      </c>
      <c r="N11" s="36" t="str">
        <f t="shared" si="0"/>
        <v>No Custom2</v>
      </c>
      <c r="O11" s="36" t="str">
        <f t="shared" si="0"/>
        <v>No Custom3</v>
      </c>
      <c r="P11" s="36" t="str">
        <f t="shared" si="3"/>
        <v>CA_BB</v>
      </c>
      <c r="Q11" s="36" t="str">
        <f t="shared" si="1"/>
        <v>Actual</v>
      </c>
      <c r="R11" s="36" t="str">
        <f t="shared" si="1"/>
        <v>FCCS_YTD_Input</v>
      </c>
      <c r="S11" s="36" t="str">
        <f t="shared" si="1"/>
        <v>No Custom4</v>
      </c>
      <c r="T11" s="36" t="str">
        <f t="shared" si="4"/>
        <v>FCCS_Entity Input</v>
      </c>
    </row>
    <row r="12" spans="1:111" x14ac:dyDescent="0.25">
      <c r="A12" s="539" t="s">
        <v>962</v>
      </c>
      <c r="B12" s="539" t="s">
        <v>976</v>
      </c>
      <c r="C12" s="532" t="str">
        <f t="shared" si="2"/>
        <v>Beg Bal</v>
      </c>
      <c r="D12" s="533" t="str">
        <f>[1]!HsSetValue(E12,"FCC","Scenario#"&amp;Q12&amp;";Years#"&amp;J12&amp;";Period#"&amp;I12&amp;";View#"&amp;R12&amp;";Entity#"&amp;H12&amp;";Data Source#"&amp;K12&amp;";Account#"&amp;F12&amp;";Intercompany#"&amp;L12&amp;";Movement#"&amp;P12&amp;";Consolidation#"&amp;T12&amp;";Custom1#"&amp;M12&amp;";Custom2#"&amp;N12&amp;";Custom3#"&amp;O12&amp;";Custom4#"&amp;S12&amp;"")</f>
        <v>#Invalid Syntax</v>
      </c>
      <c r="E12" s="547">
        <f>+'Capital Assets'!$E$29</f>
        <v>0</v>
      </c>
      <c r="F12" s="36">
        <v>1574200</v>
      </c>
      <c r="G12" s="36" t="s">
        <v>977</v>
      </c>
      <c r="H12" s="36" t="e">
        <f t="shared" si="0"/>
        <v>#N/A</v>
      </c>
      <c r="I12" s="36" t="str">
        <f t="shared" si="0"/>
        <v>Jun</v>
      </c>
      <c r="J12" s="36" t="str">
        <f t="shared" si="0"/>
        <v>FY25</v>
      </c>
      <c r="K12" s="36" t="str">
        <f t="shared" si="0"/>
        <v>FCCS_Other Data</v>
      </c>
      <c r="L12" s="36" t="str">
        <f t="shared" si="0"/>
        <v>FCCS_No Intercompany</v>
      </c>
      <c r="M12" s="36" t="str">
        <f t="shared" si="0"/>
        <v>Non_Psoft</v>
      </c>
      <c r="N12" s="36" t="str">
        <f t="shared" si="0"/>
        <v>No Custom2</v>
      </c>
      <c r="O12" s="36" t="str">
        <f t="shared" si="0"/>
        <v>No Custom3</v>
      </c>
      <c r="P12" s="36" t="str">
        <f t="shared" si="3"/>
        <v>CA_BB</v>
      </c>
      <c r="Q12" s="36" t="str">
        <f t="shared" si="1"/>
        <v>Actual</v>
      </c>
      <c r="R12" s="36" t="str">
        <f t="shared" si="1"/>
        <v>FCCS_YTD_Input</v>
      </c>
      <c r="S12" s="36" t="str">
        <f t="shared" si="1"/>
        <v>No Custom4</v>
      </c>
      <c r="T12" s="36" t="str">
        <f t="shared" si="4"/>
        <v>FCCS_Entity Input</v>
      </c>
    </row>
    <row r="13" spans="1:111" x14ac:dyDescent="0.25">
      <c r="A13" s="539" t="s">
        <v>962</v>
      </c>
      <c r="B13" s="539" t="s">
        <v>978</v>
      </c>
      <c r="C13" s="532" t="str">
        <f t="shared" si="2"/>
        <v>Beg Bal</v>
      </c>
      <c r="D13" s="533" t="str">
        <f>[1]!HsSetValue(E13,"FCC","Scenario#"&amp;Q13&amp;";Years#"&amp;J13&amp;";Period#"&amp;I13&amp;";View#"&amp;R13&amp;";Entity#"&amp;H13&amp;";Data Source#"&amp;K13&amp;";Account#"&amp;F13&amp;";Intercompany#"&amp;L13&amp;";Movement#"&amp;P13&amp;";Consolidation#"&amp;T13&amp;";Custom1#"&amp;M13&amp;";Custom2#"&amp;N13&amp;";Custom3#"&amp;O13&amp;";Custom4#"&amp;S13&amp;"")</f>
        <v>#Invalid Syntax</v>
      </c>
      <c r="E13" s="547">
        <f>+'Capital Assets'!$E$30</f>
        <v>0</v>
      </c>
      <c r="F13" s="36">
        <v>1584000</v>
      </c>
      <c r="G13" s="36" t="s">
        <v>979</v>
      </c>
      <c r="H13" s="36" t="e">
        <f t="shared" si="0"/>
        <v>#N/A</v>
      </c>
      <c r="I13" s="36" t="str">
        <f t="shared" si="0"/>
        <v>Jun</v>
      </c>
      <c r="J13" s="36" t="str">
        <f t="shared" si="0"/>
        <v>FY25</v>
      </c>
      <c r="K13" s="36" t="str">
        <f t="shared" si="0"/>
        <v>FCCS_Other Data</v>
      </c>
      <c r="L13" s="36" t="str">
        <f t="shared" si="0"/>
        <v>FCCS_No Intercompany</v>
      </c>
      <c r="M13" s="36" t="str">
        <f t="shared" si="0"/>
        <v>Non_Psoft</v>
      </c>
      <c r="N13" s="36" t="str">
        <f t="shared" si="0"/>
        <v>No Custom2</v>
      </c>
      <c r="O13" s="36" t="str">
        <f t="shared" si="0"/>
        <v>No Custom3</v>
      </c>
      <c r="P13" s="36" t="str">
        <f t="shared" si="3"/>
        <v>CA_BB</v>
      </c>
      <c r="Q13" s="36" t="str">
        <f t="shared" si="1"/>
        <v>Actual</v>
      </c>
      <c r="R13" s="36" t="str">
        <f t="shared" si="1"/>
        <v>FCCS_YTD_Input</v>
      </c>
      <c r="S13" s="36" t="str">
        <f t="shared" si="1"/>
        <v>No Custom4</v>
      </c>
      <c r="T13" s="36" t="str">
        <f t="shared" si="4"/>
        <v>FCCS_Entity Input</v>
      </c>
    </row>
    <row r="14" spans="1:111" x14ac:dyDescent="0.25">
      <c r="A14" s="539" t="s">
        <v>962</v>
      </c>
      <c r="B14" s="539" t="s">
        <v>280</v>
      </c>
      <c r="C14" s="532" t="str">
        <f t="shared" si="2"/>
        <v>Beg Bal</v>
      </c>
      <c r="D14" s="533" t="str">
        <f>[1]!HsSetValue(E14,"FCC","Scenario#"&amp;Q14&amp;";Years#"&amp;J14&amp;";Period#"&amp;I14&amp;";View#"&amp;R14&amp;";Entity#"&amp;H14&amp;";Data Source#"&amp;K14&amp;";Account#"&amp;F14&amp;";Intercompany#"&amp;L14&amp;";Movement#"&amp;P14&amp;";Consolidation#"&amp;T14&amp;";Custom1#"&amp;M14&amp;";Custom2#"&amp;N14&amp;";Custom3#"&amp;O14&amp;";Custom4#"&amp;S14&amp;"")</f>
        <v>#Invalid Syntax</v>
      </c>
      <c r="E14" s="547">
        <f>+'Capital Assets'!$E$32</f>
        <v>0</v>
      </c>
      <c r="F14" s="36">
        <v>1583000</v>
      </c>
      <c r="G14" s="36" t="s">
        <v>980</v>
      </c>
      <c r="H14" s="36" t="e">
        <f t="shared" si="0"/>
        <v>#N/A</v>
      </c>
      <c r="I14" s="36" t="str">
        <f t="shared" si="0"/>
        <v>Jun</v>
      </c>
      <c r="J14" s="36" t="str">
        <f t="shared" si="0"/>
        <v>FY25</v>
      </c>
      <c r="K14" s="36" t="str">
        <f t="shared" si="0"/>
        <v>FCCS_Other Data</v>
      </c>
      <c r="L14" s="36" t="str">
        <f t="shared" si="0"/>
        <v>FCCS_No Intercompany</v>
      </c>
      <c r="M14" s="36" t="str">
        <f t="shared" si="0"/>
        <v>Non_Psoft</v>
      </c>
      <c r="N14" s="36" t="str">
        <f t="shared" si="0"/>
        <v>No Custom2</v>
      </c>
      <c r="O14" s="36" t="str">
        <f t="shared" si="0"/>
        <v>No Custom3</v>
      </c>
      <c r="P14" s="36" t="str">
        <f t="shared" si="3"/>
        <v>CA_BB</v>
      </c>
      <c r="Q14" s="36" t="str">
        <f t="shared" si="1"/>
        <v>Actual</v>
      </c>
      <c r="R14" s="36" t="str">
        <f t="shared" si="1"/>
        <v>FCCS_YTD_Input</v>
      </c>
      <c r="S14" s="36" t="str">
        <f t="shared" si="1"/>
        <v>No Custom4</v>
      </c>
      <c r="T14" s="36" t="str">
        <f t="shared" si="4"/>
        <v>FCCS_Entity Input</v>
      </c>
    </row>
    <row r="15" spans="1:111" x14ac:dyDescent="0.25">
      <c r="D15" s="533"/>
    </row>
    <row r="16" spans="1:111" x14ac:dyDescent="0.25">
      <c r="A16" s="548" t="s">
        <v>962</v>
      </c>
      <c r="B16" s="548" t="s">
        <v>263</v>
      </c>
      <c r="C16" s="549" t="s">
        <v>981</v>
      </c>
      <c r="D16" s="533" t="str">
        <f>[1]!HsSetValue(E16,"FCC","Scenario#"&amp;Q16&amp;";Years#"&amp;J16&amp;";Period#"&amp;I16&amp;";View#"&amp;R16&amp;";Entity#"&amp;H16&amp;";Data Source#"&amp;K16&amp;";Account#"&amp;F16&amp;";Intercompany#"&amp;L16&amp;";Movement#"&amp;P16&amp;";Consolidation#"&amp;T16&amp;";Custom1#"&amp;M16&amp;";Custom2#"&amp;N16&amp;";Custom3#"&amp;O16&amp;";Custom4#"&amp;S16&amp;"")</f>
        <v>#Invalid Syntax</v>
      </c>
      <c r="E16" s="547">
        <f>+'Capital Assets'!$F$18</f>
        <v>0</v>
      </c>
      <c r="F16" s="550">
        <v>1581000</v>
      </c>
      <c r="G16" s="550" t="s">
        <v>964</v>
      </c>
      <c r="H16" s="550" t="e">
        <f>+H$2</f>
        <v>#N/A</v>
      </c>
      <c r="I16" s="550" t="str">
        <f t="shared" ref="H16:O28" si="6">+I$2</f>
        <v>Jun</v>
      </c>
      <c r="J16" s="550" t="str">
        <f t="shared" si="0"/>
        <v>FY25</v>
      </c>
      <c r="K16" s="550" t="str">
        <f t="shared" si="6"/>
        <v>FCCS_Other Data</v>
      </c>
      <c r="L16" s="550" t="str">
        <f t="shared" si="6"/>
        <v>FCCS_No Intercompany</v>
      </c>
      <c r="M16" s="550" t="str">
        <f t="shared" si="6"/>
        <v>Non_Psoft</v>
      </c>
      <c r="N16" s="550" t="str">
        <f t="shared" si="6"/>
        <v>No Custom2</v>
      </c>
      <c r="O16" s="550" t="str">
        <f t="shared" si="6"/>
        <v>No Custom3</v>
      </c>
      <c r="P16" s="549" t="s">
        <v>981</v>
      </c>
      <c r="Q16" s="550" t="s">
        <v>944</v>
      </c>
      <c r="R16" s="550" t="str">
        <f t="shared" ref="Q16:S28" si="7">+R$2</f>
        <v>FCCS_YTD_Input</v>
      </c>
      <c r="S16" s="550" t="str">
        <f t="shared" si="1"/>
        <v>No Custom4</v>
      </c>
      <c r="T16" s="550" t="str">
        <f t="shared" si="4"/>
        <v>FCCS_Entity Input</v>
      </c>
    </row>
    <row r="17" spans="1:20" x14ac:dyDescent="0.25">
      <c r="A17" s="548" t="s">
        <v>962</v>
      </c>
      <c r="B17" s="548" t="s">
        <v>265</v>
      </c>
      <c r="C17" s="549" t="str">
        <f>+C16</f>
        <v>CA_BBAdj</v>
      </c>
      <c r="D17" s="533" t="str">
        <f>[1]!HsSetValue(E17,"FCC","Scenario#"&amp;Q17&amp;";Years#"&amp;J17&amp;";Period#"&amp;I17&amp;";View#"&amp;R17&amp;";Entity#"&amp;H17&amp;";Data Source#"&amp;K17&amp;";Account#"&amp;F17&amp;";Intercompany#"&amp;L17&amp;";Movement#"&amp;P17&amp;";Consolidation#"&amp;T17&amp;";Custom1#"&amp;M17&amp;";Custom2#"&amp;N17&amp;";Custom3#"&amp;O17&amp;";Custom4#"&amp;S17&amp;"")</f>
        <v>#Invalid Syntax</v>
      </c>
      <c r="E17" s="547">
        <f>+'Capital Assets'!$F$19</f>
        <v>0</v>
      </c>
      <c r="F17" s="550">
        <v>1571000</v>
      </c>
      <c r="G17" s="550" t="s">
        <v>966</v>
      </c>
      <c r="H17" s="550" t="e">
        <f t="shared" si="6"/>
        <v>#N/A</v>
      </c>
      <c r="I17" s="550" t="str">
        <f t="shared" si="6"/>
        <v>Jun</v>
      </c>
      <c r="J17" s="550" t="str">
        <f t="shared" si="6"/>
        <v>FY25</v>
      </c>
      <c r="K17" s="550" t="str">
        <f t="shared" si="6"/>
        <v>FCCS_Other Data</v>
      </c>
      <c r="L17" s="550" t="str">
        <f t="shared" si="6"/>
        <v>FCCS_No Intercompany</v>
      </c>
      <c r="M17" s="550" t="str">
        <f t="shared" si="6"/>
        <v>Non_Psoft</v>
      </c>
      <c r="N17" s="550" t="str">
        <f t="shared" si="6"/>
        <v>No Custom2</v>
      </c>
      <c r="O17" s="550" t="str">
        <f t="shared" si="6"/>
        <v>No Custom3</v>
      </c>
      <c r="P17" s="550" t="str">
        <f>+P16</f>
        <v>CA_BBAdj</v>
      </c>
      <c r="Q17" s="550" t="str">
        <f t="shared" si="7"/>
        <v>Actual</v>
      </c>
      <c r="R17" s="550" t="str">
        <f t="shared" si="7"/>
        <v>FCCS_YTD_Input</v>
      </c>
      <c r="S17" s="550" t="str">
        <f t="shared" si="1"/>
        <v>No Custom4</v>
      </c>
      <c r="T17" s="550" t="str">
        <f t="shared" si="4"/>
        <v>FCCS_Entity Input</v>
      </c>
    </row>
    <row r="18" spans="1:20" x14ac:dyDescent="0.25">
      <c r="A18" s="548" t="s">
        <v>962</v>
      </c>
      <c r="B18" s="548" t="s">
        <v>266</v>
      </c>
      <c r="C18" s="549" t="str">
        <f t="shared" ref="C18:C28" si="8">+C17</f>
        <v>CA_BBAdj</v>
      </c>
      <c r="D18" s="533" t="str">
        <f>[1]!HsSetValue(E18,"FCC","Scenario#"&amp;Q18&amp;";Years#"&amp;J18&amp;";Period#"&amp;I18&amp;";View#"&amp;R18&amp;";Entity#"&amp;H18&amp;";Data Source#"&amp;K18&amp;";Account#"&amp;F18&amp;";Intercompany#"&amp;L18&amp;";Movement#"&amp;P18&amp;";Consolidation#"&amp;T18&amp;";Custom1#"&amp;M18&amp;";Custom2#"&amp;N18&amp;";Custom3#"&amp;O18&amp;";Custom4#"&amp;S18&amp;"")</f>
        <v>#Invalid Syntax</v>
      </c>
      <c r="E18" s="547">
        <f>+'Capital Assets'!$F$20</f>
        <v>0</v>
      </c>
      <c r="F18" s="550">
        <v>1572000</v>
      </c>
      <c r="G18" s="550" t="s">
        <v>967</v>
      </c>
      <c r="H18" s="550" t="e">
        <f t="shared" si="6"/>
        <v>#N/A</v>
      </c>
      <c r="I18" s="550" t="str">
        <f t="shared" si="6"/>
        <v>Jun</v>
      </c>
      <c r="J18" s="550" t="str">
        <f t="shared" si="6"/>
        <v>FY25</v>
      </c>
      <c r="K18" s="550" t="str">
        <f t="shared" si="6"/>
        <v>FCCS_Other Data</v>
      </c>
      <c r="L18" s="550" t="str">
        <f t="shared" si="6"/>
        <v>FCCS_No Intercompany</v>
      </c>
      <c r="M18" s="550" t="str">
        <f t="shared" si="6"/>
        <v>Non_Psoft</v>
      </c>
      <c r="N18" s="550" t="str">
        <f t="shared" si="6"/>
        <v>No Custom2</v>
      </c>
      <c r="O18" s="550" t="str">
        <f t="shared" si="6"/>
        <v>No Custom3</v>
      </c>
      <c r="P18" s="550" t="str">
        <f t="shared" ref="P18:P28" si="9">+P17</f>
        <v>CA_BBAdj</v>
      </c>
      <c r="Q18" s="550" t="str">
        <f t="shared" si="7"/>
        <v>Actual</v>
      </c>
      <c r="R18" s="550" t="str">
        <f t="shared" si="7"/>
        <v>FCCS_YTD_Input</v>
      </c>
      <c r="S18" s="550" t="str">
        <f t="shared" si="1"/>
        <v>No Custom4</v>
      </c>
      <c r="T18" s="550" t="str">
        <f t="shared" si="4"/>
        <v>FCCS_Entity Input</v>
      </c>
    </row>
    <row r="19" spans="1:20" x14ac:dyDescent="0.25">
      <c r="A19" s="548" t="s">
        <v>962</v>
      </c>
      <c r="B19" s="548" t="s">
        <v>267</v>
      </c>
      <c r="C19" s="549" t="str">
        <f t="shared" si="8"/>
        <v>CA_BBAdj</v>
      </c>
      <c r="D19" s="533" t="str">
        <f>[1]!HsSetValue(E19,"FCC","Scenario#"&amp;Q19&amp;";Years#"&amp;J19&amp;";Period#"&amp;I19&amp;";View#"&amp;R19&amp;";Entity#"&amp;H19&amp;";Data Source#"&amp;K19&amp;";Account#"&amp;F19&amp;";Intercompany#"&amp;L19&amp;";Movement#"&amp;P19&amp;";Consolidation#"&amp;T19&amp;";Custom1#"&amp;M19&amp;";Custom2#"&amp;N19&amp;";Custom3#"&amp;O19&amp;";Custom4#"&amp;S19&amp;"")</f>
        <v>#Invalid Syntax</v>
      </c>
      <c r="E19" s="547">
        <f>+'Capital Assets'!$F$21</f>
        <v>0</v>
      </c>
      <c r="F19" s="550">
        <v>1577000</v>
      </c>
      <c r="G19" s="550" t="s">
        <v>968</v>
      </c>
      <c r="H19" s="550" t="e">
        <f t="shared" si="6"/>
        <v>#N/A</v>
      </c>
      <c r="I19" s="550" t="str">
        <f t="shared" si="6"/>
        <v>Jun</v>
      </c>
      <c r="J19" s="550" t="str">
        <f t="shared" si="6"/>
        <v>FY25</v>
      </c>
      <c r="K19" s="550" t="str">
        <f t="shared" si="6"/>
        <v>FCCS_Other Data</v>
      </c>
      <c r="L19" s="550" t="str">
        <f t="shared" si="6"/>
        <v>FCCS_No Intercompany</v>
      </c>
      <c r="M19" s="550" t="str">
        <f t="shared" si="6"/>
        <v>Non_Psoft</v>
      </c>
      <c r="N19" s="550" t="str">
        <f t="shared" si="6"/>
        <v>No Custom2</v>
      </c>
      <c r="O19" s="550" t="str">
        <f t="shared" si="6"/>
        <v>No Custom3</v>
      </c>
      <c r="P19" s="550" t="str">
        <f t="shared" si="9"/>
        <v>CA_BBAdj</v>
      </c>
      <c r="Q19" s="550" t="str">
        <f t="shared" si="7"/>
        <v>Actual</v>
      </c>
      <c r="R19" s="550" t="str">
        <f t="shared" si="7"/>
        <v>FCCS_YTD_Input</v>
      </c>
      <c r="S19" s="550" t="str">
        <f t="shared" si="7"/>
        <v>No Custom4</v>
      </c>
      <c r="T19" s="550" t="str">
        <f t="shared" si="4"/>
        <v>FCCS_Entity Input</v>
      </c>
    </row>
    <row r="20" spans="1:20" x14ac:dyDescent="0.25">
      <c r="A20" s="548" t="s">
        <v>962</v>
      </c>
      <c r="B20" s="548" t="s">
        <v>324</v>
      </c>
      <c r="C20" s="549" t="str">
        <f t="shared" si="8"/>
        <v>CA_BBAdj</v>
      </c>
      <c r="D20" s="533" t="str">
        <f>[1]!HsSetValue(E20,"FCC","Scenario#"&amp;Q20&amp;";Years#"&amp;J20&amp;";Period#"&amp;I20&amp;";View#"&amp;R20&amp;";Entity#"&amp;H20&amp;";Data Source#"&amp;K20&amp;";Account#"&amp;F20&amp;";Intercompany#"&amp;L20&amp;";Movement#"&amp;P20&amp;";Consolidation#"&amp;T20&amp;";Custom1#"&amp;M20&amp;";Custom2#"&amp;N20&amp;";Custom3#"&amp;O20&amp;";Custom4#"&amp;S20&amp;"")</f>
        <v>#Invalid Syntax</v>
      </c>
      <c r="E20" s="547">
        <f>+'Capital Assets'!$F$22</f>
        <v>0</v>
      </c>
      <c r="F20" s="550">
        <v>1573000</v>
      </c>
      <c r="G20" s="550" t="s">
        <v>969</v>
      </c>
      <c r="H20" s="550" t="e">
        <f t="shared" si="6"/>
        <v>#N/A</v>
      </c>
      <c r="I20" s="550" t="str">
        <f t="shared" si="6"/>
        <v>Jun</v>
      </c>
      <c r="J20" s="550" t="str">
        <f t="shared" si="6"/>
        <v>FY25</v>
      </c>
      <c r="K20" s="550" t="str">
        <f t="shared" si="6"/>
        <v>FCCS_Other Data</v>
      </c>
      <c r="L20" s="550" t="str">
        <f t="shared" si="6"/>
        <v>FCCS_No Intercompany</v>
      </c>
      <c r="M20" s="550" t="str">
        <f t="shared" si="6"/>
        <v>Non_Psoft</v>
      </c>
      <c r="N20" s="550" t="str">
        <f t="shared" si="6"/>
        <v>No Custom2</v>
      </c>
      <c r="O20" s="550" t="str">
        <f t="shared" si="6"/>
        <v>No Custom3</v>
      </c>
      <c r="P20" s="550" t="str">
        <f t="shared" si="9"/>
        <v>CA_BBAdj</v>
      </c>
      <c r="Q20" s="550" t="str">
        <f t="shared" si="7"/>
        <v>Actual</v>
      </c>
      <c r="R20" s="550" t="str">
        <f t="shared" si="7"/>
        <v>FCCS_YTD_Input</v>
      </c>
      <c r="S20" s="550" t="str">
        <f t="shared" si="7"/>
        <v>No Custom4</v>
      </c>
      <c r="T20" s="550" t="str">
        <f t="shared" si="4"/>
        <v>FCCS_Entity Input</v>
      </c>
    </row>
    <row r="21" spans="1:20" x14ac:dyDescent="0.25">
      <c r="A21" s="548" t="s">
        <v>962</v>
      </c>
      <c r="B21" s="548" t="s">
        <v>269</v>
      </c>
      <c r="C21" s="549" t="str">
        <f t="shared" si="8"/>
        <v>CA_BBAdj</v>
      </c>
      <c r="D21" s="533" t="str">
        <f>[1]!HsSetValue(E21,"FCC","Scenario#"&amp;Q21&amp;";Years#"&amp;J21&amp;";Period#"&amp;I21&amp;";View#"&amp;R21&amp;";Entity#"&amp;H21&amp;";Data Source#"&amp;K21&amp;";Account#"&amp;F21&amp;";Intercompany#"&amp;L21&amp;";Movement#"&amp;P21&amp;";Consolidation#"&amp;T21&amp;";Custom1#"&amp;M21&amp;";Custom2#"&amp;N21&amp;";Custom3#"&amp;O21&amp;";Custom4#"&amp;S21&amp;"")</f>
        <v>#Invalid Syntax</v>
      </c>
      <c r="E21" s="547">
        <f>+'Capital Assets'!$F$23</f>
        <v>0</v>
      </c>
      <c r="F21" s="550">
        <v>1575000</v>
      </c>
      <c r="G21" s="550" t="s">
        <v>970</v>
      </c>
      <c r="H21" s="550" t="e">
        <f t="shared" si="6"/>
        <v>#N/A</v>
      </c>
      <c r="I21" s="550" t="str">
        <f t="shared" si="6"/>
        <v>Jun</v>
      </c>
      <c r="J21" s="550" t="str">
        <f t="shared" si="6"/>
        <v>FY25</v>
      </c>
      <c r="K21" s="550" t="str">
        <f t="shared" si="6"/>
        <v>FCCS_Other Data</v>
      </c>
      <c r="L21" s="550" t="str">
        <f t="shared" si="6"/>
        <v>FCCS_No Intercompany</v>
      </c>
      <c r="M21" s="550" t="str">
        <f t="shared" si="6"/>
        <v>Non_Psoft</v>
      </c>
      <c r="N21" s="550" t="str">
        <f t="shared" si="6"/>
        <v>No Custom2</v>
      </c>
      <c r="O21" s="550" t="str">
        <f t="shared" si="6"/>
        <v>No Custom3</v>
      </c>
      <c r="P21" s="550" t="str">
        <f t="shared" si="9"/>
        <v>CA_BBAdj</v>
      </c>
      <c r="Q21" s="550" t="str">
        <f t="shared" si="7"/>
        <v>Actual</v>
      </c>
      <c r="R21" s="550" t="str">
        <f t="shared" si="7"/>
        <v>FCCS_YTD_Input</v>
      </c>
      <c r="S21" s="550" t="str">
        <f t="shared" si="7"/>
        <v>No Custom4</v>
      </c>
      <c r="T21" s="550" t="str">
        <f t="shared" si="4"/>
        <v>FCCS_Entity Input</v>
      </c>
    </row>
    <row r="22" spans="1:20" x14ac:dyDescent="0.25">
      <c r="A22" s="548" t="s">
        <v>962</v>
      </c>
      <c r="B22" s="548" t="s">
        <v>271</v>
      </c>
      <c r="C22" s="549" t="str">
        <f t="shared" si="8"/>
        <v>CA_BBAdj</v>
      </c>
      <c r="D22" s="533" t="str">
        <f>[1]!HsSetValue(E22,"FCC","Scenario#"&amp;Q22&amp;";Years#"&amp;J22&amp;";Period#"&amp;I22&amp;";View#"&amp;R22&amp;";Entity#"&amp;H22&amp;";Data Source#"&amp;K22&amp;";Account#"&amp;F22&amp;";Intercompany#"&amp;L22&amp;";Movement#"&amp;P22&amp;";Consolidation#"&amp;T22&amp;";Custom1#"&amp;M22&amp;";Custom2#"&amp;N22&amp;";Custom3#"&amp;O22&amp;";Custom4#"&amp;S22&amp;"")</f>
        <v>#Invalid Syntax</v>
      </c>
      <c r="E22" s="547">
        <f>+'Capital Assets'!$F$24</f>
        <v>0</v>
      </c>
      <c r="F22" s="550">
        <v>1576000</v>
      </c>
      <c r="G22" s="550" t="s">
        <v>971</v>
      </c>
      <c r="H22" s="550" t="e">
        <f t="shared" si="6"/>
        <v>#N/A</v>
      </c>
      <c r="I22" s="550" t="str">
        <f t="shared" si="6"/>
        <v>Jun</v>
      </c>
      <c r="J22" s="550" t="str">
        <f t="shared" si="6"/>
        <v>FY25</v>
      </c>
      <c r="K22" s="550" t="str">
        <f t="shared" si="6"/>
        <v>FCCS_Other Data</v>
      </c>
      <c r="L22" s="550" t="str">
        <f t="shared" si="6"/>
        <v>FCCS_No Intercompany</v>
      </c>
      <c r="M22" s="550" t="str">
        <f t="shared" si="6"/>
        <v>Non_Psoft</v>
      </c>
      <c r="N22" s="550" t="str">
        <f t="shared" si="6"/>
        <v>No Custom2</v>
      </c>
      <c r="O22" s="550" t="str">
        <f t="shared" si="6"/>
        <v>No Custom3</v>
      </c>
      <c r="P22" s="550" t="str">
        <f t="shared" si="9"/>
        <v>CA_BBAdj</v>
      </c>
      <c r="Q22" s="550" t="str">
        <f t="shared" si="7"/>
        <v>Actual</v>
      </c>
      <c r="R22" s="550" t="str">
        <f t="shared" si="7"/>
        <v>FCCS_YTD_Input</v>
      </c>
      <c r="S22" s="550" t="str">
        <f t="shared" si="7"/>
        <v>No Custom4</v>
      </c>
      <c r="T22" s="550" t="str">
        <f t="shared" si="4"/>
        <v>FCCS_Entity Input</v>
      </c>
    </row>
    <row r="23" spans="1:20" x14ac:dyDescent="0.25">
      <c r="A23" s="548" t="s">
        <v>962</v>
      </c>
      <c r="B23" s="548" t="s">
        <v>272</v>
      </c>
      <c r="C23" s="549" t="str">
        <f t="shared" si="8"/>
        <v>CA_BBAdj</v>
      </c>
      <c r="D23" s="533" t="str">
        <f>[1]!HsSetValue(E23,"FCC","Scenario#"&amp;Q23&amp;";Years#"&amp;J23&amp;";Period#"&amp;I23&amp;";View#"&amp;R23&amp;";Entity#"&amp;H23&amp;";Data Source#"&amp;K23&amp;";Account#"&amp;F23&amp;";Intercompany#"&amp;L23&amp;";Movement#"&amp;P23&amp;";Consolidation#"&amp;T23&amp;";Custom1#"&amp;M23&amp;";Custom2#"&amp;N23&amp;";Custom3#"&amp;O23&amp;";Custom4#"&amp;S23&amp;"")</f>
        <v>#Invalid Syntax</v>
      </c>
      <c r="E23" s="547">
        <f>+'Capital Assets'!$F$25</f>
        <v>0</v>
      </c>
      <c r="F23" s="550">
        <v>1582000</v>
      </c>
      <c r="G23" s="550" t="s">
        <v>972</v>
      </c>
      <c r="H23" s="550" t="e">
        <f t="shared" si="6"/>
        <v>#N/A</v>
      </c>
      <c r="I23" s="550" t="str">
        <f t="shared" si="6"/>
        <v>Jun</v>
      </c>
      <c r="J23" s="550" t="str">
        <f t="shared" si="6"/>
        <v>FY25</v>
      </c>
      <c r="K23" s="550" t="str">
        <f t="shared" si="6"/>
        <v>FCCS_Other Data</v>
      </c>
      <c r="L23" s="550" t="str">
        <f t="shared" si="6"/>
        <v>FCCS_No Intercompany</v>
      </c>
      <c r="M23" s="550" t="str">
        <f t="shared" si="6"/>
        <v>Non_Psoft</v>
      </c>
      <c r="N23" s="550" t="str">
        <f t="shared" si="6"/>
        <v>No Custom2</v>
      </c>
      <c r="O23" s="550" t="str">
        <f t="shared" si="6"/>
        <v>No Custom3</v>
      </c>
      <c r="P23" s="550" t="str">
        <f t="shared" si="9"/>
        <v>CA_BBAdj</v>
      </c>
      <c r="Q23" s="550" t="str">
        <f t="shared" si="7"/>
        <v>Actual</v>
      </c>
      <c r="R23" s="550" t="str">
        <f t="shared" si="7"/>
        <v>FCCS_YTD_Input</v>
      </c>
      <c r="S23" s="550" t="str">
        <f t="shared" si="7"/>
        <v>No Custom4</v>
      </c>
      <c r="T23" s="550" t="str">
        <f t="shared" si="4"/>
        <v>FCCS_Entity Input</v>
      </c>
    </row>
    <row r="24" spans="1:20" x14ac:dyDescent="0.25">
      <c r="A24" s="548" t="s">
        <v>962</v>
      </c>
      <c r="B24" s="548" t="s">
        <v>273</v>
      </c>
      <c r="C24" s="549" t="str">
        <f t="shared" si="8"/>
        <v>CA_BBAdj</v>
      </c>
      <c r="D24" s="533" t="str">
        <f>[1]!HsSetValue(E24,"FCC","Scenario#"&amp;Q24&amp;";Years#"&amp;J24&amp;";Period#"&amp;I24&amp;";View#"&amp;R24&amp;";Entity#"&amp;H24&amp;";Data Source#"&amp;K24&amp;";Account#"&amp;F24&amp;";Intercompany#"&amp;L24&amp;";Movement#"&amp;P24&amp;";Consolidation#"&amp;T24&amp;";Custom1#"&amp;M24&amp;";Custom2#"&amp;N24&amp;";Custom3#"&amp;O24&amp;";Custom4#"&amp;S24&amp;"")</f>
        <v>#Invalid Syntax</v>
      </c>
      <c r="E24" s="547">
        <f>+'Capital Assets'!$F$26</f>
        <v>0</v>
      </c>
      <c r="F24" s="550">
        <v>1574000</v>
      </c>
      <c r="G24" s="550" t="s">
        <v>973</v>
      </c>
      <c r="H24" s="550" t="e">
        <f t="shared" si="6"/>
        <v>#N/A</v>
      </c>
      <c r="I24" s="550" t="str">
        <f t="shared" si="6"/>
        <v>Jun</v>
      </c>
      <c r="J24" s="550" t="str">
        <f t="shared" si="6"/>
        <v>FY25</v>
      </c>
      <c r="K24" s="550" t="str">
        <f t="shared" si="6"/>
        <v>FCCS_Other Data</v>
      </c>
      <c r="L24" s="550" t="str">
        <f t="shared" si="6"/>
        <v>FCCS_No Intercompany</v>
      </c>
      <c r="M24" s="550" t="str">
        <f t="shared" si="6"/>
        <v>Non_Psoft</v>
      </c>
      <c r="N24" s="550" t="str">
        <f t="shared" si="6"/>
        <v>No Custom2</v>
      </c>
      <c r="O24" s="550" t="str">
        <f t="shared" si="6"/>
        <v>No Custom3</v>
      </c>
      <c r="P24" s="550" t="str">
        <f t="shared" si="9"/>
        <v>CA_BBAdj</v>
      </c>
      <c r="Q24" s="550" t="str">
        <f t="shared" si="7"/>
        <v>Actual</v>
      </c>
      <c r="R24" s="550" t="str">
        <f t="shared" si="7"/>
        <v>FCCS_YTD_Input</v>
      </c>
      <c r="S24" s="550" t="str">
        <f t="shared" si="7"/>
        <v>No Custom4</v>
      </c>
      <c r="T24" s="550" t="str">
        <f t="shared" si="4"/>
        <v>FCCS_Entity Input</v>
      </c>
    </row>
    <row r="25" spans="1:20" x14ac:dyDescent="0.25">
      <c r="A25" s="548" t="s">
        <v>962</v>
      </c>
      <c r="B25" s="548" t="s">
        <v>974</v>
      </c>
      <c r="C25" s="549" t="str">
        <f t="shared" si="8"/>
        <v>CA_BBAdj</v>
      </c>
      <c r="D25" s="533" t="str">
        <f>[1]!HsSetValue(E25,"FCC","Scenario#"&amp;Q25&amp;";Years#"&amp;J25&amp;";Period#"&amp;I25&amp;";View#"&amp;R25&amp;";Entity#"&amp;H25&amp;";Data Source#"&amp;K25&amp;";Account#"&amp;F25&amp;";Intercompany#"&amp;L25&amp;";Movement#"&amp;P25&amp;";Consolidation#"&amp;T25&amp;";Custom1#"&amp;M25&amp;";Custom2#"&amp;N25&amp;";Custom3#"&amp;O25&amp;";Custom4#"&amp;S25&amp;"")</f>
        <v>#Invalid Syntax</v>
      </c>
      <c r="E25" s="547">
        <f>+'Capital Assets'!$F$28</f>
        <v>0</v>
      </c>
      <c r="F25" s="550">
        <v>1574100</v>
      </c>
      <c r="G25" s="550" t="s">
        <v>975</v>
      </c>
      <c r="H25" s="550" t="e">
        <f t="shared" si="6"/>
        <v>#N/A</v>
      </c>
      <c r="I25" s="550" t="str">
        <f t="shared" si="6"/>
        <v>Jun</v>
      </c>
      <c r="J25" s="550" t="str">
        <f t="shared" si="6"/>
        <v>FY25</v>
      </c>
      <c r="K25" s="550" t="str">
        <f t="shared" si="6"/>
        <v>FCCS_Other Data</v>
      </c>
      <c r="L25" s="550" t="str">
        <f t="shared" si="6"/>
        <v>FCCS_No Intercompany</v>
      </c>
      <c r="M25" s="550" t="str">
        <f t="shared" si="6"/>
        <v>Non_Psoft</v>
      </c>
      <c r="N25" s="550" t="str">
        <f t="shared" si="6"/>
        <v>No Custom2</v>
      </c>
      <c r="O25" s="550" t="str">
        <f t="shared" si="6"/>
        <v>No Custom3</v>
      </c>
      <c r="P25" s="550" t="str">
        <f t="shared" si="9"/>
        <v>CA_BBAdj</v>
      </c>
      <c r="Q25" s="550" t="str">
        <f t="shared" si="7"/>
        <v>Actual</v>
      </c>
      <c r="R25" s="550" t="str">
        <f t="shared" si="7"/>
        <v>FCCS_YTD_Input</v>
      </c>
      <c r="S25" s="550" t="str">
        <f t="shared" si="7"/>
        <v>No Custom4</v>
      </c>
      <c r="T25" s="550" t="str">
        <f t="shared" si="4"/>
        <v>FCCS_Entity Input</v>
      </c>
    </row>
    <row r="26" spans="1:20" x14ac:dyDescent="0.25">
      <c r="A26" s="548" t="s">
        <v>962</v>
      </c>
      <c r="B26" s="548" t="s">
        <v>976</v>
      </c>
      <c r="C26" s="549" t="str">
        <f t="shared" si="8"/>
        <v>CA_BBAdj</v>
      </c>
      <c r="D26" s="533" t="str">
        <f>[1]!HsSetValue(E26,"FCC","Scenario#"&amp;Q26&amp;";Years#"&amp;J26&amp;";Period#"&amp;I26&amp;";View#"&amp;R26&amp;";Entity#"&amp;H26&amp;";Data Source#"&amp;K26&amp;";Account#"&amp;F26&amp;";Intercompany#"&amp;L26&amp;";Movement#"&amp;P26&amp;";Consolidation#"&amp;T26&amp;";Custom1#"&amp;M26&amp;";Custom2#"&amp;N26&amp;";Custom3#"&amp;O26&amp;";Custom4#"&amp;S26&amp;"")</f>
        <v>#Invalid Syntax</v>
      </c>
      <c r="E26" s="547">
        <f>+'Capital Assets'!$F$29</f>
        <v>0</v>
      </c>
      <c r="F26" s="550">
        <v>1574200</v>
      </c>
      <c r="G26" s="550" t="s">
        <v>977</v>
      </c>
      <c r="H26" s="550" t="e">
        <f t="shared" si="6"/>
        <v>#N/A</v>
      </c>
      <c r="I26" s="550" t="str">
        <f t="shared" si="6"/>
        <v>Jun</v>
      </c>
      <c r="J26" s="550" t="str">
        <f t="shared" si="6"/>
        <v>FY25</v>
      </c>
      <c r="K26" s="550" t="str">
        <f t="shared" si="6"/>
        <v>FCCS_Other Data</v>
      </c>
      <c r="L26" s="550" t="str">
        <f t="shared" si="6"/>
        <v>FCCS_No Intercompany</v>
      </c>
      <c r="M26" s="550" t="str">
        <f t="shared" si="6"/>
        <v>Non_Psoft</v>
      </c>
      <c r="N26" s="550" t="str">
        <f t="shared" si="6"/>
        <v>No Custom2</v>
      </c>
      <c r="O26" s="550" t="str">
        <f t="shared" si="6"/>
        <v>No Custom3</v>
      </c>
      <c r="P26" s="550" t="str">
        <f t="shared" si="9"/>
        <v>CA_BBAdj</v>
      </c>
      <c r="Q26" s="550" t="str">
        <f t="shared" si="7"/>
        <v>Actual</v>
      </c>
      <c r="R26" s="550" t="str">
        <f t="shared" si="7"/>
        <v>FCCS_YTD_Input</v>
      </c>
      <c r="S26" s="550" t="str">
        <f t="shared" si="7"/>
        <v>No Custom4</v>
      </c>
      <c r="T26" s="550" t="str">
        <f t="shared" si="4"/>
        <v>FCCS_Entity Input</v>
      </c>
    </row>
    <row r="27" spans="1:20" x14ac:dyDescent="0.25">
      <c r="A27" s="548" t="s">
        <v>962</v>
      </c>
      <c r="B27" s="548" t="s">
        <v>978</v>
      </c>
      <c r="C27" s="549" t="str">
        <f t="shared" si="8"/>
        <v>CA_BBAdj</v>
      </c>
      <c r="D27" s="533" t="str">
        <f>[1]!HsSetValue(E27,"FCC","Scenario#"&amp;Q27&amp;";Years#"&amp;J27&amp;";Period#"&amp;I27&amp;";View#"&amp;R27&amp;";Entity#"&amp;H27&amp;";Data Source#"&amp;K27&amp;";Account#"&amp;F27&amp;";Intercompany#"&amp;L27&amp;";Movement#"&amp;P27&amp;";Consolidation#"&amp;T27&amp;";Custom1#"&amp;M27&amp;";Custom2#"&amp;N27&amp;";Custom3#"&amp;O27&amp;";Custom4#"&amp;S27&amp;"")</f>
        <v>#Invalid Syntax</v>
      </c>
      <c r="E27" s="547">
        <f>+'Capital Assets'!$F$30</f>
        <v>0</v>
      </c>
      <c r="F27" s="550">
        <v>1584000</v>
      </c>
      <c r="G27" s="550" t="s">
        <v>979</v>
      </c>
      <c r="H27" s="550" t="e">
        <f t="shared" si="6"/>
        <v>#N/A</v>
      </c>
      <c r="I27" s="550" t="str">
        <f t="shared" si="6"/>
        <v>Jun</v>
      </c>
      <c r="J27" s="550" t="str">
        <f t="shared" si="6"/>
        <v>FY25</v>
      </c>
      <c r="K27" s="550" t="str">
        <f t="shared" si="6"/>
        <v>FCCS_Other Data</v>
      </c>
      <c r="L27" s="550" t="str">
        <f t="shared" si="6"/>
        <v>FCCS_No Intercompany</v>
      </c>
      <c r="M27" s="550" t="str">
        <f t="shared" si="6"/>
        <v>Non_Psoft</v>
      </c>
      <c r="N27" s="550" t="str">
        <f t="shared" si="6"/>
        <v>No Custom2</v>
      </c>
      <c r="O27" s="550" t="str">
        <f t="shared" si="6"/>
        <v>No Custom3</v>
      </c>
      <c r="P27" s="550" t="str">
        <f t="shared" si="9"/>
        <v>CA_BBAdj</v>
      </c>
      <c r="Q27" s="550" t="str">
        <f t="shared" si="7"/>
        <v>Actual</v>
      </c>
      <c r="R27" s="550" t="str">
        <f t="shared" si="7"/>
        <v>FCCS_YTD_Input</v>
      </c>
      <c r="S27" s="550" t="str">
        <f t="shared" si="7"/>
        <v>No Custom4</v>
      </c>
      <c r="T27" s="550" t="str">
        <f t="shared" si="4"/>
        <v>FCCS_Entity Input</v>
      </c>
    </row>
    <row r="28" spans="1:20" x14ac:dyDescent="0.25">
      <c r="A28" s="548" t="s">
        <v>962</v>
      </c>
      <c r="B28" s="548" t="s">
        <v>280</v>
      </c>
      <c r="C28" s="549" t="str">
        <f t="shared" si="8"/>
        <v>CA_BBAdj</v>
      </c>
      <c r="D28" s="533" t="str">
        <f>[1]!HsSetValue(E28,"FCC","Scenario#"&amp;Q28&amp;";Years#"&amp;J28&amp;";Period#"&amp;I28&amp;";View#"&amp;R28&amp;";Entity#"&amp;H28&amp;";Data Source#"&amp;K28&amp;";Account#"&amp;F28&amp;";Intercompany#"&amp;L28&amp;";Movement#"&amp;P28&amp;";Consolidation#"&amp;T28&amp;";Custom1#"&amp;M28&amp;";Custom2#"&amp;N28&amp;";Custom3#"&amp;O28&amp;";Custom4#"&amp;S28&amp;"")</f>
        <v>#Invalid Syntax</v>
      </c>
      <c r="E28" s="547">
        <f>+'Capital Assets'!$F$32</f>
        <v>0</v>
      </c>
      <c r="F28" s="550">
        <v>1583000</v>
      </c>
      <c r="G28" s="550" t="s">
        <v>980</v>
      </c>
      <c r="H28" s="550" t="e">
        <f t="shared" si="6"/>
        <v>#N/A</v>
      </c>
      <c r="I28" s="550" t="str">
        <f t="shared" si="6"/>
        <v>Jun</v>
      </c>
      <c r="J28" s="550" t="str">
        <f t="shared" si="6"/>
        <v>FY25</v>
      </c>
      <c r="K28" s="550" t="str">
        <f t="shared" si="6"/>
        <v>FCCS_Other Data</v>
      </c>
      <c r="L28" s="550" t="str">
        <f t="shared" si="6"/>
        <v>FCCS_No Intercompany</v>
      </c>
      <c r="M28" s="550" t="str">
        <f t="shared" si="6"/>
        <v>Non_Psoft</v>
      </c>
      <c r="N28" s="550" t="str">
        <f t="shared" si="6"/>
        <v>No Custom2</v>
      </c>
      <c r="O28" s="550" t="str">
        <f t="shared" si="6"/>
        <v>No Custom3</v>
      </c>
      <c r="P28" s="550" t="str">
        <f t="shared" si="9"/>
        <v>CA_BBAdj</v>
      </c>
      <c r="Q28" s="550" t="str">
        <f t="shared" si="7"/>
        <v>Actual</v>
      </c>
      <c r="R28" s="550" t="str">
        <f t="shared" si="7"/>
        <v>FCCS_YTD_Input</v>
      </c>
      <c r="S28" s="550" t="str">
        <f t="shared" si="7"/>
        <v>No Custom4</v>
      </c>
      <c r="T28" s="550" t="str">
        <f t="shared" si="4"/>
        <v>FCCS_Entity Input</v>
      </c>
    </row>
    <row r="29" spans="1:20" x14ac:dyDescent="0.25">
      <c r="D29" s="533"/>
    </row>
    <row r="30" spans="1:20" x14ac:dyDescent="0.25">
      <c r="A30" s="539" t="s">
        <v>962</v>
      </c>
      <c r="B30" s="539" t="s">
        <v>263</v>
      </c>
      <c r="C30" s="532" t="s">
        <v>982</v>
      </c>
      <c r="D30" s="533" t="str">
        <f>[1]!HsSetValue(E30,"FCC","Scenario#"&amp;Q30&amp;";Years#"&amp;J30&amp;";Period#"&amp;I30&amp;";View#"&amp;R30&amp;";Entity#"&amp;H30&amp;";Data Source#"&amp;K30&amp;";Account#"&amp;F30&amp;";Intercompany#"&amp;L30&amp;";Movement#"&amp;P30&amp;";Consolidation#"&amp;T30&amp;";Custom1#"&amp;M30&amp;";Custom2#"&amp;N30&amp;";Custom3#"&amp;O30&amp;";Custom4#"&amp;S30&amp;"")</f>
        <v>#Invalid Syntax</v>
      </c>
      <c r="E30" s="540">
        <f>+'Capital Assets'!$H$18</f>
        <v>0</v>
      </c>
      <c r="F30" s="36">
        <f>+$F$2</f>
        <v>1581000</v>
      </c>
      <c r="G30" s="36" t="s">
        <v>964</v>
      </c>
      <c r="H30" s="36" t="e">
        <f t="shared" ref="H30:O42" si="10">+H$2</f>
        <v>#N/A</v>
      </c>
      <c r="I30" s="36" t="str">
        <f t="shared" si="10"/>
        <v>Jun</v>
      </c>
      <c r="J30" s="36" t="str">
        <f t="shared" si="10"/>
        <v>FY25</v>
      </c>
      <c r="K30" s="36" t="str">
        <f t="shared" si="10"/>
        <v>FCCS_Other Data</v>
      </c>
      <c r="L30" s="36" t="str">
        <f t="shared" si="10"/>
        <v>FCCS_No Intercompany</v>
      </c>
      <c r="M30" s="36" t="str">
        <f t="shared" si="10"/>
        <v>Non_Psoft</v>
      </c>
      <c r="N30" s="36" t="str">
        <f t="shared" si="10"/>
        <v>No Custom2</v>
      </c>
      <c r="O30" s="36" t="str">
        <f t="shared" si="10"/>
        <v>No Custom3</v>
      </c>
      <c r="P30" s="532" t="s">
        <v>983</v>
      </c>
      <c r="Q30" s="36" t="str">
        <f t="shared" ref="Q30:S42" si="11">+Q$2</f>
        <v>Actual</v>
      </c>
      <c r="R30" s="36" t="str">
        <f t="shared" si="11"/>
        <v>FCCS_YTD_Input</v>
      </c>
      <c r="S30" s="36" t="str">
        <f t="shared" ref="S30:S31" si="12">+S$2</f>
        <v>No Custom4</v>
      </c>
      <c r="T30" s="36" t="str">
        <f t="shared" si="4"/>
        <v>FCCS_Entity Input</v>
      </c>
    </row>
    <row r="31" spans="1:20" x14ac:dyDescent="0.25">
      <c r="A31" s="539" t="s">
        <v>962</v>
      </c>
      <c r="B31" s="539" t="s">
        <v>265</v>
      </c>
      <c r="C31" s="532" t="str">
        <f>+C30</f>
        <v>Exp</v>
      </c>
      <c r="D31" s="533" t="str">
        <f>[1]!HsSetValue(E31,"FCC","Scenario#"&amp;Q31&amp;";Years#"&amp;J31&amp;";Period#"&amp;I31&amp;";View#"&amp;R31&amp;";Entity#"&amp;H31&amp;";Data Source#"&amp;K31&amp;";Account#"&amp;F31&amp;";Intercompany#"&amp;L31&amp;";Movement#"&amp;P31&amp;";Consolidation#"&amp;T31&amp;";Custom1#"&amp;M31&amp;";Custom2#"&amp;N31&amp;";Custom3#"&amp;O31&amp;";Custom4#"&amp;S31&amp;"")</f>
        <v>#Invalid Syntax</v>
      </c>
      <c r="E31" s="540">
        <f>+'Capital Assets'!$H$19</f>
        <v>0</v>
      </c>
      <c r="F31" s="36">
        <f>+$F$3</f>
        <v>1571000</v>
      </c>
      <c r="G31" s="36" t="s">
        <v>966</v>
      </c>
      <c r="H31" s="36" t="e">
        <f t="shared" si="10"/>
        <v>#N/A</v>
      </c>
      <c r="I31" s="36" t="str">
        <f t="shared" si="10"/>
        <v>Jun</v>
      </c>
      <c r="J31" s="36" t="str">
        <f t="shared" si="10"/>
        <v>FY25</v>
      </c>
      <c r="K31" s="36" t="str">
        <f t="shared" si="10"/>
        <v>FCCS_Other Data</v>
      </c>
      <c r="L31" s="36" t="str">
        <f t="shared" si="10"/>
        <v>FCCS_No Intercompany</v>
      </c>
      <c r="M31" s="36" t="str">
        <f t="shared" si="10"/>
        <v>Non_Psoft</v>
      </c>
      <c r="N31" s="36" t="str">
        <f t="shared" si="10"/>
        <v>No Custom2</v>
      </c>
      <c r="O31" s="36" t="str">
        <f t="shared" si="10"/>
        <v>No Custom3</v>
      </c>
      <c r="P31" s="36" t="str">
        <f>+P30</f>
        <v>CA_EXP</v>
      </c>
      <c r="Q31" s="36" t="str">
        <f t="shared" si="11"/>
        <v>Actual</v>
      </c>
      <c r="R31" s="36" t="str">
        <f t="shared" si="11"/>
        <v>FCCS_YTD_Input</v>
      </c>
      <c r="S31" s="36" t="str">
        <f t="shared" si="12"/>
        <v>No Custom4</v>
      </c>
      <c r="T31" s="36" t="str">
        <f t="shared" si="4"/>
        <v>FCCS_Entity Input</v>
      </c>
    </row>
    <row r="32" spans="1:20" x14ac:dyDescent="0.25">
      <c r="A32" s="539" t="s">
        <v>962</v>
      </c>
      <c r="B32" s="539" t="s">
        <v>266</v>
      </c>
      <c r="C32" s="532" t="str">
        <f t="shared" ref="C32:C42" si="13">+C31</f>
        <v>Exp</v>
      </c>
      <c r="D32" s="533" t="str">
        <f>[1]!HsSetValue(E32,"FCC","Scenario#"&amp;Q32&amp;";Years#"&amp;J32&amp;";Period#"&amp;I32&amp;";View#"&amp;R32&amp;";Entity#"&amp;H32&amp;";Data Source#"&amp;K32&amp;";Account#"&amp;F32&amp;";Intercompany#"&amp;L32&amp;";Movement#"&amp;P32&amp;";Consolidation#"&amp;T32&amp;";Custom1#"&amp;M32&amp;";Custom2#"&amp;N32&amp;";Custom3#"&amp;O32&amp;";Custom4#"&amp;S32&amp;"")</f>
        <v>#Invalid Syntax</v>
      </c>
      <c r="E32" s="540">
        <f>+'Capital Assets'!$H$20</f>
        <v>0</v>
      </c>
      <c r="F32" s="36">
        <f>+$F$4</f>
        <v>1572000</v>
      </c>
      <c r="G32" s="36" t="s">
        <v>967</v>
      </c>
      <c r="H32" s="36" t="e">
        <f t="shared" si="10"/>
        <v>#N/A</v>
      </c>
      <c r="I32" s="36" t="str">
        <f t="shared" si="10"/>
        <v>Jun</v>
      </c>
      <c r="J32" s="36" t="str">
        <f t="shared" si="10"/>
        <v>FY25</v>
      </c>
      <c r="K32" s="36" t="str">
        <f t="shared" si="10"/>
        <v>FCCS_Other Data</v>
      </c>
      <c r="L32" s="36" t="str">
        <f t="shared" si="10"/>
        <v>FCCS_No Intercompany</v>
      </c>
      <c r="M32" s="36" t="str">
        <f t="shared" si="10"/>
        <v>Non_Psoft</v>
      </c>
      <c r="N32" s="36" t="str">
        <f t="shared" si="10"/>
        <v>No Custom2</v>
      </c>
      <c r="O32" s="36" t="str">
        <f t="shared" si="10"/>
        <v>No Custom3</v>
      </c>
      <c r="P32" s="36" t="str">
        <f t="shared" ref="P32:P42" si="14">+P31</f>
        <v>CA_EXP</v>
      </c>
      <c r="Q32" s="36" t="str">
        <f t="shared" si="11"/>
        <v>Actual</v>
      </c>
      <c r="R32" s="36" t="str">
        <f t="shared" si="11"/>
        <v>FCCS_YTD_Input</v>
      </c>
      <c r="S32" s="36" t="str">
        <f t="shared" si="11"/>
        <v>No Custom4</v>
      </c>
      <c r="T32" s="36" t="str">
        <f t="shared" si="4"/>
        <v>FCCS_Entity Input</v>
      </c>
    </row>
    <row r="33" spans="1:20" x14ac:dyDescent="0.25">
      <c r="A33" s="539" t="s">
        <v>962</v>
      </c>
      <c r="B33" s="539" t="s">
        <v>267</v>
      </c>
      <c r="C33" s="532" t="str">
        <f t="shared" si="13"/>
        <v>Exp</v>
      </c>
      <c r="D33" s="533" t="str">
        <f>[1]!HsSetValue(E33,"FCC","Scenario#"&amp;Q33&amp;";Years#"&amp;J33&amp;";Period#"&amp;I33&amp;";View#"&amp;R33&amp;";Entity#"&amp;H33&amp;";Data Source#"&amp;K33&amp;";Account#"&amp;F33&amp;";Intercompany#"&amp;L33&amp;";Movement#"&amp;P33&amp;";Consolidation#"&amp;T33&amp;";Custom1#"&amp;M33&amp;";Custom2#"&amp;N33&amp;";Custom3#"&amp;O33&amp;";Custom4#"&amp;S33&amp;"")</f>
        <v>#Invalid Syntax</v>
      </c>
      <c r="E33" s="540">
        <f>+'Capital Assets'!$H$21</f>
        <v>0</v>
      </c>
      <c r="F33" s="36">
        <f>+$F$5</f>
        <v>1577000</v>
      </c>
      <c r="G33" s="36" t="s">
        <v>968</v>
      </c>
      <c r="H33" s="36" t="e">
        <f t="shared" si="10"/>
        <v>#N/A</v>
      </c>
      <c r="I33" s="36" t="str">
        <f t="shared" si="10"/>
        <v>Jun</v>
      </c>
      <c r="J33" s="36" t="str">
        <f t="shared" si="10"/>
        <v>FY25</v>
      </c>
      <c r="K33" s="36" t="str">
        <f t="shared" si="10"/>
        <v>FCCS_Other Data</v>
      </c>
      <c r="L33" s="36" t="str">
        <f t="shared" si="10"/>
        <v>FCCS_No Intercompany</v>
      </c>
      <c r="M33" s="36" t="str">
        <f t="shared" si="10"/>
        <v>Non_Psoft</v>
      </c>
      <c r="N33" s="36" t="str">
        <f t="shared" si="10"/>
        <v>No Custom2</v>
      </c>
      <c r="O33" s="36" t="str">
        <f t="shared" si="10"/>
        <v>No Custom3</v>
      </c>
      <c r="P33" s="36" t="str">
        <f t="shared" si="14"/>
        <v>CA_EXP</v>
      </c>
      <c r="Q33" s="36" t="str">
        <f t="shared" si="11"/>
        <v>Actual</v>
      </c>
      <c r="R33" s="36" t="str">
        <f t="shared" si="11"/>
        <v>FCCS_YTD_Input</v>
      </c>
      <c r="S33" s="36" t="str">
        <f t="shared" si="11"/>
        <v>No Custom4</v>
      </c>
      <c r="T33" s="36" t="str">
        <f t="shared" si="4"/>
        <v>FCCS_Entity Input</v>
      </c>
    </row>
    <row r="34" spans="1:20" x14ac:dyDescent="0.25">
      <c r="A34" s="539" t="s">
        <v>962</v>
      </c>
      <c r="B34" s="539" t="s">
        <v>324</v>
      </c>
      <c r="C34" s="532" t="str">
        <f t="shared" si="13"/>
        <v>Exp</v>
      </c>
      <c r="D34" s="533" t="str">
        <f>[1]!HsSetValue(E34,"FCC","Scenario#"&amp;Q34&amp;";Years#"&amp;J34&amp;";Period#"&amp;I34&amp;";View#"&amp;R34&amp;";Entity#"&amp;H34&amp;";Data Source#"&amp;K34&amp;";Account#"&amp;F34&amp;";Intercompany#"&amp;L34&amp;";Movement#"&amp;P34&amp;";Consolidation#"&amp;T34&amp;";Custom1#"&amp;M34&amp;";Custom2#"&amp;N34&amp;";Custom3#"&amp;O34&amp;";Custom4#"&amp;S34&amp;"")</f>
        <v>#Invalid Syntax</v>
      </c>
      <c r="E34" s="540">
        <f>+'Capital Assets'!$H$22</f>
        <v>0</v>
      </c>
      <c r="F34" s="36">
        <f>+$F$6</f>
        <v>1573000</v>
      </c>
      <c r="G34" s="36" t="s">
        <v>969</v>
      </c>
      <c r="H34" s="36" t="e">
        <f t="shared" si="10"/>
        <v>#N/A</v>
      </c>
      <c r="I34" s="36" t="str">
        <f t="shared" si="10"/>
        <v>Jun</v>
      </c>
      <c r="J34" s="36" t="str">
        <f t="shared" si="10"/>
        <v>FY25</v>
      </c>
      <c r="K34" s="36" t="str">
        <f t="shared" si="10"/>
        <v>FCCS_Other Data</v>
      </c>
      <c r="L34" s="36" t="str">
        <f t="shared" si="10"/>
        <v>FCCS_No Intercompany</v>
      </c>
      <c r="M34" s="36" t="str">
        <f t="shared" si="10"/>
        <v>Non_Psoft</v>
      </c>
      <c r="N34" s="36" t="str">
        <f t="shared" si="10"/>
        <v>No Custom2</v>
      </c>
      <c r="O34" s="36" t="str">
        <f t="shared" si="10"/>
        <v>No Custom3</v>
      </c>
      <c r="P34" s="36" t="str">
        <f t="shared" si="14"/>
        <v>CA_EXP</v>
      </c>
      <c r="Q34" s="36" t="str">
        <f t="shared" si="11"/>
        <v>Actual</v>
      </c>
      <c r="R34" s="36" t="str">
        <f t="shared" si="11"/>
        <v>FCCS_YTD_Input</v>
      </c>
      <c r="S34" s="36" t="str">
        <f t="shared" si="11"/>
        <v>No Custom4</v>
      </c>
      <c r="T34" s="36" t="str">
        <f t="shared" si="4"/>
        <v>FCCS_Entity Input</v>
      </c>
    </row>
    <row r="35" spans="1:20" x14ac:dyDescent="0.25">
      <c r="A35" s="539" t="s">
        <v>962</v>
      </c>
      <c r="B35" s="539" t="s">
        <v>269</v>
      </c>
      <c r="C35" s="532" t="str">
        <f t="shared" si="13"/>
        <v>Exp</v>
      </c>
      <c r="D35" s="533" t="str">
        <f>[1]!HsSetValue(E35,"FCC","Scenario#"&amp;Q35&amp;";Years#"&amp;J35&amp;";Period#"&amp;I35&amp;";View#"&amp;R35&amp;";Entity#"&amp;H35&amp;";Data Source#"&amp;K35&amp;";Account#"&amp;F35&amp;";Intercompany#"&amp;L35&amp;";Movement#"&amp;P35&amp;";Consolidation#"&amp;T35&amp;";Custom1#"&amp;M35&amp;";Custom2#"&amp;N35&amp;";Custom3#"&amp;O35&amp;";Custom4#"&amp;S35&amp;"")</f>
        <v>#Invalid Syntax</v>
      </c>
      <c r="E35" s="540">
        <f>+'Capital Assets'!$H$23</f>
        <v>0</v>
      </c>
      <c r="F35" s="36">
        <f>+$F$7</f>
        <v>1575000</v>
      </c>
      <c r="G35" s="36" t="s">
        <v>970</v>
      </c>
      <c r="H35" s="36" t="e">
        <f t="shared" si="10"/>
        <v>#N/A</v>
      </c>
      <c r="I35" s="36" t="str">
        <f t="shared" si="10"/>
        <v>Jun</v>
      </c>
      <c r="J35" s="36" t="str">
        <f t="shared" si="10"/>
        <v>FY25</v>
      </c>
      <c r="K35" s="36" t="str">
        <f t="shared" si="10"/>
        <v>FCCS_Other Data</v>
      </c>
      <c r="L35" s="36" t="str">
        <f t="shared" si="10"/>
        <v>FCCS_No Intercompany</v>
      </c>
      <c r="M35" s="36" t="str">
        <f t="shared" si="10"/>
        <v>Non_Psoft</v>
      </c>
      <c r="N35" s="36" t="str">
        <f t="shared" si="10"/>
        <v>No Custom2</v>
      </c>
      <c r="O35" s="36" t="str">
        <f t="shared" si="10"/>
        <v>No Custom3</v>
      </c>
      <c r="P35" s="36" t="str">
        <f t="shared" si="14"/>
        <v>CA_EXP</v>
      </c>
      <c r="Q35" s="36" t="str">
        <f t="shared" si="11"/>
        <v>Actual</v>
      </c>
      <c r="R35" s="36" t="str">
        <f t="shared" si="11"/>
        <v>FCCS_YTD_Input</v>
      </c>
      <c r="S35" s="36" t="str">
        <f t="shared" si="11"/>
        <v>No Custom4</v>
      </c>
      <c r="T35" s="36" t="str">
        <f t="shared" si="4"/>
        <v>FCCS_Entity Input</v>
      </c>
    </row>
    <row r="36" spans="1:20" x14ac:dyDescent="0.25">
      <c r="A36" s="539" t="s">
        <v>962</v>
      </c>
      <c r="B36" s="539" t="s">
        <v>271</v>
      </c>
      <c r="C36" s="532" t="str">
        <f t="shared" si="13"/>
        <v>Exp</v>
      </c>
      <c r="D36" s="533" t="str">
        <f>[1]!HsSetValue(E36,"FCC","Scenario#"&amp;Q36&amp;";Years#"&amp;J36&amp;";Period#"&amp;I36&amp;";View#"&amp;R36&amp;";Entity#"&amp;H36&amp;";Data Source#"&amp;K36&amp;";Account#"&amp;F36&amp;";Intercompany#"&amp;L36&amp;";Movement#"&amp;P36&amp;";Consolidation#"&amp;T36&amp;";Custom1#"&amp;M36&amp;";Custom2#"&amp;N36&amp;";Custom3#"&amp;O36&amp;";Custom4#"&amp;S36&amp;"")</f>
        <v>#Invalid Syntax</v>
      </c>
      <c r="E36" s="540">
        <f>+'Capital Assets'!$H$24</f>
        <v>0</v>
      </c>
      <c r="F36" s="36">
        <f>+$F$8</f>
        <v>1576000</v>
      </c>
      <c r="G36" s="36" t="s">
        <v>971</v>
      </c>
      <c r="H36" s="36" t="e">
        <f t="shared" si="10"/>
        <v>#N/A</v>
      </c>
      <c r="I36" s="36" t="str">
        <f t="shared" si="10"/>
        <v>Jun</v>
      </c>
      <c r="J36" s="36" t="str">
        <f t="shared" si="10"/>
        <v>FY25</v>
      </c>
      <c r="K36" s="36" t="str">
        <f t="shared" si="10"/>
        <v>FCCS_Other Data</v>
      </c>
      <c r="L36" s="36" t="str">
        <f t="shared" si="10"/>
        <v>FCCS_No Intercompany</v>
      </c>
      <c r="M36" s="36" t="str">
        <f t="shared" si="10"/>
        <v>Non_Psoft</v>
      </c>
      <c r="N36" s="36" t="str">
        <f t="shared" si="10"/>
        <v>No Custom2</v>
      </c>
      <c r="O36" s="36" t="str">
        <f t="shared" si="10"/>
        <v>No Custom3</v>
      </c>
      <c r="P36" s="36" t="str">
        <f t="shared" si="14"/>
        <v>CA_EXP</v>
      </c>
      <c r="Q36" s="36" t="str">
        <f t="shared" si="11"/>
        <v>Actual</v>
      </c>
      <c r="R36" s="36" t="str">
        <f t="shared" si="11"/>
        <v>FCCS_YTD_Input</v>
      </c>
      <c r="S36" s="36" t="str">
        <f t="shared" si="11"/>
        <v>No Custom4</v>
      </c>
      <c r="T36" s="36" t="str">
        <f t="shared" si="4"/>
        <v>FCCS_Entity Input</v>
      </c>
    </row>
    <row r="37" spans="1:20" x14ac:dyDescent="0.25">
      <c r="A37" s="539" t="s">
        <v>962</v>
      </c>
      <c r="B37" s="539" t="s">
        <v>272</v>
      </c>
      <c r="C37" s="532" t="str">
        <f t="shared" si="13"/>
        <v>Exp</v>
      </c>
      <c r="D37" s="533" t="str">
        <f>[1]!HsSetValue(E37,"FCC","Scenario#"&amp;Q37&amp;";Years#"&amp;J37&amp;";Period#"&amp;I37&amp;";View#"&amp;R37&amp;";Entity#"&amp;H37&amp;";Data Source#"&amp;K37&amp;";Account#"&amp;F37&amp;";Intercompany#"&amp;L37&amp;";Movement#"&amp;P37&amp;";Consolidation#"&amp;T37&amp;";Custom1#"&amp;M37&amp;";Custom2#"&amp;N37&amp;";Custom3#"&amp;O37&amp;";Custom4#"&amp;S37&amp;"")</f>
        <v>#Invalid Syntax</v>
      </c>
      <c r="E37" s="540">
        <f>+'Capital Assets'!$H$25</f>
        <v>0</v>
      </c>
      <c r="F37" s="36">
        <f>+$F$9</f>
        <v>1582000</v>
      </c>
      <c r="G37" s="36" t="s">
        <v>972</v>
      </c>
      <c r="H37" s="36" t="e">
        <f t="shared" si="10"/>
        <v>#N/A</v>
      </c>
      <c r="I37" s="36" t="str">
        <f t="shared" si="10"/>
        <v>Jun</v>
      </c>
      <c r="J37" s="36" t="str">
        <f t="shared" si="10"/>
        <v>FY25</v>
      </c>
      <c r="K37" s="36" t="str">
        <f t="shared" si="10"/>
        <v>FCCS_Other Data</v>
      </c>
      <c r="L37" s="36" t="str">
        <f t="shared" si="10"/>
        <v>FCCS_No Intercompany</v>
      </c>
      <c r="M37" s="36" t="str">
        <f t="shared" si="10"/>
        <v>Non_Psoft</v>
      </c>
      <c r="N37" s="36" t="str">
        <f t="shared" si="10"/>
        <v>No Custom2</v>
      </c>
      <c r="O37" s="36" t="str">
        <f t="shared" si="10"/>
        <v>No Custom3</v>
      </c>
      <c r="P37" s="36" t="str">
        <f t="shared" si="14"/>
        <v>CA_EXP</v>
      </c>
      <c r="Q37" s="36" t="str">
        <f t="shared" si="11"/>
        <v>Actual</v>
      </c>
      <c r="R37" s="36" t="str">
        <f t="shared" si="11"/>
        <v>FCCS_YTD_Input</v>
      </c>
      <c r="S37" s="36" t="str">
        <f t="shared" si="11"/>
        <v>No Custom4</v>
      </c>
      <c r="T37" s="36" t="str">
        <f t="shared" si="4"/>
        <v>FCCS_Entity Input</v>
      </c>
    </row>
    <row r="38" spans="1:20" x14ac:dyDescent="0.25">
      <c r="A38" s="539" t="s">
        <v>962</v>
      </c>
      <c r="B38" s="539" t="s">
        <v>273</v>
      </c>
      <c r="C38" s="532" t="str">
        <f t="shared" si="13"/>
        <v>Exp</v>
      </c>
      <c r="D38" s="533" t="str">
        <f>[1]!HsSetValue(E38,"FCC","Scenario#"&amp;Q38&amp;";Years#"&amp;J38&amp;";Period#"&amp;I38&amp;";View#"&amp;R38&amp;";Entity#"&amp;H38&amp;";Data Source#"&amp;K38&amp;";Account#"&amp;F38&amp;";Intercompany#"&amp;L38&amp;";Movement#"&amp;P38&amp;";Consolidation#"&amp;T38&amp;";Custom1#"&amp;M38&amp;";Custom2#"&amp;N38&amp;";Custom3#"&amp;O38&amp;";Custom4#"&amp;S38&amp;"")</f>
        <v>#Invalid Syntax</v>
      </c>
      <c r="E38" s="540">
        <f>+'Capital Assets'!$H$26</f>
        <v>0</v>
      </c>
      <c r="F38" s="36">
        <f>+$F$10</f>
        <v>1574000</v>
      </c>
      <c r="G38" s="36" t="s">
        <v>973</v>
      </c>
      <c r="H38" s="36" t="e">
        <f t="shared" si="10"/>
        <v>#N/A</v>
      </c>
      <c r="I38" s="36" t="str">
        <f t="shared" si="10"/>
        <v>Jun</v>
      </c>
      <c r="J38" s="36" t="str">
        <f t="shared" si="10"/>
        <v>FY25</v>
      </c>
      <c r="K38" s="36" t="str">
        <f t="shared" si="10"/>
        <v>FCCS_Other Data</v>
      </c>
      <c r="L38" s="36" t="str">
        <f t="shared" si="10"/>
        <v>FCCS_No Intercompany</v>
      </c>
      <c r="M38" s="36" t="str">
        <f t="shared" si="10"/>
        <v>Non_Psoft</v>
      </c>
      <c r="N38" s="36" t="str">
        <f t="shared" si="10"/>
        <v>No Custom2</v>
      </c>
      <c r="O38" s="36" t="str">
        <f t="shared" si="10"/>
        <v>No Custom3</v>
      </c>
      <c r="P38" s="36" t="str">
        <f t="shared" si="14"/>
        <v>CA_EXP</v>
      </c>
      <c r="Q38" s="36" t="str">
        <f t="shared" si="11"/>
        <v>Actual</v>
      </c>
      <c r="R38" s="36" t="str">
        <f t="shared" si="11"/>
        <v>FCCS_YTD_Input</v>
      </c>
      <c r="S38" s="36" t="str">
        <f t="shared" si="11"/>
        <v>No Custom4</v>
      </c>
      <c r="T38" s="36" t="str">
        <f t="shared" si="4"/>
        <v>FCCS_Entity Input</v>
      </c>
    </row>
    <row r="39" spans="1:20" x14ac:dyDescent="0.25">
      <c r="A39" s="539" t="s">
        <v>962</v>
      </c>
      <c r="B39" s="539" t="s">
        <v>974</v>
      </c>
      <c r="C39" s="532" t="str">
        <f t="shared" si="13"/>
        <v>Exp</v>
      </c>
      <c r="D39" s="533" t="str">
        <f>[1]!HsSetValue(E39,"FCC","Scenario#"&amp;Q39&amp;";Years#"&amp;J39&amp;";Period#"&amp;I39&amp;";View#"&amp;R39&amp;";Entity#"&amp;H39&amp;";Data Source#"&amp;K39&amp;";Account#"&amp;F39&amp;";Intercompany#"&amp;L39&amp;";Movement#"&amp;P39&amp;";Consolidation#"&amp;T39&amp;";Custom1#"&amp;M39&amp;";Custom2#"&amp;N39&amp;";Custom3#"&amp;O39&amp;";Custom4#"&amp;S39&amp;"")</f>
        <v>#Invalid Syntax</v>
      </c>
      <c r="E39" s="540">
        <f>+'Capital Assets'!$H$28</f>
        <v>0</v>
      </c>
      <c r="F39" s="36">
        <f>+$F$11</f>
        <v>1574100</v>
      </c>
      <c r="G39" s="36" t="s">
        <v>975</v>
      </c>
      <c r="H39" s="36" t="e">
        <f t="shared" si="10"/>
        <v>#N/A</v>
      </c>
      <c r="I39" s="36" t="str">
        <f t="shared" si="10"/>
        <v>Jun</v>
      </c>
      <c r="J39" s="36" t="str">
        <f t="shared" si="10"/>
        <v>FY25</v>
      </c>
      <c r="K39" s="36" t="str">
        <f t="shared" si="10"/>
        <v>FCCS_Other Data</v>
      </c>
      <c r="L39" s="36" t="str">
        <f t="shared" si="10"/>
        <v>FCCS_No Intercompany</v>
      </c>
      <c r="M39" s="36" t="str">
        <f t="shared" si="10"/>
        <v>Non_Psoft</v>
      </c>
      <c r="N39" s="36" t="str">
        <f t="shared" si="10"/>
        <v>No Custom2</v>
      </c>
      <c r="O39" s="36" t="str">
        <f t="shared" si="10"/>
        <v>No Custom3</v>
      </c>
      <c r="P39" s="36" t="str">
        <f t="shared" si="14"/>
        <v>CA_EXP</v>
      </c>
      <c r="Q39" s="36" t="str">
        <f t="shared" si="11"/>
        <v>Actual</v>
      </c>
      <c r="R39" s="36" t="str">
        <f t="shared" si="11"/>
        <v>FCCS_YTD_Input</v>
      </c>
      <c r="S39" s="36" t="str">
        <f t="shared" si="11"/>
        <v>No Custom4</v>
      </c>
      <c r="T39" s="36" t="str">
        <f t="shared" si="4"/>
        <v>FCCS_Entity Input</v>
      </c>
    </row>
    <row r="40" spans="1:20" x14ac:dyDescent="0.25">
      <c r="A40" s="539" t="s">
        <v>962</v>
      </c>
      <c r="B40" s="539" t="s">
        <v>976</v>
      </c>
      <c r="C40" s="532" t="str">
        <f t="shared" si="13"/>
        <v>Exp</v>
      </c>
      <c r="D40" s="533" t="str">
        <f>[1]!HsSetValue(E40,"FCC","Scenario#"&amp;Q40&amp;";Years#"&amp;J40&amp;";Period#"&amp;I40&amp;";View#"&amp;R40&amp;";Entity#"&amp;H40&amp;";Data Source#"&amp;K40&amp;";Account#"&amp;F40&amp;";Intercompany#"&amp;L40&amp;";Movement#"&amp;P40&amp;";Consolidation#"&amp;T40&amp;";Custom1#"&amp;M40&amp;";Custom2#"&amp;N40&amp;";Custom3#"&amp;O40&amp;";Custom4#"&amp;S40&amp;"")</f>
        <v>#Invalid Syntax</v>
      </c>
      <c r="E40" s="540">
        <f>+'Capital Assets'!$H$29</f>
        <v>0</v>
      </c>
      <c r="F40" s="36">
        <f>+$F$12</f>
        <v>1574200</v>
      </c>
      <c r="G40" s="36" t="s">
        <v>977</v>
      </c>
      <c r="H40" s="36" t="e">
        <f t="shared" si="10"/>
        <v>#N/A</v>
      </c>
      <c r="I40" s="36" t="str">
        <f t="shared" si="10"/>
        <v>Jun</v>
      </c>
      <c r="J40" s="36" t="str">
        <f t="shared" si="10"/>
        <v>FY25</v>
      </c>
      <c r="K40" s="36" t="str">
        <f t="shared" si="10"/>
        <v>FCCS_Other Data</v>
      </c>
      <c r="L40" s="36" t="str">
        <f t="shared" si="10"/>
        <v>FCCS_No Intercompany</v>
      </c>
      <c r="M40" s="36" t="str">
        <f t="shared" si="10"/>
        <v>Non_Psoft</v>
      </c>
      <c r="N40" s="36" t="str">
        <f t="shared" si="10"/>
        <v>No Custom2</v>
      </c>
      <c r="O40" s="36" t="str">
        <f t="shared" si="10"/>
        <v>No Custom3</v>
      </c>
      <c r="P40" s="36" t="str">
        <f t="shared" si="14"/>
        <v>CA_EXP</v>
      </c>
      <c r="Q40" s="36" t="str">
        <f t="shared" si="11"/>
        <v>Actual</v>
      </c>
      <c r="R40" s="36" t="str">
        <f t="shared" si="11"/>
        <v>FCCS_YTD_Input</v>
      </c>
      <c r="S40" s="36" t="str">
        <f t="shared" si="11"/>
        <v>No Custom4</v>
      </c>
      <c r="T40" s="36" t="str">
        <f t="shared" si="4"/>
        <v>FCCS_Entity Input</v>
      </c>
    </row>
    <row r="41" spans="1:20" x14ac:dyDescent="0.25">
      <c r="A41" s="539" t="s">
        <v>962</v>
      </c>
      <c r="B41" s="539" t="s">
        <v>978</v>
      </c>
      <c r="C41" s="532" t="str">
        <f t="shared" si="13"/>
        <v>Exp</v>
      </c>
      <c r="D41" s="533" t="str">
        <f>[1]!HsSetValue(E41,"FCC","Scenario#"&amp;Q41&amp;";Years#"&amp;J41&amp;";Period#"&amp;I41&amp;";View#"&amp;R41&amp;";Entity#"&amp;H41&amp;";Data Source#"&amp;K41&amp;";Account#"&amp;F41&amp;";Intercompany#"&amp;L41&amp;";Movement#"&amp;P41&amp;";Consolidation#"&amp;T41&amp;";Custom1#"&amp;M41&amp;";Custom2#"&amp;N41&amp;";Custom3#"&amp;O41&amp;";Custom4#"&amp;S41&amp;"")</f>
        <v>#Invalid Syntax</v>
      </c>
      <c r="E41" s="540">
        <f>+'Capital Assets'!$H$30</f>
        <v>0</v>
      </c>
      <c r="F41" s="36">
        <f>+$F$13</f>
        <v>1584000</v>
      </c>
      <c r="G41" s="36" t="s">
        <v>979</v>
      </c>
      <c r="H41" s="36" t="e">
        <f t="shared" si="10"/>
        <v>#N/A</v>
      </c>
      <c r="I41" s="36" t="str">
        <f t="shared" si="10"/>
        <v>Jun</v>
      </c>
      <c r="J41" s="36" t="str">
        <f t="shared" si="10"/>
        <v>FY25</v>
      </c>
      <c r="K41" s="36" t="str">
        <f t="shared" si="10"/>
        <v>FCCS_Other Data</v>
      </c>
      <c r="L41" s="36" t="str">
        <f t="shared" si="10"/>
        <v>FCCS_No Intercompany</v>
      </c>
      <c r="M41" s="36" t="str">
        <f t="shared" si="10"/>
        <v>Non_Psoft</v>
      </c>
      <c r="N41" s="36" t="str">
        <f t="shared" si="10"/>
        <v>No Custom2</v>
      </c>
      <c r="O41" s="36" t="str">
        <f t="shared" si="10"/>
        <v>No Custom3</v>
      </c>
      <c r="P41" s="36" t="str">
        <f t="shared" si="14"/>
        <v>CA_EXP</v>
      </c>
      <c r="Q41" s="36" t="str">
        <f t="shared" si="11"/>
        <v>Actual</v>
      </c>
      <c r="R41" s="36" t="str">
        <f t="shared" si="11"/>
        <v>FCCS_YTD_Input</v>
      </c>
      <c r="S41" s="36" t="str">
        <f t="shared" si="11"/>
        <v>No Custom4</v>
      </c>
      <c r="T41" s="36" t="str">
        <f t="shared" si="4"/>
        <v>FCCS_Entity Input</v>
      </c>
    </row>
    <row r="42" spans="1:20" x14ac:dyDescent="0.25">
      <c r="A42" s="539" t="s">
        <v>962</v>
      </c>
      <c r="B42" s="539" t="s">
        <v>280</v>
      </c>
      <c r="C42" s="532" t="str">
        <f t="shared" si="13"/>
        <v>Exp</v>
      </c>
      <c r="D42" s="533" t="str">
        <f>[1]!HsSetValue(E42,"FCC","Scenario#"&amp;Q42&amp;";Years#"&amp;J42&amp;";Period#"&amp;I42&amp;";View#"&amp;R42&amp;";Entity#"&amp;H42&amp;";Data Source#"&amp;K42&amp;";Account#"&amp;F42&amp;";Intercompany#"&amp;L42&amp;";Movement#"&amp;P42&amp;";Consolidation#"&amp;T42&amp;";Custom1#"&amp;M42&amp;";Custom2#"&amp;N42&amp;";Custom3#"&amp;O42&amp;";Custom4#"&amp;S42&amp;"")</f>
        <v>#Invalid Syntax</v>
      </c>
      <c r="E42" s="540">
        <f>+'Capital Assets'!$H$32</f>
        <v>0</v>
      </c>
      <c r="F42" s="36">
        <f>+$F$14</f>
        <v>1583000</v>
      </c>
      <c r="G42" s="36" t="s">
        <v>980</v>
      </c>
      <c r="H42" s="36" t="e">
        <f t="shared" si="10"/>
        <v>#N/A</v>
      </c>
      <c r="I42" s="36" t="str">
        <f t="shared" si="10"/>
        <v>Jun</v>
      </c>
      <c r="J42" s="36" t="str">
        <f t="shared" si="10"/>
        <v>FY25</v>
      </c>
      <c r="K42" s="36" t="str">
        <f t="shared" si="10"/>
        <v>FCCS_Other Data</v>
      </c>
      <c r="L42" s="36" t="str">
        <f t="shared" si="10"/>
        <v>FCCS_No Intercompany</v>
      </c>
      <c r="M42" s="36" t="str">
        <f t="shared" si="10"/>
        <v>Non_Psoft</v>
      </c>
      <c r="N42" s="36" t="str">
        <f t="shared" si="10"/>
        <v>No Custom2</v>
      </c>
      <c r="O42" s="36" t="str">
        <f t="shared" si="10"/>
        <v>No Custom3</v>
      </c>
      <c r="P42" s="36" t="str">
        <f t="shared" si="14"/>
        <v>CA_EXP</v>
      </c>
      <c r="Q42" s="36" t="str">
        <f t="shared" si="11"/>
        <v>Actual</v>
      </c>
      <c r="R42" s="36" t="str">
        <f t="shared" si="11"/>
        <v>FCCS_YTD_Input</v>
      </c>
      <c r="S42" s="36" t="str">
        <f t="shared" si="11"/>
        <v>No Custom4</v>
      </c>
      <c r="T42" s="36" t="str">
        <f t="shared" si="4"/>
        <v>FCCS_Entity Input</v>
      </c>
    </row>
    <row r="43" spans="1:20" x14ac:dyDescent="0.25">
      <c r="D43" s="533"/>
    </row>
    <row r="44" spans="1:20" x14ac:dyDescent="0.25">
      <c r="D44" s="533"/>
    </row>
    <row r="45" spans="1:20" x14ac:dyDescent="0.25">
      <c r="A45" s="548" t="s">
        <v>962</v>
      </c>
      <c r="B45" s="548" t="s">
        <v>263</v>
      </c>
      <c r="C45" s="549" t="s">
        <v>984</v>
      </c>
      <c r="D45" s="533" t="str">
        <f>[1]!HsSetValue(E45,"FCC","Scenario#"&amp;Q45&amp;";Years#"&amp;J45&amp;";Period#"&amp;I45&amp;";View#"&amp;R45&amp;";Entity#"&amp;H45&amp;";Data Source#"&amp;K45&amp;";Account#"&amp;F45&amp;";Intercompany#"&amp;L45&amp;";Movement#"&amp;P45&amp;";Consolidation#"&amp;T45&amp;";Custom1#"&amp;M45&amp;";Custom2#"&amp;N45&amp;";Custom3#"&amp;O45&amp;";Custom4#"&amp;S45&amp;"")</f>
        <v>#Invalid Syntax</v>
      </c>
      <c r="E45" s="547">
        <f>+'Capital Assets'!$J$18</f>
        <v>0</v>
      </c>
      <c r="F45" s="550">
        <f>+$F$2</f>
        <v>1581000</v>
      </c>
      <c r="G45" s="550" t="s">
        <v>964</v>
      </c>
      <c r="H45" s="550" t="e">
        <f t="shared" ref="H45:O60" si="15">+H$2</f>
        <v>#N/A</v>
      </c>
      <c r="I45" s="550" t="str">
        <f t="shared" si="15"/>
        <v>Jun</v>
      </c>
      <c r="J45" s="550" t="str">
        <f t="shared" si="15"/>
        <v>FY25</v>
      </c>
      <c r="K45" s="550" t="str">
        <f t="shared" si="15"/>
        <v>FCCS_Other Data</v>
      </c>
      <c r="L45" s="550" t="str">
        <f t="shared" si="15"/>
        <v>FCCS_No Intercompany</v>
      </c>
      <c r="M45" s="550" t="str">
        <f t="shared" si="15"/>
        <v>Non_Psoft</v>
      </c>
      <c r="N45" s="550" t="str">
        <f t="shared" si="15"/>
        <v>No Custom2</v>
      </c>
      <c r="O45" s="550" t="str">
        <f t="shared" si="15"/>
        <v>No Custom3</v>
      </c>
      <c r="P45" s="549" t="s">
        <v>984</v>
      </c>
      <c r="Q45" s="550" t="str">
        <f t="shared" ref="Q45:S60" si="16">+Q$2</f>
        <v>Actual</v>
      </c>
      <c r="R45" s="550" t="str">
        <f t="shared" si="16"/>
        <v>FCCS_YTD_Input</v>
      </c>
      <c r="S45" s="550" t="str">
        <f t="shared" ref="S45:S46" si="17">+S$2</f>
        <v>No Custom4</v>
      </c>
      <c r="T45" s="550" t="str">
        <f t="shared" ref="T45:T104" si="18">T$2</f>
        <v>FCCS_Entity Input</v>
      </c>
    </row>
    <row r="46" spans="1:20" x14ac:dyDescent="0.25">
      <c r="A46" s="548" t="s">
        <v>962</v>
      </c>
      <c r="B46" s="548" t="s">
        <v>265</v>
      </c>
      <c r="C46" s="549" t="str">
        <f>+C45</f>
        <v>CA_CIP_ADJ</v>
      </c>
      <c r="D46" s="533" t="str">
        <f>[1]!HsSetValue(E46,"FCC","Scenario#"&amp;Q46&amp;";Years#"&amp;J46&amp;";Period#"&amp;I46&amp;";View#"&amp;R46&amp;";Entity#"&amp;H46&amp;";Data Source#"&amp;K46&amp;";Account#"&amp;F46&amp;";Intercompany#"&amp;L46&amp;";Movement#"&amp;P46&amp;";Consolidation#"&amp;T46&amp;";Custom1#"&amp;M46&amp;";Custom2#"&amp;N46&amp;";Custom3#"&amp;O46&amp;";Custom4#"&amp;S46&amp;"")</f>
        <v>#Invalid Syntax</v>
      </c>
      <c r="E46" s="547">
        <f>+'Capital Assets'!$J$19</f>
        <v>0</v>
      </c>
      <c r="F46" s="550">
        <f>+$F$3</f>
        <v>1571000</v>
      </c>
      <c r="G46" s="550" t="s">
        <v>966</v>
      </c>
      <c r="H46" s="550" t="e">
        <f t="shared" si="15"/>
        <v>#N/A</v>
      </c>
      <c r="I46" s="550" t="str">
        <f t="shared" si="15"/>
        <v>Jun</v>
      </c>
      <c r="J46" s="550" t="str">
        <f t="shared" si="15"/>
        <v>FY25</v>
      </c>
      <c r="K46" s="550" t="str">
        <f t="shared" si="15"/>
        <v>FCCS_Other Data</v>
      </c>
      <c r="L46" s="550" t="str">
        <f t="shared" si="15"/>
        <v>FCCS_No Intercompany</v>
      </c>
      <c r="M46" s="550" t="str">
        <f t="shared" si="15"/>
        <v>Non_Psoft</v>
      </c>
      <c r="N46" s="550" t="str">
        <f t="shared" si="15"/>
        <v>No Custom2</v>
      </c>
      <c r="O46" s="550" t="str">
        <f t="shared" si="15"/>
        <v>No Custom3</v>
      </c>
      <c r="P46" s="550" t="str">
        <f>+P45</f>
        <v>CA_CIP_ADJ</v>
      </c>
      <c r="Q46" s="550" t="str">
        <f t="shared" si="16"/>
        <v>Actual</v>
      </c>
      <c r="R46" s="550" t="str">
        <f t="shared" si="16"/>
        <v>FCCS_YTD_Input</v>
      </c>
      <c r="S46" s="550" t="str">
        <f t="shared" si="17"/>
        <v>No Custom4</v>
      </c>
      <c r="T46" s="550" t="str">
        <f t="shared" si="18"/>
        <v>FCCS_Entity Input</v>
      </c>
    </row>
    <row r="47" spans="1:20" x14ac:dyDescent="0.25">
      <c r="A47" s="548" t="s">
        <v>962</v>
      </c>
      <c r="B47" s="548" t="s">
        <v>266</v>
      </c>
      <c r="C47" s="549" t="str">
        <f t="shared" ref="C47:C57" si="19">+C46</f>
        <v>CA_CIP_ADJ</v>
      </c>
      <c r="D47" s="533" t="str">
        <f>[1]!HsSetValue(E47,"FCC","Scenario#"&amp;Q47&amp;";Years#"&amp;J47&amp;";Period#"&amp;I47&amp;";View#"&amp;R47&amp;";Entity#"&amp;H47&amp;";Data Source#"&amp;K47&amp;";Account#"&amp;F47&amp;";Intercompany#"&amp;L47&amp;";Movement#"&amp;P47&amp;";Consolidation#"&amp;T47&amp;";Custom1#"&amp;M47&amp;";Custom2#"&amp;N47&amp;";Custom3#"&amp;O47&amp;";Custom4#"&amp;S47&amp;"")</f>
        <v>#Invalid Syntax</v>
      </c>
      <c r="E47" s="547">
        <f>+'Capital Assets'!$J$20</f>
        <v>0</v>
      </c>
      <c r="F47" s="550">
        <f>+$F$4</f>
        <v>1572000</v>
      </c>
      <c r="G47" s="550" t="s">
        <v>967</v>
      </c>
      <c r="H47" s="550" t="e">
        <f t="shared" si="15"/>
        <v>#N/A</v>
      </c>
      <c r="I47" s="550" t="str">
        <f t="shared" si="15"/>
        <v>Jun</v>
      </c>
      <c r="J47" s="550" t="str">
        <f t="shared" si="15"/>
        <v>FY25</v>
      </c>
      <c r="K47" s="550" t="str">
        <f t="shared" si="15"/>
        <v>FCCS_Other Data</v>
      </c>
      <c r="L47" s="550" t="str">
        <f t="shared" si="15"/>
        <v>FCCS_No Intercompany</v>
      </c>
      <c r="M47" s="550" t="str">
        <f t="shared" si="15"/>
        <v>Non_Psoft</v>
      </c>
      <c r="N47" s="550" t="str">
        <f t="shared" si="15"/>
        <v>No Custom2</v>
      </c>
      <c r="O47" s="550" t="str">
        <f t="shared" si="15"/>
        <v>No Custom3</v>
      </c>
      <c r="P47" s="550" t="str">
        <f t="shared" ref="P47:P57" si="20">+P46</f>
        <v>CA_CIP_ADJ</v>
      </c>
      <c r="Q47" s="550" t="str">
        <f t="shared" si="16"/>
        <v>Actual</v>
      </c>
      <c r="R47" s="550" t="str">
        <f t="shared" si="16"/>
        <v>FCCS_YTD_Input</v>
      </c>
      <c r="S47" s="550" t="str">
        <f t="shared" si="16"/>
        <v>No Custom4</v>
      </c>
      <c r="T47" s="550" t="str">
        <f t="shared" si="18"/>
        <v>FCCS_Entity Input</v>
      </c>
    </row>
    <row r="48" spans="1:20" x14ac:dyDescent="0.25">
      <c r="A48" s="548" t="s">
        <v>962</v>
      </c>
      <c r="B48" s="548" t="s">
        <v>267</v>
      </c>
      <c r="C48" s="549" t="str">
        <f t="shared" si="19"/>
        <v>CA_CIP_ADJ</v>
      </c>
      <c r="D48" s="533" t="str">
        <f>[1]!HsSetValue(E48,"FCC","Scenario#"&amp;Q48&amp;";Years#"&amp;J48&amp;";Period#"&amp;I48&amp;";View#"&amp;R48&amp;";Entity#"&amp;H48&amp;";Data Source#"&amp;K48&amp;";Account#"&amp;F48&amp;";Intercompany#"&amp;L48&amp;";Movement#"&amp;P48&amp;";Consolidation#"&amp;T48&amp;";Custom1#"&amp;M48&amp;";Custom2#"&amp;N48&amp;";Custom3#"&amp;O48&amp;";Custom4#"&amp;S48&amp;"")</f>
        <v>#Invalid Syntax</v>
      </c>
      <c r="E48" s="547">
        <f>+'Capital Assets'!$J$21</f>
        <v>0</v>
      </c>
      <c r="F48" s="550">
        <f>+$F$5</f>
        <v>1577000</v>
      </c>
      <c r="G48" s="550" t="s">
        <v>968</v>
      </c>
      <c r="H48" s="550" t="e">
        <f t="shared" si="15"/>
        <v>#N/A</v>
      </c>
      <c r="I48" s="550" t="str">
        <f t="shared" si="15"/>
        <v>Jun</v>
      </c>
      <c r="J48" s="550" t="str">
        <f t="shared" si="15"/>
        <v>FY25</v>
      </c>
      <c r="K48" s="550" t="str">
        <f t="shared" si="15"/>
        <v>FCCS_Other Data</v>
      </c>
      <c r="L48" s="550" t="str">
        <f t="shared" si="15"/>
        <v>FCCS_No Intercompany</v>
      </c>
      <c r="M48" s="550" t="str">
        <f t="shared" si="15"/>
        <v>Non_Psoft</v>
      </c>
      <c r="N48" s="550" t="str">
        <f t="shared" si="15"/>
        <v>No Custom2</v>
      </c>
      <c r="O48" s="550" t="str">
        <f t="shared" si="15"/>
        <v>No Custom3</v>
      </c>
      <c r="P48" s="550" t="str">
        <f t="shared" si="20"/>
        <v>CA_CIP_ADJ</v>
      </c>
      <c r="Q48" s="550" t="str">
        <f t="shared" si="16"/>
        <v>Actual</v>
      </c>
      <c r="R48" s="550" t="str">
        <f t="shared" si="16"/>
        <v>FCCS_YTD_Input</v>
      </c>
      <c r="S48" s="550" t="str">
        <f t="shared" si="16"/>
        <v>No Custom4</v>
      </c>
      <c r="T48" s="550" t="str">
        <f t="shared" si="18"/>
        <v>FCCS_Entity Input</v>
      </c>
    </row>
    <row r="49" spans="1:20" x14ac:dyDescent="0.25">
      <c r="A49" s="548" t="s">
        <v>962</v>
      </c>
      <c r="B49" s="548" t="s">
        <v>324</v>
      </c>
      <c r="C49" s="549" t="str">
        <f t="shared" si="19"/>
        <v>CA_CIP_ADJ</v>
      </c>
      <c r="D49" s="533" t="str">
        <f>[1]!HsSetValue(E49,"FCC","Scenario#"&amp;Q49&amp;";Years#"&amp;J49&amp;";Period#"&amp;I49&amp;";View#"&amp;R49&amp;";Entity#"&amp;H49&amp;";Data Source#"&amp;K49&amp;";Account#"&amp;F49&amp;";Intercompany#"&amp;L49&amp;";Movement#"&amp;P49&amp;";Consolidation#"&amp;T49&amp;";Custom1#"&amp;M49&amp;";Custom2#"&amp;N49&amp;";Custom3#"&amp;O49&amp;";Custom4#"&amp;S49&amp;"")</f>
        <v>#Invalid Syntax</v>
      </c>
      <c r="E49" s="547">
        <f>+'Capital Assets'!$J$22</f>
        <v>0</v>
      </c>
      <c r="F49" s="550">
        <f>+$F$6</f>
        <v>1573000</v>
      </c>
      <c r="G49" s="550" t="s">
        <v>969</v>
      </c>
      <c r="H49" s="550" t="e">
        <f t="shared" si="15"/>
        <v>#N/A</v>
      </c>
      <c r="I49" s="550" t="str">
        <f t="shared" si="15"/>
        <v>Jun</v>
      </c>
      <c r="J49" s="550" t="str">
        <f t="shared" si="15"/>
        <v>FY25</v>
      </c>
      <c r="K49" s="550" t="str">
        <f t="shared" si="15"/>
        <v>FCCS_Other Data</v>
      </c>
      <c r="L49" s="550" t="str">
        <f t="shared" si="15"/>
        <v>FCCS_No Intercompany</v>
      </c>
      <c r="M49" s="550" t="str">
        <f t="shared" si="15"/>
        <v>Non_Psoft</v>
      </c>
      <c r="N49" s="550" t="str">
        <f t="shared" si="15"/>
        <v>No Custom2</v>
      </c>
      <c r="O49" s="550" t="str">
        <f t="shared" si="15"/>
        <v>No Custom3</v>
      </c>
      <c r="P49" s="550" t="str">
        <f t="shared" si="20"/>
        <v>CA_CIP_ADJ</v>
      </c>
      <c r="Q49" s="550" t="str">
        <f t="shared" si="16"/>
        <v>Actual</v>
      </c>
      <c r="R49" s="550" t="str">
        <f t="shared" si="16"/>
        <v>FCCS_YTD_Input</v>
      </c>
      <c r="S49" s="550" t="str">
        <f t="shared" si="16"/>
        <v>No Custom4</v>
      </c>
      <c r="T49" s="550" t="str">
        <f t="shared" si="18"/>
        <v>FCCS_Entity Input</v>
      </c>
    </row>
    <row r="50" spans="1:20" x14ac:dyDescent="0.25">
      <c r="A50" s="548" t="s">
        <v>962</v>
      </c>
      <c r="B50" s="548" t="s">
        <v>269</v>
      </c>
      <c r="C50" s="549" t="str">
        <f t="shared" si="19"/>
        <v>CA_CIP_ADJ</v>
      </c>
      <c r="D50" s="533" t="str">
        <f>[1]!HsSetValue(E50,"FCC","Scenario#"&amp;Q50&amp;";Years#"&amp;J50&amp;";Period#"&amp;I50&amp;";View#"&amp;R50&amp;";Entity#"&amp;H50&amp;";Data Source#"&amp;K50&amp;";Account#"&amp;F50&amp;";Intercompany#"&amp;L50&amp;";Movement#"&amp;P50&amp;";Consolidation#"&amp;T50&amp;";Custom1#"&amp;M50&amp;";Custom2#"&amp;N50&amp;";Custom3#"&amp;O50&amp;";Custom4#"&amp;S50&amp;"")</f>
        <v>#Invalid Syntax</v>
      </c>
      <c r="E50" s="547">
        <f>+'Capital Assets'!$J$23</f>
        <v>0</v>
      </c>
      <c r="F50" s="550">
        <f>+$F$7</f>
        <v>1575000</v>
      </c>
      <c r="G50" s="550" t="s">
        <v>970</v>
      </c>
      <c r="H50" s="550" t="e">
        <f t="shared" si="15"/>
        <v>#N/A</v>
      </c>
      <c r="I50" s="550" t="str">
        <f t="shared" si="15"/>
        <v>Jun</v>
      </c>
      <c r="J50" s="550" t="str">
        <f t="shared" si="15"/>
        <v>FY25</v>
      </c>
      <c r="K50" s="550" t="str">
        <f t="shared" si="15"/>
        <v>FCCS_Other Data</v>
      </c>
      <c r="L50" s="550" t="str">
        <f t="shared" si="15"/>
        <v>FCCS_No Intercompany</v>
      </c>
      <c r="M50" s="550" t="str">
        <f t="shared" si="15"/>
        <v>Non_Psoft</v>
      </c>
      <c r="N50" s="550" t="str">
        <f t="shared" si="15"/>
        <v>No Custom2</v>
      </c>
      <c r="O50" s="550" t="str">
        <f t="shared" si="15"/>
        <v>No Custom3</v>
      </c>
      <c r="P50" s="550" t="str">
        <f t="shared" si="20"/>
        <v>CA_CIP_ADJ</v>
      </c>
      <c r="Q50" s="550" t="str">
        <f t="shared" si="16"/>
        <v>Actual</v>
      </c>
      <c r="R50" s="550" t="str">
        <f t="shared" si="16"/>
        <v>FCCS_YTD_Input</v>
      </c>
      <c r="S50" s="550" t="str">
        <f t="shared" si="16"/>
        <v>No Custom4</v>
      </c>
      <c r="T50" s="550" t="str">
        <f t="shared" si="18"/>
        <v>FCCS_Entity Input</v>
      </c>
    </row>
    <row r="51" spans="1:20" x14ac:dyDescent="0.25">
      <c r="A51" s="548" t="s">
        <v>962</v>
      </c>
      <c r="B51" s="548" t="s">
        <v>271</v>
      </c>
      <c r="C51" s="549" t="str">
        <f t="shared" si="19"/>
        <v>CA_CIP_ADJ</v>
      </c>
      <c r="D51" s="533" t="str">
        <f>[1]!HsSetValue(E51,"FCC","Scenario#"&amp;Q51&amp;";Years#"&amp;J51&amp;";Period#"&amp;I51&amp;";View#"&amp;R51&amp;";Entity#"&amp;H51&amp;";Data Source#"&amp;K51&amp;";Account#"&amp;F51&amp;";Intercompany#"&amp;L51&amp;";Movement#"&amp;P51&amp;";Consolidation#"&amp;T51&amp;";Custom1#"&amp;M51&amp;";Custom2#"&amp;N51&amp;";Custom3#"&amp;O51&amp;";Custom4#"&amp;S51&amp;"")</f>
        <v>#Invalid Syntax</v>
      </c>
      <c r="E51" s="547">
        <f>+'Capital Assets'!$J$24</f>
        <v>0</v>
      </c>
      <c r="F51" s="550">
        <f>+$F$8</f>
        <v>1576000</v>
      </c>
      <c r="G51" s="550" t="s">
        <v>971</v>
      </c>
      <c r="H51" s="550" t="e">
        <f t="shared" si="15"/>
        <v>#N/A</v>
      </c>
      <c r="I51" s="550" t="str">
        <f t="shared" si="15"/>
        <v>Jun</v>
      </c>
      <c r="J51" s="550" t="str">
        <f t="shared" si="15"/>
        <v>FY25</v>
      </c>
      <c r="K51" s="550" t="str">
        <f t="shared" si="15"/>
        <v>FCCS_Other Data</v>
      </c>
      <c r="L51" s="550" t="str">
        <f t="shared" si="15"/>
        <v>FCCS_No Intercompany</v>
      </c>
      <c r="M51" s="550" t="str">
        <f t="shared" si="15"/>
        <v>Non_Psoft</v>
      </c>
      <c r="N51" s="550" t="str">
        <f t="shared" si="15"/>
        <v>No Custom2</v>
      </c>
      <c r="O51" s="550" t="str">
        <f t="shared" si="15"/>
        <v>No Custom3</v>
      </c>
      <c r="P51" s="550" t="str">
        <f t="shared" si="20"/>
        <v>CA_CIP_ADJ</v>
      </c>
      <c r="Q51" s="550" t="str">
        <f t="shared" si="16"/>
        <v>Actual</v>
      </c>
      <c r="R51" s="550" t="str">
        <f t="shared" si="16"/>
        <v>FCCS_YTD_Input</v>
      </c>
      <c r="S51" s="550" t="str">
        <f t="shared" si="16"/>
        <v>No Custom4</v>
      </c>
      <c r="T51" s="550" t="str">
        <f t="shared" si="18"/>
        <v>FCCS_Entity Input</v>
      </c>
    </row>
    <row r="52" spans="1:20" x14ac:dyDescent="0.25">
      <c r="A52" s="548" t="s">
        <v>962</v>
      </c>
      <c r="B52" s="548" t="s">
        <v>272</v>
      </c>
      <c r="C52" s="549" t="str">
        <f t="shared" si="19"/>
        <v>CA_CIP_ADJ</v>
      </c>
      <c r="D52" s="533" t="str">
        <f>[1]!HsSetValue(E52,"FCC","Scenario#"&amp;Q52&amp;";Years#"&amp;J52&amp;";Period#"&amp;I52&amp;";View#"&amp;R52&amp;";Entity#"&amp;H52&amp;";Data Source#"&amp;K52&amp;";Account#"&amp;F52&amp;";Intercompany#"&amp;L52&amp;";Movement#"&amp;P52&amp;";Consolidation#"&amp;T52&amp;";Custom1#"&amp;M52&amp;";Custom2#"&amp;N52&amp;";Custom3#"&amp;O52&amp;";Custom4#"&amp;S52&amp;"")</f>
        <v>#Invalid Syntax</v>
      </c>
      <c r="E52" s="547">
        <f>+'Capital Assets'!$J$25</f>
        <v>0</v>
      </c>
      <c r="F52" s="550">
        <f>+$F$9</f>
        <v>1582000</v>
      </c>
      <c r="G52" s="550" t="s">
        <v>972</v>
      </c>
      <c r="H52" s="550" t="e">
        <f t="shared" si="15"/>
        <v>#N/A</v>
      </c>
      <c r="I52" s="550" t="str">
        <f t="shared" si="15"/>
        <v>Jun</v>
      </c>
      <c r="J52" s="550" t="str">
        <f t="shared" si="15"/>
        <v>FY25</v>
      </c>
      <c r="K52" s="550" t="str">
        <f t="shared" si="15"/>
        <v>FCCS_Other Data</v>
      </c>
      <c r="L52" s="550" t="str">
        <f t="shared" si="15"/>
        <v>FCCS_No Intercompany</v>
      </c>
      <c r="M52" s="550" t="str">
        <f t="shared" si="15"/>
        <v>Non_Psoft</v>
      </c>
      <c r="N52" s="550" t="str">
        <f t="shared" si="15"/>
        <v>No Custom2</v>
      </c>
      <c r="O52" s="550" t="str">
        <f t="shared" si="15"/>
        <v>No Custom3</v>
      </c>
      <c r="P52" s="550" t="str">
        <f t="shared" si="20"/>
        <v>CA_CIP_ADJ</v>
      </c>
      <c r="Q52" s="550" t="str">
        <f t="shared" si="16"/>
        <v>Actual</v>
      </c>
      <c r="R52" s="550" t="str">
        <f t="shared" si="16"/>
        <v>FCCS_YTD_Input</v>
      </c>
      <c r="S52" s="550" t="str">
        <f t="shared" si="16"/>
        <v>No Custom4</v>
      </c>
      <c r="T52" s="550" t="str">
        <f t="shared" si="18"/>
        <v>FCCS_Entity Input</v>
      </c>
    </row>
    <row r="53" spans="1:20" x14ac:dyDescent="0.25">
      <c r="A53" s="548" t="s">
        <v>962</v>
      </c>
      <c r="B53" s="548" t="s">
        <v>273</v>
      </c>
      <c r="C53" s="549" t="str">
        <f t="shared" si="19"/>
        <v>CA_CIP_ADJ</v>
      </c>
      <c r="D53" s="533" t="str">
        <f>[1]!HsSetValue(E53,"FCC","Scenario#"&amp;Q53&amp;";Years#"&amp;J53&amp;";Period#"&amp;I53&amp;";View#"&amp;R53&amp;";Entity#"&amp;H53&amp;";Data Source#"&amp;K53&amp;";Account#"&amp;F53&amp;";Intercompany#"&amp;L53&amp;";Movement#"&amp;P53&amp;";Consolidation#"&amp;T53&amp;";Custom1#"&amp;M53&amp;";Custom2#"&amp;N53&amp;";Custom3#"&amp;O53&amp;";Custom4#"&amp;S53&amp;"")</f>
        <v>#Invalid Syntax</v>
      </c>
      <c r="E53" s="547">
        <f>+'Capital Assets'!$J$26</f>
        <v>0</v>
      </c>
      <c r="F53" s="550">
        <f>+$F$10</f>
        <v>1574000</v>
      </c>
      <c r="G53" s="550" t="s">
        <v>973</v>
      </c>
      <c r="H53" s="550" t="e">
        <f t="shared" si="15"/>
        <v>#N/A</v>
      </c>
      <c r="I53" s="550" t="str">
        <f t="shared" si="15"/>
        <v>Jun</v>
      </c>
      <c r="J53" s="550" t="str">
        <f t="shared" si="15"/>
        <v>FY25</v>
      </c>
      <c r="K53" s="550" t="str">
        <f t="shared" si="15"/>
        <v>FCCS_Other Data</v>
      </c>
      <c r="L53" s="550" t="str">
        <f t="shared" si="15"/>
        <v>FCCS_No Intercompany</v>
      </c>
      <c r="M53" s="550" t="str">
        <f t="shared" si="15"/>
        <v>Non_Psoft</v>
      </c>
      <c r="N53" s="550" t="str">
        <f t="shared" si="15"/>
        <v>No Custom2</v>
      </c>
      <c r="O53" s="550" t="str">
        <f t="shared" si="15"/>
        <v>No Custom3</v>
      </c>
      <c r="P53" s="550" t="str">
        <f t="shared" si="20"/>
        <v>CA_CIP_ADJ</v>
      </c>
      <c r="Q53" s="550" t="str">
        <f t="shared" si="16"/>
        <v>Actual</v>
      </c>
      <c r="R53" s="550" t="str">
        <f t="shared" si="16"/>
        <v>FCCS_YTD_Input</v>
      </c>
      <c r="S53" s="550" t="str">
        <f t="shared" si="16"/>
        <v>No Custom4</v>
      </c>
      <c r="T53" s="550" t="str">
        <f t="shared" si="18"/>
        <v>FCCS_Entity Input</v>
      </c>
    </row>
    <row r="54" spans="1:20" x14ac:dyDescent="0.25">
      <c r="A54" s="548" t="s">
        <v>962</v>
      </c>
      <c r="B54" s="548" t="s">
        <v>974</v>
      </c>
      <c r="C54" s="549" t="str">
        <f t="shared" si="19"/>
        <v>CA_CIP_ADJ</v>
      </c>
      <c r="D54" s="533" t="str">
        <f>[1]!HsSetValue(E54,"FCC","Scenario#"&amp;Q54&amp;";Years#"&amp;J54&amp;";Period#"&amp;I54&amp;";View#"&amp;R54&amp;";Entity#"&amp;H54&amp;";Data Source#"&amp;K54&amp;";Account#"&amp;F54&amp;";Intercompany#"&amp;L54&amp;";Movement#"&amp;P54&amp;";Consolidation#"&amp;T54&amp;";Custom1#"&amp;M54&amp;";Custom2#"&amp;N54&amp;";Custom3#"&amp;O54&amp;";Custom4#"&amp;S54&amp;"")</f>
        <v>#Invalid Syntax</v>
      </c>
      <c r="E54" s="547">
        <f>+'Capital Assets'!$J$28</f>
        <v>0</v>
      </c>
      <c r="F54" s="550">
        <f>+$F$11</f>
        <v>1574100</v>
      </c>
      <c r="G54" s="550" t="s">
        <v>975</v>
      </c>
      <c r="H54" s="550" t="e">
        <f t="shared" si="15"/>
        <v>#N/A</v>
      </c>
      <c r="I54" s="550" t="str">
        <f t="shared" si="15"/>
        <v>Jun</v>
      </c>
      <c r="J54" s="550" t="str">
        <f t="shared" si="15"/>
        <v>FY25</v>
      </c>
      <c r="K54" s="550" t="str">
        <f t="shared" si="15"/>
        <v>FCCS_Other Data</v>
      </c>
      <c r="L54" s="550" t="str">
        <f t="shared" si="15"/>
        <v>FCCS_No Intercompany</v>
      </c>
      <c r="M54" s="550" t="str">
        <f t="shared" si="15"/>
        <v>Non_Psoft</v>
      </c>
      <c r="N54" s="550" t="str">
        <f t="shared" si="15"/>
        <v>No Custom2</v>
      </c>
      <c r="O54" s="550" t="str">
        <f t="shared" si="15"/>
        <v>No Custom3</v>
      </c>
      <c r="P54" s="550" t="str">
        <f t="shared" si="20"/>
        <v>CA_CIP_ADJ</v>
      </c>
      <c r="Q54" s="550" t="str">
        <f t="shared" si="16"/>
        <v>Actual</v>
      </c>
      <c r="R54" s="550" t="str">
        <f t="shared" si="16"/>
        <v>FCCS_YTD_Input</v>
      </c>
      <c r="S54" s="550" t="str">
        <f t="shared" si="16"/>
        <v>No Custom4</v>
      </c>
      <c r="T54" s="550" t="str">
        <f t="shared" si="18"/>
        <v>FCCS_Entity Input</v>
      </c>
    </row>
    <row r="55" spans="1:20" x14ac:dyDescent="0.25">
      <c r="A55" s="548" t="s">
        <v>962</v>
      </c>
      <c r="B55" s="548" t="s">
        <v>976</v>
      </c>
      <c r="C55" s="549" t="str">
        <f t="shared" si="19"/>
        <v>CA_CIP_ADJ</v>
      </c>
      <c r="D55" s="533" t="str">
        <f>[1]!HsSetValue(E55,"FCC","Scenario#"&amp;Q55&amp;";Years#"&amp;J55&amp;";Period#"&amp;I55&amp;";View#"&amp;R55&amp;";Entity#"&amp;H55&amp;";Data Source#"&amp;K55&amp;";Account#"&amp;F55&amp;";Intercompany#"&amp;L55&amp;";Movement#"&amp;P55&amp;";Consolidation#"&amp;T55&amp;";Custom1#"&amp;M55&amp;";Custom2#"&amp;N55&amp;";Custom3#"&amp;O55&amp;";Custom4#"&amp;S55&amp;"")</f>
        <v>#Invalid Syntax</v>
      </c>
      <c r="E55" s="547">
        <f>+'Capital Assets'!$J$29</f>
        <v>0</v>
      </c>
      <c r="F55" s="550">
        <f>+$F$12</f>
        <v>1574200</v>
      </c>
      <c r="G55" s="550" t="s">
        <v>977</v>
      </c>
      <c r="H55" s="550" t="e">
        <f t="shared" si="15"/>
        <v>#N/A</v>
      </c>
      <c r="I55" s="550" t="str">
        <f t="shared" si="15"/>
        <v>Jun</v>
      </c>
      <c r="J55" s="550" t="str">
        <f t="shared" si="15"/>
        <v>FY25</v>
      </c>
      <c r="K55" s="550" t="str">
        <f t="shared" si="15"/>
        <v>FCCS_Other Data</v>
      </c>
      <c r="L55" s="550" t="str">
        <f t="shared" si="15"/>
        <v>FCCS_No Intercompany</v>
      </c>
      <c r="M55" s="550" t="str">
        <f t="shared" si="15"/>
        <v>Non_Psoft</v>
      </c>
      <c r="N55" s="550" t="str">
        <f t="shared" si="15"/>
        <v>No Custom2</v>
      </c>
      <c r="O55" s="550" t="str">
        <f t="shared" si="15"/>
        <v>No Custom3</v>
      </c>
      <c r="P55" s="550" t="str">
        <f t="shared" si="20"/>
        <v>CA_CIP_ADJ</v>
      </c>
      <c r="Q55" s="550" t="str">
        <f t="shared" si="16"/>
        <v>Actual</v>
      </c>
      <c r="R55" s="550" t="str">
        <f t="shared" si="16"/>
        <v>FCCS_YTD_Input</v>
      </c>
      <c r="S55" s="550" t="str">
        <f t="shared" si="16"/>
        <v>No Custom4</v>
      </c>
      <c r="T55" s="550" t="str">
        <f t="shared" si="18"/>
        <v>FCCS_Entity Input</v>
      </c>
    </row>
    <row r="56" spans="1:20" x14ac:dyDescent="0.25">
      <c r="A56" s="548" t="s">
        <v>962</v>
      </c>
      <c r="B56" s="548" t="s">
        <v>978</v>
      </c>
      <c r="C56" s="549" t="str">
        <f t="shared" si="19"/>
        <v>CA_CIP_ADJ</v>
      </c>
      <c r="D56" s="533" t="str">
        <f>[1]!HsSetValue(E56,"FCC","Scenario#"&amp;Q56&amp;";Years#"&amp;J56&amp;";Period#"&amp;I56&amp;";View#"&amp;R56&amp;";Entity#"&amp;H56&amp;";Data Source#"&amp;K56&amp;";Account#"&amp;F56&amp;";Intercompany#"&amp;L56&amp;";Movement#"&amp;P56&amp;";Consolidation#"&amp;T56&amp;";Custom1#"&amp;M56&amp;";Custom2#"&amp;N56&amp;";Custom3#"&amp;O56&amp;";Custom4#"&amp;S56&amp;"")</f>
        <v>#Invalid Syntax</v>
      </c>
      <c r="E56" s="547">
        <f>+'Capital Assets'!$J$30</f>
        <v>0</v>
      </c>
      <c r="F56" s="550">
        <f>+$F$13</f>
        <v>1584000</v>
      </c>
      <c r="G56" s="550" t="s">
        <v>979</v>
      </c>
      <c r="H56" s="550" t="e">
        <f t="shared" si="15"/>
        <v>#N/A</v>
      </c>
      <c r="I56" s="550" t="str">
        <f t="shared" si="15"/>
        <v>Jun</v>
      </c>
      <c r="J56" s="550" t="str">
        <f t="shared" si="15"/>
        <v>FY25</v>
      </c>
      <c r="K56" s="550" t="str">
        <f t="shared" si="15"/>
        <v>FCCS_Other Data</v>
      </c>
      <c r="L56" s="550" t="str">
        <f t="shared" si="15"/>
        <v>FCCS_No Intercompany</v>
      </c>
      <c r="M56" s="550" t="str">
        <f t="shared" si="15"/>
        <v>Non_Psoft</v>
      </c>
      <c r="N56" s="550" t="str">
        <f t="shared" si="15"/>
        <v>No Custom2</v>
      </c>
      <c r="O56" s="550" t="str">
        <f t="shared" si="15"/>
        <v>No Custom3</v>
      </c>
      <c r="P56" s="550" t="str">
        <f t="shared" si="20"/>
        <v>CA_CIP_ADJ</v>
      </c>
      <c r="Q56" s="550" t="str">
        <f t="shared" si="16"/>
        <v>Actual</v>
      </c>
      <c r="R56" s="550" t="str">
        <f t="shared" si="16"/>
        <v>FCCS_YTD_Input</v>
      </c>
      <c r="S56" s="550" t="str">
        <f t="shared" si="16"/>
        <v>No Custom4</v>
      </c>
      <c r="T56" s="550" t="str">
        <f t="shared" si="18"/>
        <v>FCCS_Entity Input</v>
      </c>
    </row>
    <row r="57" spans="1:20" x14ac:dyDescent="0.25">
      <c r="A57" s="548" t="s">
        <v>962</v>
      </c>
      <c r="B57" s="548" t="s">
        <v>280</v>
      </c>
      <c r="C57" s="549" t="str">
        <f t="shared" si="19"/>
        <v>CA_CIP_ADJ</v>
      </c>
      <c r="D57" s="533" t="str">
        <f>[1]!HsSetValue(E57,"FCC","Scenario#"&amp;Q57&amp;";Years#"&amp;J57&amp;";Period#"&amp;I57&amp;";View#"&amp;R57&amp;";Entity#"&amp;H57&amp;";Data Source#"&amp;K57&amp;";Account#"&amp;F57&amp;";Intercompany#"&amp;L57&amp;";Movement#"&amp;P57&amp;";Consolidation#"&amp;T57&amp;";Custom1#"&amp;M57&amp;";Custom2#"&amp;N57&amp;";Custom3#"&amp;O57&amp;";Custom4#"&amp;S57&amp;"")</f>
        <v>#Invalid Syntax</v>
      </c>
      <c r="E57" s="547">
        <f>+'Capital Assets'!$J$32</f>
        <v>0</v>
      </c>
      <c r="F57" s="550">
        <f>+$F$14</f>
        <v>1583000</v>
      </c>
      <c r="G57" s="550" t="s">
        <v>980</v>
      </c>
      <c r="H57" s="550" t="e">
        <f t="shared" si="15"/>
        <v>#N/A</v>
      </c>
      <c r="I57" s="550" t="str">
        <f t="shared" si="15"/>
        <v>Jun</v>
      </c>
      <c r="J57" s="550" t="str">
        <f t="shared" si="15"/>
        <v>FY25</v>
      </c>
      <c r="K57" s="550" t="str">
        <f t="shared" si="15"/>
        <v>FCCS_Other Data</v>
      </c>
      <c r="L57" s="550" t="str">
        <f t="shared" si="15"/>
        <v>FCCS_No Intercompany</v>
      </c>
      <c r="M57" s="550" t="str">
        <f t="shared" si="15"/>
        <v>Non_Psoft</v>
      </c>
      <c r="N57" s="550" t="str">
        <f t="shared" si="15"/>
        <v>No Custom2</v>
      </c>
      <c r="O57" s="550" t="str">
        <f t="shared" si="15"/>
        <v>No Custom3</v>
      </c>
      <c r="P57" s="550" t="str">
        <f t="shared" si="20"/>
        <v>CA_CIP_ADJ</v>
      </c>
      <c r="Q57" s="550" t="str">
        <f t="shared" si="16"/>
        <v>Actual</v>
      </c>
      <c r="R57" s="550" t="str">
        <f t="shared" si="16"/>
        <v>FCCS_YTD_Input</v>
      </c>
      <c r="S57" s="550" t="str">
        <f t="shared" si="16"/>
        <v>No Custom4</v>
      </c>
      <c r="T57" s="550" t="str">
        <f t="shared" si="18"/>
        <v>FCCS_Entity Input</v>
      </c>
    </row>
    <row r="58" spans="1:20" x14ac:dyDescent="0.25">
      <c r="D58" s="533"/>
    </row>
    <row r="59" spans="1:20" x14ac:dyDescent="0.25">
      <c r="A59" s="539" t="s">
        <v>962</v>
      </c>
      <c r="B59" s="539" t="s">
        <v>263</v>
      </c>
      <c r="C59" s="532" t="s">
        <v>985</v>
      </c>
      <c r="D59" s="533" t="str">
        <f>[1]!HsSetValue(E59,"FCC","Scenario#"&amp;Q59&amp;";Years#"&amp;J59&amp;";Period#"&amp;I59&amp;";View#"&amp;R59&amp;";Entity#"&amp;H59&amp;";Data Source#"&amp;K59&amp;";Account#"&amp;F59&amp;";Intercompany#"&amp;L59&amp;";Movement#"&amp;P59&amp;";Consolidation#"&amp;T59&amp;";Custom1#"&amp;M59&amp;";Custom2#"&amp;N59&amp;";Custom3#"&amp;O59&amp;";Custom4#"&amp;S59&amp;"")</f>
        <v>#Invalid Syntax</v>
      </c>
      <c r="E59" s="540">
        <f>+'Capital Assets'!$K$18</f>
        <v>0</v>
      </c>
      <c r="F59" s="36">
        <f>+$F$2</f>
        <v>1581000</v>
      </c>
      <c r="G59" s="36" t="s">
        <v>964</v>
      </c>
      <c r="H59" s="36" t="e">
        <f t="shared" si="15"/>
        <v>#N/A</v>
      </c>
      <c r="I59" s="36" t="str">
        <f t="shared" si="15"/>
        <v>Jun</v>
      </c>
      <c r="J59" s="36" t="str">
        <f t="shared" si="15"/>
        <v>FY25</v>
      </c>
      <c r="K59" s="36" t="str">
        <f t="shared" si="15"/>
        <v>FCCS_Other Data</v>
      </c>
      <c r="L59" s="36" t="str">
        <f t="shared" si="15"/>
        <v>FCCS_No Intercompany</v>
      </c>
      <c r="M59" s="36" t="str">
        <f t="shared" si="15"/>
        <v>Non_Psoft</v>
      </c>
      <c r="N59" s="36" t="str">
        <f t="shared" si="15"/>
        <v>No Custom2</v>
      </c>
      <c r="O59" s="36" t="str">
        <f t="shared" si="15"/>
        <v>No Custom3</v>
      </c>
      <c r="P59" s="532" t="s">
        <v>986</v>
      </c>
      <c r="Q59" s="36" t="str">
        <f t="shared" si="16"/>
        <v>Actual</v>
      </c>
      <c r="R59" s="36" t="str">
        <f t="shared" si="16"/>
        <v>FCCS_YTD_Input</v>
      </c>
      <c r="S59" s="36" t="str">
        <f t="shared" si="16"/>
        <v>No Custom4</v>
      </c>
      <c r="T59" s="36" t="str">
        <f t="shared" si="18"/>
        <v>FCCS_Entity Input</v>
      </c>
    </row>
    <row r="60" spans="1:20" x14ac:dyDescent="0.25">
      <c r="A60" s="539" t="s">
        <v>962</v>
      </c>
      <c r="B60" s="539" t="s">
        <v>265</v>
      </c>
      <c r="C60" s="532" t="str">
        <f>+C59</f>
        <v>xfer</v>
      </c>
      <c r="D60" s="533" t="str">
        <f>[1]!HsSetValue(E60,"FCC","Scenario#"&amp;Q60&amp;";Years#"&amp;J60&amp;";Period#"&amp;I60&amp;";View#"&amp;R60&amp;";Entity#"&amp;H60&amp;";Data Source#"&amp;K60&amp;";Account#"&amp;F60&amp;";Intercompany#"&amp;L60&amp;";Movement#"&amp;P60&amp;";Consolidation#"&amp;T60&amp;";Custom1#"&amp;M60&amp;";Custom2#"&amp;N60&amp;";Custom3#"&amp;O60&amp;";Custom4#"&amp;S60&amp;"")</f>
        <v>#Invalid Syntax</v>
      </c>
      <c r="E60" s="540">
        <f>+'Capital Assets'!$K$19</f>
        <v>0</v>
      </c>
      <c r="F60" s="36">
        <f>+$F$3</f>
        <v>1571000</v>
      </c>
      <c r="G60" s="36" t="s">
        <v>966</v>
      </c>
      <c r="H60" s="36" t="e">
        <f t="shared" si="15"/>
        <v>#N/A</v>
      </c>
      <c r="I60" s="36" t="str">
        <f t="shared" si="15"/>
        <v>Jun</v>
      </c>
      <c r="J60" s="36" t="str">
        <f t="shared" si="15"/>
        <v>FY25</v>
      </c>
      <c r="K60" s="36" t="str">
        <f t="shared" si="15"/>
        <v>FCCS_Other Data</v>
      </c>
      <c r="L60" s="36" t="str">
        <f t="shared" si="15"/>
        <v>FCCS_No Intercompany</v>
      </c>
      <c r="M60" s="36" t="str">
        <f t="shared" si="15"/>
        <v>Non_Psoft</v>
      </c>
      <c r="N60" s="36" t="str">
        <f t="shared" si="15"/>
        <v>No Custom2</v>
      </c>
      <c r="O60" s="36" t="str">
        <f t="shared" si="15"/>
        <v>No Custom3</v>
      </c>
      <c r="P60" s="36" t="str">
        <f>+P59</f>
        <v>CA_XFER</v>
      </c>
      <c r="Q60" s="36" t="str">
        <f t="shared" si="16"/>
        <v>Actual</v>
      </c>
      <c r="R60" s="36" t="str">
        <f t="shared" si="16"/>
        <v>FCCS_YTD_Input</v>
      </c>
      <c r="S60" s="36" t="str">
        <f t="shared" si="16"/>
        <v>No Custom4</v>
      </c>
      <c r="T60" s="36" t="str">
        <f t="shared" si="18"/>
        <v>FCCS_Entity Input</v>
      </c>
    </row>
    <row r="61" spans="1:20" x14ac:dyDescent="0.25">
      <c r="A61" s="539" t="s">
        <v>962</v>
      </c>
      <c r="B61" s="539" t="s">
        <v>266</v>
      </c>
      <c r="C61" s="532" t="str">
        <f t="shared" ref="C61:C71" si="21">+C60</f>
        <v>xfer</v>
      </c>
      <c r="D61" s="533" t="str">
        <f>[1]!HsSetValue(E61,"FCC","Scenario#"&amp;Q61&amp;";Years#"&amp;J61&amp;";Period#"&amp;I61&amp;";View#"&amp;R61&amp;";Entity#"&amp;H61&amp;";Data Source#"&amp;K61&amp;";Account#"&amp;F61&amp;";Intercompany#"&amp;L61&amp;";Movement#"&amp;P61&amp;";Consolidation#"&amp;T61&amp;";Custom1#"&amp;M61&amp;";Custom2#"&amp;N61&amp;";Custom3#"&amp;O61&amp;";Custom4#"&amp;S61&amp;"")</f>
        <v>#Invalid Syntax</v>
      </c>
      <c r="E61" s="540">
        <f>+'Capital Assets'!$K$20</f>
        <v>0</v>
      </c>
      <c r="F61" s="36">
        <f>+$F$4</f>
        <v>1572000</v>
      </c>
      <c r="G61" s="36" t="s">
        <v>967</v>
      </c>
      <c r="H61" s="36" t="e">
        <f t="shared" ref="H61:O71" si="22">+H$2</f>
        <v>#N/A</v>
      </c>
      <c r="I61" s="36" t="str">
        <f t="shared" si="22"/>
        <v>Jun</v>
      </c>
      <c r="J61" s="36" t="str">
        <f t="shared" si="22"/>
        <v>FY25</v>
      </c>
      <c r="K61" s="36" t="str">
        <f t="shared" si="22"/>
        <v>FCCS_Other Data</v>
      </c>
      <c r="L61" s="36" t="str">
        <f t="shared" si="22"/>
        <v>FCCS_No Intercompany</v>
      </c>
      <c r="M61" s="36" t="str">
        <f t="shared" si="22"/>
        <v>Non_Psoft</v>
      </c>
      <c r="N61" s="36" t="str">
        <f t="shared" si="22"/>
        <v>No Custom2</v>
      </c>
      <c r="O61" s="36" t="str">
        <f t="shared" si="22"/>
        <v>No Custom3</v>
      </c>
      <c r="P61" s="36" t="str">
        <f t="shared" ref="P61:P71" si="23">+P60</f>
        <v>CA_XFER</v>
      </c>
      <c r="Q61" s="36" t="str">
        <f t="shared" ref="Q61:S76" si="24">+Q$2</f>
        <v>Actual</v>
      </c>
      <c r="R61" s="36" t="str">
        <f t="shared" si="24"/>
        <v>FCCS_YTD_Input</v>
      </c>
      <c r="S61" s="36" t="str">
        <f t="shared" si="24"/>
        <v>No Custom4</v>
      </c>
      <c r="T61" s="36" t="str">
        <f t="shared" si="18"/>
        <v>FCCS_Entity Input</v>
      </c>
    </row>
    <row r="62" spans="1:20" x14ac:dyDescent="0.25">
      <c r="A62" s="539" t="s">
        <v>962</v>
      </c>
      <c r="B62" s="539" t="s">
        <v>267</v>
      </c>
      <c r="C62" s="532" t="str">
        <f t="shared" si="21"/>
        <v>xfer</v>
      </c>
      <c r="D62" s="533" t="str">
        <f>[1]!HsSetValue(E62,"FCC","Scenario#"&amp;Q62&amp;";Years#"&amp;J62&amp;";Period#"&amp;I62&amp;";View#"&amp;R62&amp;";Entity#"&amp;H62&amp;";Data Source#"&amp;K62&amp;";Account#"&amp;F62&amp;";Intercompany#"&amp;L62&amp;";Movement#"&amp;P62&amp;";Consolidation#"&amp;T62&amp;";Custom1#"&amp;M62&amp;";Custom2#"&amp;N62&amp;";Custom3#"&amp;O62&amp;";Custom4#"&amp;S62&amp;"")</f>
        <v>#Invalid Syntax</v>
      </c>
      <c r="E62" s="540">
        <f>+'Capital Assets'!$K$21</f>
        <v>0</v>
      </c>
      <c r="F62" s="36">
        <f>+$F$5</f>
        <v>1577000</v>
      </c>
      <c r="G62" s="36" t="s">
        <v>968</v>
      </c>
      <c r="H62" s="36" t="e">
        <f t="shared" si="22"/>
        <v>#N/A</v>
      </c>
      <c r="I62" s="36" t="str">
        <f t="shared" si="22"/>
        <v>Jun</v>
      </c>
      <c r="J62" s="36" t="str">
        <f t="shared" si="22"/>
        <v>FY25</v>
      </c>
      <c r="K62" s="36" t="str">
        <f t="shared" si="22"/>
        <v>FCCS_Other Data</v>
      </c>
      <c r="L62" s="36" t="str">
        <f t="shared" si="22"/>
        <v>FCCS_No Intercompany</v>
      </c>
      <c r="M62" s="36" t="str">
        <f t="shared" si="22"/>
        <v>Non_Psoft</v>
      </c>
      <c r="N62" s="36" t="str">
        <f t="shared" si="22"/>
        <v>No Custom2</v>
      </c>
      <c r="O62" s="36" t="str">
        <f t="shared" si="22"/>
        <v>No Custom3</v>
      </c>
      <c r="P62" s="36" t="str">
        <f t="shared" si="23"/>
        <v>CA_XFER</v>
      </c>
      <c r="Q62" s="36" t="str">
        <f t="shared" si="24"/>
        <v>Actual</v>
      </c>
      <c r="R62" s="36" t="str">
        <f t="shared" si="24"/>
        <v>FCCS_YTD_Input</v>
      </c>
      <c r="S62" s="36" t="str">
        <f t="shared" si="24"/>
        <v>No Custom4</v>
      </c>
      <c r="T62" s="36" t="str">
        <f t="shared" si="18"/>
        <v>FCCS_Entity Input</v>
      </c>
    </row>
    <row r="63" spans="1:20" x14ac:dyDescent="0.25">
      <c r="A63" s="539" t="s">
        <v>962</v>
      </c>
      <c r="B63" s="539" t="s">
        <v>324</v>
      </c>
      <c r="C63" s="532" t="str">
        <f t="shared" si="21"/>
        <v>xfer</v>
      </c>
      <c r="D63" s="533" t="str">
        <f>[1]!HsSetValue(E63,"FCC","Scenario#"&amp;Q63&amp;";Years#"&amp;J63&amp;";Period#"&amp;I63&amp;";View#"&amp;R63&amp;";Entity#"&amp;H63&amp;";Data Source#"&amp;K63&amp;";Account#"&amp;F63&amp;";Intercompany#"&amp;L63&amp;";Movement#"&amp;P63&amp;";Consolidation#"&amp;T63&amp;";Custom1#"&amp;M63&amp;";Custom2#"&amp;N63&amp;";Custom3#"&amp;O63&amp;";Custom4#"&amp;S63&amp;"")</f>
        <v>#Invalid Syntax</v>
      </c>
      <c r="E63" s="540">
        <f>+'Capital Assets'!$K$22</f>
        <v>0</v>
      </c>
      <c r="F63" s="36">
        <f>+$F$6</f>
        <v>1573000</v>
      </c>
      <c r="G63" s="36" t="s">
        <v>969</v>
      </c>
      <c r="H63" s="36" t="e">
        <f t="shared" si="22"/>
        <v>#N/A</v>
      </c>
      <c r="I63" s="36" t="str">
        <f t="shared" si="22"/>
        <v>Jun</v>
      </c>
      <c r="J63" s="36" t="str">
        <f t="shared" si="22"/>
        <v>FY25</v>
      </c>
      <c r="K63" s="36" t="str">
        <f t="shared" si="22"/>
        <v>FCCS_Other Data</v>
      </c>
      <c r="L63" s="36" t="str">
        <f t="shared" si="22"/>
        <v>FCCS_No Intercompany</v>
      </c>
      <c r="M63" s="36" t="str">
        <f t="shared" si="22"/>
        <v>Non_Psoft</v>
      </c>
      <c r="N63" s="36" t="str">
        <f t="shared" si="22"/>
        <v>No Custom2</v>
      </c>
      <c r="O63" s="36" t="str">
        <f t="shared" si="22"/>
        <v>No Custom3</v>
      </c>
      <c r="P63" s="36" t="str">
        <f t="shared" si="23"/>
        <v>CA_XFER</v>
      </c>
      <c r="Q63" s="36" t="str">
        <f t="shared" si="24"/>
        <v>Actual</v>
      </c>
      <c r="R63" s="36" t="str">
        <f t="shared" si="24"/>
        <v>FCCS_YTD_Input</v>
      </c>
      <c r="S63" s="36" t="str">
        <f t="shared" si="24"/>
        <v>No Custom4</v>
      </c>
      <c r="T63" s="36" t="str">
        <f t="shared" si="18"/>
        <v>FCCS_Entity Input</v>
      </c>
    </row>
    <row r="64" spans="1:20" x14ac:dyDescent="0.25">
      <c r="A64" s="539" t="s">
        <v>962</v>
      </c>
      <c r="B64" s="539" t="s">
        <v>269</v>
      </c>
      <c r="C64" s="532" t="str">
        <f t="shared" si="21"/>
        <v>xfer</v>
      </c>
      <c r="D64" s="533" t="str">
        <f>[1]!HsSetValue(E64,"FCC","Scenario#"&amp;Q64&amp;";Years#"&amp;J64&amp;";Period#"&amp;I64&amp;";View#"&amp;R64&amp;";Entity#"&amp;H64&amp;";Data Source#"&amp;K64&amp;";Account#"&amp;F64&amp;";Intercompany#"&amp;L64&amp;";Movement#"&amp;P64&amp;";Consolidation#"&amp;T64&amp;";Custom1#"&amp;M64&amp;";Custom2#"&amp;N64&amp;";Custom3#"&amp;O64&amp;";Custom4#"&amp;S64&amp;"")</f>
        <v>#Invalid Syntax</v>
      </c>
      <c r="E64" s="540">
        <f>+'Capital Assets'!$K$23</f>
        <v>0</v>
      </c>
      <c r="F64" s="36">
        <f>+$F$7</f>
        <v>1575000</v>
      </c>
      <c r="G64" s="36" t="s">
        <v>970</v>
      </c>
      <c r="H64" s="36" t="e">
        <f t="shared" si="22"/>
        <v>#N/A</v>
      </c>
      <c r="I64" s="36" t="str">
        <f t="shared" si="22"/>
        <v>Jun</v>
      </c>
      <c r="J64" s="36" t="str">
        <f t="shared" si="22"/>
        <v>FY25</v>
      </c>
      <c r="K64" s="36" t="str">
        <f t="shared" si="22"/>
        <v>FCCS_Other Data</v>
      </c>
      <c r="L64" s="36" t="str">
        <f t="shared" si="22"/>
        <v>FCCS_No Intercompany</v>
      </c>
      <c r="M64" s="36" t="str">
        <f t="shared" si="22"/>
        <v>Non_Psoft</v>
      </c>
      <c r="N64" s="36" t="str">
        <f t="shared" si="22"/>
        <v>No Custom2</v>
      </c>
      <c r="O64" s="36" t="str">
        <f t="shared" si="22"/>
        <v>No Custom3</v>
      </c>
      <c r="P64" s="36" t="str">
        <f t="shared" si="23"/>
        <v>CA_XFER</v>
      </c>
      <c r="Q64" s="36" t="str">
        <f t="shared" si="24"/>
        <v>Actual</v>
      </c>
      <c r="R64" s="36" t="str">
        <f t="shared" si="24"/>
        <v>FCCS_YTD_Input</v>
      </c>
      <c r="S64" s="36" t="str">
        <f t="shared" si="24"/>
        <v>No Custom4</v>
      </c>
      <c r="T64" s="36" t="str">
        <f t="shared" si="18"/>
        <v>FCCS_Entity Input</v>
      </c>
    </row>
    <row r="65" spans="1:20" x14ac:dyDescent="0.25">
      <c r="A65" s="539" t="s">
        <v>962</v>
      </c>
      <c r="B65" s="539" t="s">
        <v>271</v>
      </c>
      <c r="C65" s="532" t="str">
        <f t="shared" si="21"/>
        <v>xfer</v>
      </c>
      <c r="D65" s="533" t="str">
        <f>[1]!HsSetValue(E65,"FCC","Scenario#"&amp;Q65&amp;";Years#"&amp;J65&amp;";Period#"&amp;I65&amp;";View#"&amp;R65&amp;";Entity#"&amp;H65&amp;";Data Source#"&amp;K65&amp;";Account#"&amp;F65&amp;";Intercompany#"&amp;L65&amp;";Movement#"&amp;P65&amp;";Consolidation#"&amp;T65&amp;";Custom1#"&amp;M65&amp;";Custom2#"&amp;N65&amp;";Custom3#"&amp;O65&amp;";Custom4#"&amp;S65&amp;"")</f>
        <v>#Invalid Syntax</v>
      </c>
      <c r="E65" s="540">
        <f>+'Capital Assets'!$K$24</f>
        <v>0</v>
      </c>
      <c r="F65" s="36">
        <f>+$F$8</f>
        <v>1576000</v>
      </c>
      <c r="G65" s="36" t="s">
        <v>971</v>
      </c>
      <c r="H65" s="36" t="e">
        <f t="shared" si="22"/>
        <v>#N/A</v>
      </c>
      <c r="I65" s="36" t="str">
        <f t="shared" si="22"/>
        <v>Jun</v>
      </c>
      <c r="J65" s="36" t="str">
        <f t="shared" si="22"/>
        <v>FY25</v>
      </c>
      <c r="K65" s="36" t="str">
        <f t="shared" si="22"/>
        <v>FCCS_Other Data</v>
      </c>
      <c r="L65" s="36" t="str">
        <f t="shared" si="22"/>
        <v>FCCS_No Intercompany</v>
      </c>
      <c r="M65" s="36" t="str">
        <f t="shared" si="22"/>
        <v>Non_Psoft</v>
      </c>
      <c r="N65" s="36" t="str">
        <f t="shared" si="22"/>
        <v>No Custom2</v>
      </c>
      <c r="O65" s="36" t="str">
        <f t="shared" si="22"/>
        <v>No Custom3</v>
      </c>
      <c r="P65" s="36" t="str">
        <f t="shared" si="23"/>
        <v>CA_XFER</v>
      </c>
      <c r="Q65" s="36" t="str">
        <f t="shared" si="24"/>
        <v>Actual</v>
      </c>
      <c r="R65" s="36" t="str">
        <f t="shared" si="24"/>
        <v>FCCS_YTD_Input</v>
      </c>
      <c r="S65" s="36" t="str">
        <f t="shared" si="24"/>
        <v>No Custom4</v>
      </c>
      <c r="T65" s="36" t="str">
        <f t="shared" si="18"/>
        <v>FCCS_Entity Input</v>
      </c>
    </row>
    <row r="66" spans="1:20" x14ac:dyDescent="0.25">
      <c r="A66" s="539" t="s">
        <v>962</v>
      </c>
      <c r="B66" s="539" t="s">
        <v>272</v>
      </c>
      <c r="C66" s="532" t="str">
        <f t="shared" si="21"/>
        <v>xfer</v>
      </c>
      <c r="D66" s="533" t="str">
        <f>[1]!HsSetValue(E66,"FCC","Scenario#"&amp;Q66&amp;";Years#"&amp;J66&amp;";Period#"&amp;I66&amp;";View#"&amp;R66&amp;";Entity#"&amp;H66&amp;";Data Source#"&amp;K66&amp;";Account#"&amp;F66&amp;";Intercompany#"&amp;L66&amp;";Movement#"&amp;P66&amp;";Consolidation#"&amp;T66&amp;";Custom1#"&amp;M66&amp;";Custom2#"&amp;N66&amp;";Custom3#"&amp;O66&amp;";Custom4#"&amp;S66&amp;"")</f>
        <v>#Invalid Syntax</v>
      </c>
      <c r="E66" s="540">
        <f>+'Capital Assets'!$K$25</f>
        <v>0</v>
      </c>
      <c r="F66" s="36">
        <f>+$F$9</f>
        <v>1582000</v>
      </c>
      <c r="G66" s="36" t="s">
        <v>972</v>
      </c>
      <c r="H66" s="36" t="e">
        <f t="shared" si="22"/>
        <v>#N/A</v>
      </c>
      <c r="I66" s="36" t="str">
        <f t="shared" si="22"/>
        <v>Jun</v>
      </c>
      <c r="J66" s="36" t="str">
        <f t="shared" si="22"/>
        <v>FY25</v>
      </c>
      <c r="K66" s="36" t="str">
        <f t="shared" si="22"/>
        <v>FCCS_Other Data</v>
      </c>
      <c r="L66" s="36" t="str">
        <f t="shared" si="22"/>
        <v>FCCS_No Intercompany</v>
      </c>
      <c r="M66" s="36" t="str">
        <f t="shared" si="22"/>
        <v>Non_Psoft</v>
      </c>
      <c r="N66" s="36" t="str">
        <f t="shared" si="22"/>
        <v>No Custom2</v>
      </c>
      <c r="O66" s="36" t="str">
        <f t="shared" si="22"/>
        <v>No Custom3</v>
      </c>
      <c r="P66" s="36" t="str">
        <f t="shared" si="23"/>
        <v>CA_XFER</v>
      </c>
      <c r="Q66" s="36" t="str">
        <f t="shared" si="24"/>
        <v>Actual</v>
      </c>
      <c r="R66" s="36" t="str">
        <f t="shared" si="24"/>
        <v>FCCS_YTD_Input</v>
      </c>
      <c r="S66" s="36" t="str">
        <f t="shared" si="24"/>
        <v>No Custom4</v>
      </c>
      <c r="T66" s="36" t="str">
        <f t="shared" si="18"/>
        <v>FCCS_Entity Input</v>
      </c>
    </row>
    <row r="67" spans="1:20" x14ac:dyDescent="0.25">
      <c r="A67" s="539" t="s">
        <v>962</v>
      </c>
      <c r="B67" s="539" t="s">
        <v>273</v>
      </c>
      <c r="C67" s="532" t="str">
        <f t="shared" si="21"/>
        <v>xfer</v>
      </c>
      <c r="D67" s="533" t="str">
        <f>[1]!HsSetValue(E67,"FCC","Scenario#"&amp;Q67&amp;";Years#"&amp;J67&amp;";Period#"&amp;I67&amp;";View#"&amp;R67&amp;";Entity#"&amp;H67&amp;";Data Source#"&amp;K67&amp;";Account#"&amp;F67&amp;";Intercompany#"&amp;L67&amp;";Movement#"&amp;P67&amp;";Consolidation#"&amp;T67&amp;";Custom1#"&amp;M67&amp;";Custom2#"&amp;N67&amp;";Custom3#"&amp;O67&amp;";Custom4#"&amp;S67&amp;"")</f>
        <v>#Invalid Syntax</v>
      </c>
      <c r="E67" s="540">
        <f>+'Capital Assets'!$K$26</f>
        <v>0</v>
      </c>
      <c r="F67" s="36">
        <f>+$F$10</f>
        <v>1574000</v>
      </c>
      <c r="G67" s="36" t="s">
        <v>973</v>
      </c>
      <c r="H67" s="36" t="e">
        <f t="shared" si="22"/>
        <v>#N/A</v>
      </c>
      <c r="I67" s="36" t="str">
        <f t="shared" si="22"/>
        <v>Jun</v>
      </c>
      <c r="J67" s="36" t="str">
        <f t="shared" si="22"/>
        <v>FY25</v>
      </c>
      <c r="K67" s="36" t="str">
        <f t="shared" si="22"/>
        <v>FCCS_Other Data</v>
      </c>
      <c r="L67" s="36" t="str">
        <f t="shared" si="22"/>
        <v>FCCS_No Intercompany</v>
      </c>
      <c r="M67" s="36" t="str">
        <f t="shared" si="22"/>
        <v>Non_Psoft</v>
      </c>
      <c r="N67" s="36" t="str">
        <f t="shared" si="22"/>
        <v>No Custom2</v>
      </c>
      <c r="O67" s="36" t="str">
        <f t="shared" si="22"/>
        <v>No Custom3</v>
      </c>
      <c r="P67" s="36" t="str">
        <f t="shared" si="23"/>
        <v>CA_XFER</v>
      </c>
      <c r="Q67" s="36" t="str">
        <f t="shared" si="24"/>
        <v>Actual</v>
      </c>
      <c r="R67" s="36" t="str">
        <f t="shared" si="24"/>
        <v>FCCS_YTD_Input</v>
      </c>
      <c r="S67" s="36" t="str">
        <f t="shared" si="24"/>
        <v>No Custom4</v>
      </c>
      <c r="T67" s="36" t="str">
        <f t="shared" si="18"/>
        <v>FCCS_Entity Input</v>
      </c>
    </row>
    <row r="68" spans="1:20" x14ac:dyDescent="0.25">
      <c r="A68" s="539" t="s">
        <v>962</v>
      </c>
      <c r="B68" s="539" t="s">
        <v>974</v>
      </c>
      <c r="C68" s="532" t="str">
        <f t="shared" si="21"/>
        <v>xfer</v>
      </c>
      <c r="D68" s="533" t="str">
        <f>[1]!HsSetValue(E68,"FCC","Scenario#"&amp;Q68&amp;";Years#"&amp;J68&amp;";Period#"&amp;I68&amp;";View#"&amp;R68&amp;";Entity#"&amp;H68&amp;";Data Source#"&amp;K68&amp;";Account#"&amp;F68&amp;";Intercompany#"&amp;L68&amp;";Movement#"&amp;P68&amp;";Consolidation#"&amp;T68&amp;";Custom1#"&amp;M68&amp;";Custom2#"&amp;N68&amp;";Custom3#"&amp;O68&amp;";Custom4#"&amp;S68&amp;"")</f>
        <v>#Invalid Syntax</v>
      </c>
      <c r="E68" s="540">
        <f>+'Capital Assets'!$K$28</f>
        <v>0</v>
      </c>
      <c r="F68" s="36">
        <f>+$F$11</f>
        <v>1574100</v>
      </c>
      <c r="G68" s="36" t="s">
        <v>975</v>
      </c>
      <c r="H68" s="36" t="e">
        <f t="shared" si="22"/>
        <v>#N/A</v>
      </c>
      <c r="I68" s="36" t="str">
        <f t="shared" si="22"/>
        <v>Jun</v>
      </c>
      <c r="J68" s="36" t="str">
        <f t="shared" si="22"/>
        <v>FY25</v>
      </c>
      <c r="K68" s="36" t="str">
        <f t="shared" si="22"/>
        <v>FCCS_Other Data</v>
      </c>
      <c r="L68" s="36" t="str">
        <f t="shared" si="22"/>
        <v>FCCS_No Intercompany</v>
      </c>
      <c r="M68" s="36" t="str">
        <f t="shared" si="22"/>
        <v>Non_Psoft</v>
      </c>
      <c r="N68" s="36" t="str">
        <f t="shared" si="22"/>
        <v>No Custom2</v>
      </c>
      <c r="O68" s="36" t="str">
        <f t="shared" si="22"/>
        <v>No Custom3</v>
      </c>
      <c r="P68" s="36" t="str">
        <f t="shared" si="23"/>
        <v>CA_XFER</v>
      </c>
      <c r="Q68" s="36" t="str">
        <f t="shared" si="24"/>
        <v>Actual</v>
      </c>
      <c r="R68" s="36" t="str">
        <f t="shared" si="24"/>
        <v>FCCS_YTD_Input</v>
      </c>
      <c r="S68" s="36" t="str">
        <f t="shared" si="24"/>
        <v>No Custom4</v>
      </c>
      <c r="T68" s="36" t="str">
        <f t="shared" si="18"/>
        <v>FCCS_Entity Input</v>
      </c>
    </row>
    <row r="69" spans="1:20" x14ac:dyDescent="0.25">
      <c r="A69" s="539" t="s">
        <v>962</v>
      </c>
      <c r="B69" s="539" t="s">
        <v>976</v>
      </c>
      <c r="C69" s="532" t="str">
        <f t="shared" si="21"/>
        <v>xfer</v>
      </c>
      <c r="D69" s="533" t="str">
        <f>[1]!HsSetValue(E69,"FCC","Scenario#"&amp;Q69&amp;";Years#"&amp;J69&amp;";Period#"&amp;I69&amp;";View#"&amp;R69&amp;";Entity#"&amp;H69&amp;";Data Source#"&amp;K69&amp;";Account#"&amp;F69&amp;";Intercompany#"&amp;L69&amp;";Movement#"&amp;P69&amp;";Consolidation#"&amp;T69&amp;";Custom1#"&amp;M69&amp;";Custom2#"&amp;N69&amp;";Custom3#"&amp;O69&amp;";Custom4#"&amp;S69&amp;"")</f>
        <v>#Invalid Syntax</v>
      </c>
      <c r="E69" s="540">
        <f>+'Capital Assets'!$K$29</f>
        <v>0</v>
      </c>
      <c r="F69" s="36">
        <f>+$F$12</f>
        <v>1574200</v>
      </c>
      <c r="G69" s="36" t="s">
        <v>977</v>
      </c>
      <c r="H69" s="36" t="e">
        <f t="shared" si="22"/>
        <v>#N/A</v>
      </c>
      <c r="I69" s="36" t="str">
        <f t="shared" si="22"/>
        <v>Jun</v>
      </c>
      <c r="J69" s="36" t="str">
        <f t="shared" si="22"/>
        <v>FY25</v>
      </c>
      <c r="K69" s="36" t="str">
        <f t="shared" si="22"/>
        <v>FCCS_Other Data</v>
      </c>
      <c r="L69" s="36" t="str">
        <f t="shared" si="22"/>
        <v>FCCS_No Intercompany</v>
      </c>
      <c r="M69" s="36" t="str">
        <f t="shared" si="22"/>
        <v>Non_Psoft</v>
      </c>
      <c r="N69" s="36" t="str">
        <f t="shared" si="22"/>
        <v>No Custom2</v>
      </c>
      <c r="O69" s="36" t="str">
        <f t="shared" si="22"/>
        <v>No Custom3</v>
      </c>
      <c r="P69" s="36" t="str">
        <f t="shared" si="23"/>
        <v>CA_XFER</v>
      </c>
      <c r="Q69" s="36" t="str">
        <f t="shared" si="24"/>
        <v>Actual</v>
      </c>
      <c r="R69" s="36" t="str">
        <f t="shared" si="24"/>
        <v>FCCS_YTD_Input</v>
      </c>
      <c r="S69" s="36" t="str">
        <f t="shared" si="24"/>
        <v>No Custom4</v>
      </c>
      <c r="T69" s="36" t="str">
        <f t="shared" si="18"/>
        <v>FCCS_Entity Input</v>
      </c>
    </row>
    <row r="70" spans="1:20" x14ac:dyDescent="0.25">
      <c r="A70" s="539" t="s">
        <v>962</v>
      </c>
      <c r="B70" s="539" t="s">
        <v>978</v>
      </c>
      <c r="C70" s="532" t="str">
        <f t="shared" si="21"/>
        <v>xfer</v>
      </c>
      <c r="D70" s="533" t="str">
        <f>[1]!HsSetValue(E70,"FCC","Scenario#"&amp;Q70&amp;";Years#"&amp;J70&amp;";Period#"&amp;I70&amp;";View#"&amp;R70&amp;";Entity#"&amp;H70&amp;";Data Source#"&amp;K70&amp;";Account#"&amp;F70&amp;";Intercompany#"&amp;L70&amp;";Movement#"&amp;P70&amp;";Consolidation#"&amp;T70&amp;";Custom1#"&amp;M70&amp;";Custom2#"&amp;N70&amp;";Custom3#"&amp;O70&amp;";Custom4#"&amp;S70&amp;"")</f>
        <v>#Invalid Syntax</v>
      </c>
      <c r="E70" s="540">
        <f>+'Capital Assets'!$K$30</f>
        <v>0</v>
      </c>
      <c r="F70" s="36">
        <f>+$F$13</f>
        <v>1584000</v>
      </c>
      <c r="G70" s="36" t="s">
        <v>979</v>
      </c>
      <c r="H70" s="36" t="e">
        <f t="shared" si="22"/>
        <v>#N/A</v>
      </c>
      <c r="I70" s="36" t="str">
        <f t="shared" si="22"/>
        <v>Jun</v>
      </c>
      <c r="J70" s="36" t="str">
        <f t="shared" si="22"/>
        <v>FY25</v>
      </c>
      <c r="K70" s="36" t="str">
        <f t="shared" si="22"/>
        <v>FCCS_Other Data</v>
      </c>
      <c r="L70" s="36" t="str">
        <f t="shared" si="22"/>
        <v>FCCS_No Intercompany</v>
      </c>
      <c r="M70" s="36" t="str">
        <f t="shared" si="22"/>
        <v>Non_Psoft</v>
      </c>
      <c r="N70" s="36" t="str">
        <f t="shared" si="22"/>
        <v>No Custom2</v>
      </c>
      <c r="O70" s="36" t="str">
        <f t="shared" si="22"/>
        <v>No Custom3</v>
      </c>
      <c r="P70" s="36" t="str">
        <f t="shared" si="23"/>
        <v>CA_XFER</v>
      </c>
      <c r="Q70" s="36" t="str">
        <f t="shared" si="24"/>
        <v>Actual</v>
      </c>
      <c r="R70" s="36" t="str">
        <f t="shared" si="24"/>
        <v>FCCS_YTD_Input</v>
      </c>
      <c r="S70" s="36" t="str">
        <f t="shared" si="24"/>
        <v>No Custom4</v>
      </c>
      <c r="T70" s="36" t="str">
        <f t="shared" si="18"/>
        <v>FCCS_Entity Input</v>
      </c>
    </row>
    <row r="71" spans="1:20" x14ac:dyDescent="0.25">
      <c r="A71" s="539" t="s">
        <v>962</v>
      </c>
      <c r="B71" s="539" t="s">
        <v>280</v>
      </c>
      <c r="C71" s="532" t="str">
        <f t="shared" si="21"/>
        <v>xfer</v>
      </c>
      <c r="D71" s="533" t="str">
        <f>[1]!HsSetValue(E71,"FCC","Scenario#"&amp;Q71&amp;";Years#"&amp;J71&amp;";Period#"&amp;I71&amp;";View#"&amp;R71&amp;";Entity#"&amp;H71&amp;";Data Source#"&amp;K71&amp;";Account#"&amp;F71&amp;";Intercompany#"&amp;L71&amp;";Movement#"&amp;P71&amp;";Consolidation#"&amp;T71&amp;";Custom1#"&amp;M71&amp;";Custom2#"&amp;N71&amp;";Custom3#"&amp;O71&amp;";Custom4#"&amp;S71&amp;"")</f>
        <v>#Invalid Syntax</v>
      </c>
      <c r="E71" s="540">
        <f>+'Capital Assets'!$K$32</f>
        <v>0</v>
      </c>
      <c r="F71" s="36">
        <f>+$F$14</f>
        <v>1583000</v>
      </c>
      <c r="G71" s="36" t="s">
        <v>980</v>
      </c>
      <c r="H71" s="36" t="e">
        <f t="shared" si="22"/>
        <v>#N/A</v>
      </c>
      <c r="I71" s="36" t="str">
        <f t="shared" si="22"/>
        <v>Jun</v>
      </c>
      <c r="J71" s="36" t="str">
        <f t="shared" si="22"/>
        <v>FY25</v>
      </c>
      <c r="K71" s="36" t="str">
        <f t="shared" si="22"/>
        <v>FCCS_Other Data</v>
      </c>
      <c r="L71" s="36" t="str">
        <f t="shared" si="22"/>
        <v>FCCS_No Intercompany</v>
      </c>
      <c r="M71" s="36" t="str">
        <f t="shared" si="22"/>
        <v>Non_Psoft</v>
      </c>
      <c r="N71" s="36" t="str">
        <f t="shared" si="22"/>
        <v>No Custom2</v>
      </c>
      <c r="O71" s="36" t="str">
        <f t="shared" si="22"/>
        <v>No Custom3</v>
      </c>
      <c r="P71" s="36" t="str">
        <f t="shared" si="23"/>
        <v>CA_XFER</v>
      </c>
      <c r="Q71" s="36" t="str">
        <f t="shared" si="24"/>
        <v>Actual</v>
      </c>
      <c r="R71" s="36" t="str">
        <f t="shared" si="24"/>
        <v>FCCS_YTD_Input</v>
      </c>
      <c r="S71" s="36" t="str">
        <f t="shared" si="24"/>
        <v>No Custom4</v>
      </c>
      <c r="T71" s="36" t="str">
        <f t="shared" si="18"/>
        <v>FCCS_Entity Input</v>
      </c>
    </row>
    <row r="72" spans="1:20" x14ac:dyDescent="0.25">
      <c r="D72" s="533"/>
    </row>
    <row r="73" spans="1:20" x14ac:dyDescent="0.25">
      <c r="A73" s="539" t="s">
        <v>962</v>
      </c>
      <c r="B73" s="539" t="s">
        <v>263</v>
      </c>
      <c r="C73" s="532" t="s">
        <v>987</v>
      </c>
      <c r="D73" s="533" t="str">
        <f>[1]!HsSetValue(E73,"FCC","Scenario#"&amp;Q73&amp;";Years#"&amp;J73&amp;";Period#"&amp;I73&amp;";View#"&amp;R73&amp;";Entity#"&amp;H73&amp;";Data Source#"&amp;K73&amp;";Account#"&amp;F73&amp;";Intercompany#"&amp;L73&amp;";Movement#"&amp;P73&amp;";Consolidation#"&amp;T73&amp;";Custom1#"&amp;M73&amp;";Custom2#"&amp;N73&amp;";Custom3#"&amp;O73&amp;";Custom4#"&amp;S73&amp;"")</f>
        <v>#Invalid Syntax</v>
      </c>
      <c r="E73" s="540">
        <f>+'Capital Assets'!$L$18</f>
        <v>0</v>
      </c>
      <c r="F73" s="36">
        <f>+$F$2</f>
        <v>1581000</v>
      </c>
      <c r="G73" s="36" t="s">
        <v>964</v>
      </c>
      <c r="H73" s="36" t="e">
        <f t="shared" ref="H73:O85" si="25">+H$2</f>
        <v>#N/A</v>
      </c>
      <c r="I73" s="36" t="str">
        <f t="shared" si="25"/>
        <v>Jun</v>
      </c>
      <c r="J73" s="36" t="str">
        <f t="shared" si="25"/>
        <v>FY25</v>
      </c>
      <c r="K73" s="36" t="str">
        <f t="shared" si="25"/>
        <v>FCCS_Other Data</v>
      </c>
      <c r="L73" s="36" t="str">
        <f t="shared" si="25"/>
        <v>FCCS_No Intercompany</v>
      </c>
      <c r="M73" s="36" t="str">
        <f t="shared" si="25"/>
        <v>Non_Psoft</v>
      </c>
      <c r="N73" s="36" t="str">
        <f t="shared" si="25"/>
        <v>No Custom2</v>
      </c>
      <c r="O73" s="36" t="str">
        <f t="shared" si="25"/>
        <v>No Custom3</v>
      </c>
      <c r="P73" s="532" t="s">
        <v>988</v>
      </c>
      <c r="Q73" s="36" t="str">
        <f t="shared" ref="Q73:S88" si="26">+Q$2</f>
        <v>Actual</v>
      </c>
      <c r="R73" s="36" t="str">
        <f t="shared" si="26"/>
        <v>FCCS_YTD_Input</v>
      </c>
      <c r="S73" s="36" t="str">
        <f t="shared" si="24"/>
        <v>No Custom4</v>
      </c>
      <c r="T73" s="36" t="str">
        <f t="shared" si="18"/>
        <v>FCCS_Entity Input</v>
      </c>
    </row>
    <row r="74" spans="1:20" x14ac:dyDescent="0.25">
      <c r="A74" s="539" t="s">
        <v>962</v>
      </c>
      <c r="B74" s="539" t="s">
        <v>265</v>
      </c>
      <c r="C74" s="532" t="str">
        <f>+C73</f>
        <v>Donation</v>
      </c>
      <c r="D74" s="533" t="str">
        <f>[1]!HsSetValue(E74,"FCC","Scenario#"&amp;Q74&amp;";Years#"&amp;J74&amp;";Period#"&amp;I74&amp;";View#"&amp;R74&amp;";Entity#"&amp;H74&amp;";Data Source#"&amp;K74&amp;";Account#"&amp;F74&amp;";Intercompany#"&amp;L74&amp;";Movement#"&amp;P74&amp;";Consolidation#"&amp;T74&amp;";Custom1#"&amp;M74&amp;";Custom2#"&amp;N74&amp;";Custom3#"&amp;O74&amp;";Custom4#"&amp;S74&amp;"")</f>
        <v>#Invalid Syntax</v>
      </c>
      <c r="E74" s="540">
        <f>+'Capital Assets'!$L$19</f>
        <v>0</v>
      </c>
      <c r="F74" s="36">
        <f>+$F$3</f>
        <v>1571000</v>
      </c>
      <c r="G74" s="36" t="s">
        <v>966</v>
      </c>
      <c r="H74" s="36" t="e">
        <f t="shared" si="25"/>
        <v>#N/A</v>
      </c>
      <c r="I74" s="36" t="str">
        <f t="shared" si="25"/>
        <v>Jun</v>
      </c>
      <c r="J74" s="36" t="str">
        <f t="shared" si="25"/>
        <v>FY25</v>
      </c>
      <c r="K74" s="36" t="str">
        <f t="shared" si="25"/>
        <v>FCCS_Other Data</v>
      </c>
      <c r="L74" s="36" t="str">
        <f t="shared" si="25"/>
        <v>FCCS_No Intercompany</v>
      </c>
      <c r="M74" s="36" t="str">
        <f t="shared" si="25"/>
        <v>Non_Psoft</v>
      </c>
      <c r="N74" s="36" t="str">
        <f t="shared" si="25"/>
        <v>No Custom2</v>
      </c>
      <c r="O74" s="36" t="str">
        <f t="shared" si="25"/>
        <v>No Custom3</v>
      </c>
      <c r="P74" s="36" t="str">
        <f>+P73</f>
        <v>CA_DONATION</v>
      </c>
      <c r="Q74" s="36" t="str">
        <f t="shared" si="26"/>
        <v>Actual</v>
      </c>
      <c r="R74" s="36" t="str">
        <f t="shared" si="26"/>
        <v>FCCS_YTD_Input</v>
      </c>
      <c r="S74" s="36" t="str">
        <f t="shared" si="24"/>
        <v>No Custom4</v>
      </c>
      <c r="T74" s="36" t="str">
        <f t="shared" si="18"/>
        <v>FCCS_Entity Input</v>
      </c>
    </row>
    <row r="75" spans="1:20" x14ac:dyDescent="0.25">
      <c r="A75" s="539" t="s">
        <v>962</v>
      </c>
      <c r="B75" s="539" t="s">
        <v>266</v>
      </c>
      <c r="C75" s="532" t="str">
        <f t="shared" ref="C75:C85" si="27">+C74</f>
        <v>Donation</v>
      </c>
      <c r="D75" s="533" t="str">
        <f>[1]!HsSetValue(E75,"FCC","Scenario#"&amp;Q75&amp;";Years#"&amp;J75&amp;";Period#"&amp;I75&amp;";View#"&amp;R75&amp;";Entity#"&amp;H75&amp;";Data Source#"&amp;K75&amp;";Account#"&amp;F75&amp;";Intercompany#"&amp;L75&amp;";Movement#"&amp;P75&amp;";Consolidation#"&amp;T75&amp;";Custom1#"&amp;M75&amp;";Custom2#"&amp;N75&amp;";Custom3#"&amp;O75&amp;";Custom4#"&amp;S75&amp;"")</f>
        <v>#Invalid Syntax</v>
      </c>
      <c r="E75" s="540">
        <f>+'Capital Assets'!$L$20</f>
        <v>0</v>
      </c>
      <c r="F75" s="36">
        <f>+$F$4</f>
        <v>1572000</v>
      </c>
      <c r="G75" s="36" t="s">
        <v>967</v>
      </c>
      <c r="H75" s="36" t="e">
        <f t="shared" si="25"/>
        <v>#N/A</v>
      </c>
      <c r="I75" s="36" t="str">
        <f t="shared" si="25"/>
        <v>Jun</v>
      </c>
      <c r="J75" s="36" t="str">
        <f t="shared" si="25"/>
        <v>FY25</v>
      </c>
      <c r="K75" s="36" t="str">
        <f t="shared" si="25"/>
        <v>FCCS_Other Data</v>
      </c>
      <c r="L75" s="36" t="str">
        <f t="shared" si="25"/>
        <v>FCCS_No Intercompany</v>
      </c>
      <c r="M75" s="36" t="str">
        <f t="shared" si="25"/>
        <v>Non_Psoft</v>
      </c>
      <c r="N75" s="36" t="str">
        <f t="shared" si="25"/>
        <v>No Custom2</v>
      </c>
      <c r="O75" s="36" t="str">
        <f t="shared" si="25"/>
        <v>No Custom3</v>
      </c>
      <c r="P75" s="36" t="str">
        <f t="shared" ref="P75:P85" si="28">+P74</f>
        <v>CA_DONATION</v>
      </c>
      <c r="Q75" s="36" t="str">
        <f t="shared" si="26"/>
        <v>Actual</v>
      </c>
      <c r="R75" s="36" t="str">
        <f t="shared" si="26"/>
        <v>FCCS_YTD_Input</v>
      </c>
      <c r="S75" s="36" t="str">
        <f t="shared" si="24"/>
        <v>No Custom4</v>
      </c>
      <c r="T75" s="36" t="str">
        <f t="shared" si="18"/>
        <v>FCCS_Entity Input</v>
      </c>
    </row>
    <row r="76" spans="1:20" x14ac:dyDescent="0.25">
      <c r="A76" s="539" t="s">
        <v>962</v>
      </c>
      <c r="B76" s="539" t="s">
        <v>267</v>
      </c>
      <c r="C76" s="532" t="str">
        <f t="shared" si="27"/>
        <v>Donation</v>
      </c>
      <c r="D76" s="533" t="str">
        <f>[1]!HsSetValue(E76,"FCC","Scenario#"&amp;Q76&amp;";Years#"&amp;J76&amp;";Period#"&amp;I76&amp;";View#"&amp;R76&amp;";Entity#"&amp;H76&amp;";Data Source#"&amp;K76&amp;";Account#"&amp;F76&amp;";Intercompany#"&amp;L76&amp;";Movement#"&amp;P76&amp;";Consolidation#"&amp;T76&amp;";Custom1#"&amp;M76&amp;";Custom2#"&amp;N76&amp;";Custom3#"&amp;O76&amp;";Custom4#"&amp;S76&amp;"")</f>
        <v>#Invalid Syntax</v>
      </c>
      <c r="E76" s="540">
        <f>+'Capital Assets'!$L$21</f>
        <v>0</v>
      </c>
      <c r="F76" s="36">
        <f>+$F$5</f>
        <v>1577000</v>
      </c>
      <c r="G76" s="36" t="s">
        <v>968</v>
      </c>
      <c r="H76" s="36" t="e">
        <f t="shared" si="25"/>
        <v>#N/A</v>
      </c>
      <c r="I76" s="36" t="str">
        <f t="shared" si="25"/>
        <v>Jun</v>
      </c>
      <c r="J76" s="36" t="str">
        <f t="shared" si="25"/>
        <v>FY25</v>
      </c>
      <c r="K76" s="36" t="str">
        <f t="shared" si="25"/>
        <v>FCCS_Other Data</v>
      </c>
      <c r="L76" s="36" t="str">
        <f t="shared" si="25"/>
        <v>FCCS_No Intercompany</v>
      </c>
      <c r="M76" s="36" t="str">
        <f t="shared" si="25"/>
        <v>Non_Psoft</v>
      </c>
      <c r="N76" s="36" t="str">
        <f t="shared" si="25"/>
        <v>No Custom2</v>
      </c>
      <c r="O76" s="36" t="str">
        <f t="shared" si="25"/>
        <v>No Custom3</v>
      </c>
      <c r="P76" s="36" t="str">
        <f t="shared" si="28"/>
        <v>CA_DONATION</v>
      </c>
      <c r="Q76" s="36" t="str">
        <f t="shared" si="26"/>
        <v>Actual</v>
      </c>
      <c r="R76" s="36" t="str">
        <f t="shared" si="26"/>
        <v>FCCS_YTD_Input</v>
      </c>
      <c r="S76" s="36" t="str">
        <f t="shared" si="24"/>
        <v>No Custom4</v>
      </c>
      <c r="T76" s="36" t="str">
        <f t="shared" si="18"/>
        <v>FCCS_Entity Input</v>
      </c>
    </row>
    <row r="77" spans="1:20" x14ac:dyDescent="0.25">
      <c r="A77" s="539" t="s">
        <v>962</v>
      </c>
      <c r="B77" s="539" t="s">
        <v>324</v>
      </c>
      <c r="C77" s="532" t="str">
        <f t="shared" si="27"/>
        <v>Donation</v>
      </c>
      <c r="D77" s="533" t="str">
        <f>[1]!HsSetValue(E77,"FCC","Scenario#"&amp;Q77&amp;";Years#"&amp;J77&amp;";Period#"&amp;I77&amp;";View#"&amp;R77&amp;";Entity#"&amp;H77&amp;";Data Source#"&amp;K77&amp;";Account#"&amp;F77&amp;";Intercompany#"&amp;L77&amp;";Movement#"&amp;P77&amp;";Consolidation#"&amp;T77&amp;";Custom1#"&amp;M77&amp;";Custom2#"&amp;N77&amp;";Custom3#"&amp;O77&amp;";Custom4#"&amp;S77&amp;"")</f>
        <v>#Invalid Syntax</v>
      </c>
      <c r="E77" s="540">
        <f>+'Capital Assets'!$L$22</f>
        <v>0</v>
      </c>
      <c r="F77" s="36">
        <f>+$F$6</f>
        <v>1573000</v>
      </c>
      <c r="G77" s="36" t="s">
        <v>969</v>
      </c>
      <c r="H77" s="36" t="e">
        <f t="shared" si="25"/>
        <v>#N/A</v>
      </c>
      <c r="I77" s="36" t="str">
        <f t="shared" si="25"/>
        <v>Jun</v>
      </c>
      <c r="J77" s="36" t="str">
        <f t="shared" si="25"/>
        <v>FY25</v>
      </c>
      <c r="K77" s="36" t="str">
        <f t="shared" si="25"/>
        <v>FCCS_Other Data</v>
      </c>
      <c r="L77" s="36" t="str">
        <f t="shared" si="25"/>
        <v>FCCS_No Intercompany</v>
      </c>
      <c r="M77" s="36" t="str">
        <f t="shared" si="25"/>
        <v>Non_Psoft</v>
      </c>
      <c r="N77" s="36" t="str">
        <f t="shared" si="25"/>
        <v>No Custom2</v>
      </c>
      <c r="O77" s="36" t="str">
        <f t="shared" si="25"/>
        <v>No Custom3</v>
      </c>
      <c r="P77" s="36" t="str">
        <f t="shared" si="28"/>
        <v>CA_DONATION</v>
      </c>
      <c r="Q77" s="36" t="str">
        <f t="shared" si="26"/>
        <v>Actual</v>
      </c>
      <c r="R77" s="36" t="str">
        <f t="shared" si="26"/>
        <v>FCCS_YTD_Input</v>
      </c>
      <c r="S77" s="36" t="str">
        <f t="shared" si="26"/>
        <v>No Custom4</v>
      </c>
      <c r="T77" s="36" t="str">
        <f t="shared" si="18"/>
        <v>FCCS_Entity Input</v>
      </c>
    </row>
    <row r="78" spans="1:20" x14ac:dyDescent="0.25">
      <c r="A78" s="539" t="s">
        <v>962</v>
      </c>
      <c r="B78" s="539" t="s">
        <v>269</v>
      </c>
      <c r="C78" s="532" t="str">
        <f t="shared" si="27"/>
        <v>Donation</v>
      </c>
      <c r="D78" s="533" t="str">
        <f>[1]!HsSetValue(E78,"FCC","Scenario#"&amp;Q78&amp;";Years#"&amp;J78&amp;";Period#"&amp;I78&amp;";View#"&amp;R78&amp;";Entity#"&amp;H78&amp;";Data Source#"&amp;K78&amp;";Account#"&amp;F78&amp;";Intercompany#"&amp;L78&amp;";Movement#"&amp;P78&amp;";Consolidation#"&amp;T78&amp;";Custom1#"&amp;M78&amp;";Custom2#"&amp;N78&amp;";Custom3#"&amp;O78&amp;";Custom4#"&amp;S78&amp;"")</f>
        <v>#Invalid Syntax</v>
      </c>
      <c r="E78" s="540">
        <f>+'Capital Assets'!$L$23</f>
        <v>0</v>
      </c>
      <c r="F78" s="36">
        <f>+$F$7</f>
        <v>1575000</v>
      </c>
      <c r="G78" s="36" t="s">
        <v>970</v>
      </c>
      <c r="H78" s="36" t="e">
        <f t="shared" si="25"/>
        <v>#N/A</v>
      </c>
      <c r="I78" s="36" t="str">
        <f t="shared" si="25"/>
        <v>Jun</v>
      </c>
      <c r="J78" s="36" t="str">
        <f t="shared" si="25"/>
        <v>FY25</v>
      </c>
      <c r="K78" s="36" t="str">
        <f t="shared" si="25"/>
        <v>FCCS_Other Data</v>
      </c>
      <c r="L78" s="36" t="str">
        <f t="shared" si="25"/>
        <v>FCCS_No Intercompany</v>
      </c>
      <c r="M78" s="36" t="str">
        <f t="shared" si="25"/>
        <v>Non_Psoft</v>
      </c>
      <c r="N78" s="36" t="str">
        <f t="shared" si="25"/>
        <v>No Custom2</v>
      </c>
      <c r="O78" s="36" t="str">
        <f t="shared" si="25"/>
        <v>No Custom3</v>
      </c>
      <c r="P78" s="36" t="str">
        <f t="shared" si="28"/>
        <v>CA_DONATION</v>
      </c>
      <c r="Q78" s="36" t="str">
        <f t="shared" si="26"/>
        <v>Actual</v>
      </c>
      <c r="R78" s="36" t="str">
        <f t="shared" si="26"/>
        <v>FCCS_YTD_Input</v>
      </c>
      <c r="S78" s="36" t="str">
        <f t="shared" si="26"/>
        <v>No Custom4</v>
      </c>
      <c r="T78" s="36" t="str">
        <f t="shared" si="18"/>
        <v>FCCS_Entity Input</v>
      </c>
    </row>
    <row r="79" spans="1:20" x14ac:dyDescent="0.25">
      <c r="A79" s="539" t="s">
        <v>962</v>
      </c>
      <c r="B79" s="539" t="s">
        <v>271</v>
      </c>
      <c r="C79" s="532" t="str">
        <f t="shared" si="27"/>
        <v>Donation</v>
      </c>
      <c r="D79" s="533" t="str">
        <f>[1]!HsSetValue(E79,"FCC","Scenario#"&amp;Q79&amp;";Years#"&amp;J79&amp;";Period#"&amp;I79&amp;";View#"&amp;R79&amp;";Entity#"&amp;H79&amp;";Data Source#"&amp;K79&amp;";Account#"&amp;F79&amp;";Intercompany#"&amp;L79&amp;";Movement#"&amp;P79&amp;";Consolidation#"&amp;T79&amp;";Custom1#"&amp;M79&amp;";Custom2#"&amp;N79&amp;";Custom3#"&amp;O79&amp;";Custom4#"&amp;S79&amp;"")</f>
        <v>#Invalid Syntax</v>
      </c>
      <c r="E79" s="540">
        <f>+'Capital Assets'!$L$24</f>
        <v>0</v>
      </c>
      <c r="F79" s="36">
        <f>+$F$8</f>
        <v>1576000</v>
      </c>
      <c r="G79" s="36" t="s">
        <v>971</v>
      </c>
      <c r="H79" s="36" t="e">
        <f t="shared" si="25"/>
        <v>#N/A</v>
      </c>
      <c r="I79" s="36" t="str">
        <f t="shared" si="25"/>
        <v>Jun</v>
      </c>
      <c r="J79" s="36" t="str">
        <f t="shared" si="25"/>
        <v>FY25</v>
      </c>
      <c r="K79" s="36" t="str">
        <f t="shared" si="25"/>
        <v>FCCS_Other Data</v>
      </c>
      <c r="L79" s="36" t="str">
        <f t="shared" si="25"/>
        <v>FCCS_No Intercompany</v>
      </c>
      <c r="M79" s="36" t="str">
        <f t="shared" si="25"/>
        <v>Non_Psoft</v>
      </c>
      <c r="N79" s="36" t="str">
        <f t="shared" si="25"/>
        <v>No Custom2</v>
      </c>
      <c r="O79" s="36" t="str">
        <f t="shared" si="25"/>
        <v>No Custom3</v>
      </c>
      <c r="P79" s="36" t="str">
        <f t="shared" si="28"/>
        <v>CA_DONATION</v>
      </c>
      <c r="Q79" s="36" t="str">
        <f t="shared" si="26"/>
        <v>Actual</v>
      </c>
      <c r="R79" s="36" t="str">
        <f t="shared" si="26"/>
        <v>FCCS_YTD_Input</v>
      </c>
      <c r="S79" s="36" t="str">
        <f t="shared" si="26"/>
        <v>No Custom4</v>
      </c>
      <c r="T79" s="36" t="str">
        <f t="shared" si="18"/>
        <v>FCCS_Entity Input</v>
      </c>
    </row>
    <row r="80" spans="1:20" x14ac:dyDescent="0.25">
      <c r="A80" s="539" t="s">
        <v>962</v>
      </c>
      <c r="B80" s="539" t="s">
        <v>272</v>
      </c>
      <c r="C80" s="532" t="str">
        <f t="shared" si="27"/>
        <v>Donation</v>
      </c>
      <c r="D80" s="533" t="str">
        <f>[1]!HsSetValue(E80,"FCC","Scenario#"&amp;Q80&amp;";Years#"&amp;J80&amp;";Period#"&amp;I80&amp;";View#"&amp;R80&amp;";Entity#"&amp;H80&amp;";Data Source#"&amp;K80&amp;";Account#"&amp;F80&amp;";Intercompany#"&amp;L80&amp;";Movement#"&amp;P80&amp;";Consolidation#"&amp;T80&amp;";Custom1#"&amp;M80&amp;";Custom2#"&amp;N80&amp;";Custom3#"&amp;O80&amp;";Custom4#"&amp;S80&amp;"")</f>
        <v>#Invalid Syntax</v>
      </c>
      <c r="E80" s="540">
        <f>+'Capital Assets'!$L$25</f>
        <v>0</v>
      </c>
      <c r="F80" s="36">
        <f>+$F$9</f>
        <v>1582000</v>
      </c>
      <c r="G80" s="36" t="s">
        <v>972</v>
      </c>
      <c r="H80" s="36" t="e">
        <f t="shared" si="25"/>
        <v>#N/A</v>
      </c>
      <c r="I80" s="36" t="str">
        <f t="shared" si="25"/>
        <v>Jun</v>
      </c>
      <c r="J80" s="36" t="str">
        <f t="shared" si="25"/>
        <v>FY25</v>
      </c>
      <c r="K80" s="36" t="str">
        <f t="shared" si="25"/>
        <v>FCCS_Other Data</v>
      </c>
      <c r="L80" s="36" t="str">
        <f t="shared" si="25"/>
        <v>FCCS_No Intercompany</v>
      </c>
      <c r="M80" s="36" t="str">
        <f t="shared" si="25"/>
        <v>Non_Psoft</v>
      </c>
      <c r="N80" s="36" t="str">
        <f t="shared" si="25"/>
        <v>No Custom2</v>
      </c>
      <c r="O80" s="36" t="str">
        <f t="shared" si="25"/>
        <v>No Custom3</v>
      </c>
      <c r="P80" s="36" t="str">
        <f t="shared" si="28"/>
        <v>CA_DONATION</v>
      </c>
      <c r="Q80" s="36" t="str">
        <f t="shared" si="26"/>
        <v>Actual</v>
      </c>
      <c r="R80" s="36" t="str">
        <f t="shared" si="26"/>
        <v>FCCS_YTD_Input</v>
      </c>
      <c r="S80" s="36" t="str">
        <f t="shared" si="26"/>
        <v>No Custom4</v>
      </c>
      <c r="T80" s="36" t="str">
        <f t="shared" si="18"/>
        <v>FCCS_Entity Input</v>
      </c>
    </row>
    <row r="81" spans="1:20" x14ac:dyDescent="0.25">
      <c r="A81" s="539" t="s">
        <v>962</v>
      </c>
      <c r="B81" s="539" t="s">
        <v>273</v>
      </c>
      <c r="C81" s="532" t="str">
        <f t="shared" si="27"/>
        <v>Donation</v>
      </c>
      <c r="D81" s="533" t="str">
        <f>[1]!HsSetValue(E81,"FCC","Scenario#"&amp;Q81&amp;";Years#"&amp;J81&amp;";Period#"&amp;I81&amp;";View#"&amp;R81&amp;";Entity#"&amp;H81&amp;";Data Source#"&amp;K81&amp;";Account#"&amp;F81&amp;";Intercompany#"&amp;L81&amp;";Movement#"&amp;P81&amp;";Consolidation#"&amp;T81&amp;";Custom1#"&amp;M81&amp;";Custom2#"&amp;N81&amp;";Custom3#"&amp;O81&amp;";Custom4#"&amp;S81&amp;"")</f>
        <v>#Invalid Syntax</v>
      </c>
      <c r="E81" s="540">
        <f>+'Capital Assets'!$L$26</f>
        <v>0</v>
      </c>
      <c r="F81" s="36">
        <f>+$F$10</f>
        <v>1574000</v>
      </c>
      <c r="G81" s="36" t="s">
        <v>973</v>
      </c>
      <c r="H81" s="36" t="e">
        <f t="shared" si="25"/>
        <v>#N/A</v>
      </c>
      <c r="I81" s="36" t="str">
        <f t="shared" si="25"/>
        <v>Jun</v>
      </c>
      <c r="J81" s="36" t="str">
        <f t="shared" si="25"/>
        <v>FY25</v>
      </c>
      <c r="K81" s="36" t="str">
        <f t="shared" si="25"/>
        <v>FCCS_Other Data</v>
      </c>
      <c r="L81" s="36" t="str">
        <f t="shared" si="25"/>
        <v>FCCS_No Intercompany</v>
      </c>
      <c r="M81" s="36" t="str">
        <f t="shared" si="25"/>
        <v>Non_Psoft</v>
      </c>
      <c r="N81" s="36" t="str">
        <f t="shared" si="25"/>
        <v>No Custom2</v>
      </c>
      <c r="O81" s="36" t="str">
        <f t="shared" si="25"/>
        <v>No Custom3</v>
      </c>
      <c r="P81" s="36" t="str">
        <f t="shared" si="28"/>
        <v>CA_DONATION</v>
      </c>
      <c r="Q81" s="36" t="str">
        <f t="shared" si="26"/>
        <v>Actual</v>
      </c>
      <c r="R81" s="36" t="str">
        <f t="shared" si="26"/>
        <v>FCCS_YTD_Input</v>
      </c>
      <c r="S81" s="36" t="str">
        <f t="shared" si="26"/>
        <v>No Custom4</v>
      </c>
      <c r="T81" s="36" t="str">
        <f t="shared" si="18"/>
        <v>FCCS_Entity Input</v>
      </c>
    </row>
    <row r="82" spans="1:20" x14ac:dyDescent="0.25">
      <c r="A82" s="539" t="s">
        <v>962</v>
      </c>
      <c r="B82" s="539" t="s">
        <v>974</v>
      </c>
      <c r="C82" s="532" t="str">
        <f t="shared" si="27"/>
        <v>Donation</v>
      </c>
      <c r="D82" s="533" t="str">
        <f>[1]!HsSetValue(E82,"FCC","Scenario#"&amp;Q82&amp;";Years#"&amp;J82&amp;";Period#"&amp;I82&amp;";View#"&amp;R82&amp;";Entity#"&amp;H82&amp;";Data Source#"&amp;K82&amp;";Account#"&amp;F82&amp;";Intercompany#"&amp;L82&amp;";Movement#"&amp;P82&amp;";Consolidation#"&amp;T82&amp;";Custom1#"&amp;M82&amp;";Custom2#"&amp;N82&amp;";Custom3#"&amp;O82&amp;";Custom4#"&amp;S82&amp;"")</f>
        <v>#Invalid Syntax</v>
      </c>
      <c r="E82" s="540">
        <f>+'Capital Assets'!$L$28</f>
        <v>0</v>
      </c>
      <c r="F82" s="36">
        <f>+$F$11</f>
        <v>1574100</v>
      </c>
      <c r="G82" s="36" t="s">
        <v>975</v>
      </c>
      <c r="H82" s="36" t="e">
        <f t="shared" si="25"/>
        <v>#N/A</v>
      </c>
      <c r="I82" s="36" t="str">
        <f t="shared" si="25"/>
        <v>Jun</v>
      </c>
      <c r="J82" s="36" t="str">
        <f t="shared" si="25"/>
        <v>FY25</v>
      </c>
      <c r="K82" s="36" t="str">
        <f t="shared" si="25"/>
        <v>FCCS_Other Data</v>
      </c>
      <c r="L82" s="36" t="str">
        <f t="shared" si="25"/>
        <v>FCCS_No Intercompany</v>
      </c>
      <c r="M82" s="36" t="str">
        <f t="shared" si="25"/>
        <v>Non_Psoft</v>
      </c>
      <c r="N82" s="36" t="str">
        <f t="shared" si="25"/>
        <v>No Custom2</v>
      </c>
      <c r="O82" s="36" t="str">
        <f t="shared" si="25"/>
        <v>No Custom3</v>
      </c>
      <c r="P82" s="36" t="str">
        <f t="shared" si="28"/>
        <v>CA_DONATION</v>
      </c>
      <c r="Q82" s="36" t="str">
        <f t="shared" si="26"/>
        <v>Actual</v>
      </c>
      <c r="R82" s="36" t="str">
        <f t="shared" si="26"/>
        <v>FCCS_YTD_Input</v>
      </c>
      <c r="S82" s="36" t="str">
        <f t="shared" si="26"/>
        <v>No Custom4</v>
      </c>
      <c r="T82" s="36" t="str">
        <f t="shared" si="18"/>
        <v>FCCS_Entity Input</v>
      </c>
    </row>
    <row r="83" spans="1:20" x14ac:dyDescent="0.25">
      <c r="A83" s="539" t="s">
        <v>962</v>
      </c>
      <c r="B83" s="539" t="s">
        <v>976</v>
      </c>
      <c r="C83" s="532" t="str">
        <f t="shared" si="27"/>
        <v>Donation</v>
      </c>
      <c r="D83" s="533" t="str">
        <f>[1]!HsSetValue(E83,"FCC","Scenario#"&amp;Q83&amp;";Years#"&amp;J83&amp;";Period#"&amp;I83&amp;";View#"&amp;R83&amp;";Entity#"&amp;H83&amp;";Data Source#"&amp;K83&amp;";Account#"&amp;F83&amp;";Intercompany#"&amp;L83&amp;";Movement#"&amp;P83&amp;";Consolidation#"&amp;T83&amp;";Custom1#"&amp;M83&amp;";Custom2#"&amp;N83&amp;";Custom3#"&amp;O83&amp;";Custom4#"&amp;S83&amp;"")</f>
        <v>#Invalid Syntax</v>
      </c>
      <c r="E83" s="540">
        <f>+'Capital Assets'!$L$29</f>
        <v>0</v>
      </c>
      <c r="F83" s="36">
        <f>+$F$12</f>
        <v>1574200</v>
      </c>
      <c r="G83" s="36" t="s">
        <v>977</v>
      </c>
      <c r="H83" s="36" t="e">
        <f t="shared" si="25"/>
        <v>#N/A</v>
      </c>
      <c r="I83" s="36" t="str">
        <f t="shared" si="25"/>
        <v>Jun</v>
      </c>
      <c r="J83" s="36" t="str">
        <f t="shared" si="25"/>
        <v>FY25</v>
      </c>
      <c r="K83" s="36" t="str">
        <f t="shared" si="25"/>
        <v>FCCS_Other Data</v>
      </c>
      <c r="L83" s="36" t="str">
        <f t="shared" si="25"/>
        <v>FCCS_No Intercompany</v>
      </c>
      <c r="M83" s="36" t="str">
        <f t="shared" si="25"/>
        <v>Non_Psoft</v>
      </c>
      <c r="N83" s="36" t="str">
        <f t="shared" si="25"/>
        <v>No Custom2</v>
      </c>
      <c r="O83" s="36" t="str">
        <f t="shared" si="25"/>
        <v>No Custom3</v>
      </c>
      <c r="P83" s="36" t="str">
        <f t="shared" si="28"/>
        <v>CA_DONATION</v>
      </c>
      <c r="Q83" s="36" t="str">
        <f t="shared" si="26"/>
        <v>Actual</v>
      </c>
      <c r="R83" s="36" t="str">
        <f t="shared" si="26"/>
        <v>FCCS_YTD_Input</v>
      </c>
      <c r="S83" s="36" t="str">
        <f t="shared" si="26"/>
        <v>No Custom4</v>
      </c>
      <c r="T83" s="36" t="str">
        <f t="shared" si="18"/>
        <v>FCCS_Entity Input</v>
      </c>
    </row>
    <row r="84" spans="1:20" x14ac:dyDescent="0.25">
      <c r="A84" s="539" t="s">
        <v>962</v>
      </c>
      <c r="B84" s="539" t="s">
        <v>978</v>
      </c>
      <c r="C84" s="532" t="str">
        <f t="shared" si="27"/>
        <v>Donation</v>
      </c>
      <c r="D84" s="533" t="str">
        <f>[1]!HsSetValue(E84,"FCC","Scenario#"&amp;Q84&amp;";Years#"&amp;J84&amp;";Period#"&amp;I84&amp;";View#"&amp;R84&amp;";Entity#"&amp;H84&amp;";Data Source#"&amp;K84&amp;";Account#"&amp;F84&amp;";Intercompany#"&amp;L84&amp;";Movement#"&amp;P84&amp;";Consolidation#"&amp;T84&amp;";Custom1#"&amp;M84&amp;";Custom2#"&amp;N84&amp;";Custom3#"&amp;O84&amp;";Custom4#"&amp;S84&amp;"")</f>
        <v>#Invalid Syntax</v>
      </c>
      <c r="E84" s="540">
        <f>+'Capital Assets'!$L$30</f>
        <v>0</v>
      </c>
      <c r="F84" s="36">
        <f>+$F$13</f>
        <v>1584000</v>
      </c>
      <c r="G84" s="36" t="s">
        <v>979</v>
      </c>
      <c r="H84" s="36" t="e">
        <f t="shared" si="25"/>
        <v>#N/A</v>
      </c>
      <c r="I84" s="36" t="str">
        <f t="shared" si="25"/>
        <v>Jun</v>
      </c>
      <c r="J84" s="36" t="str">
        <f t="shared" si="25"/>
        <v>FY25</v>
      </c>
      <c r="K84" s="36" t="str">
        <f t="shared" si="25"/>
        <v>FCCS_Other Data</v>
      </c>
      <c r="L84" s="36" t="str">
        <f t="shared" si="25"/>
        <v>FCCS_No Intercompany</v>
      </c>
      <c r="M84" s="36" t="str">
        <f t="shared" si="25"/>
        <v>Non_Psoft</v>
      </c>
      <c r="N84" s="36" t="str">
        <f t="shared" si="25"/>
        <v>No Custom2</v>
      </c>
      <c r="O84" s="36" t="str">
        <f t="shared" si="25"/>
        <v>No Custom3</v>
      </c>
      <c r="P84" s="36" t="str">
        <f t="shared" si="28"/>
        <v>CA_DONATION</v>
      </c>
      <c r="Q84" s="36" t="str">
        <f t="shared" si="26"/>
        <v>Actual</v>
      </c>
      <c r="R84" s="36" t="str">
        <f t="shared" si="26"/>
        <v>FCCS_YTD_Input</v>
      </c>
      <c r="S84" s="36" t="str">
        <f t="shared" si="26"/>
        <v>No Custom4</v>
      </c>
      <c r="T84" s="36" t="str">
        <f t="shared" si="18"/>
        <v>FCCS_Entity Input</v>
      </c>
    </row>
    <row r="85" spans="1:20" x14ac:dyDescent="0.25">
      <c r="A85" s="539" t="s">
        <v>962</v>
      </c>
      <c r="B85" s="539" t="s">
        <v>280</v>
      </c>
      <c r="C85" s="532" t="str">
        <f t="shared" si="27"/>
        <v>Donation</v>
      </c>
      <c r="D85" s="533" t="str">
        <f>[1]!HsSetValue(E85,"FCC","Scenario#"&amp;Q85&amp;";Years#"&amp;J85&amp;";Period#"&amp;I85&amp;";View#"&amp;R85&amp;";Entity#"&amp;H85&amp;";Data Source#"&amp;K85&amp;";Account#"&amp;F85&amp;";Intercompany#"&amp;L85&amp;";Movement#"&amp;P85&amp;";Consolidation#"&amp;T85&amp;";Custom1#"&amp;M85&amp;";Custom2#"&amp;N85&amp;";Custom3#"&amp;O85&amp;";Custom4#"&amp;S85&amp;"")</f>
        <v>#Invalid Syntax</v>
      </c>
      <c r="E85" s="540">
        <f>+'Capital Assets'!$L$32</f>
        <v>0</v>
      </c>
      <c r="F85" s="36">
        <f>+$F$14</f>
        <v>1583000</v>
      </c>
      <c r="G85" s="36" t="s">
        <v>980</v>
      </c>
      <c r="H85" s="36" t="e">
        <f t="shared" si="25"/>
        <v>#N/A</v>
      </c>
      <c r="I85" s="36" t="str">
        <f t="shared" si="25"/>
        <v>Jun</v>
      </c>
      <c r="J85" s="36" t="str">
        <f t="shared" si="25"/>
        <v>FY25</v>
      </c>
      <c r="K85" s="36" t="str">
        <f t="shared" si="25"/>
        <v>FCCS_Other Data</v>
      </c>
      <c r="L85" s="36" t="str">
        <f t="shared" si="25"/>
        <v>FCCS_No Intercompany</v>
      </c>
      <c r="M85" s="36" t="str">
        <f t="shared" si="25"/>
        <v>Non_Psoft</v>
      </c>
      <c r="N85" s="36" t="str">
        <f t="shared" si="25"/>
        <v>No Custom2</v>
      </c>
      <c r="O85" s="36" t="str">
        <f t="shared" si="25"/>
        <v>No Custom3</v>
      </c>
      <c r="P85" s="36" t="str">
        <f t="shared" si="28"/>
        <v>CA_DONATION</v>
      </c>
      <c r="Q85" s="36" t="str">
        <f t="shared" si="26"/>
        <v>Actual</v>
      </c>
      <c r="R85" s="36" t="str">
        <f t="shared" si="26"/>
        <v>FCCS_YTD_Input</v>
      </c>
      <c r="S85" s="36" t="str">
        <f t="shared" si="26"/>
        <v>No Custom4</v>
      </c>
      <c r="T85" s="36" t="str">
        <f t="shared" si="18"/>
        <v>FCCS_Entity Input</v>
      </c>
    </row>
    <row r="86" spans="1:20" x14ac:dyDescent="0.25">
      <c r="D86" s="533"/>
    </row>
    <row r="87" spans="1:20" x14ac:dyDescent="0.25">
      <c r="A87" s="539" t="s">
        <v>962</v>
      </c>
      <c r="B87" s="539" t="s">
        <v>263</v>
      </c>
      <c r="C87" s="532" t="s">
        <v>989</v>
      </c>
      <c r="D87" s="533" t="str">
        <f>[1]!HsSetValue(E87,"FCC","Scenario#"&amp;Q87&amp;";Years#"&amp;J87&amp;";Period#"&amp;I87&amp;";View#"&amp;R87&amp;";Entity#"&amp;H87&amp;";Data Source#"&amp;K87&amp;";Account#"&amp;F87&amp;";Intercompany#"&amp;L87&amp;";Movement#"&amp;P87&amp;";Consolidation#"&amp;T87&amp;";Custom1#"&amp;M87&amp;";Custom2#"&amp;N87&amp;";Custom3#"&amp;O87&amp;";Custom4#"&amp;S87&amp;"")</f>
        <v>#Invalid Syntax</v>
      </c>
      <c r="E87" s="540">
        <f>+'Capital Assets'!$M$18</f>
        <v>0</v>
      </c>
      <c r="F87" s="36">
        <f>+$F$2</f>
        <v>1581000</v>
      </c>
      <c r="G87" s="36" t="s">
        <v>964</v>
      </c>
      <c r="H87" s="36" t="e">
        <f t="shared" ref="H87:O99" si="29">+H$2</f>
        <v>#N/A</v>
      </c>
      <c r="I87" s="36" t="str">
        <f t="shared" si="29"/>
        <v>Jun</v>
      </c>
      <c r="J87" s="36" t="str">
        <f t="shared" si="29"/>
        <v>FY25</v>
      </c>
      <c r="K87" s="36" t="str">
        <f t="shared" si="29"/>
        <v>FCCS_Other Data</v>
      </c>
      <c r="L87" s="36" t="str">
        <f t="shared" si="29"/>
        <v>FCCS_No Intercompany</v>
      </c>
      <c r="M87" s="36" t="str">
        <f t="shared" si="29"/>
        <v>Non_Psoft</v>
      </c>
      <c r="N87" s="36" t="str">
        <f t="shared" si="29"/>
        <v>No Custom2</v>
      </c>
      <c r="O87" s="36" t="str">
        <f t="shared" si="29"/>
        <v>No Custom3</v>
      </c>
      <c r="P87" s="532" t="s">
        <v>990</v>
      </c>
      <c r="Q87" s="36" t="str">
        <f t="shared" ref="Q87:S102" si="30">+Q$2</f>
        <v>Actual</v>
      </c>
      <c r="R87" s="36" t="str">
        <f t="shared" si="30"/>
        <v>FCCS_YTD_Input</v>
      </c>
      <c r="S87" s="36" t="str">
        <f t="shared" si="26"/>
        <v>No Custom4</v>
      </c>
      <c r="T87" s="36" t="str">
        <f t="shared" si="18"/>
        <v>FCCS_Entity Input</v>
      </c>
    </row>
    <row r="88" spans="1:20" x14ac:dyDescent="0.25">
      <c r="A88" s="539" t="s">
        <v>962</v>
      </c>
      <c r="B88" s="539" t="s">
        <v>265</v>
      </c>
      <c r="C88" s="532" t="str">
        <f>+C87</f>
        <v>Lease Adj</v>
      </c>
      <c r="D88" s="533" t="str">
        <f>[1]!HsSetValue(E88,"FCC","Scenario#"&amp;Q88&amp;";Years#"&amp;J88&amp;";Period#"&amp;I88&amp;";View#"&amp;R88&amp;";Entity#"&amp;H88&amp;";Data Source#"&amp;K88&amp;";Account#"&amp;F88&amp;";Intercompany#"&amp;L88&amp;";Movement#"&amp;P88&amp;";Consolidation#"&amp;T88&amp;";Custom1#"&amp;M88&amp;";Custom2#"&amp;N88&amp;";Custom3#"&amp;O88&amp;";Custom4#"&amp;S88&amp;"")</f>
        <v>#Invalid Syntax</v>
      </c>
      <c r="E88" s="540">
        <f>+'Capital Assets'!$M$19</f>
        <v>0</v>
      </c>
      <c r="F88" s="36">
        <f>+$F$3</f>
        <v>1571000</v>
      </c>
      <c r="G88" s="36" t="s">
        <v>966</v>
      </c>
      <c r="H88" s="36" t="e">
        <f t="shared" si="29"/>
        <v>#N/A</v>
      </c>
      <c r="I88" s="36" t="str">
        <f t="shared" si="29"/>
        <v>Jun</v>
      </c>
      <c r="J88" s="36" t="str">
        <f t="shared" si="29"/>
        <v>FY25</v>
      </c>
      <c r="K88" s="36" t="str">
        <f t="shared" si="29"/>
        <v>FCCS_Other Data</v>
      </c>
      <c r="L88" s="36" t="str">
        <f t="shared" si="29"/>
        <v>FCCS_No Intercompany</v>
      </c>
      <c r="M88" s="36" t="str">
        <f t="shared" si="29"/>
        <v>Non_Psoft</v>
      </c>
      <c r="N88" s="36" t="str">
        <f t="shared" si="29"/>
        <v>No Custom2</v>
      </c>
      <c r="O88" s="36" t="str">
        <f t="shared" si="29"/>
        <v>No Custom3</v>
      </c>
      <c r="P88" s="36" t="str">
        <f>+P87</f>
        <v>CA_LEASEADJ</v>
      </c>
      <c r="Q88" s="36" t="str">
        <f t="shared" si="30"/>
        <v>Actual</v>
      </c>
      <c r="R88" s="36" t="str">
        <f t="shared" si="30"/>
        <v>FCCS_YTD_Input</v>
      </c>
      <c r="S88" s="36" t="str">
        <f t="shared" si="26"/>
        <v>No Custom4</v>
      </c>
      <c r="T88" s="36" t="str">
        <f t="shared" si="18"/>
        <v>FCCS_Entity Input</v>
      </c>
    </row>
    <row r="89" spans="1:20" x14ac:dyDescent="0.25">
      <c r="A89" s="539" t="s">
        <v>962</v>
      </c>
      <c r="B89" s="539" t="s">
        <v>266</v>
      </c>
      <c r="C89" s="532" t="str">
        <f t="shared" ref="C89:C99" si="31">+C88</f>
        <v>Lease Adj</v>
      </c>
      <c r="D89" s="533" t="str">
        <f>[1]!HsSetValue(E89,"FCC","Scenario#"&amp;Q89&amp;";Years#"&amp;J89&amp;";Period#"&amp;I89&amp;";View#"&amp;R89&amp;";Entity#"&amp;H89&amp;";Data Source#"&amp;K89&amp;";Account#"&amp;F89&amp;";Intercompany#"&amp;L89&amp;";Movement#"&amp;P89&amp;";Consolidation#"&amp;T89&amp;";Custom1#"&amp;M89&amp;";Custom2#"&amp;N89&amp;";Custom3#"&amp;O89&amp;";Custom4#"&amp;S89&amp;"")</f>
        <v>#Invalid Syntax</v>
      </c>
      <c r="E89" s="540">
        <f>+'Capital Assets'!$M$20</f>
        <v>0</v>
      </c>
      <c r="F89" s="36">
        <f>+$F$4</f>
        <v>1572000</v>
      </c>
      <c r="G89" s="36" t="s">
        <v>967</v>
      </c>
      <c r="H89" s="36" t="e">
        <f t="shared" si="29"/>
        <v>#N/A</v>
      </c>
      <c r="I89" s="36" t="str">
        <f t="shared" si="29"/>
        <v>Jun</v>
      </c>
      <c r="J89" s="36" t="str">
        <f t="shared" si="29"/>
        <v>FY25</v>
      </c>
      <c r="K89" s="36" t="str">
        <f t="shared" si="29"/>
        <v>FCCS_Other Data</v>
      </c>
      <c r="L89" s="36" t="str">
        <f t="shared" si="29"/>
        <v>FCCS_No Intercompany</v>
      </c>
      <c r="M89" s="36" t="str">
        <f t="shared" si="29"/>
        <v>Non_Psoft</v>
      </c>
      <c r="N89" s="36" t="str">
        <f t="shared" si="29"/>
        <v>No Custom2</v>
      </c>
      <c r="O89" s="36" t="str">
        <f t="shared" si="29"/>
        <v>No Custom3</v>
      </c>
      <c r="P89" s="36" t="str">
        <f t="shared" ref="P89:P99" si="32">+P88</f>
        <v>CA_LEASEADJ</v>
      </c>
      <c r="Q89" s="36" t="str">
        <f t="shared" si="30"/>
        <v>Actual</v>
      </c>
      <c r="R89" s="36" t="str">
        <f t="shared" si="30"/>
        <v>FCCS_YTD_Input</v>
      </c>
      <c r="S89" s="36" t="str">
        <f t="shared" si="30"/>
        <v>No Custom4</v>
      </c>
      <c r="T89" s="36" t="str">
        <f t="shared" si="18"/>
        <v>FCCS_Entity Input</v>
      </c>
    </row>
    <row r="90" spans="1:20" x14ac:dyDescent="0.25">
      <c r="A90" s="539" t="s">
        <v>962</v>
      </c>
      <c r="B90" s="539" t="s">
        <v>267</v>
      </c>
      <c r="C90" s="532" t="str">
        <f t="shared" si="31"/>
        <v>Lease Adj</v>
      </c>
      <c r="D90" s="533" t="str">
        <f>[1]!HsSetValue(E90,"FCC","Scenario#"&amp;Q90&amp;";Years#"&amp;J90&amp;";Period#"&amp;I90&amp;";View#"&amp;R90&amp;";Entity#"&amp;H90&amp;";Data Source#"&amp;K90&amp;";Account#"&amp;F90&amp;";Intercompany#"&amp;L90&amp;";Movement#"&amp;P90&amp;";Consolidation#"&amp;T90&amp;";Custom1#"&amp;M90&amp;";Custom2#"&amp;N90&amp;";Custom3#"&amp;O90&amp;";Custom4#"&amp;S90&amp;"")</f>
        <v>#Invalid Syntax</v>
      </c>
      <c r="E90" s="540">
        <f>+'Capital Assets'!$M$21</f>
        <v>0</v>
      </c>
      <c r="F90" s="36">
        <f>+$F$5</f>
        <v>1577000</v>
      </c>
      <c r="G90" s="36" t="s">
        <v>968</v>
      </c>
      <c r="H90" s="36" t="e">
        <f t="shared" si="29"/>
        <v>#N/A</v>
      </c>
      <c r="I90" s="36" t="str">
        <f t="shared" si="29"/>
        <v>Jun</v>
      </c>
      <c r="J90" s="36" t="str">
        <f t="shared" si="29"/>
        <v>FY25</v>
      </c>
      <c r="K90" s="36" t="str">
        <f t="shared" si="29"/>
        <v>FCCS_Other Data</v>
      </c>
      <c r="L90" s="36" t="str">
        <f t="shared" si="29"/>
        <v>FCCS_No Intercompany</v>
      </c>
      <c r="M90" s="36" t="str">
        <f t="shared" si="29"/>
        <v>Non_Psoft</v>
      </c>
      <c r="N90" s="36" t="str">
        <f t="shared" si="29"/>
        <v>No Custom2</v>
      </c>
      <c r="O90" s="36" t="str">
        <f t="shared" si="29"/>
        <v>No Custom3</v>
      </c>
      <c r="P90" s="36" t="str">
        <f t="shared" si="32"/>
        <v>CA_LEASEADJ</v>
      </c>
      <c r="Q90" s="36" t="str">
        <f t="shared" si="30"/>
        <v>Actual</v>
      </c>
      <c r="R90" s="36" t="str">
        <f t="shared" si="30"/>
        <v>FCCS_YTD_Input</v>
      </c>
      <c r="S90" s="36" t="str">
        <f t="shared" si="30"/>
        <v>No Custom4</v>
      </c>
      <c r="T90" s="36" t="str">
        <f t="shared" si="18"/>
        <v>FCCS_Entity Input</v>
      </c>
    </row>
    <row r="91" spans="1:20" x14ac:dyDescent="0.25">
      <c r="A91" s="539" t="s">
        <v>962</v>
      </c>
      <c r="B91" s="539" t="s">
        <v>324</v>
      </c>
      <c r="C91" s="532" t="str">
        <f t="shared" si="31"/>
        <v>Lease Adj</v>
      </c>
      <c r="D91" s="533" t="str">
        <f>[1]!HsSetValue(E91,"FCC","Scenario#"&amp;Q91&amp;";Years#"&amp;J91&amp;";Period#"&amp;I91&amp;";View#"&amp;R91&amp;";Entity#"&amp;H91&amp;";Data Source#"&amp;K91&amp;";Account#"&amp;F91&amp;";Intercompany#"&amp;L91&amp;";Movement#"&amp;P91&amp;";Consolidation#"&amp;T91&amp;";Custom1#"&amp;M91&amp;";Custom2#"&amp;N91&amp;";Custom3#"&amp;O91&amp;";Custom4#"&amp;S91&amp;"")</f>
        <v>#Invalid Syntax</v>
      </c>
      <c r="E91" s="540">
        <f>+'Capital Assets'!$M$22</f>
        <v>0</v>
      </c>
      <c r="F91" s="36">
        <f>+$F$6</f>
        <v>1573000</v>
      </c>
      <c r="G91" s="36" t="s">
        <v>969</v>
      </c>
      <c r="H91" s="36" t="e">
        <f t="shared" si="29"/>
        <v>#N/A</v>
      </c>
      <c r="I91" s="36" t="str">
        <f t="shared" si="29"/>
        <v>Jun</v>
      </c>
      <c r="J91" s="36" t="str">
        <f t="shared" si="29"/>
        <v>FY25</v>
      </c>
      <c r="K91" s="36" t="str">
        <f t="shared" si="29"/>
        <v>FCCS_Other Data</v>
      </c>
      <c r="L91" s="36" t="str">
        <f t="shared" si="29"/>
        <v>FCCS_No Intercompany</v>
      </c>
      <c r="M91" s="36" t="str">
        <f t="shared" si="29"/>
        <v>Non_Psoft</v>
      </c>
      <c r="N91" s="36" t="str">
        <f t="shared" si="29"/>
        <v>No Custom2</v>
      </c>
      <c r="O91" s="36" t="str">
        <f t="shared" si="29"/>
        <v>No Custom3</v>
      </c>
      <c r="P91" s="36" t="str">
        <f t="shared" si="32"/>
        <v>CA_LEASEADJ</v>
      </c>
      <c r="Q91" s="36" t="str">
        <f t="shared" si="30"/>
        <v>Actual</v>
      </c>
      <c r="R91" s="36" t="str">
        <f t="shared" si="30"/>
        <v>FCCS_YTD_Input</v>
      </c>
      <c r="S91" s="36" t="str">
        <f t="shared" si="30"/>
        <v>No Custom4</v>
      </c>
      <c r="T91" s="36" t="str">
        <f t="shared" si="18"/>
        <v>FCCS_Entity Input</v>
      </c>
    </row>
    <row r="92" spans="1:20" x14ac:dyDescent="0.25">
      <c r="A92" s="539" t="s">
        <v>962</v>
      </c>
      <c r="B92" s="539" t="s">
        <v>269</v>
      </c>
      <c r="C92" s="532" t="str">
        <f t="shared" si="31"/>
        <v>Lease Adj</v>
      </c>
      <c r="D92" s="533" t="str">
        <f>[1]!HsSetValue(E92,"FCC","Scenario#"&amp;Q92&amp;";Years#"&amp;J92&amp;";Period#"&amp;I92&amp;";View#"&amp;R92&amp;";Entity#"&amp;H92&amp;";Data Source#"&amp;K92&amp;";Account#"&amp;F92&amp;";Intercompany#"&amp;L92&amp;";Movement#"&amp;P92&amp;";Consolidation#"&amp;T92&amp;";Custom1#"&amp;M92&amp;";Custom2#"&amp;N92&amp;";Custom3#"&amp;O92&amp;";Custom4#"&amp;S92&amp;"")</f>
        <v>#Invalid Syntax</v>
      </c>
      <c r="E92" s="540">
        <f>+'Capital Assets'!$M$23</f>
        <v>0</v>
      </c>
      <c r="F92" s="36">
        <f>+$F$7</f>
        <v>1575000</v>
      </c>
      <c r="G92" s="36" t="s">
        <v>970</v>
      </c>
      <c r="H92" s="36" t="e">
        <f t="shared" si="29"/>
        <v>#N/A</v>
      </c>
      <c r="I92" s="36" t="str">
        <f t="shared" si="29"/>
        <v>Jun</v>
      </c>
      <c r="J92" s="36" t="str">
        <f t="shared" si="29"/>
        <v>FY25</v>
      </c>
      <c r="K92" s="36" t="str">
        <f t="shared" si="29"/>
        <v>FCCS_Other Data</v>
      </c>
      <c r="L92" s="36" t="str">
        <f t="shared" si="29"/>
        <v>FCCS_No Intercompany</v>
      </c>
      <c r="M92" s="36" t="str">
        <f t="shared" si="29"/>
        <v>Non_Psoft</v>
      </c>
      <c r="N92" s="36" t="str">
        <f t="shared" si="29"/>
        <v>No Custom2</v>
      </c>
      <c r="O92" s="36" t="str">
        <f t="shared" si="29"/>
        <v>No Custom3</v>
      </c>
      <c r="P92" s="36" t="str">
        <f t="shared" si="32"/>
        <v>CA_LEASEADJ</v>
      </c>
      <c r="Q92" s="36" t="str">
        <f t="shared" si="30"/>
        <v>Actual</v>
      </c>
      <c r="R92" s="36" t="str">
        <f t="shared" si="30"/>
        <v>FCCS_YTD_Input</v>
      </c>
      <c r="S92" s="36" t="str">
        <f t="shared" si="30"/>
        <v>No Custom4</v>
      </c>
      <c r="T92" s="36" t="str">
        <f t="shared" si="18"/>
        <v>FCCS_Entity Input</v>
      </c>
    </row>
    <row r="93" spans="1:20" x14ac:dyDescent="0.25">
      <c r="A93" s="539" t="s">
        <v>962</v>
      </c>
      <c r="B93" s="539" t="s">
        <v>271</v>
      </c>
      <c r="C93" s="532" t="str">
        <f t="shared" si="31"/>
        <v>Lease Adj</v>
      </c>
      <c r="D93" s="533" t="str">
        <f>[1]!HsSetValue(E93,"FCC","Scenario#"&amp;Q93&amp;";Years#"&amp;J93&amp;";Period#"&amp;I93&amp;";View#"&amp;R93&amp;";Entity#"&amp;H93&amp;";Data Source#"&amp;K93&amp;";Account#"&amp;F93&amp;";Intercompany#"&amp;L93&amp;";Movement#"&amp;P93&amp;";Consolidation#"&amp;T93&amp;";Custom1#"&amp;M93&amp;";Custom2#"&amp;N93&amp;";Custom3#"&amp;O93&amp;";Custom4#"&amp;S93&amp;"")</f>
        <v>#Invalid Syntax</v>
      </c>
      <c r="E93" s="540">
        <f>+'Capital Assets'!$M$24</f>
        <v>0</v>
      </c>
      <c r="F93" s="36">
        <f>+$F$8</f>
        <v>1576000</v>
      </c>
      <c r="G93" s="36" t="s">
        <v>971</v>
      </c>
      <c r="H93" s="36" t="e">
        <f t="shared" si="29"/>
        <v>#N/A</v>
      </c>
      <c r="I93" s="36" t="str">
        <f t="shared" si="29"/>
        <v>Jun</v>
      </c>
      <c r="J93" s="36" t="str">
        <f t="shared" si="29"/>
        <v>FY25</v>
      </c>
      <c r="K93" s="36" t="str">
        <f t="shared" si="29"/>
        <v>FCCS_Other Data</v>
      </c>
      <c r="L93" s="36" t="str">
        <f t="shared" si="29"/>
        <v>FCCS_No Intercompany</v>
      </c>
      <c r="M93" s="36" t="str">
        <f t="shared" si="29"/>
        <v>Non_Psoft</v>
      </c>
      <c r="N93" s="36" t="str">
        <f t="shared" si="29"/>
        <v>No Custom2</v>
      </c>
      <c r="O93" s="36" t="str">
        <f t="shared" si="29"/>
        <v>No Custom3</v>
      </c>
      <c r="P93" s="36" t="str">
        <f t="shared" si="32"/>
        <v>CA_LEASEADJ</v>
      </c>
      <c r="Q93" s="36" t="str">
        <f t="shared" si="30"/>
        <v>Actual</v>
      </c>
      <c r="R93" s="36" t="str">
        <f t="shared" si="30"/>
        <v>FCCS_YTD_Input</v>
      </c>
      <c r="S93" s="36" t="str">
        <f t="shared" si="30"/>
        <v>No Custom4</v>
      </c>
      <c r="T93" s="36" t="str">
        <f t="shared" si="18"/>
        <v>FCCS_Entity Input</v>
      </c>
    </row>
    <row r="94" spans="1:20" x14ac:dyDescent="0.25">
      <c r="A94" s="539" t="s">
        <v>962</v>
      </c>
      <c r="B94" s="539" t="s">
        <v>272</v>
      </c>
      <c r="C94" s="532" t="str">
        <f t="shared" si="31"/>
        <v>Lease Adj</v>
      </c>
      <c r="D94" s="533" t="str">
        <f>[1]!HsSetValue(E94,"FCC","Scenario#"&amp;Q94&amp;";Years#"&amp;J94&amp;";Period#"&amp;I94&amp;";View#"&amp;R94&amp;";Entity#"&amp;H94&amp;";Data Source#"&amp;K94&amp;";Account#"&amp;F94&amp;";Intercompany#"&amp;L94&amp;";Movement#"&amp;P94&amp;";Consolidation#"&amp;T94&amp;";Custom1#"&amp;M94&amp;";Custom2#"&amp;N94&amp;";Custom3#"&amp;O94&amp;";Custom4#"&amp;S94&amp;"")</f>
        <v>#Invalid Syntax</v>
      </c>
      <c r="E94" s="540">
        <f>+'Capital Assets'!$M$25</f>
        <v>0</v>
      </c>
      <c r="F94" s="36">
        <f>+$F$9</f>
        <v>1582000</v>
      </c>
      <c r="G94" s="36" t="s">
        <v>972</v>
      </c>
      <c r="H94" s="36" t="e">
        <f t="shared" si="29"/>
        <v>#N/A</v>
      </c>
      <c r="I94" s="36" t="str">
        <f t="shared" si="29"/>
        <v>Jun</v>
      </c>
      <c r="J94" s="36" t="str">
        <f t="shared" si="29"/>
        <v>FY25</v>
      </c>
      <c r="K94" s="36" t="str">
        <f t="shared" si="29"/>
        <v>FCCS_Other Data</v>
      </c>
      <c r="L94" s="36" t="str">
        <f t="shared" si="29"/>
        <v>FCCS_No Intercompany</v>
      </c>
      <c r="M94" s="36" t="str">
        <f t="shared" si="29"/>
        <v>Non_Psoft</v>
      </c>
      <c r="N94" s="36" t="str">
        <f t="shared" si="29"/>
        <v>No Custom2</v>
      </c>
      <c r="O94" s="36" t="str">
        <f t="shared" si="29"/>
        <v>No Custom3</v>
      </c>
      <c r="P94" s="36" t="str">
        <f t="shared" si="32"/>
        <v>CA_LEASEADJ</v>
      </c>
      <c r="Q94" s="36" t="str">
        <f t="shared" si="30"/>
        <v>Actual</v>
      </c>
      <c r="R94" s="36" t="str">
        <f t="shared" si="30"/>
        <v>FCCS_YTD_Input</v>
      </c>
      <c r="S94" s="36" t="str">
        <f t="shared" si="30"/>
        <v>No Custom4</v>
      </c>
      <c r="T94" s="36" t="str">
        <f t="shared" si="18"/>
        <v>FCCS_Entity Input</v>
      </c>
    </row>
    <row r="95" spans="1:20" x14ac:dyDescent="0.25">
      <c r="A95" s="539" t="s">
        <v>962</v>
      </c>
      <c r="B95" s="539" t="s">
        <v>273</v>
      </c>
      <c r="C95" s="532" t="str">
        <f t="shared" si="31"/>
        <v>Lease Adj</v>
      </c>
      <c r="D95" s="533" t="str">
        <f>[1]!HsSetValue(E95,"FCC","Scenario#"&amp;Q95&amp;";Years#"&amp;J95&amp;";Period#"&amp;I95&amp;";View#"&amp;R95&amp;";Entity#"&amp;H95&amp;";Data Source#"&amp;K95&amp;";Account#"&amp;F95&amp;";Intercompany#"&amp;L95&amp;";Movement#"&amp;P95&amp;";Consolidation#"&amp;T95&amp;";Custom1#"&amp;M95&amp;";Custom2#"&amp;N95&amp;";Custom3#"&amp;O95&amp;";Custom4#"&amp;S95&amp;"")</f>
        <v>#Invalid Syntax</v>
      </c>
      <c r="E95" s="540">
        <f>+'Capital Assets'!$M$26</f>
        <v>0</v>
      </c>
      <c r="F95" s="36">
        <f>+$F$10</f>
        <v>1574000</v>
      </c>
      <c r="G95" s="36" t="s">
        <v>973</v>
      </c>
      <c r="H95" s="36" t="e">
        <f t="shared" si="29"/>
        <v>#N/A</v>
      </c>
      <c r="I95" s="36" t="str">
        <f t="shared" si="29"/>
        <v>Jun</v>
      </c>
      <c r="J95" s="36" t="str">
        <f t="shared" si="29"/>
        <v>FY25</v>
      </c>
      <c r="K95" s="36" t="str">
        <f t="shared" si="29"/>
        <v>FCCS_Other Data</v>
      </c>
      <c r="L95" s="36" t="str">
        <f t="shared" si="29"/>
        <v>FCCS_No Intercompany</v>
      </c>
      <c r="M95" s="36" t="str">
        <f t="shared" si="29"/>
        <v>Non_Psoft</v>
      </c>
      <c r="N95" s="36" t="str">
        <f t="shared" si="29"/>
        <v>No Custom2</v>
      </c>
      <c r="O95" s="36" t="str">
        <f t="shared" si="29"/>
        <v>No Custom3</v>
      </c>
      <c r="P95" s="36" t="str">
        <f t="shared" si="32"/>
        <v>CA_LEASEADJ</v>
      </c>
      <c r="Q95" s="36" t="str">
        <f t="shared" si="30"/>
        <v>Actual</v>
      </c>
      <c r="R95" s="36" t="str">
        <f t="shared" si="30"/>
        <v>FCCS_YTD_Input</v>
      </c>
      <c r="S95" s="36" t="str">
        <f t="shared" si="30"/>
        <v>No Custom4</v>
      </c>
      <c r="T95" s="36" t="str">
        <f t="shared" si="18"/>
        <v>FCCS_Entity Input</v>
      </c>
    </row>
    <row r="96" spans="1:20" x14ac:dyDescent="0.25">
      <c r="A96" s="539" t="s">
        <v>962</v>
      </c>
      <c r="B96" s="539" t="s">
        <v>974</v>
      </c>
      <c r="C96" s="532" t="str">
        <f t="shared" si="31"/>
        <v>Lease Adj</v>
      </c>
      <c r="D96" s="533" t="str">
        <f>[1]!HsSetValue(E96,"FCC","Scenario#"&amp;Q96&amp;";Years#"&amp;J96&amp;";Period#"&amp;I96&amp;";View#"&amp;R96&amp;";Entity#"&amp;H96&amp;";Data Source#"&amp;K96&amp;";Account#"&amp;F96&amp;";Intercompany#"&amp;L96&amp;";Movement#"&amp;P96&amp;";Consolidation#"&amp;T96&amp;";Custom1#"&amp;M96&amp;";Custom2#"&amp;N96&amp;";Custom3#"&amp;O96&amp;";Custom4#"&amp;S96&amp;"")</f>
        <v>#Invalid Syntax</v>
      </c>
      <c r="E96" s="540">
        <f>+'Capital Assets'!$M$28</f>
        <v>0</v>
      </c>
      <c r="F96" s="36">
        <f>+$F$11</f>
        <v>1574100</v>
      </c>
      <c r="G96" s="36" t="s">
        <v>975</v>
      </c>
      <c r="H96" s="36" t="e">
        <f t="shared" si="29"/>
        <v>#N/A</v>
      </c>
      <c r="I96" s="36" t="str">
        <f t="shared" si="29"/>
        <v>Jun</v>
      </c>
      <c r="J96" s="36" t="str">
        <f t="shared" si="29"/>
        <v>FY25</v>
      </c>
      <c r="K96" s="36" t="str">
        <f t="shared" si="29"/>
        <v>FCCS_Other Data</v>
      </c>
      <c r="L96" s="36" t="str">
        <f t="shared" si="29"/>
        <v>FCCS_No Intercompany</v>
      </c>
      <c r="M96" s="36" t="str">
        <f t="shared" si="29"/>
        <v>Non_Psoft</v>
      </c>
      <c r="N96" s="36" t="str">
        <f t="shared" si="29"/>
        <v>No Custom2</v>
      </c>
      <c r="O96" s="36" t="str">
        <f t="shared" si="29"/>
        <v>No Custom3</v>
      </c>
      <c r="P96" s="36" t="str">
        <f t="shared" si="32"/>
        <v>CA_LEASEADJ</v>
      </c>
      <c r="Q96" s="36" t="str">
        <f t="shared" si="30"/>
        <v>Actual</v>
      </c>
      <c r="R96" s="36" t="str">
        <f t="shared" si="30"/>
        <v>FCCS_YTD_Input</v>
      </c>
      <c r="S96" s="36" t="str">
        <f t="shared" si="30"/>
        <v>No Custom4</v>
      </c>
      <c r="T96" s="36" t="str">
        <f t="shared" si="18"/>
        <v>FCCS_Entity Input</v>
      </c>
    </row>
    <row r="97" spans="1:20" x14ac:dyDescent="0.25">
      <c r="A97" s="539" t="s">
        <v>962</v>
      </c>
      <c r="B97" s="539" t="s">
        <v>976</v>
      </c>
      <c r="C97" s="532" t="str">
        <f t="shared" si="31"/>
        <v>Lease Adj</v>
      </c>
      <c r="D97" s="533" t="str">
        <f>[1]!HsSetValue(E97,"FCC","Scenario#"&amp;Q97&amp;";Years#"&amp;J97&amp;";Period#"&amp;I97&amp;";View#"&amp;R97&amp;";Entity#"&amp;H97&amp;";Data Source#"&amp;K97&amp;";Account#"&amp;F97&amp;";Intercompany#"&amp;L97&amp;";Movement#"&amp;P97&amp;";Consolidation#"&amp;T97&amp;";Custom1#"&amp;M97&amp;";Custom2#"&amp;N97&amp;";Custom3#"&amp;O97&amp;";Custom4#"&amp;S97&amp;"")</f>
        <v>#Invalid Syntax</v>
      </c>
      <c r="E97" s="540">
        <f>+'Capital Assets'!$M$29</f>
        <v>0</v>
      </c>
      <c r="F97" s="36">
        <f>+$F$12</f>
        <v>1574200</v>
      </c>
      <c r="G97" s="36" t="s">
        <v>977</v>
      </c>
      <c r="H97" s="36" t="e">
        <f t="shared" si="29"/>
        <v>#N/A</v>
      </c>
      <c r="I97" s="36" t="str">
        <f t="shared" si="29"/>
        <v>Jun</v>
      </c>
      <c r="J97" s="36" t="str">
        <f t="shared" si="29"/>
        <v>FY25</v>
      </c>
      <c r="K97" s="36" t="str">
        <f t="shared" si="29"/>
        <v>FCCS_Other Data</v>
      </c>
      <c r="L97" s="36" t="str">
        <f t="shared" si="29"/>
        <v>FCCS_No Intercompany</v>
      </c>
      <c r="M97" s="36" t="str">
        <f t="shared" si="29"/>
        <v>Non_Psoft</v>
      </c>
      <c r="N97" s="36" t="str">
        <f t="shared" si="29"/>
        <v>No Custom2</v>
      </c>
      <c r="O97" s="36" t="str">
        <f t="shared" si="29"/>
        <v>No Custom3</v>
      </c>
      <c r="P97" s="36" t="str">
        <f t="shared" si="32"/>
        <v>CA_LEASEADJ</v>
      </c>
      <c r="Q97" s="36" t="str">
        <f t="shared" si="30"/>
        <v>Actual</v>
      </c>
      <c r="R97" s="36" t="str">
        <f t="shared" si="30"/>
        <v>FCCS_YTD_Input</v>
      </c>
      <c r="S97" s="36" t="str">
        <f t="shared" si="30"/>
        <v>No Custom4</v>
      </c>
      <c r="T97" s="36" t="str">
        <f t="shared" si="18"/>
        <v>FCCS_Entity Input</v>
      </c>
    </row>
    <row r="98" spans="1:20" x14ac:dyDescent="0.25">
      <c r="A98" s="539" t="s">
        <v>962</v>
      </c>
      <c r="B98" s="539" t="s">
        <v>978</v>
      </c>
      <c r="C98" s="532" t="str">
        <f t="shared" si="31"/>
        <v>Lease Adj</v>
      </c>
      <c r="D98" s="533" t="str">
        <f>[1]!HsSetValue(E98,"FCC","Scenario#"&amp;Q98&amp;";Years#"&amp;J98&amp;";Period#"&amp;I98&amp;";View#"&amp;R98&amp;";Entity#"&amp;H98&amp;";Data Source#"&amp;K98&amp;";Account#"&amp;F98&amp;";Intercompany#"&amp;L98&amp;";Movement#"&amp;P98&amp;";Consolidation#"&amp;T98&amp;";Custom1#"&amp;M98&amp;";Custom2#"&amp;N98&amp;";Custom3#"&amp;O98&amp;";Custom4#"&amp;S98&amp;"")</f>
        <v>#Invalid Syntax</v>
      </c>
      <c r="E98" s="540">
        <f>+'Capital Assets'!$M$30</f>
        <v>0</v>
      </c>
      <c r="F98" s="36">
        <f>+$F$13</f>
        <v>1584000</v>
      </c>
      <c r="G98" s="36" t="s">
        <v>979</v>
      </c>
      <c r="H98" s="36" t="e">
        <f t="shared" si="29"/>
        <v>#N/A</v>
      </c>
      <c r="I98" s="36" t="str">
        <f t="shared" si="29"/>
        <v>Jun</v>
      </c>
      <c r="J98" s="36" t="str">
        <f t="shared" si="29"/>
        <v>FY25</v>
      </c>
      <c r="K98" s="36" t="str">
        <f t="shared" si="29"/>
        <v>FCCS_Other Data</v>
      </c>
      <c r="L98" s="36" t="str">
        <f t="shared" si="29"/>
        <v>FCCS_No Intercompany</v>
      </c>
      <c r="M98" s="36" t="str">
        <f t="shared" si="29"/>
        <v>Non_Psoft</v>
      </c>
      <c r="N98" s="36" t="str">
        <f t="shared" si="29"/>
        <v>No Custom2</v>
      </c>
      <c r="O98" s="36" t="str">
        <f t="shared" si="29"/>
        <v>No Custom3</v>
      </c>
      <c r="P98" s="36" t="str">
        <f t="shared" si="32"/>
        <v>CA_LEASEADJ</v>
      </c>
      <c r="Q98" s="36" t="str">
        <f t="shared" si="30"/>
        <v>Actual</v>
      </c>
      <c r="R98" s="36" t="str">
        <f t="shared" si="30"/>
        <v>FCCS_YTD_Input</v>
      </c>
      <c r="S98" s="36" t="str">
        <f t="shared" si="30"/>
        <v>No Custom4</v>
      </c>
      <c r="T98" s="36" t="str">
        <f t="shared" si="18"/>
        <v>FCCS_Entity Input</v>
      </c>
    </row>
    <row r="99" spans="1:20" x14ac:dyDescent="0.25">
      <c r="A99" s="539" t="s">
        <v>962</v>
      </c>
      <c r="B99" s="539" t="s">
        <v>280</v>
      </c>
      <c r="C99" s="532" t="str">
        <f t="shared" si="31"/>
        <v>Lease Adj</v>
      </c>
      <c r="D99" s="533" t="str">
        <f>[1]!HsSetValue(E99,"FCC","Scenario#"&amp;Q99&amp;";Years#"&amp;J99&amp;";Period#"&amp;I99&amp;";View#"&amp;R99&amp;";Entity#"&amp;H99&amp;";Data Source#"&amp;K99&amp;";Account#"&amp;F99&amp;";Intercompany#"&amp;L99&amp;";Movement#"&amp;P99&amp;";Consolidation#"&amp;T99&amp;";Custom1#"&amp;M99&amp;";Custom2#"&amp;N99&amp;";Custom3#"&amp;O99&amp;";Custom4#"&amp;S99&amp;"")</f>
        <v>#Invalid Syntax</v>
      </c>
      <c r="E99" s="540">
        <f>+'Capital Assets'!$M$32</f>
        <v>0</v>
      </c>
      <c r="F99" s="36">
        <f>+$F$14</f>
        <v>1583000</v>
      </c>
      <c r="G99" s="36" t="s">
        <v>980</v>
      </c>
      <c r="H99" s="36" t="e">
        <f t="shared" si="29"/>
        <v>#N/A</v>
      </c>
      <c r="I99" s="36" t="str">
        <f t="shared" si="29"/>
        <v>Jun</v>
      </c>
      <c r="J99" s="36" t="str">
        <f t="shared" si="29"/>
        <v>FY25</v>
      </c>
      <c r="K99" s="36" t="str">
        <f t="shared" si="29"/>
        <v>FCCS_Other Data</v>
      </c>
      <c r="L99" s="36" t="str">
        <f t="shared" si="29"/>
        <v>FCCS_No Intercompany</v>
      </c>
      <c r="M99" s="36" t="str">
        <f t="shared" si="29"/>
        <v>Non_Psoft</v>
      </c>
      <c r="N99" s="36" t="str">
        <f t="shared" si="29"/>
        <v>No Custom2</v>
      </c>
      <c r="O99" s="36" t="str">
        <f t="shared" si="29"/>
        <v>No Custom3</v>
      </c>
      <c r="P99" s="36" t="str">
        <f t="shared" si="32"/>
        <v>CA_LEASEADJ</v>
      </c>
      <c r="Q99" s="36" t="str">
        <f t="shared" si="30"/>
        <v>Actual</v>
      </c>
      <c r="R99" s="36" t="str">
        <f t="shared" si="30"/>
        <v>FCCS_YTD_Input</v>
      </c>
      <c r="S99" s="36" t="str">
        <f t="shared" si="30"/>
        <v>No Custom4</v>
      </c>
      <c r="T99" s="36" t="str">
        <f t="shared" si="18"/>
        <v>FCCS_Entity Input</v>
      </c>
    </row>
    <row r="100" spans="1:20" x14ac:dyDescent="0.25">
      <c r="D100" s="533"/>
    </row>
    <row r="101" spans="1:20" x14ac:dyDescent="0.25">
      <c r="A101" s="539" t="s">
        <v>962</v>
      </c>
      <c r="B101" s="539" t="s">
        <v>263</v>
      </c>
      <c r="C101" s="532" t="s">
        <v>991</v>
      </c>
      <c r="D101" s="533" t="str">
        <f>[1]!HsSetValue(E101,"FCC","Scenario#"&amp;Q101&amp;";Years#"&amp;J101&amp;";Period#"&amp;I101&amp;";View#"&amp;R101&amp;";Entity#"&amp;H101&amp;";Data Source#"&amp;K101&amp;";Account#"&amp;F101&amp;";Intercompany#"&amp;L101&amp;";Movement#"&amp;P101&amp;";Consolidation#"&amp;T101&amp;";Custom1#"&amp;M101&amp;";Custom2#"&amp;N101&amp;";Custom3#"&amp;O101&amp;";Custom4#"&amp;S101&amp;"")</f>
        <v>#Invalid Syntax</v>
      </c>
      <c r="E101" s="540">
        <f>+'Capital Assets'!$N$18</f>
        <v>0</v>
      </c>
      <c r="F101" s="36">
        <f>+$F$2</f>
        <v>1581000</v>
      </c>
      <c r="G101" s="36" t="s">
        <v>964</v>
      </c>
      <c r="H101" s="36" t="e">
        <f t="shared" ref="H101:O113" si="33">+H$2</f>
        <v>#N/A</v>
      </c>
      <c r="I101" s="36" t="str">
        <f t="shared" si="33"/>
        <v>Jun</v>
      </c>
      <c r="J101" s="36" t="str">
        <f t="shared" si="33"/>
        <v>FY25</v>
      </c>
      <c r="K101" s="36" t="str">
        <f t="shared" si="33"/>
        <v>FCCS_Other Data</v>
      </c>
      <c r="L101" s="36" t="str">
        <f t="shared" si="33"/>
        <v>FCCS_No Intercompany</v>
      </c>
      <c r="M101" s="36" t="str">
        <f t="shared" si="33"/>
        <v>Non_Psoft</v>
      </c>
      <c r="N101" s="36" t="str">
        <f t="shared" si="33"/>
        <v>No Custom2</v>
      </c>
      <c r="O101" s="36" t="str">
        <f t="shared" si="33"/>
        <v>No Custom3</v>
      </c>
      <c r="P101" s="532" t="s">
        <v>992</v>
      </c>
      <c r="Q101" s="36" t="str">
        <f t="shared" ref="Q101:S116" si="34">+Q$2</f>
        <v>Actual</v>
      </c>
      <c r="R101" s="36" t="str">
        <f t="shared" si="34"/>
        <v>FCCS_YTD_Input</v>
      </c>
      <c r="S101" s="36" t="str">
        <f t="shared" si="30"/>
        <v>No Custom4</v>
      </c>
      <c r="T101" s="36" t="str">
        <f t="shared" si="18"/>
        <v>FCCS_Entity Input</v>
      </c>
    </row>
    <row r="102" spans="1:20" x14ac:dyDescent="0.25">
      <c r="A102" s="539" t="s">
        <v>962</v>
      </c>
      <c r="B102" s="539" t="s">
        <v>265</v>
      </c>
      <c r="C102" s="532" t="str">
        <f>+C101</f>
        <v>Retire</v>
      </c>
      <c r="D102" s="533" t="str">
        <f>[1]!HsSetValue(E102,"FCC","Scenario#"&amp;Q102&amp;";Years#"&amp;J102&amp;";Period#"&amp;I102&amp;";View#"&amp;R102&amp;";Entity#"&amp;H102&amp;";Data Source#"&amp;K102&amp;";Account#"&amp;F102&amp;";Intercompany#"&amp;L102&amp;";Movement#"&amp;P102&amp;";Consolidation#"&amp;T102&amp;";Custom1#"&amp;M102&amp;";Custom2#"&amp;N102&amp;";Custom3#"&amp;O102&amp;";Custom4#"&amp;S102&amp;"")</f>
        <v>#Invalid Syntax</v>
      </c>
      <c r="E102" s="540">
        <f>+'Capital Assets'!$N$19</f>
        <v>0</v>
      </c>
      <c r="F102" s="36">
        <f>+$F$3</f>
        <v>1571000</v>
      </c>
      <c r="G102" s="36" t="s">
        <v>966</v>
      </c>
      <c r="H102" s="36" t="e">
        <f t="shared" si="33"/>
        <v>#N/A</v>
      </c>
      <c r="I102" s="36" t="str">
        <f t="shared" si="33"/>
        <v>Jun</v>
      </c>
      <c r="J102" s="36" t="str">
        <f t="shared" si="33"/>
        <v>FY25</v>
      </c>
      <c r="K102" s="36" t="str">
        <f t="shared" si="33"/>
        <v>FCCS_Other Data</v>
      </c>
      <c r="L102" s="36" t="str">
        <f t="shared" si="33"/>
        <v>FCCS_No Intercompany</v>
      </c>
      <c r="M102" s="36" t="str">
        <f t="shared" si="33"/>
        <v>Non_Psoft</v>
      </c>
      <c r="N102" s="36" t="str">
        <f t="shared" si="33"/>
        <v>No Custom2</v>
      </c>
      <c r="O102" s="36" t="str">
        <f t="shared" si="33"/>
        <v>No Custom3</v>
      </c>
      <c r="P102" s="36" t="str">
        <f>+P101</f>
        <v>CA_RETIRE</v>
      </c>
      <c r="Q102" s="36" t="str">
        <f t="shared" si="34"/>
        <v>Actual</v>
      </c>
      <c r="R102" s="36" t="str">
        <f t="shared" si="34"/>
        <v>FCCS_YTD_Input</v>
      </c>
      <c r="S102" s="36" t="str">
        <f t="shared" si="30"/>
        <v>No Custom4</v>
      </c>
      <c r="T102" s="36" t="str">
        <f t="shared" si="18"/>
        <v>FCCS_Entity Input</v>
      </c>
    </row>
    <row r="103" spans="1:20" x14ac:dyDescent="0.25">
      <c r="A103" s="539" t="s">
        <v>962</v>
      </c>
      <c r="B103" s="539" t="s">
        <v>266</v>
      </c>
      <c r="C103" s="532" t="str">
        <f t="shared" ref="C103:C113" si="35">+C102</f>
        <v>Retire</v>
      </c>
      <c r="D103" s="533" t="str">
        <f>[1]!HsSetValue(E103,"FCC","Scenario#"&amp;Q103&amp;";Years#"&amp;J103&amp;";Period#"&amp;I103&amp;";View#"&amp;R103&amp;";Entity#"&amp;H103&amp;";Data Source#"&amp;K103&amp;";Account#"&amp;F103&amp;";Intercompany#"&amp;L103&amp;";Movement#"&amp;P103&amp;";Consolidation#"&amp;T103&amp;";Custom1#"&amp;M103&amp;";Custom2#"&amp;N103&amp;";Custom3#"&amp;O103&amp;";Custom4#"&amp;S103&amp;"")</f>
        <v>#Invalid Syntax</v>
      </c>
      <c r="E103" s="540">
        <f>+'Capital Assets'!$N$20</f>
        <v>0</v>
      </c>
      <c r="F103" s="36">
        <f>+$F$4</f>
        <v>1572000</v>
      </c>
      <c r="G103" s="36" t="s">
        <v>967</v>
      </c>
      <c r="H103" s="36" t="e">
        <f t="shared" si="33"/>
        <v>#N/A</v>
      </c>
      <c r="I103" s="36" t="str">
        <f t="shared" si="33"/>
        <v>Jun</v>
      </c>
      <c r="J103" s="36" t="str">
        <f t="shared" si="33"/>
        <v>FY25</v>
      </c>
      <c r="K103" s="36" t="str">
        <f t="shared" si="33"/>
        <v>FCCS_Other Data</v>
      </c>
      <c r="L103" s="36" t="str">
        <f t="shared" si="33"/>
        <v>FCCS_No Intercompany</v>
      </c>
      <c r="M103" s="36" t="str">
        <f t="shared" si="33"/>
        <v>Non_Psoft</v>
      </c>
      <c r="N103" s="36" t="str">
        <f t="shared" si="33"/>
        <v>No Custom2</v>
      </c>
      <c r="O103" s="36" t="str">
        <f t="shared" si="33"/>
        <v>No Custom3</v>
      </c>
      <c r="P103" s="36" t="str">
        <f t="shared" ref="P103:P113" si="36">+P102</f>
        <v>CA_RETIRE</v>
      </c>
      <c r="Q103" s="36" t="str">
        <f t="shared" si="34"/>
        <v>Actual</v>
      </c>
      <c r="R103" s="36" t="str">
        <f t="shared" si="34"/>
        <v>FCCS_YTD_Input</v>
      </c>
      <c r="S103" s="36" t="str">
        <f t="shared" si="34"/>
        <v>No Custom4</v>
      </c>
      <c r="T103" s="36" t="str">
        <f t="shared" si="18"/>
        <v>FCCS_Entity Input</v>
      </c>
    </row>
    <row r="104" spans="1:20" x14ac:dyDescent="0.25">
      <c r="A104" s="539" t="s">
        <v>962</v>
      </c>
      <c r="B104" s="539" t="s">
        <v>267</v>
      </c>
      <c r="C104" s="532" t="str">
        <f t="shared" si="35"/>
        <v>Retire</v>
      </c>
      <c r="D104" s="533" t="str">
        <f>[1]!HsSetValue(E104,"FCC","Scenario#"&amp;Q104&amp;";Years#"&amp;J104&amp;";Period#"&amp;I104&amp;";View#"&amp;R104&amp;";Entity#"&amp;H104&amp;";Data Source#"&amp;K104&amp;";Account#"&amp;F104&amp;";Intercompany#"&amp;L104&amp;";Movement#"&amp;P104&amp;";Consolidation#"&amp;T104&amp;";Custom1#"&amp;M104&amp;";Custom2#"&amp;N104&amp;";Custom3#"&amp;O104&amp;";Custom4#"&amp;S104&amp;"")</f>
        <v>#Invalid Syntax</v>
      </c>
      <c r="E104" s="540">
        <f>+'Capital Assets'!$N$21</f>
        <v>0</v>
      </c>
      <c r="F104" s="36">
        <f>+$F$5</f>
        <v>1577000</v>
      </c>
      <c r="G104" s="36" t="s">
        <v>968</v>
      </c>
      <c r="H104" s="36" t="e">
        <f t="shared" si="33"/>
        <v>#N/A</v>
      </c>
      <c r="I104" s="36" t="str">
        <f t="shared" si="33"/>
        <v>Jun</v>
      </c>
      <c r="J104" s="36" t="str">
        <f t="shared" si="33"/>
        <v>FY25</v>
      </c>
      <c r="K104" s="36" t="str">
        <f t="shared" si="33"/>
        <v>FCCS_Other Data</v>
      </c>
      <c r="L104" s="36" t="str">
        <f t="shared" si="33"/>
        <v>FCCS_No Intercompany</v>
      </c>
      <c r="M104" s="36" t="str">
        <f t="shared" si="33"/>
        <v>Non_Psoft</v>
      </c>
      <c r="N104" s="36" t="str">
        <f t="shared" si="33"/>
        <v>No Custom2</v>
      </c>
      <c r="O104" s="36" t="str">
        <f t="shared" si="33"/>
        <v>No Custom3</v>
      </c>
      <c r="P104" s="36" t="str">
        <f t="shared" si="36"/>
        <v>CA_RETIRE</v>
      </c>
      <c r="Q104" s="36" t="str">
        <f t="shared" si="34"/>
        <v>Actual</v>
      </c>
      <c r="R104" s="36" t="str">
        <f t="shared" si="34"/>
        <v>FCCS_YTD_Input</v>
      </c>
      <c r="S104" s="36" t="str">
        <f t="shared" si="34"/>
        <v>No Custom4</v>
      </c>
      <c r="T104" s="36" t="str">
        <f t="shared" si="18"/>
        <v>FCCS_Entity Input</v>
      </c>
    </row>
    <row r="105" spans="1:20" x14ac:dyDescent="0.25">
      <c r="A105" s="539" t="s">
        <v>962</v>
      </c>
      <c r="B105" s="539" t="s">
        <v>324</v>
      </c>
      <c r="C105" s="532" t="str">
        <f t="shared" si="35"/>
        <v>Retire</v>
      </c>
      <c r="D105" s="533" t="str">
        <f>[1]!HsSetValue(E105,"FCC","Scenario#"&amp;Q105&amp;";Years#"&amp;J105&amp;";Period#"&amp;I105&amp;";View#"&amp;R105&amp;";Entity#"&amp;H105&amp;";Data Source#"&amp;K105&amp;";Account#"&amp;F105&amp;";Intercompany#"&amp;L105&amp;";Movement#"&amp;P105&amp;";Consolidation#"&amp;T105&amp;";Custom1#"&amp;M105&amp;";Custom2#"&amp;N105&amp;";Custom3#"&amp;O105&amp;";Custom4#"&amp;S105&amp;"")</f>
        <v>#Invalid Syntax</v>
      </c>
      <c r="E105" s="540">
        <f>+'Capital Assets'!$N$22</f>
        <v>0</v>
      </c>
      <c r="F105" s="36">
        <f>+$F$6</f>
        <v>1573000</v>
      </c>
      <c r="G105" s="36" t="s">
        <v>969</v>
      </c>
      <c r="H105" s="36" t="e">
        <f t="shared" si="33"/>
        <v>#N/A</v>
      </c>
      <c r="I105" s="36" t="str">
        <f t="shared" si="33"/>
        <v>Jun</v>
      </c>
      <c r="J105" s="36" t="str">
        <f t="shared" si="33"/>
        <v>FY25</v>
      </c>
      <c r="K105" s="36" t="str">
        <f t="shared" si="33"/>
        <v>FCCS_Other Data</v>
      </c>
      <c r="L105" s="36" t="str">
        <f t="shared" si="33"/>
        <v>FCCS_No Intercompany</v>
      </c>
      <c r="M105" s="36" t="str">
        <f t="shared" si="33"/>
        <v>Non_Psoft</v>
      </c>
      <c r="N105" s="36" t="str">
        <f t="shared" si="33"/>
        <v>No Custom2</v>
      </c>
      <c r="O105" s="36" t="str">
        <f t="shared" si="33"/>
        <v>No Custom3</v>
      </c>
      <c r="P105" s="36" t="str">
        <f t="shared" si="36"/>
        <v>CA_RETIRE</v>
      </c>
      <c r="Q105" s="36" t="str">
        <f t="shared" si="34"/>
        <v>Actual</v>
      </c>
      <c r="R105" s="36" t="str">
        <f t="shared" si="34"/>
        <v>FCCS_YTD_Input</v>
      </c>
      <c r="S105" s="36" t="str">
        <f t="shared" si="34"/>
        <v>No Custom4</v>
      </c>
      <c r="T105" s="36" t="str">
        <f t="shared" ref="T105:T168" si="37">T$2</f>
        <v>FCCS_Entity Input</v>
      </c>
    </row>
    <row r="106" spans="1:20" x14ac:dyDescent="0.25">
      <c r="A106" s="539" t="s">
        <v>962</v>
      </c>
      <c r="B106" s="539" t="s">
        <v>269</v>
      </c>
      <c r="C106" s="532" t="str">
        <f t="shared" si="35"/>
        <v>Retire</v>
      </c>
      <c r="D106" s="533" t="str">
        <f>[1]!HsSetValue(E106,"FCC","Scenario#"&amp;Q106&amp;";Years#"&amp;J106&amp;";Period#"&amp;I106&amp;";View#"&amp;R106&amp;";Entity#"&amp;H106&amp;";Data Source#"&amp;K106&amp;";Account#"&amp;F106&amp;";Intercompany#"&amp;L106&amp;";Movement#"&amp;P106&amp;";Consolidation#"&amp;T106&amp;";Custom1#"&amp;M106&amp;";Custom2#"&amp;N106&amp;";Custom3#"&amp;O106&amp;";Custom4#"&amp;S106&amp;"")</f>
        <v>#Invalid Syntax</v>
      </c>
      <c r="E106" s="540">
        <f>+'Capital Assets'!$N$23</f>
        <v>0</v>
      </c>
      <c r="F106" s="36">
        <f>+$F$7</f>
        <v>1575000</v>
      </c>
      <c r="G106" s="36" t="s">
        <v>970</v>
      </c>
      <c r="H106" s="36" t="e">
        <f t="shared" si="33"/>
        <v>#N/A</v>
      </c>
      <c r="I106" s="36" t="str">
        <f t="shared" si="33"/>
        <v>Jun</v>
      </c>
      <c r="J106" s="36" t="str">
        <f t="shared" si="33"/>
        <v>FY25</v>
      </c>
      <c r="K106" s="36" t="str">
        <f t="shared" si="33"/>
        <v>FCCS_Other Data</v>
      </c>
      <c r="L106" s="36" t="str">
        <f t="shared" si="33"/>
        <v>FCCS_No Intercompany</v>
      </c>
      <c r="M106" s="36" t="str">
        <f t="shared" si="33"/>
        <v>Non_Psoft</v>
      </c>
      <c r="N106" s="36" t="str">
        <f t="shared" si="33"/>
        <v>No Custom2</v>
      </c>
      <c r="O106" s="36" t="str">
        <f t="shared" si="33"/>
        <v>No Custom3</v>
      </c>
      <c r="P106" s="36" t="str">
        <f t="shared" si="36"/>
        <v>CA_RETIRE</v>
      </c>
      <c r="Q106" s="36" t="str">
        <f t="shared" si="34"/>
        <v>Actual</v>
      </c>
      <c r="R106" s="36" t="str">
        <f t="shared" si="34"/>
        <v>FCCS_YTD_Input</v>
      </c>
      <c r="S106" s="36" t="str">
        <f t="shared" si="34"/>
        <v>No Custom4</v>
      </c>
      <c r="T106" s="36" t="str">
        <f t="shared" si="37"/>
        <v>FCCS_Entity Input</v>
      </c>
    </row>
    <row r="107" spans="1:20" x14ac:dyDescent="0.25">
      <c r="A107" s="539" t="s">
        <v>962</v>
      </c>
      <c r="B107" s="539" t="s">
        <v>271</v>
      </c>
      <c r="C107" s="532" t="str">
        <f t="shared" si="35"/>
        <v>Retire</v>
      </c>
      <c r="D107" s="533" t="str">
        <f>[1]!HsSetValue(E107,"FCC","Scenario#"&amp;Q107&amp;";Years#"&amp;J107&amp;";Period#"&amp;I107&amp;";View#"&amp;R107&amp;";Entity#"&amp;H107&amp;";Data Source#"&amp;K107&amp;";Account#"&amp;F107&amp;";Intercompany#"&amp;L107&amp;";Movement#"&amp;P107&amp;";Consolidation#"&amp;T107&amp;";Custom1#"&amp;M107&amp;";Custom2#"&amp;N107&amp;";Custom3#"&amp;O107&amp;";Custom4#"&amp;S107&amp;"")</f>
        <v>#Invalid Syntax</v>
      </c>
      <c r="E107" s="540">
        <f>+'Capital Assets'!$N$24</f>
        <v>0</v>
      </c>
      <c r="F107" s="36">
        <f>+$F$8</f>
        <v>1576000</v>
      </c>
      <c r="G107" s="36" t="s">
        <v>971</v>
      </c>
      <c r="H107" s="36" t="e">
        <f t="shared" si="33"/>
        <v>#N/A</v>
      </c>
      <c r="I107" s="36" t="str">
        <f t="shared" si="33"/>
        <v>Jun</v>
      </c>
      <c r="J107" s="36" t="str">
        <f t="shared" si="33"/>
        <v>FY25</v>
      </c>
      <c r="K107" s="36" t="str">
        <f t="shared" si="33"/>
        <v>FCCS_Other Data</v>
      </c>
      <c r="L107" s="36" t="str">
        <f t="shared" si="33"/>
        <v>FCCS_No Intercompany</v>
      </c>
      <c r="M107" s="36" t="str">
        <f t="shared" si="33"/>
        <v>Non_Psoft</v>
      </c>
      <c r="N107" s="36" t="str">
        <f t="shared" si="33"/>
        <v>No Custom2</v>
      </c>
      <c r="O107" s="36" t="str">
        <f t="shared" si="33"/>
        <v>No Custom3</v>
      </c>
      <c r="P107" s="36" t="str">
        <f t="shared" si="36"/>
        <v>CA_RETIRE</v>
      </c>
      <c r="Q107" s="36" t="str">
        <f t="shared" si="34"/>
        <v>Actual</v>
      </c>
      <c r="R107" s="36" t="str">
        <f t="shared" si="34"/>
        <v>FCCS_YTD_Input</v>
      </c>
      <c r="S107" s="36" t="str">
        <f t="shared" si="34"/>
        <v>No Custom4</v>
      </c>
      <c r="T107" s="36" t="str">
        <f t="shared" si="37"/>
        <v>FCCS_Entity Input</v>
      </c>
    </row>
    <row r="108" spans="1:20" x14ac:dyDescent="0.25">
      <c r="A108" s="539" t="s">
        <v>962</v>
      </c>
      <c r="B108" s="539" t="s">
        <v>272</v>
      </c>
      <c r="C108" s="532" t="str">
        <f t="shared" si="35"/>
        <v>Retire</v>
      </c>
      <c r="D108" s="533" t="str">
        <f>[1]!HsSetValue(E108,"FCC","Scenario#"&amp;Q108&amp;";Years#"&amp;J108&amp;";Period#"&amp;I108&amp;";View#"&amp;R108&amp;";Entity#"&amp;H108&amp;";Data Source#"&amp;K108&amp;";Account#"&amp;F108&amp;";Intercompany#"&amp;L108&amp;";Movement#"&amp;P108&amp;";Consolidation#"&amp;T108&amp;";Custom1#"&amp;M108&amp;";Custom2#"&amp;N108&amp;";Custom3#"&amp;O108&amp;";Custom4#"&amp;S108&amp;"")</f>
        <v>#Invalid Syntax</v>
      </c>
      <c r="E108" s="540">
        <f>+'Capital Assets'!$N$25</f>
        <v>0</v>
      </c>
      <c r="F108" s="36">
        <f>+$F$9</f>
        <v>1582000</v>
      </c>
      <c r="G108" s="36" t="s">
        <v>972</v>
      </c>
      <c r="H108" s="36" t="e">
        <f t="shared" si="33"/>
        <v>#N/A</v>
      </c>
      <c r="I108" s="36" t="str">
        <f t="shared" si="33"/>
        <v>Jun</v>
      </c>
      <c r="J108" s="36" t="str">
        <f t="shared" si="33"/>
        <v>FY25</v>
      </c>
      <c r="K108" s="36" t="str">
        <f t="shared" si="33"/>
        <v>FCCS_Other Data</v>
      </c>
      <c r="L108" s="36" t="str">
        <f t="shared" si="33"/>
        <v>FCCS_No Intercompany</v>
      </c>
      <c r="M108" s="36" t="str">
        <f t="shared" si="33"/>
        <v>Non_Psoft</v>
      </c>
      <c r="N108" s="36" t="str">
        <f t="shared" si="33"/>
        <v>No Custom2</v>
      </c>
      <c r="O108" s="36" t="str">
        <f t="shared" si="33"/>
        <v>No Custom3</v>
      </c>
      <c r="P108" s="36" t="str">
        <f t="shared" si="36"/>
        <v>CA_RETIRE</v>
      </c>
      <c r="Q108" s="36" t="str">
        <f t="shared" si="34"/>
        <v>Actual</v>
      </c>
      <c r="R108" s="36" t="str">
        <f t="shared" si="34"/>
        <v>FCCS_YTD_Input</v>
      </c>
      <c r="S108" s="36" t="str">
        <f t="shared" si="34"/>
        <v>No Custom4</v>
      </c>
      <c r="T108" s="36" t="str">
        <f t="shared" si="37"/>
        <v>FCCS_Entity Input</v>
      </c>
    </row>
    <row r="109" spans="1:20" x14ac:dyDescent="0.25">
      <c r="A109" s="539" t="s">
        <v>962</v>
      </c>
      <c r="B109" s="539" t="s">
        <v>273</v>
      </c>
      <c r="C109" s="532" t="str">
        <f t="shared" si="35"/>
        <v>Retire</v>
      </c>
      <c r="D109" s="533" t="str">
        <f>[1]!HsSetValue(E109,"FCC","Scenario#"&amp;Q109&amp;";Years#"&amp;J109&amp;";Period#"&amp;I109&amp;";View#"&amp;R109&amp;";Entity#"&amp;H109&amp;";Data Source#"&amp;K109&amp;";Account#"&amp;F109&amp;";Intercompany#"&amp;L109&amp;";Movement#"&amp;P109&amp;";Consolidation#"&amp;T109&amp;";Custom1#"&amp;M109&amp;";Custom2#"&amp;N109&amp;";Custom3#"&amp;O109&amp;";Custom4#"&amp;S109&amp;"")</f>
        <v>#Invalid Syntax</v>
      </c>
      <c r="E109" s="540">
        <f>+'Capital Assets'!$N$26</f>
        <v>0</v>
      </c>
      <c r="F109" s="36">
        <f>+$F$10</f>
        <v>1574000</v>
      </c>
      <c r="G109" s="36" t="s">
        <v>973</v>
      </c>
      <c r="H109" s="36" t="e">
        <f t="shared" si="33"/>
        <v>#N/A</v>
      </c>
      <c r="I109" s="36" t="str">
        <f t="shared" si="33"/>
        <v>Jun</v>
      </c>
      <c r="J109" s="36" t="str">
        <f t="shared" si="33"/>
        <v>FY25</v>
      </c>
      <c r="K109" s="36" t="str">
        <f t="shared" si="33"/>
        <v>FCCS_Other Data</v>
      </c>
      <c r="L109" s="36" t="str">
        <f t="shared" si="33"/>
        <v>FCCS_No Intercompany</v>
      </c>
      <c r="M109" s="36" t="str">
        <f t="shared" si="33"/>
        <v>Non_Psoft</v>
      </c>
      <c r="N109" s="36" t="str">
        <f t="shared" si="33"/>
        <v>No Custom2</v>
      </c>
      <c r="O109" s="36" t="str">
        <f t="shared" si="33"/>
        <v>No Custom3</v>
      </c>
      <c r="P109" s="36" t="str">
        <f t="shared" si="36"/>
        <v>CA_RETIRE</v>
      </c>
      <c r="Q109" s="36" t="str">
        <f t="shared" si="34"/>
        <v>Actual</v>
      </c>
      <c r="R109" s="36" t="str">
        <f t="shared" si="34"/>
        <v>FCCS_YTD_Input</v>
      </c>
      <c r="S109" s="36" t="str">
        <f t="shared" si="34"/>
        <v>No Custom4</v>
      </c>
      <c r="T109" s="36" t="str">
        <f t="shared" si="37"/>
        <v>FCCS_Entity Input</v>
      </c>
    </row>
    <row r="110" spans="1:20" x14ac:dyDescent="0.25">
      <c r="A110" s="539" t="s">
        <v>962</v>
      </c>
      <c r="B110" s="539" t="s">
        <v>974</v>
      </c>
      <c r="C110" s="532" t="str">
        <f t="shared" si="35"/>
        <v>Retire</v>
      </c>
      <c r="D110" s="533" t="str">
        <f>[1]!HsSetValue(E110,"FCC","Scenario#"&amp;Q110&amp;";Years#"&amp;J110&amp;";Period#"&amp;I110&amp;";View#"&amp;R110&amp;";Entity#"&amp;H110&amp;";Data Source#"&amp;K110&amp;";Account#"&amp;F110&amp;";Intercompany#"&amp;L110&amp;";Movement#"&amp;P110&amp;";Consolidation#"&amp;T110&amp;";Custom1#"&amp;M110&amp;";Custom2#"&amp;N110&amp;";Custom3#"&amp;O110&amp;";Custom4#"&amp;S110&amp;"")</f>
        <v>#Invalid Syntax</v>
      </c>
      <c r="E110" s="540">
        <f>+'Capital Assets'!$N$28</f>
        <v>0</v>
      </c>
      <c r="F110" s="36">
        <f>+$F$11</f>
        <v>1574100</v>
      </c>
      <c r="G110" s="36" t="s">
        <v>975</v>
      </c>
      <c r="H110" s="36" t="e">
        <f t="shared" si="33"/>
        <v>#N/A</v>
      </c>
      <c r="I110" s="36" t="str">
        <f t="shared" si="33"/>
        <v>Jun</v>
      </c>
      <c r="J110" s="36" t="str">
        <f t="shared" si="33"/>
        <v>FY25</v>
      </c>
      <c r="K110" s="36" t="str">
        <f t="shared" si="33"/>
        <v>FCCS_Other Data</v>
      </c>
      <c r="L110" s="36" t="str">
        <f t="shared" si="33"/>
        <v>FCCS_No Intercompany</v>
      </c>
      <c r="M110" s="36" t="str">
        <f t="shared" si="33"/>
        <v>Non_Psoft</v>
      </c>
      <c r="N110" s="36" t="str">
        <f t="shared" si="33"/>
        <v>No Custom2</v>
      </c>
      <c r="O110" s="36" t="str">
        <f t="shared" si="33"/>
        <v>No Custom3</v>
      </c>
      <c r="P110" s="36" t="str">
        <f t="shared" si="36"/>
        <v>CA_RETIRE</v>
      </c>
      <c r="Q110" s="36" t="str">
        <f t="shared" si="34"/>
        <v>Actual</v>
      </c>
      <c r="R110" s="36" t="str">
        <f t="shared" si="34"/>
        <v>FCCS_YTD_Input</v>
      </c>
      <c r="S110" s="36" t="str">
        <f t="shared" si="34"/>
        <v>No Custom4</v>
      </c>
      <c r="T110" s="36" t="str">
        <f t="shared" si="37"/>
        <v>FCCS_Entity Input</v>
      </c>
    </row>
    <row r="111" spans="1:20" x14ac:dyDescent="0.25">
      <c r="A111" s="539" t="s">
        <v>962</v>
      </c>
      <c r="B111" s="539" t="s">
        <v>976</v>
      </c>
      <c r="C111" s="532" t="str">
        <f t="shared" si="35"/>
        <v>Retire</v>
      </c>
      <c r="D111" s="533" t="str">
        <f>[1]!HsSetValue(E111,"FCC","Scenario#"&amp;Q111&amp;";Years#"&amp;J111&amp;";Period#"&amp;I111&amp;";View#"&amp;R111&amp;";Entity#"&amp;H111&amp;";Data Source#"&amp;K111&amp;";Account#"&amp;F111&amp;";Intercompany#"&amp;L111&amp;";Movement#"&amp;P111&amp;";Consolidation#"&amp;T111&amp;";Custom1#"&amp;M111&amp;";Custom2#"&amp;N111&amp;";Custom3#"&amp;O111&amp;";Custom4#"&amp;S111&amp;"")</f>
        <v>#Invalid Syntax</v>
      </c>
      <c r="E111" s="540">
        <f>+'Capital Assets'!$N$29</f>
        <v>0</v>
      </c>
      <c r="F111" s="36">
        <f>+$F$12</f>
        <v>1574200</v>
      </c>
      <c r="G111" s="36" t="s">
        <v>977</v>
      </c>
      <c r="H111" s="36" t="e">
        <f t="shared" si="33"/>
        <v>#N/A</v>
      </c>
      <c r="I111" s="36" t="str">
        <f t="shared" si="33"/>
        <v>Jun</v>
      </c>
      <c r="J111" s="36" t="str">
        <f t="shared" si="33"/>
        <v>FY25</v>
      </c>
      <c r="K111" s="36" t="str">
        <f t="shared" si="33"/>
        <v>FCCS_Other Data</v>
      </c>
      <c r="L111" s="36" t="str">
        <f t="shared" si="33"/>
        <v>FCCS_No Intercompany</v>
      </c>
      <c r="M111" s="36" t="str">
        <f t="shared" si="33"/>
        <v>Non_Psoft</v>
      </c>
      <c r="N111" s="36" t="str">
        <f t="shared" si="33"/>
        <v>No Custom2</v>
      </c>
      <c r="O111" s="36" t="str">
        <f t="shared" si="33"/>
        <v>No Custom3</v>
      </c>
      <c r="P111" s="36" t="str">
        <f t="shared" si="36"/>
        <v>CA_RETIRE</v>
      </c>
      <c r="Q111" s="36" t="str">
        <f t="shared" si="34"/>
        <v>Actual</v>
      </c>
      <c r="R111" s="36" t="str">
        <f t="shared" si="34"/>
        <v>FCCS_YTD_Input</v>
      </c>
      <c r="S111" s="36" t="str">
        <f t="shared" si="34"/>
        <v>No Custom4</v>
      </c>
      <c r="T111" s="36" t="str">
        <f t="shared" si="37"/>
        <v>FCCS_Entity Input</v>
      </c>
    </row>
    <row r="112" spans="1:20" x14ac:dyDescent="0.25">
      <c r="A112" s="539" t="s">
        <v>962</v>
      </c>
      <c r="B112" s="539" t="s">
        <v>978</v>
      </c>
      <c r="C112" s="532" t="str">
        <f t="shared" si="35"/>
        <v>Retire</v>
      </c>
      <c r="D112" s="533" t="str">
        <f>[1]!HsSetValue(E112,"FCC","Scenario#"&amp;Q112&amp;";Years#"&amp;J112&amp;";Period#"&amp;I112&amp;";View#"&amp;R112&amp;";Entity#"&amp;H112&amp;";Data Source#"&amp;K112&amp;";Account#"&amp;F112&amp;";Intercompany#"&amp;L112&amp;";Movement#"&amp;P112&amp;";Consolidation#"&amp;T112&amp;";Custom1#"&amp;M112&amp;";Custom2#"&amp;N112&amp;";Custom3#"&amp;O112&amp;";Custom4#"&amp;S112&amp;"")</f>
        <v>#Invalid Syntax</v>
      </c>
      <c r="E112" s="540">
        <f>+'Capital Assets'!$N$30</f>
        <v>0</v>
      </c>
      <c r="F112" s="36">
        <f>+$F$13</f>
        <v>1584000</v>
      </c>
      <c r="G112" s="36" t="s">
        <v>979</v>
      </c>
      <c r="H112" s="36" t="e">
        <f t="shared" si="33"/>
        <v>#N/A</v>
      </c>
      <c r="I112" s="36" t="str">
        <f t="shared" si="33"/>
        <v>Jun</v>
      </c>
      <c r="J112" s="36" t="str">
        <f t="shared" si="33"/>
        <v>FY25</v>
      </c>
      <c r="K112" s="36" t="str">
        <f t="shared" si="33"/>
        <v>FCCS_Other Data</v>
      </c>
      <c r="L112" s="36" t="str">
        <f t="shared" si="33"/>
        <v>FCCS_No Intercompany</v>
      </c>
      <c r="M112" s="36" t="str">
        <f t="shared" si="33"/>
        <v>Non_Psoft</v>
      </c>
      <c r="N112" s="36" t="str">
        <f t="shared" si="33"/>
        <v>No Custom2</v>
      </c>
      <c r="O112" s="36" t="str">
        <f t="shared" si="33"/>
        <v>No Custom3</v>
      </c>
      <c r="P112" s="36" t="str">
        <f t="shared" si="36"/>
        <v>CA_RETIRE</v>
      </c>
      <c r="Q112" s="36" t="str">
        <f t="shared" si="34"/>
        <v>Actual</v>
      </c>
      <c r="R112" s="36" t="str">
        <f t="shared" si="34"/>
        <v>FCCS_YTD_Input</v>
      </c>
      <c r="S112" s="36" t="str">
        <f t="shared" si="34"/>
        <v>No Custom4</v>
      </c>
      <c r="T112" s="36" t="str">
        <f t="shared" si="37"/>
        <v>FCCS_Entity Input</v>
      </c>
    </row>
    <row r="113" spans="1:20" x14ac:dyDescent="0.25">
      <c r="A113" s="539" t="s">
        <v>962</v>
      </c>
      <c r="B113" s="539" t="s">
        <v>280</v>
      </c>
      <c r="C113" s="532" t="str">
        <f t="shared" si="35"/>
        <v>Retire</v>
      </c>
      <c r="D113" s="533" t="str">
        <f>[1]!HsSetValue(E113,"FCC","Scenario#"&amp;Q113&amp;";Years#"&amp;J113&amp;";Period#"&amp;I113&amp;";View#"&amp;R113&amp;";Entity#"&amp;H113&amp;";Data Source#"&amp;K113&amp;";Account#"&amp;F113&amp;";Intercompany#"&amp;L113&amp;";Movement#"&amp;P113&amp;";Consolidation#"&amp;T113&amp;";Custom1#"&amp;M113&amp;";Custom2#"&amp;N113&amp;";Custom3#"&amp;O113&amp;";Custom4#"&amp;S113&amp;"")</f>
        <v>#Invalid Syntax</v>
      </c>
      <c r="E113" s="540">
        <f>+'Capital Assets'!$N$32</f>
        <v>0</v>
      </c>
      <c r="F113" s="36">
        <f>+$F$14</f>
        <v>1583000</v>
      </c>
      <c r="G113" s="36" t="s">
        <v>980</v>
      </c>
      <c r="H113" s="36" t="e">
        <f t="shared" si="33"/>
        <v>#N/A</v>
      </c>
      <c r="I113" s="36" t="str">
        <f t="shared" si="33"/>
        <v>Jun</v>
      </c>
      <c r="J113" s="36" t="str">
        <f t="shared" si="33"/>
        <v>FY25</v>
      </c>
      <c r="K113" s="36" t="str">
        <f t="shared" si="33"/>
        <v>FCCS_Other Data</v>
      </c>
      <c r="L113" s="36" t="str">
        <f t="shared" si="33"/>
        <v>FCCS_No Intercompany</v>
      </c>
      <c r="M113" s="36" t="str">
        <f t="shared" si="33"/>
        <v>Non_Psoft</v>
      </c>
      <c r="N113" s="36" t="str">
        <f t="shared" si="33"/>
        <v>No Custom2</v>
      </c>
      <c r="O113" s="36" t="str">
        <f t="shared" si="33"/>
        <v>No Custom3</v>
      </c>
      <c r="P113" s="36" t="str">
        <f t="shared" si="36"/>
        <v>CA_RETIRE</v>
      </c>
      <c r="Q113" s="36" t="str">
        <f t="shared" si="34"/>
        <v>Actual</v>
      </c>
      <c r="R113" s="36" t="str">
        <f t="shared" si="34"/>
        <v>FCCS_YTD_Input</v>
      </c>
      <c r="S113" s="36" t="str">
        <f t="shared" si="34"/>
        <v>No Custom4</v>
      </c>
      <c r="T113" s="36" t="str">
        <f t="shared" si="37"/>
        <v>FCCS_Entity Input</v>
      </c>
    </row>
    <row r="114" spans="1:20" x14ac:dyDescent="0.25">
      <c r="D114" s="533"/>
    </row>
    <row r="115" spans="1:20" x14ac:dyDescent="0.25">
      <c r="A115" s="539" t="s">
        <v>962</v>
      </c>
      <c r="B115" s="539" t="s">
        <v>263</v>
      </c>
      <c r="C115" s="532" t="s">
        <v>993</v>
      </c>
      <c r="D115" s="533" t="str">
        <f>[1]!HsSetValue(E115,"FCC","Scenario#"&amp;Q115&amp;";Years#"&amp;J115&amp;";Period#"&amp;I115&amp;";View#"&amp;R115&amp;";Entity#"&amp;H115&amp;";Data Source#"&amp;K115&amp;";Account#"&amp;F115&amp;";Intercompany#"&amp;L115&amp;";Movement#"&amp;P115&amp;";Consolidation#"&amp;T115&amp;";Custom1#"&amp;M115&amp;";Custom2#"&amp;N115&amp;";Custom3#"&amp;O115&amp;";Custom4#"&amp;S115&amp;"")</f>
        <v>#Invalid Syntax</v>
      </c>
      <c r="E115" s="540">
        <f>+'Capital Assets'!$O$18</f>
        <v>0</v>
      </c>
      <c r="F115" s="36">
        <f>+$F$2</f>
        <v>1581000</v>
      </c>
      <c r="G115" s="36" t="s">
        <v>964</v>
      </c>
      <c r="H115" s="36" t="e">
        <f t="shared" ref="H115:O127" si="38">+H$2</f>
        <v>#N/A</v>
      </c>
      <c r="I115" s="36" t="str">
        <f t="shared" si="38"/>
        <v>Jun</v>
      </c>
      <c r="J115" s="36" t="str">
        <f t="shared" si="38"/>
        <v>FY25</v>
      </c>
      <c r="K115" s="36" t="str">
        <f t="shared" si="38"/>
        <v>FCCS_Other Data</v>
      </c>
      <c r="L115" s="36" t="str">
        <f t="shared" si="38"/>
        <v>FCCS_No Intercompany</v>
      </c>
      <c r="M115" s="36" t="str">
        <f t="shared" si="38"/>
        <v>Non_Psoft</v>
      </c>
      <c r="N115" s="36" t="str">
        <f t="shared" si="38"/>
        <v>No Custom2</v>
      </c>
      <c r="O115" s="36" t="str">
        <f t="shared" si="38"/>
        <v>No Custom3</v>
      </c>
      <c r="P115" s="532" t="s">
        <v>994</v>
      </c>
      <c r="Q115" s="36" t="str">
        <f t="shared" ref="Q115:S130" si="39">+Q$2</f>
        <v>Actual</v>
      </c>
      <c r="R115" s="36" t="str">
        <f t="shared" si="39"/>
        <v>FCCS_YTD_Input</v>
      </c>
      <c r="S115" s="36" t="str">
        <f t="shared" si="34"/>
        <v>No Custom4</v>
      </c>
      <c r="T115" s="36" t="str">
        <f t="shared" si="37"/>
        <v>FCCS_Entity Input</v>
      </c>
    </row>
    <row r="116" spans="1:20" x14ac:dyDescent="0.25">
      <c r="A116" s="539" t="s">
        <v>962</v>
      </c>
      <c r="B116" s="539" t="s">
        <v>265</v>
      </c>
      <c r="C116" s="532" t="str">
        <f>+C115</f>
        <v>Adj_ded</v>
      </c>
      <c r="D116" s="533" t="str">
        <f>[1]!HsSetValue(E116,"FCC","Scenario#"&amp;Q116&amp;";Years#"&amp;J116&amp;";Period#"&amp;I116&amp;";View#"&amp;R116&amp;";Entity#"&amp;H116&amp;";Data Source#"&amp;K116&amp;";Account#"&amp;F116&amp;";Intercompany#"&amp;L116&amp;";Movement#"&amp;P116&amp;";Consolidation#"&amp;T116&amp;";Custom1#"&amp;M116&amp;";Custom2#"&amp;N116&amp;";Custom3#"&amp;O116&amp;";Custom4#"&amp;S116&amp;"")</f>
        <v>#Invalid Syntax</v>
      </c>
      <c r="E116" s="540">
        <f>+'Capital Assets'!$O$19</f>
        <v>0</v>
      </c>
      <c r="F116" s="36">
        <f>+$F$3</f>
        <v>1571000</v>
      </c>
      <c r="G116" s="36" t="s">
        <v>966</v>
      </c>
      <c r="H116" s="36" t="e">
        <f t="shared" si="38"/>
        <v>#N/A</v>
      </c>
      <c r="I116" s="36" t="str">
        <f t="shared" si="38"/>
        <v>Jun</v>
      </c>
      <c r="J116" s="36" t="str">
        <f t="shared" si="38"/>
        <v>FY25</v>
      </c>
      <c r="K116" s="36" t="str">
        <f t="shared" si="38"/>
        <v>FCCS_Other Data</v>
      </c>
      <c r="L116" s="36" t="str">
        <f t="shared" si="38"/>
        <v>FCCS_No Intercompany</v>
      </c>
      <c r="M116" s="36" t="str">
        <f t="shared" si="38"/>
        <v>Non_Psoft</v>
      </c>
      <c r="N116" s="36" t="str">
        <f t="shared" si="38"/>
        <v>No Custom2</v>
      </c>
      <c r="O116" s="36" t="str">
        <f t="shared" si="38"/>
        <v>No Custom3</v>
      </c>
      <c r="P116" s="36" t="str">
        <f>+P115</f>
        <v>CA_ADJ_DEL</v>
      </c>
      <c r="Q116" s="36" t="str">
        <f t="shared" si="39"/>
        <v>Actual</v>
      </c>
      <c r="R116" s="36" t="str">
        <f t="shared" si="39"/>
        <v>FCCS_YTD_Input</v>
      </c>
      <c r="S116" s="36" t="str">
        <f t="shared" si="34"/>
        <v>No Custom4</v>
      </c>
      <c r="T116" s="36" t="str">
        <f t="shared" si="37"/>
        <v>FCCS_Entity Input</v>
      </c>
    </row>
    <row r="117" spans="1:20" x14ac:dyDescent="0.25">
      <c r="A117" s="539" t="s">
        <v>962</v>
      </c>
      <c r="B117" s="539" t="s">
        <v>266</v>
      </c>
      <c r="C117" s="532" t="str">
        <f t="shared" ref="C117:C127" si="40">+C116</f>
        <v>Adj_ded</v>
      </c>
      <c r="D117" s="533" t="str">
        <f>[1]!HsSetValue(E117,"FCC","Scenario#"&amp;Q117&amp;";Years#"&amp;J117&amp;";Period#"&amp;I117&amp;";View#"&amp;R117&amp;";Entity#"&amp;H117&amp;";Data Source#"&amp;K117&amp;";Account#"&amp;F117&amp;";Intercompany#"&amp;L117&amp;";Movement#"&amp;P117&amp;";Consolidation#"&amp;T117&amp;";Custom1#"&amp;M117&amp;";Custom2#"&amp;N117&amp;";Custom3#"&amp;O117&amp;";Custom4#"&amp;S117&amp;"")</f>
        <v>#Invalid Syntax</v>
      </c>
      <c r="E117" s="540">
        <f>+'Capital Assets'!$O$20</f>
        <v>0</v>
      </c>
      <c r="F117" s="36">
        <f>+$F$4</f>
        <v>1572000</v>
      </c>
      <c r="G117" s="36" t="s">
        <v>967</v>
      </c>
      <c r="H117" s="36" t="e">
        <f t="shared" si="38"/>
        <v>#N/A</v>
      </c>
      <c r="I117" s="36" t="str">
        <f t="shared" si="38"/>
        <v>Jun</v>
      </c>
      <c r="J117" s="36" t="str">
        <f t="shared" si="38"/>
        <v>FY25</v>
      </c>
      <c r="K117" s="36" t="str">
        <f t="shared" si="38"/>
        <v>FCCS_Other Data</v>
      </c>
      <c r="L117" s="36" t="str">
        <f t="shared" si="38"/>
        <v>FCCS_No Intercompany</v>
      </c>
      <c r="M117" s="36" t="str">
        <f t="shared" si="38"/>
        <v>Non_Psoft</v>
      </c>
      <c r="N117" s="36" t="str">
        <f t="shared" si="38"/>
        <v>No Custom2</v>
      </c>
      <c r="O117" s="36" t="str">
        <f t="shared" si="38"/>
        <v>No Custom3</v>
      </c>
      <c r="P117" s="36" t="str">
        <f t="shared" ref="P117:P127" si="41">+P116</f>
        <v>CA_ADJ_DEL</v>
      </c>
      <c r="Q117" s="36" t="str">
        <f t="shared" si="39"/>
        <v>Actual</v>
      </c>
      <c r="R117" s="36" t="str">
        <f t="shared" si="39"/>
        <v>FCCS_YTD_Input</v>
      </c>
      <c r="S117" s="36" t="str">
        <f t="shared" si="39"/>
        <v>No Custom4</v>
      </c>
      <c r="T117" s="36" t="str">
        <f t="shared" si="37"/>
        <v>FCCS_Entity Input</v>
      </c>
    </row>
    <row r="118" spans="1:20" x14ac:dyDescent="0.25">
      <c r="A118" s="539" t="s">
        <v>962</v>
      </c>
      <c r="B118" s="539" t="s">
        <v>267</v>
      </c>
      <c r="C118" s="532" t="str">
        <f t="shared" si="40"/>
        <v>Adj_ded</v>
      </c>
      <c r="D118" s="533" t="str">
        <f>[1]!HsSetValue(E118,"FCC","Scenario#"&amp;Q118&amp;";Years#"&amp;J118&amp;";Period#"&amp;I118&amp;";View#"&amp;R118&amp;";Entity#"&amp;H118&amp;";Data Source#"&amp;K118&amp;";Account#"&amp;F118&amp;";Intercompany#"&amp;L118&amp;";Movement#"&amp;P118&amp;";Consolidation#"&amp;T118&amp;";Custom1#"&amp;M118&amp;";Custom2#"&amp;N118&amp;";Custom3#"&amp;O118&amp;";Custom4#"&amp;S118&amp;"")</f>
        <v>#Invalid Syntax</v>
      </c>
      <c r="E118" s="540">
        <f>+'Capital Assets'!$O$21</f>
        <v>0</v>
      </c>
      <c r="F118" s="36">
        <f>+$F$5</f>
        <v>1577000</v>
      </c>
      <c r="G118" s="36" t="s">
        <v>968</v>
      </c>
      <c r="H118" s="36" t="e">
        <f t="shared" si="38"/>
        <v>#N/A</v>
      </c>
      <c r="I118" s="36" t="str">
        <f t="shared" si="38"/>
        <v>Jun</v>
      </c>
      <c r="J118" s="36" t="str">
        <f t="shared" si="38"/>
        <v>FY25</v>
      </c>
      <c r="K118" s="36" t="str">
        <f t="shared" si="38"/>
        <v>FCCS_Other Data</v>
      </c>
      <c r="L118" s="36" t="str">
        <f t="shared" si="38"/>
        <v>FCCS_No Intercompany</v>
      </c>
      <c r="M118" s="36" t="str">
        <f t="shared" si="38"/>
        <v>Non_Psoft</v>
      </c>
      <c r="N118" s="36" t="str">
        <f t="shared" si="38"/>
        <v>No Custom2</v>
      </c>
      <c r="O118" s="36" t="str">
        <f t="shared" si="38"/>
        <v>No Custom3</v>
      </c>
      <c r="P118" s="36" t="str">
        <f t="shared" si="41"/>
        <v>CA_ADJ_DEL</v>
      </c>
      <c r="Q118" s="36" t="str">
        <f t="shared" si="39"/>
        <v>Actual</v>
      </c>
      <c r="R118" s="36" t="str">
        <f t="shared" si="39"/>
        <v>FCCS_YTD_Input</v>
      </c>
      <c r="S118" s="36" t="str">
        <f t="shared" si="39"/>
        <v>No Custom4</v>
      </c>
      <c r="T118" s="36" t="str">
        <f t="shared" si="37"/>
        <v>FCCS_Entity Input</v>
      </c>
    </row>
    <row r="119" spans="1:20" x14ac:dyDescent="0.25">
      <c r="A119" s="539" t="s">
        <v>962</v>
      </c>
      <c r="B119" s="539" t="s">
        <v>324</v>
      </c>
      <c r="C119" s="532" t="str">
        <f t="shared" si="40"/>
        <v>Adj_ded</v>
      </c>
      <c r="D119" s="533" t="str">
        <f>[1]!HsSetValue(E119,"FCC","Scenario#"&amp;Q119&amp;";Years#"&amp;J119&amp;";Period#"&amp;I119&amp;";View#"&amp;R119&amp;";Entity#"&amp;H119&amp;";Data Source#"&amp;K119&amp;";Account#"&amp;F119&amp;";Intercompany#"&amp;L119&amp;";Movement#"&amp;P119&amp;";Consolidation#"&amp;T119&amp;";Custom1#"&amp;M119&amp;";Custom2#"&amp;N119&amp;";Custom3#"&amp;O119&amp;";Custom4#"&amp;S119&amp;"")</f>
        <v>#Invalid Syntax</v>
      </c>
      <c r="E119" s="540">
        <f>+'Capital Assets'!$O$22</f>
        <v>0</v>
      </c>
      <c r="F119" s="36">
        <f>+$F$6</f>
        <v>1573000</v>
      </c>
      <c r="G119" s="36" t="s">
        <v>969</v>
      </c>
      <c r="H119" s="36" t="e">
        <f t="shared" si="38"/>
        <v>#N/A</v>
      </c>
      <c r="I119" s="36" t="str">
        <f t="shared" si="38"/>
        <v>Jun</v>
      </c>
      <c r="J119" s="36" t="str">
        <f t="shared" si="38"/>
        <v>FY25</v>
      </c>
      <c r="K119" s="36" t="str">
        <f t="shared" si="38"/>
        <v>FCCS_Other Data</v>
      </c>
      <c r="L119" s="36" t="str">
        <f t="shared" si="38"/>
        <v>FCCS_No Intercompany</v>
      </c>
      <c r="M119" s="36" t="str">
        <f t="shared" si="38"/>
        <v>Non_Psoft</v>
      </c>
      <c r="N119" s="36" t="str">
        <f t="shared" si="38"/>
        <v>No Custom2</v>
      </c>
      <c r="O119" s="36" t="str">
        <f t="shared" si="38"/>
        <v>No Custom3</v>
      </c>
      <c r="P119" s="36" t="str">
        <f t="shared" si="41"/>
        <v>CA_ADJ_DEL</v>
      </c>
      <c r="Q119" s="36" t="str">
        <f t="shared" si="39"/>
        <v>Actual</v>
      </c>
      <c r="R119" s="36" t="str">
        <f t="shared" si="39"/>
        <v>FCCS_YTD_Input</v>
      </c>
      <c r="S119" s="36" t="str">
        <f t="shared" si="39"/>
        <v>No Custom4</v>
      </c>
      <c r="T119" s="36" t="str">
        <f t="shared" si="37"/>
        <v>FCCS_Entity Input</v>
      </c>
    </row>
    <row r="120" spans="1:20" x14ac:dyDescent="0.25">
      <c r="A120" s="539" t="s">
        <v>962</v>
      </c>
      <c r="B120" s="539" t="s">
        <v>269</v>
      </c>
      <c r="C120" s="532" t="str">
        <f t="shared" si="40"/>
        <v>Adj_ded</v>
      </c>
      <c r="D120" s="533" t="str">
        <f>[1]!HsSetValue(E120,"FCC","Scenario#"&amp;Q120&amp;";Years#"&amp;J120&amp;";Period#"&amp;I120&amp;";View#"&amp;R120&amp;";Entity#"&amp;H120&amp;";Data Source#"&amp;K120&amp;";Account#"&amp;F120&amp;";Intercompany#"&amp;L120&amp;";Movement#"&amp;P120&amp;";Consolidation#"&amp;T120&amp;";Custom1#"&amp;M120&amp;";Custom2#"&amp;N120&amp;";Custom3#"&amp;O120&amp;";Custom4#"&amp;S120&amp;"")</f>
        <v>#Invalid Syntax</v>
      </c>
      <c r="E120" s="540">
        <f>+'Capital Assets'!$O$23</f>
        <v>0</v>
      </c>
      <c r="F120" s="36">
        <f>+$F$7</f>
        <v>1575000</v>
      </c>
      <c r="G120" s="36" t="s">
        <v>970</v>
      </c>
      <c r="H120" s="36" t="e">
        <f t="shared" si="38"/>
        <v>#N/A</v>
      </c>
      <c r="I120" s="36" t="str">
        <f t="shared" si="38"/>
        <v>Jun</v>
      </c>
      <c r="J120" s="36" t="str">
        <f t="shared" si="38"/>
        <v>FY25</v>
      </c>
      <c r="K120" s="36" t="str">
        <f t="shared" si="38"/>
        <v>FCCS_Other Data</v>
      </c>
      <c r="L120" s="36" t="str">
        <f t="shared" si="38"/>
        <v>FCCS_No Intercompany</v>
      </c>
      <c r="M120" s="36" t="str">
        <f t="shared" si="38"/>
        <v>Non_Psoft</v>
      </c>
      <c r="N120" s="36" t="str">
        <f t="shared" si="38"/>
        <v>No Custom2</v>
      </c>
      <c r="O120" s="36" t="str">
        <f t="shared" si="38"/>
        <v>No Custom3</v>
      </c>
      <c r="P120" s="36" t="str">
        <f t="shared" si="41"/>
        <v>CA_ADJ_DEL</v>
      </c>
      <c r="Q120" s="36" t="str">
        <f t="shared" si="39"/>
        <v>Actual</v>
      </c>
      <c r="R120" s="36" t="str">
        <f t="shared" si="39"/>
        <v>FCCS_YTD_Input</v>
      </c>
      <c r="S120" s="36" t="str">
        <f t="shared" si="39"/>
        <v>No Custom4</v>
      </c>
      <c r="T120" s="36" t="str">
        <f t="shared" si="37"/>
        <v>FCCS_Entity Input</v>
      </c>
    </row>
    <row r="121" spans="1:20" x14ac:dyDescent="0.25">
      <c r="A121" s="539" t="s">
        <v>962</v>
      </c>
      <c r="B121" s="539" t="s">
        <v>271</v>
      </c>
      <c r="C121" s="532" t="str">
        <f t="shared" si="40"/>
        <v>Adj_ded</v>
      </c>
      <c r="D121" s="533" t="str">
        <f>[1]!HsSetValue(E121,"FCC","Scenario#"&amp;Q121&amp;";Years#"&amp;J121&amp;";Period#"&amp;I121&amp;";View#"&amp;R121&amp;";Entity#"&amp;H121&amp;";Data Source#"&amp;K121&amp;";Account#"&amp;F121&amp;";Intercompany#"&amp;L121&amp;";Movement#"&amp;P121&amp;";Consolidation#"&amp;T121&amp;";Custom1#"&amp;M121&amp;";Custom2#"&amp;N121&amp;";Custom3#"&amp;O121&amp;";Custom4#"&amp;S121&amp;"")</f>
        <v>#Invalid Syntax</v>
      </c>
      <c r="E121" s="540">
        <f>+'Capital Assets'!$O$24</f>
        <v>0</v>
      </c>
      <c r="F121" s="36">
        <f>+$F$8</f>
        <v>1576000</v>
      </c>
      <c r="G121" s="36" t="s">
        <v>971</v>
      </c>
      <c r="H121" s="36" t="e">
        <f t="shared" si="38"/>
        <v>#N/A</v>
      </c>
      <c r="I121" s="36" t="str">
        <f t="shared" si="38"/>
        <v>Jun</v>
      </c>
      <c r="J121" s="36" t="str">
        <f t="shared" si="38"/>
        <v>FY25</v>
      </c>
      <c r="K121" s="36" t="str">
        <f t="shared" si="38"/>
        <v>FCCS_Other Data</v>
      </c>
      <c r="L121" s="36" t="str">
        <f t="shared" si="38"/>
        <v>FCCS_No Intercompany</v>
      </c>
      <c r="M121" s="36" t="str">
        <f t="shared" si="38"/>
        <v>Non_Psoft</v>
      </c>
      <c r="N121" s="36" t="str">
        <f t="shared" si="38"/>
        <v>No Custom2</v>
      </c>
      <c r="O121" s="36" t="str">
        <f t="shared" si="38"/>
        <v>No Custom3</v>
      </c>
      <c r="P121" s="36" t="str">
        <f t="shared" si="41"/>
        <v>CA_ADJ_DEL</v>
      </c>
      <c r="Q121" s="36" t="str">
        <f t="shared" si="39"/>
        <v>Actual</v>
      </c>
      <c r="R121" s="36" t="str">
        <f t="shared" si="39"/>
        <v>FCCS_YTD_Input</v>
      </c>
      <c r="S121" s="36" t="str">
        <f t="shared" si="39"/>
        <v>No Custom4</v>
      </c>
      <c r="T121" s="36" t="str">
        <f t="shared" si="37"/>
        <v>FCCS_Entity Input</v>
      </c>
    </row>
    <row r="122" spans="1:20" x14ac:dyDescent="0.25">
      <c r="A122" s="539" t="s">
        <v>962</v>
      </c>
      <c r="B122" s="539" t="s">
        <v>272</v>
      </c>
      <c r="C122" s="532" t="str">
        <f t="shared" si="40"/>
        <v>Adj_ded</v>
      </c>
      <c r="D122" s="533" t="str">
        <f>[1]!HsSetValue(E122,"FCC","Scenario#"&amp;Q122&amp;";Years#"&amp;J122&amp;";Period#"&amp;I122&amp;";View#"&amp;R122&amp;";Entity#"&amp;H122&amp;";Data Source#"&amp;K122&amp;";Account#"&amp;F122&amp;";Intercompany#"&amp;L122&amp;";Movement#"&amp;P122&amp;";Consolidation#"&amp;T122&amp;";Custom1#"&amp;M122&amp;";Custom2#"&amp;N122&amp;";Custom3#"&amp;O122&amp;";Custom4#"&amp;S122&amp;"")</f>
        <v>#Invalid Syntax</v>
      </c>
      <c r="E122" s="540">
        <f>+'Capital Assets'!$O$25</f>
        <v>0</v>
      </c>
      <c r="F122" s="36">
        <f>+$F$9</f>
        <v>1582000</v>
      </c>
      <c r="G122" s="36" t="s">
        <v>972</v>
      </c>
      <c r="H122" s="36" t="e">
        <f t="shared" si="38"/>
        <v>#N/A</v>
      </c>
      <c r="I122" s="36" t="str">
        <f t="shared" si="38"/>
        <v>Jun</v>
      </c>
      <c r="J122" s="36" t="str">
        <f t="shared" si="38"/>
        <v>FY25</v>
      </c>
      <c r="K122" s="36" t="str">
        <f t="shared" si="38"/>
        <v>FCCS_Other Data</v>
      </c>
      <c r="L122" s="36" t="str">
        <f t="shared" si="38"/>
        <v>FCCS_No Intercompany</v>
      </c>
      <c r="M122" s="36" t="str">
        <f t="shared" si="38"/>
        <v>Non_Psoft</v>
      </c>
      <c r="N122" s="36" t="str">
        <f t="shared" si="38"/>
        <v>No Custom2</v>
      </c>
      <c r="O122" s="36" t="str">
        <f t="shared" si="38"/>
        <v>No Custom3</v>
      </c>
      <c r="P122" s="36" t="str">
        <f t="shared" si="41"/>
        <v>CA_ADJ_DEL</v>
      </c>
      <c r="Q122" s="36" t="str">
        <f t="shared" si="39"/>
        <v>Actual</v>
      </c>
      <c r="R122" s="36" t="str">
        <f t="shared" si="39"/>
        <v>FCCS_YTD_Input</v>
      </c>
      <c r="S122" s="36" t="str">
        <f t="shared" si="39"/>
        <v>No Custom4</v>
      </c>
      <c r="T122" s="36" t="str">
        <f t="shared" si="37"/>
        <v>FCCS_Entity Input</v>
      </c>
    </row>
    <row r="123" spans="1:20" x14ac:dyDescent="0.25">
      <c r="A123" s="539" t="s">
        <v>962</v>
      </c>
      <c r="B123" s="539" t="s">
        <v>273</v>
      </c>
      <c r="C123" s="532" t="str">
        <f t="shared" si="40"/>
        <v>Adj_ded</v>
      </c>
      <c r="D123" s="533" t="str">
        <f>[1]!HsSetValue(E123,"FCC","Scenario#"&amp;Q123&amp;";Years#"&amp;J123&amp;";Period#"&amp;I123&amp;";View#"&amp;R123&amp;";Entity#"&amp;H123&amp;";Data Source#"&amp;K123&amp;";Account#"&amp;F123&amp;";Intercompany#"&amp;L123&amp;";Movement#"&amp;P123&amp;";Consolidation#"&amp;T123&amp;";Custom1#"&amp;M123&amp;";Custom2#"&amp;N123&amp;";Custom3#"&amp;O123&amp;";Custom4#"&amp;S123&amp;"")</f>
        <v>#Invalid Syntax</v>
      </c>
      <c r="E123" s="540">
        <f>+'Capital Assets'!$O$26</f>
        <v>0</v>
      </c>
      <c r="F123" s="36">
        <f>+$F$10</f>
        <v>1574000</v>
      </c>
      <c r="G123" s="36" t="s">
        <v>973</v>
      </c>
      <c r="H123" s="36" t="e">
        <f t="shared" si="38"/>
        <v>#N/A</v>
      </c>
      <c r="I123" s="36" t="str">
        <f t="shared" si="38"/>
        <v>Jun</v>
      </c>
      <c r="J123" s="36" t="str">
        <f t="shared" si="38"/>
        <v>FY25</v>
      </c>
      <c r="K123" s="36" t="str">
        <f t="shared" si="38"/>
        <v>FCCS_Other Data</v>
      </c>
      <c r="L123" s="36" t="str">
        <f t="shared" si="38"/>
        <v>FCCS_No Intercompany</v>
      </c>
      <c r="M123" s="36" t="str">
        <f t="shared" si="38"/>
        <v>Non_Psoft</v>
      </c>
      <c r="N123" s="36" t="str">
        <f t="shared" si="38"/>
        <v>No Custom2</v>
      </c>
      <c r="O123" s="36" t="str">
        <f t="shared" si="38"/>
        <v>No Custom3</v>
      </c>
      <c r="P123" s="36" t="str">
        <f t="shared" si="41"/>
        <v>CA_ADJ_DEL</v>
      </c>
      <c r="Q123" s="36" t="str">
        <f t="shared" si="39"/>
        <v>Actual</v>
      </c>
      <c r="R123" s="36" t="str">
        <f t="shared" si="39"/>
        <v>FCCS_YTD_Input</v>
      </c>
      <c r="S123" s="36" t="str">
        <f t="shared" si="39"/>
        <v>No Custom4</v>
      </c>
      <c r="T123" s="36" t="str">
        <f t="shared" si="37"/>
        <v>FCCS_Entity Input</v>
      </c>
    </row>
    <row r="124" spans="1:20" x14ac:dyDescent="0.25">
      <c r="A124" s="539" t="s">
        <v>962</v>
      </c>
      <c r="B124" s="539" t="s">
        <v>974</v>
      </c>
      <c r="C124" s="532" t="str">
        <f t="shared" si="40"/>
        <v>Adj_ded</v>
      </c>
      <c r="D124" s="533" t="str">
        <f>[1]!HsSetValue(E124,"FCC","Scenario#"&amp;Q124&amp;";Years#"&amp;J124&amp;";Period#"&amp;I124&amp;";View#"&amp;R124&amp;";Entity#"&amp;H124&amp;";Data Source#"&amp;K124&amp;";Account#"&amp;F124&amp;";Intercompany#"&amp;L124&amp;";Movement#"&amp;P124&amp;";Consolidation#"&amp;T124&amp;";Custom1#"&amp;M124&amp;";Custom2#"&amp;N124&amp;";Custom3#"&amp;O124&amp;";Custom4#"&amp;S124&amp;"")</f>
        <v>#Invalid Syntax</v>
      </c>
      <c r="E124" s="540">
        <f>+'Capital Assets'!$O$28</f>
        <v>0</v>
      </c>
      <c r="F124" s="36">
        <f>+$F$11</f>
        <v>1574100</v>
      </c>
      <c r="G124" s="36" t="s">
        <v>975</v>
      </c>
      <c r="H124" s="36" t="e">
        <f t="shared" si="38"/>
        <v>#N/A</v>
      </c>
      <c r="I124" s="36" t="str">
        <f t="shared" si="38"/>
        <v>Jun</v>
      </c>
      <c r="J124" s="36" t="str">
        <f t="shared" si="38"/>
        <v>FY25</v>
      </c>
      <c r="K124" s="36" t="str">
        <f t="shared" si="38"/>
        <v>FCCS_Other Data</v>
      </c>
      <c r="L124" s="36" t="str">
        <f t="shared" si="38"/>
        <v>FCCS_No Intercompany</v>
      </c>
      <c r="M124" s="36" t="str">
        <f t="shared" si="38"/>
        <v>Non_Psoft</v>
      </c>
      <c r="N124" s="36" t="str">
        <f t="shared" si="38"/>
        <v>No Custom2</v>
      </c>
      <c r="O124" s="36" t="str">
        <f t="shared" si="38"/>
        <v>No Custom3</v>
      </c>
      <c r="P124" s="36" t="str">
        <f t="shared" si="41"/>
        <v>CA_ADJ_DEL</v>
      </c>
      <c r="Q124" s="36" t="str">
        <f t="shared" si="39"/>
        <v>Actual</v>
      </c>
      <c r="R124" s="36" t="str">
        <f t="shared" si="39"/>
        <v>FCCS_YTD_Input</v>
      </c>
      <c r="S124" s="36" t="str">
        <f t="shared" si="39"/>
        <v>No Custom4</v>
      </c>
      <c r="T124" s="36" t="str">
        <f t="shared" si="37"/>
        <v>FCCS_Entity Input</v>
      </c>
    </row>
    <row r="125" spans="1:20" x14ac:dyDescent="0.25">
      <c r="A125" s="539" t="s">
        <v>962</v>
      </c>
      <c r="B125" s="539" t="s">
        <v>976</v>
      </c>
      <c r="C125" s="532" t="str">
        <f t="shared" si="40"/>
        <v>Adj_ded</v>
      </c>
      <c r="D125" s="533" t="str">
        <f>[1]!HsSetValue(E125,"FCC","Scenario#"&amp;Q125&amp;";Years#"&amp;J125&amp;";Period#"&amp;I125&amp;";View#"&amp;R125&amp;";Entity#"&amp;H125&amp;";Data Source#"&amp;K125&amp;";Account#"&amp;F125&amp;";Intercompany#"&amp;L125&amp;";Movement#"&amp;P125&amp;";Consolidation#"&amp;T125&amp;";Custom1#"&amp;M125&amp;";Custom2#"&amp;N125&amp;";Custom3#"&amp;O125&amp;";Custom4#"&amp;S125&amp;"")</f>
        <v>#Invalid Syntax</v>
      </c>
      <c r="E125" s="540">
        <f>+'Capital Assets'!$O$29</f>
        <v>0</v>
      </c>
      <c r="F125" s="36">
        <f>+$F$12</f>
        <v>1574200</v>
      </c>
      <c r="G125" s="36" t="s">
        <v>977</v>
      </c>
      <c r="H125" s="36" t="e">
        <f t="shared" si="38"/>
        <v>#N/A</v>
      </c>
      <c r="I125" s="36" t="str">
        <f t="shared" si="38"/>
        <v>Jun</v>
      </c>
      <c r="J125" s="36" t="str">
        <f t="shared" si="38"/>
        <v>FY25</v>
      </c>
      <c r="K125" s="36" t="str">
        <f t="shared" si="38"/>
        <v>FCCS_Other Data</v>
      </c>
      <c r="L125" s="36" t="str">
        <f t="shared" si="38"/>
        <v>FCCS_No Intercompany</v>
      </c>
      <c r="M125" s="36" t="str">
        <f t="shared" si="38"/>
        <v>Non_Psoft</v>
      </c>
      <c r="N125" s="36" t="str">
        <f t="shared" si="38"/>
        <v>No Custom2</v>
      </c>
      <c r="O125" s="36" t="str">
        <f t="shared" si="38"/>
        <v>No Custom3</v>
      </c>
      <c r="P125" s="36" t="str">
        <f t="shared" si="41"/>
        <v>CA_ADJ_DEL</v>
      </c>
      <c r="Q125" s="36" t="str">
        <f t="shared" si="39"/>
        <v>Actual</v>
      </c>
      <c r="R125" s="36" t="str">
        <f t="shared" si="39"/>
        <v>FCCS_YTD_Input</v>
      </c>
      <c r="S125" s="36" t="str">
        <f t="shared" si="39"/>
        <v>No Custom4</v>
      </c>
      <c r="T125" s="36" t="str">
        <f t="shared" si="37"/>
        <v>FCCS_Entity Input</v>
      </c>
    </row>
    <row r="126" spans="1:20" x14ac:dyDescent="0.25">
      <c r="A126" s="539" t="s">
        <v>962</v>
      </c>
      <c r="B126" s="539" t="s">
        <v>978</v>
      </c>
      <c r="C126" s="532" t="str">
        <f t="shared" si="40"/>
        <v>Adj_ded</v>
      </c>
      <c r="D126" s="533" t="str">
        <f>[1]!HsSetValue(E126,"FCC","Scenario#"&amp;Q126&amp;";Years#"&amp;J126&amp;";Period#"&amp;I126&amp;";View#"&amp;R126&amp;";Entity#"&amp;H126&amp;";Data Source#"&amp;K126&amp;";Account#"&amp;F126&amp;";Intercompany#"&amp;L126&amp;";Movement#"&amp;P126&amp;";Consolidation#"&amp;T126&amp;";Custom1#"&amp;M126&amp;";Custom2#"&amp;N126&amp;";Custom3#"&amp;O126&amp;";Custom4#"&amp;S126&amp;"")</f>
        <v>#Invalid Syntax</v>
      </c>
      <c r="E126" s="540">
        <f>+'Capital Assets'!$O$30</f>
        <v>0</v>
      </c>
      <c r="F126" s="36">
        <f>+$F$13</f>
        <v>1584000</v>
      </c>
      <c r="G126" s="36" t="s">
        <v>979</v>
      </c>
      <c r="H126" s="36" t="e">
        <f t="shared" si="38"/>
        <v>#N/A</v>
      </c>
      <c r="I126" s="36" t="str">
        <f t="shared" si="38"/>
        <v>Jun</v>
      </c>
      <c r="J126" s="36" t="str">
        <f t="shared" si="38"/>
        <v>FY25</v>
      </c>
      <c r="K126" s="36" t="str">
        <f t="shared" si="38"/>
        <v>FCCS_Other Data</v>
      </c>
      <c r="L126" s="36" t="str">
        <f t="shared" si="38"/>
        <v>FCCS_No Intercompany</v>
      </c>
      <c r="M126" s="36" t="str">
        <f t="shared" si="38"/>
        <v>Non_Psoft</v>
      </c>
      <c r="N126" s="36" t="str">
        <f t="shared" si="38"/>
        <v>No Custom2</v>
      </c>
      <c r="O126" s="36" t="str">
        <f t="shared" si="38"/>
        <v>No Custom3</v>
      </c>
      <c r="P126" s="36" t="str">
        <f t="shared" si="41"/>
        <v>CA_ADJ_DEL</v>
      </c>
      <c r="Q126" s="36" t="str">
        <f t="shared" si="39"/>
        <v>Actual</v>
      </c>
      <c r="R126" s="36" t="str">
        <f t="shared" si="39"/>
        <v>FCCS_YTD_Input</v>
      </c>
      <c r="S126" s="36" t="str">
        <f t="shared" si="39"/>
        <v>No Custom4</v>
      </c>
      <c r="T126" s="36" t="str">
        <f t="shared" si="37"/>
        <v>FCCS_Entity Input</v>
      </c>
    </row>
    <row r="127" spans="1:20" x14ac:dyDescent="0.25">
      <c r="A127" s="539" t="s">
        <v>962</v>
      </c>
      <c r="B127" s="539" t="s">
        <v>280</v>
      </c>
      <c r="C127" s="532" t="str">
        <f t="shared" si="40"/>
        <v>Adj_ded</v>
      </c>
      <c r="D127" s="533" t="str">
        <f>[1]!HsSetValue(E127,"FCC","Scenario#"&amp;Q127&amp;";Years#"&amp;J127&amp;";Period#"&amp;I127&amp;";View#"&amp;R127&amp;";Entity#"&amp;H127&amp;";Data Source#"&amp;K127&amp;";Account#"&amp;F127&amp;";Intercompany#"&amp;L127&amp;";Movement#"&amp;P127&amp;";Consolidation#"&amp;T127&amp;";Custom1#"&amp;M127&amp;";Custom2#"&amp;N127&amp;";Custom3#"&amp;O127&amp;";Custom4#"&amp;S127&amp;"")</f>
        <v>#Invalid Syntax</v>
      </c>
      <c r="E127" s="540">
        <f>+'Capital Assets'!$O$32</f>
        <v>0</v>
      </c>
      <c r="F127" s="36">
        <f>+$F$14</f>
        <v>1583000</v>
      </c>
      <c r="G127" s="36" t="s">
        <v>980</v>
      </c>
      <c r="H127" s="36" t="e">
        <f t="shared" si="38"/>
        <v>#N/A</v>
      </c>
      <c r="I127" s="36" t="str">
        <f t="shared" si="38"/>
        <v>Jun</v>
      </c>
      <c r="J127" s="36" t="str">
        <f t="shared" si="38"/>
        <v>FY25</v>
      </c>
      <c r="K127" s="36" t="str">
        <f t="shared" si="38"/>
        <v>FCCS_Other Data</v>
      </c>
      <c r="L127" s="36" t="str">
        <f t="shared" si="38"/>
        <v>FCCS_No Intercompany</v>
      </c>
      <c r="M127" s="36" t="str">
        <f t="shared" si="38"/>
        <v>Non_Psoft</v>
      </c>
      <c r="N127" s="36" t="str">
        <f t="shared" si="38"/>
        <v>No Custom2</v>
      </c>
      <c r="O127" s="36" t="str">
        <f t="shared" si="38"/>
        <v>No Custom3</v>
      </c>
      <c r="P127" s="36" t="str">
        <f t="shared" si="41"/>
        <v>CA_ADJ_DEL</v>
      </c>
      <c r="Q127" s="36" t="str">
        <f t="shared" si="39"/>
        <v>Actual</v>
      </c>
      <c r="R127" s="36" t="str">
        <f t="shared" si="39"/>
        <v>FCCS_YTD_Input</v>
      </c>
      <c r="S127" s="36" t="str">
        <f t="shared" si="39"/>
        <v>No Custom4</v>
      </c>
      <c r="T127" s="36" t="str">
        <f t="shared" si="37"/>
        <v>FCCS_Entity Input</v>
      </c>
    </row>
    <row r="128" spans="1:20" x14ac:dyDescent="0.25">
      <c r="D128" s="533"/>
    </row>
    <row r="129" spans="1:20" x14ac:dyDescent="0.25">
      <c r="A129" s="548" t="s">
        <v>962</v>
      </c>
      <c r="B129" s="548" t="s">
        <v>263</v>
      </c>
      <c r="C129" s="549" t="s">
        <v>995</v>
      </c>
      <c r="D129" s="533" t="str">
        <f>[1]!HsSetValue(E129,"FCC","Scenario#"&amp;Q129&amp;";Years#"&amp;J129&amp;";Period#"&amp;I129&amp;";View#"&amp;R129&amp;";Entity#"&amp;H129&amp;";Data Source#"&amp;K129&amp;";Account#"&amp;F129&amp;";Intercompany#"&amp;L129&amp;";Movement#"&amp;P129&amp;";Consolidation#"&amp;T129&amp;";Custom1#"&amp;M129&amp;";Custom2#"&amp;N129&amp;";Custom3#"&amp;O129&amp;";Custom4#"&amp;S129&amp;"")</f>
        <v>#Invalid Syntax</v>
      </c>
      <c r="E129" s="547">
        <f>+'Capital Assets'!$P$18</f>
        <v>0</v>
      </c>
      <c r="F129" s="550">
        <f>+$F$2</f>
        <v>1581000</v>
      </c>
      <c r="G129" s="550" t="s">
        <v>964</v>
      </c>
      <c r="H129" s="550" t="e">
        <f t="shared" ref="H129:O141" si="42">+H$2</f>
        <v>#N/A</v>
      </c>
      <c r="I129" s="550" t="str">
        <f t="shared" si="42"/>
        <v>Jun</v>
      </c>
      <c r="J129" s="550" t="str">
        <f t="shared" si="42"/>
        <v>FY25</v>
      </c>
      <c r="K129" s="550" t="str">
        <f t="shared" si="42"/>
        <v>FCCS_Other Data</v>
      </c>
      <c r="L129" s="550" t="str">
        <f t="shared" si="42"/>
        <v>FCCS_No Intercompany</v>
      </c>
      <c r="M129" s="550" t="str">
        <f t="shared" si="42"/>
        <v>Non_Psoft</v>
      </c>
      <c r="N129" s="550" t="str">
        <f t="shared" si="42"/>
        <v>No Custom2</v>
      </c>
      <c r="O129" s="550" t="str">
        <f t="shared" si="42"/>
        <v>No Custom3</v>
      </c>
      <c r="P129" s="549" t="s">
        <v>995</v>
      </c>
      <c r="Q129" s="550" t="str">
        <f t="shared" ref="Q129:S144" si="43">+Q$2</f>
        <v>Actual</v>
      </c>
      <c r="R129" s="550" t="str">
        <f t="shared" si="43"/>
        <v>FCCS_YTD_Input</v>
      </c>
      <c r="S129" s="550" t="str">
        <f t="shared" si="39"/>
        <v>No Custom4</v>
      </c>
      <c r="T129" s="550" t="str">
        <f t="shared" si="37"/>
        <v>FCCS_Entity Input</v>
      </c>
    </row>
    <row r="130" spans="1:20" x14ac:dyDescent="0.25">
      <c r="A130" s="548" t="s">
        <v>962</v>
      </c>
      <c r="B130" s="548" t="s">
        <v>265</v>
      </c>
      <c r="C130" s="549" t="str">
        <f>+C129</f>
        <v>CA_XFER_ADD</v>
      </c>
      <c r="D130" s="533" t="str">
        <f>[1]!HsSetValue(E130,"FCC","Scenario#"&amp;Q130&amp;";Years#"&amp;J130&amp;";Period#"&amp;I130&amp;";View#"&amp;R130&amp;";Entity#"&amp;H130&amp;";Data Source#"&amp;K130&amp;";Account#"&amp;F130&amp;";Intercompany#"&amp;L130&amp;";Movement#"&amp;P130&amp;";Consolidation#"&amp;T130&amp;";Custom1#"&amp;M130&amp;";Custom2#"&amp;N130&amp;";Custom3#"&amp;O130&amp;";Custom4#"&amp;S130&amp;"")</f>
        <v>#Invalid Syntax</v>
      </c>
      <c r="E130" s="547">
        <f>+'Capital Assets'!$P$19</f>
        <v>0</v>
      </c>
      <c r="F130" s="550">
        <f>+$F$3</f>
        <v>1571000</v>
      </c>
      <c r="G130" s="550" t="s">
        <v>966</v>
      </c>
      <c r="H130" s="550" t="e">
        <f t="shared" si="42"/>
        <v>#N/A</v>
      </c>
      <c r="I130" s="550" t="str">
        <f t="shared" si="42"/>
        <v>Jun</v>
      </c>
      <c r="J130" s="550" t="str">
        <f t="shared" si="42"/>
        <v>FY25</v>
      </c>
      <c r="K130" s="550" t="str">
        <f t="shared" si="42"/>
        <v>FCCS_Other Data</v>
      </c>
      <c r="L130" s="550" t="str">
        <f t="shared" si="42"/>
        <v>FCCS_No Intercompany</v>
      </c>
      <c r="M130" s="550" t="str">
        <f t="shared" si="42"/>
        <v>Non_Psoft</v>
      </c>
      <c r="N130" s="550" t="str">
        <f t="shared" si="42"/>
        <v>No Custom2</v>
      </c>
      <c r="O130" s="550" t="str">
        <f t="shared" si="42"/>
        <v>No Custom3</v>
      </c>
      <c r="P130" s="550" t="str">
        <f>+P129</f>
        <v>CA_XFER_ADD</v>
      </c>
      <c r="Q130" s="550" t="str">
        <f t="shared" si="43"/>
        <v>Actual</v>
      </c>
      <c r="R130" s="550" t="str">
        <f t="shared" si="43"/>
        <v>FCCS_YTD_Input</v>
      </c>
      <c r="S130" s="550" t="str">
        <f t="shared" si="39"/>
        <v>No Custom4</v>
      </c>
      <c r="T130" s="550" t="str">
        <f t="shared" si="37"/>
        <v>FCCS_Entity Input</v>
      </c>
    </row>
    <row r="131" spans="1:20" x14ac:dyDescent="0.25">
      <c r="A131" s="548" t="s">
        <v>962</v>
      </c>
      <c r="B131" s="548" t="s">
        <v>266</v>
      </c>
      <c r="C131" s="549" t="str">
        <f t="shared" ref="C131:C141" si="44">+C130</f>
        <v>CA_XFER_ADD</v>
      </c>
      <c r="D131" s="533" t="str">
        <f>[1]!HsSetValue(E131,"FCC","Scenario#"&amp;Q131&amp;";Years#"&amp;J131&amp;";Period#"&amp;I131&amp;";View#"&amp;R131&amp;";Entity#"&amp;H131&amp;";Data Source#"&amp;K131&amp;";Account#"&amp;F131&amp;";Intercompany#"&amp;L131&amp;";Movement#"&amp;P131&amp;";Consolidation#"&amp;T131&amp;";Custom1#"&amp;M131&amp;";Custom2#"&amp;N131&amp;";Custom3#"&amp;O131&amp;";Custom4#"&amp;S131&amp;"")</f>
        <v>#Invalid Syntax</v>
      </c>
      <c r="E131" s="547">
        <f>+'Capital Assets'!$P$20</f>
        <v>0</v>
      </c>
      <c r="F131" s="550">
        <f>+$F$4</f>
        <v>1572000</v>
      </c>
      <c r="G131" s="550" t="s">
        <v>967</v>
      </c>
      <c r="H131" s="550" t="e">
        <f t="shared" si="42"/>
        <v>#N/A</v>
      </c>
      <c r="I131" s="550" t="str">
        <f t="shared" si="42"/>
        <v>Jun</v>
      </c>
      <c r="J131" s="550" t="str">
        <f t="shared" si="42"/>
        <v>FY25</v>
      </c>
      <c r="K131" s="550" t="str">
        <f t="shared" si="42"/>
        <v>FCCS_Other Data</v>
      </c>
      <c r="L131" s="550" t="str">
        <f t="shared" si="42"/>
        <v>FCCS_No Intercompany</v>
      </c>
      <c r="M131" s="550" t="str">
        <f t="shared" si="42"/>
        <v>Non_Psoft</v>
      </c>
      <c r="N131" s="550" t="str">
        <f t="shared" si="42"/>
        <v>No Custom2</v>
      </c>
      <c r="O131" s="550" t="str">
        <f t="shared" si="42"/>
        <v>No Custom3</v>
      </c>
      <c r="P131" s="550" t="str">
        <f t="shared" ref="P131:P141" si="45">+P130</f>
        <v>CA_XFER_ADD</v>
      </c>
      <c r="Q131" s="550" t="str">
        <f t="shared" si="43"/>
        <v>Actual</v>
      </c>
      <c r="R131" s="550" t="str">
        <f t="shared" si="43"/>
        <v>FCCS_YTD_Input</v>
      </c>
      <c r="S131" s="550" t="str">
        <f t="shared" si="43"/>
        <v>No Custom4</v>
      </c>
      <c r="T131" s="550" t="str">
        <f t="shared" si="37"/>
        <v>FCCS_Entity Input</v>
      </c>
    </row>
    <row r="132" spans="1:20" x14ac:dyDescent="0.25">
      <c r="A132" s="548" t="s">
        <v>962</v>
      </c>
      <c r="B132" s="548" t="s">
        <v>267</v>
      </c>
      <c r="C132" s="549" t="str">
        <f t="shared" si="44"/>
        <v>CA_XFER_ADD</v>
      </c>
      <c r="D132" s="533" t="str">
        <f>[1]!HsSetValue(E132,"FCC","Scenario#"&amp;Q132&amp;";Years#"&amp;J132&amp;";Period#"&amp;I132&amp;";View#"&amp;R132&amp;";Entity#"&amp;H132&amp;";Data Source#"&amp;K132&amp;";Account#"&amp;F132&amp;";Intercompany#"&amp;L132&amp;";Movement#"&amp;P132&amp;";Consolidation#"&amp;T132&amp;";Custom1#"&amp;M132&amp;";Custom2#"&amp;N132&amp;";Custom3#"&amp;O132&amp;";Custom4#"&amp;S132&amp;"")</f>
        <v>#Invalid Syntax</v>
      </c>
      <c r="E132" s="547">
        <f>+'Capital Assets'!$P$21</f>
        <v>0</v>
      </c>
      <c r="F132" s="550">
        <f>+$F$5</f>
        <v>1577000</v>
      </c>
      <c r="G132" s="550" t="s">
        <v>968</v>
      </c>
      <c r="H132" s="550" t="e">
        <f t="shared" si="42"/>
        <v>#N/A</v>
      </c>
      <c r="I132" s="550" t="str">
        <f t="shared" si="42"/>
        <v>Jun</v>
      </c>
      <c r="J132" s="550" t="str">
        <f t="shared" si="42"/>
        <v>FY25</v>
      </c>
      <c r="K132" s="550" t="str">
        <f t="shared" si="42"/>
        <v>FCCS_Other Data</v>
      </c>
      <c r="L132" s="550" t="str">
        <f t="shared" si="42"/>
        <v>FCCS_No Intercompany</v>
      </c>
      <c r="M132" s="550" t="str">
        <f t="shared" si="42"/>
        <v>Non_Psoft</v>
      </c>
      <c r="N132" s="550" t="str">
        <f t="shared" si="42"/>
        <v>No Custom2</v>
      </c>
      <c r="O132" s="550" t="str">
        <f t="shared" si="42"/>
        <v>No Custom3</v>
      </c>
      <c r="P132" s="550" t="str">
        <f t="shared" si="45"/>
        <v>CA_XFER_ADD</v>
      </c>
      <c r="Q132" s="550" t="str">
        <f t="shared" si="43"/>
        <v>Actual</v>
      </c>
      <c r="R132" s="550" t="str">
        <f t="shared" si="43"/>
        <v>FCCS_YTD_Input</v>
      </c>
      <c r="S132" s="550" t="str">
        <f t="shared" si="43"/>
        <v>No Custom4</v>
      </c>
      <c r="T132" s="550" t="str">
        <f t="shared" si="37"/>
        <v>FCCS_Entity Input</v>
      </c>
    </row>
    <row r="133" spans="1:20" x14ac:dyDescent="0.25">
      <c r="A133" s="548" t="s">
        <v>962</v>
      </c>
      <c r="B133" s="548" t="s">
        <v>324</v>
      </c>
      <c r="C133" s="549" t="str">
        <f t="shared" si="44"/>
        <v>CA_XFER_ADD</v>
      </c>
      <c r="D133" s="533" t="str">
        <f>[1]!HsSetValue(E133,"FCC","Scenario#"&amp;Q133&amp;";Years#"&amp;J133&amp;";Period#"&amp;I133&amp;";View#"&amp;R133&amp;";Entity#"&amp;H133&amp;";Data Source#"&amp;K133&amp;";Account#"&amp;F133&amp;";Intercompany#"&amp;L133&amp;";Movement#"&amp;P133&amp;";Consolidation#"&amp;T133&amp;";Custom1#"&amp;M133&amp;";Custom2#"&amp;N133&amp;";Custom3#"&amp;O133&amp;";Custom4#"&amp;S133&amp;"")</f>
        <v>#Invalid Syntax</v>
      </c>
      <c r="E133" s="547">
        <f>+'Capital Assets'!$P$22</f>
        <v>0</v>
      </c>
      <c r="F133" s="550">
        <f>+$F$6</f>
        <v>1573000</v>
      </c>
      <c r="G133" s="550" t="s">
        <v>969</v>
      </c>
      <c r="H133" s="550" t="e">
        <f t="shared" si="42"/>
        <v>#N/A</v>
      </c>
      <c r="I133" s="550" t="str">
        <f t="shared" si="42"/>
        <v>Jun</v>
      </c>
      <c r="J133" s="550" t="str">
        <f t="shared" si="42"/>
        <v>FY25</v>
      </c>
      <c r="K133" s="550" t="str">
        <f t="shared" si="42"/>
        <v>FCCS_Other Data</v>
      </c>
      <c r="L133" s="550" t="str">
        <f t="shared" si="42"/>
        <v>FCCS_No Intercompany</v>
      </c>
      <c r="M133" s="550" t="str">
        <f t="shared" si="42"/>
        <v>Non_Psoft</v>
      </c>
      <c r="N133" s="550" t="str">
        <f t="shared" si="42"/>
        <v>No Custom2</v>
      </c>
      <c r="O133" s="550" t="str">
        <f t="shared" si="42"/>
        <v>No Custom3</v>
      </c>
      <c r="P133" s="550" t="str">
        <f t="shared" si="45"/>
        <v>CA_XFER_ADD</v>
      </c>
      <c r="Q133" s="550" t="str">
        <f t="shared" si="43"/>
        <v>Actual</v>
      </c>
      <c r="R133" s="550" t="str">
        <f t="shared" si="43"/>
        <v>FCCS_YTD_Input</v>
      </c>
      <c r="S133" s="550" t="str">
        <f t="shared" si="43"/>
        <v>No Custom4</v>
      </c>
      <c r="T133" s="550" t="str">
        <f t="shared" si="37"/>
        <v>FCCS_Entity Input</v>
      </c>
    </row>
    <row r="134" spans="1:20" x14ac:dyDescent="0.25">
      <c r="A134" s="548" t="s">
        <v>962</v>
      </c>
      <c r="B134" s="548" t="s">
        <v>269</v>
      </c>
      <c r="C134" s="549" t="str">
        <f t="shared" si="44"/>
        <v>CA_XFER_ADD</v>
      </c>
      <c r="D134" s="533" t="str">
        <f>[1]!HsSetValue(E134,"FCC","Scenario#"&amp;Q134&amp;";Years#"&amp;J134&amp;";Period#"&amp;I134&amp;";View#"&amp;R134&amp;";Entity#"&amp;H134&amp;";Data Source#"&amp;K134&amp;";Account#"&amp;F134&amp;";Intercompany#"&amp;L134&amp;";Movement#"&amp;P134&amp;";Consolidation#"&amp;T134&amp;";Custom1#"&amp;M134&amp;";Custom2#"&amp;N134&amp;";Custom3#"&amp;O134&amp;";Custom4#"&amp;S134&amp;"")</f>
        <v>#Invalid Syntax</v>
      </c>
      <c r="E134" s="547">
        <f>+'Capital Assets'!$P$23</f>
        <v>0</v>
      </c>
      <c r="F134" s="550">
        <f>+$F$7</f>
        <v>1575000</v>
      </c>
      <c r="G134" s="550" t="s">
        <v>970</v>
      </c>
      <c r="H134" s="550" t="e">
        <f t="shared" si="42"/>
        <v>#N/A</v>
      </c>
      <c r="I134" s="550" t="str">
        <f t="shared" si="42"/>
        <v>Jun</v>
      </c>
      <c r="J134" s="550" t="str">
        <f t="shared" si="42"/>
        <v>FY25</v>
      </c>
      <c r="K134" s="550" t="str">
        <f t="shared" si="42"/>
        <v>FCCS_Other Data</v>
      </c>
      <c r="L134" s="550" t="str">
        <f t="shared" si="42"/>
        <v>FCCS_No Intercompany</v>
      </c>
      <c r="M134" s="550" t="str">
        <f t="shared" si="42"/>
        <v>Non_Psoft</v>
      </c>
      <c r="N134" s="550" t="str">
        <f t="shared" si="42"/>
        <v>No Custom2</v>
      </c>
      <c r="O134" s="550" t="str">
        <f t="shared" si="42"/>
        <v>No Custom3</v>
      </c>
      <c r="P134" s="550" t="str">
        <f t="shared" si="45"/>
        <v>CA_XFER_ADD</v>
      </c>
      <c r="Q134" s="550" t="str">
        <f t="shared" si="43"/>
        <v>Actual</v>
      </c>
      <c r="R134" s="550" t="str">
        <f t="shared" si="43"/>
        <v>FCCS_YTD_Input</v>
      </c>
      <c r="S134" s="550" t="str">
        <f t="shared" si="43"/>
        <v>No Custom4</v>
      </c>
      <c r="T134" s="550" t="str">
        <f t="shared" si="37"/>
        <v>FCCS_Entity Input</v>
      </c>
    </row>
    <row r="135" spans="1:20" x14ac:dyDescent="0.25">
      <c r="A135" s="548" t="s">
        <v>962</v>
      </c>
      <c r="B135" s="548" t="s">
        <v>271</v>
      </c>
      <c r="C135" s="549" t="str">
        <f t="shared" si="44"/>
        <v>CA_XFER_ADD</v>
      </c>
      <c r="D135" s="533" t="str">
        <f>[1]!HsSetValue(E135,"FCC","Scenario#"&amp;Q135&amp;";Years#"&amp;J135&amp;";Period#"&amp;I135&amp;";View#"&amp;R135&amp;";Entity#"&amp;H135&amp;";Data Source#"&amp;K135&amp;";Account#"&amp;F135&amp;";Intercompany#"&amp;L135&amp;";Movement#"&amp;P135&amp;";Consolidation#"&amp;T135&amp;";Custom1#"&amp;M135&amp;";Custom2#"&amp;N135&amp;";Custom3#"&amp;O135&amp;";Custom4#"&amp;S135&amp;"")</f>
        <v>#Invalid Syntax</v>
      </c>
      <c r="E135" s="547">
        <f>+'Capital Assets'!$P$24</f>
        <v>0</v>
      </c>
      <c r="F135" s="550">
        <f>+$F$8</f>
        <v>1576000</v>
      </c>
      <c r="G135" s="550" t="s">
        <v>971</v>
      </c>
      <c r="H135" s="550" t="e">
        <f t="shared" si="42"/>
        <v>#N/A</v>
      </c>
      <c r="I135" s="550" t="str">
        <f t="shared" si="42"/>
        <v>Jun</v>
      </c>
      <c r="J135" s="550" t="str">
        <f t="shared" si="42"/>
        <v>FY25</v>
      </c>
      <c r="K135" s="550" t="str">
        <f t="shared" si="42"/>
        <v>FCCS_Other Data</v>
      </c>
      <c r="L135" s="550" t="str">
        <f t="shared" si="42"/>
        <v>FCCS_No Intercompany</v>
      </c>
      <c r="M135" s="550" t="str">
        <f t="shared" si="42"/>
        <v>Non_Psoft</v>
      </c>
      <c r="N135" s="550" t="str">
        <f t="shared" si="42"/>
        <v>No Custom2</v>
      </c>
      <c r="O135" s="550" t="str">
        <f t="shared" si="42"/>
        <v>No Custom3</v>
      </c>
      <c r="P135" s="550" t="str">
        <f t="shared" si="45"/>
        <v>CA_XFER_ADD</v>
      </c>
      <c r="Q135" s="550" t="str">
        <f t="shared" si="43"/>
        <v>Actual</v>
      </c>
      <c r="R135" s="550" t="str">
        <f t="shared" si="43"/>
        <v>FCCS_YTD_Input</v>
      </c>
      <c r="S135" s="550" t="str">
        <f t="shared" si="43"/>
        <v>No Custom4</v>
      </c>
      <c r="T135" s="550" t="str">
        <f t="shared" si="37"/>
        <v>FCCS_Entity Input</v>
      </c>
    </row>
    <row r="136" spans="1:20" x14ac:dyDescent="0.25">
      <c r="A136" s="548" t="s">
        <v>962</v>
      </c>
      <c r="B136" s="548" t="s">
        <v>272</v>
      </c>
      <c r="C136" s="549" t="str">
        <f t="shared" si="44"/>
        <v>CA_XFER_ADD</v>
      </c>
      <c r="D136" s="533" t="str">
        <f>[1]!HsSetValue(E136,"FCC","Scenario#"&amp;Q136&amp;";Years#"&amp;J136&amp;";Period#"&amp;I136&amp;";View#"&amp;R136&amp;";Entity#"&amp;H136&amp;";Data Source#"&amp;K136&amp;";Account#"&amp;F136&amp;";Intercompany#"&amp;L136&amp;";Movement#"&amp;P136&amp;";Consolidation#"&amp;T136&amp;";Custom1#"&amp;M136&amp;";Custom2#"&amp;N136&amp;";Custom3#"&amp;O136&amp;";Custom4#"&amp;S136&amp;"")</f>
        <v>#Invalid Syntax</v>
      </c>
      <c r="E136" s="547">
        <f>+'Capital Assets'!$P$25</f>
        <v>0</v>
      </c>
      <c r="F136" s="550">
        <f>+$F$9</f>
        <v>1582000</v>
      </c>
      <c r="G136" s="550" t="s">
        <v>972</v>
      </c>
      <c r="H136" s="550" t="e">
        <f t="shared" si="42"/>
        <v>#N/A</v>
      </c>
      <c r="I136" s="550" t="str">
        <f t="shared" si="42"/>
        <v>Jun</v>
      </c>
      <c r="J136" s="550" t="str">
        <f t="shared" si="42"/>
        <v>FY25</v>
      </c>
      <c r="K136" s="550" t="str">
        <f t="shared" si="42"/>
        <v>FCCS_Other Data</v>
      </c>
      <c r="L136" s="550" t="str">
        <f t="shared" si="42"/>
        <v>FCCS_No Intercompany</v>
      </c>
      <c r="M136" s="550" t="str">
        <f t="shared" si="42"/>
        <v>Non_Psoft</v>
      </c>
      <c r="N136" s="550" t="str">
        <f t="shared" si="42"/>
        <v>No Custom2</v>
      </c>
      <c r="O136" s="550" t="str">
        <f t="shared" si="42"/>
        <v>No Custom3</v>
      </c>
      <c r="P136" s="550" t="str">
        <f t="shared" si="45"/>
        <v>CA_XFER_ADD</v>
      </c>
      <c r="Q136" s="550" t="str">
        <f t="shared" si="43"/>
        <v>Actual</v>
      </c>
      <c r="R136" s="550" t="str">
        <f t="shared" si="43"/>
        <v>FCCS_YTD_Input</v>
      </c>
      <c r="S136" s="550" t="str">
        <f t="shared" si="43"/>
        <v>No Custom4</v>
      </c>
      <c r="T136" s="550" t="str">
        <f t="shared" si="37"/>
        <v>FCCS_Entity Input</v>
      </c>
    </row>
    <row r="137" spans="1:20" x14ac:dyDescent="0.25">
      <c r="A137" s="548" t="s">
        <v>962</v>
      </c>
      <c r="B137" s="548" t="s">
        <v>273</v>
      </c>
      <c r="C137" s="549" t="str">
        <f t="shared" si="44"/>
        <v>CA_XFER_ADD</v>
      </c>
      <c r="D137" s="533" t="str">
        <f>[1]!HsSetValue(E137,"FCC","Scenario#"&amp;Q137&amp;";Years#"&amp;J137&amp;";Period#"&amp;I137&amp;";View#"&amp;R137&amp;";Entity#"&amp;H137&amp;";Data Source#"&amp;K137&amp;";Account#"&amp;F137&amp;";Intercompany#"&amp;L137&amp;";Movement#"&amp;P137&amp;";Consolidation#"&amp;T137&amp;";Custom1#"&amp;M137&amp;";Custom2#"&amp;N137&amp;";Custom3#"&amp;O137&amp;";Custom4#"&amp;S137&amp;"")</f>
        <v>#Invalid Syntax</v>
      </c>
      <c r="E137" s="547">
        <f>+'Capital Assets'!$P$26</f>
        <v>0</v>
      </c>
      <c r="F137" s="550">
        <f>+$F$10</f>
        <v>1574000</v>
      </c>
      <c r="G137" s="550" t="s">
        <v>973</v>
      </c>
      <c r="H137" s="550" t="e">
        <f t="shared" si="42"/>
        <v>#N/A</v>
      </c>
      <c r="I137" s="550" t="str">
        <f t="shared" si="42"/>
        <v>Jun</v>
      </c>
      <c r="J137" s="550" t="str">
        <f t="shared" si="42"/>
        <v>FY25</v>
      </c>
      <c r="K137" s="550" t="str">
        <f t="shared" si="42"/>
        <v>FCCS_Other Data</v>
      </c>
      <c r="L137" s="550" t="str">
        <f t="shared" si="42"/>
        <v>FCCS_No Intercompany</v>
      </c>
      <c r="M137" s="550" t="str">
        <f t="shared" si="42"/>
        <v>Non_Psoft</v>
      </c>
      <c r="N137" s="550" t="str">
        <f t="shared" si="42"/>
        <v>No Custom2</v>
      </c>
      <c r="O137" s="550" t="str">
        <f t="shared" si="42"/>
        <v>No Custom3</v>
      </c>
      <c r="P137" s="550" t="str">
        <f t="shared" si="45"/>
        <v>CA_XFER_ADD</v>
      </c>
      <c r="Q137" s="550" t="str">
        <f t="shared" si="43"/>
        <v>Actual</v>
      </c>
      <c r="R137" s="550" t="str">
        <f t="shared" si="43"/>
        <v>FCCS_YTD_Input</v>
      </c>
      <c r="S137" s="550" t="str">
        <f t="shared" si="43"/>
        <v>No Custom4</v>
      </c>
      <c r="T137" s="550" t="str">
        <f t="shared" si="37"/>
        <v>FCCS_Entity Input</v>
      </c>
    </row>
    <row r="138" spans="1:20" x14ac:dyDescent="0.25">
      <c r="A138" s="548" t="s">
        <v>962</v>
      </c>
      <c r="B138" s="548" t="s">
        <v>974</v>
      </c>
      <c r="C138" s="549" t="str">
        <f t="shared" si="44"/>
        <v>CA_XFER_ADD</v>
      </c>
      <c r="D138" s="533" t="str">
        <f>[1]!HsSetValue(E138,"FCC","Scenario#"&amp;Q138&amp;";Years#"&amp;J138&amp;";Period#"&amp;I138&amp;";View#"&amp;R138&amp;";Entity#"&amp;H138&amp;";Data Source#"&amp;K138&amp;";Account#"&amp;F138&amp;";Intercompany#"&amp;L138&amp;";Movement#"&amp;P138&amp;";Consolidation#"&amp;T138&amp;";Custom1#"&amp;M138&amp;";Custom2#"&amp;N138&amp;";Custom3#"&amp;O138&amp;";Custom4#"&amp;S138&amp;"")</f>
        <v>#Invalid Syntax</v>
      </c>
      <c r="E138" s="547">
        <f>+'Capital Assets'!$P$28</f>
        <v>0</v>
      </c>
      <c r="F138" s="550">
        <f>+$F$11</f>
        <v>1574100</v>
      </c>
      <c r="G138" s="550" t="s">
        <v>975</v>
      </c>
      <c r="H138" s="550" t="e">
        <f t="shared" si="42"/>
        <v>#N/A</v>
      </c>
      <c r="I138" s="550" t="str">
        <f t="shared" si="42"/>
        <v>Jun</v>
      </c>
      <c r="J138" s="550" t="str">
        <f t="shared" si="42"/>
        <v>FY25</v>
      </c>
      <c r="K138" s="550" t="str">
        <f t="shared" si="42"/>
        <v>FCCS_Other Data</v>
      </c>
      <c r="L138" s="550" t="str">
        <f t="shared" si="42"/>
        <v>FCCS_No Intercompany</v>
      </c>
      <c r="M138" s="550" t="str">
        <f t="shared" si="42"/>
        <v>Non_Psoft</v>
      </c>
      <c r="N138" s="550" t="str">
        <f t="shared" si="42"/>
        <v>No Custom2</v>
      </c>
      <c r="O138" s="550" t="str">
        <f t="shared" si="42"/>
        <v>No Custom3</v>
      </c>
      <c r="P138" s="550" t="str">
        <f t="shared" si="45"/>
        <v>CA_XFER_ADD</v>
      </c>
      <c r="Q138" s="550" t="str">
        <f t="shared" si="43"/>
        <v>Actual</v>
      </c>
      <c r="R138" s="550" t="str">
        <f t="shared" si="43"/>
        <v>FCCS_YTD_Input</v>
      </c>
      <c r="S138" s="550" t="str">
        <f t="shared" si="43"/>
        <v>No Custom4</v>
      </c>
      <c r="T138" s="550" t="str">
        <f t="shared" si="37"/>
        <v>FCCS_Entity Input</v>
      </c>
    </row>
    <row r="139" spans="1:20" x14ac:dyDescent="0.25">
      <c r="A139" s="548" t="s">
        <v>962</v>
      </c>
      <c r="B139" s="548" t="s">
        <v>976</v>
      </c>
      <c r="C139" s="549" t="str">
        <f t="shared" si="44"/>
        <v>CA_XFER_ADD</v>
      </c>
      <c r="D139" s="533" t="str">
        <f>[1]!HsSetValue(E139,"FCC","Scenario#"&amp;Q139&amp;";Years#"&amp;J139&amp;";Period#"&amp;I139&amp;";View#"&amp;R139&amp;";Entity#"&amp;H139&amp;";Data Source#"&amp;K139&amp;";Account#"&amp;F139&amp;";Intercompany#"&amp;L139&amp;";Movement#"&amp;P139&amp;";Consolidation#"&amp;T139&amp;";Custom1#"&amp;M139&amp;";Custom2#"&amp;N139&amp;";Custom3#"&amp;O139&amp;";Custom4#"&amp;S139&amp;"")</f>
        <v>#Invalid Syntax</v>
      </c>
      <c r="E139" s="547">
        <f>+'Capital Assets'!$P$29</f>
        <v>0</v>
      </c>
      <c r="F139" s="550">
        <f>+$F$12</f>
        <v>1574200</v>
      </c>
      <c r="G139" s="550" t="s">
        <v>977</v>
      </c>
      <c r="H139" s="550" t="e">
        <f t="shared" si="42"/>
        <v>#N/A</v>
      </c>
      <c r="I139" s="550" t="str">
        <f t="shared" si="42"/>
        <v>Jun</v>
      </c>
      <c r="J139" s="550" t="str">
        <f t="shared" si="42"/>
        <v>FY25</v>
      </c>
      <c r="K139" s="550" t="str">
        <f t="shared" si="42"/>
        <v>FCCS_Other Data</v>
      </c>
      <c r="L139" s="550" t="str">
        <f t="shared" si="42"/>
        <v>FCCS_No Intercompany</v>
      </c>
      <c r="M139" s="550" t="str">
        <f t="shared" si="42"/>
        <v>Non_Psoft</v>
      </c>
      <c r="N139" s="550" t="str">
        <f t="shared" si="42"/>
        <v>No Custom2</v>
      </c>
      <c r="O139" s="550" t="str">
        <f t="shared" si="42"/>
        <v>No Custom3</v>
      </c>
      <c r="P139" s="550" t="str">
        <f t="shared" si="45"/>
        <v>CA_XFER_ADD</v>
      </c>
      <c r="Q139" s="550" t="str">
        <f t="shared" si="43"/>
        <v>Actual</v>
      </c>
      <c r="R139" s="550" t="str">
        <f t="shared" si="43"/>
        <v>FCCS_YTD_Input</v>
      </c>
      <c r="S139" s="550" t="str">
        <f t="shared" si="43"/>
        <v>No Custom4</v>
      </c>
      <c r="T139" s="550" t="str">
        <f t="shared" si="37"/>
        <v>FCCS_Entity Input</v>
      </c>
    </row>
    <row r="140" spans="1:20" x14ac:dyDescent="0.25">
      <c r="A140" s="548" t="s">
        <v>962</v>
      </c>
      <c r="B140" s="548" t="s">
        <v>978</v>
      </c>
      <c r="C140" s="549" t="str">
        <f t="shared" si="44"/>
        <v>CA_XFER_ADD</v>
      </c>
      <c r="D140" s="533" t="str">
        <f>[1]!HsSetValue(E140,"FCC","Scenario#"&amp;Q140&amp;";Years#"&amp;J140&amp;";Period#"&amp;I140&amp;";View#"&amp;R140&amp;";Entity#"&amp;H140&amp;";Data Source#"&amp;K140&amp;";Account#"&amp;F140&amp;";Intercompany#"&amp;L140&amp;";Movement#"&amp;P140&amp;";Consolidation#"&amp;T140&amp;";Custom1#"&amp;M140&amp;";Custom2#"&amp;N140&amp;";Custom3#"&amp;O140&amp;";Custom4#"&amp;S140&amp;"")</f>
        <v>#Invalid Syntax</v>
      </c>
      <c r="E140" s="547">
        <f>+'Capital Assets'!$P$30</f>
        <v>0</v>
      </c>
      <c r="F140" s="550">
        <f>+$F$13</f>
        <v>1584000</v>
      </c>
      <c r="G140" s="550" t="s">
        <v>979</v>
      </c>
      <c r="H140" s="550" t="e">
        <f t="shared" si="42"/>
        <v>#N/A</v>
      </c>
      <c r="I140" s="550" t="str">
        <f t="shared" si="42"/>
        <v>Jun</v>
      </c>
      <c r="J140" s="550" t="str">
        <f t="shared" si="42"/>
        <v>FY25</v>
      </c>
      <c r="K140" s="550" t="str">
        <f t="shared" si="42"/>
        <v>FCCS_Other Data</v>
      </c>
      <c r="L140" s="550" t="str">
        <f t="shared" si="42"/>
        <v>FCCS_No Intercompany</v>
      </c>
      <c r="M140" s="550" t="str">
        <f t="shared" si="42"/>
        <v>Non_Psoft</v>
      </c>
      <c r="N140" s="550" t="str">
        <f t="shared" si="42"/>
        <v>No Custom2</v>
      </c>
      <c r="O140" s="550" t="str">
        <f t="shared" si="42"/>
        <v>No Custom3</v>
      </c>
      <c r="P140" s="550" t="str">
        <f t="shared" si="45"/>
        <v>CA_XFER_ADD</v>
      </c>
      <c r="Q140" s="550" t="str">
        <f t="shared" si="43"/>
        <v>Actual</v>
      </c>
      <c r="R140" s="550" t="str">
        <f t="shared" si="43"/>
        <v>FCCS_YTD_Input</v>
      </c>
      <c r="S140" s="550" t="str">
        <f t="shared" si="43"/>
        <v>No Custom4</v>
      </c>
      <c r="T140" s="550" t="str">
        <f t="shared" si="37"/>
        <v>FCCS_Entity Input</v>
      </c>
    </row>
    <row r="141" spans="1:20" x14ac:dyDescent="0.25">
      <c r="A141" s="548" t="s">
        <v>962</v>
      </c>
      <c r="B141" s="548" t="s">
        <v>280</v>
      </c>
      <c r="C141" s="549" t="str">
        <f t="shared" si="44"/>
        <v>CA_XFER_ADD</v>
      </c>
      <c r="D141" s="533" t="str">
        <f>[1]!HsSetValue(E141,"FCC","Scenario#"&amp;Q141&amp;";Years#"&amp;J141&amp;";Period#"&amp;I141&amp;";View#"&amp;R141&amp;";Entity#"&amp;H141&amp;";Data Source#"&amp;K141&amp;";Account#"&amp;F141&amp;";Intercompany#"&amp;L141&amp;";Movement#"&amp;P141&amp;";Consolidation#"&amp;T141&amp;";Custom1#"&amp;M141&amp;";Custom2#"&amp;N141&amp;";Custom3#"&amp;O141&amp;";Custom4#"&amp;S141&amp;"")</f>
        <v>#Invalid Syntax</v>
      </c>
      <c r="E141" s="547">
        <f>+'Capital Assets'!$P$32</f>
        <v>0</v>
      </c>
      <c r="F141" s="550">
        <f>+$F$14</f>
        <v>1583000</v>
      </c>
      <c r="G141" s="550" t="s">
        <v>980</v>
      </c>
      <c r="H141" s="550" t="e">
        <f t="shared" si="42"/>
        <v>#N/A</v>
      </c>
      <c r="I141" s="550" t="str">
        <f t="shared" si="42"/>
        <v>Jun</v>
      </c>
      <c r="J141" s="550" t="str">
        <f t="shared" si="42"/>
        <v>FY25</v>
      </c>
      <c r="K141" s="550" t="str">
        <f t="shared" si="42"/>
        <v>FCCS_Other Data</v>
      </c>
      <c r="L141" s="550" t="str">
        <f t="shared" si="42"/>
        <v>FCCS_No Intercompany</v>
      </c>
      <c r="M141" s="550" t="str">
        <f t="shared" si="42"/>
        <v>Non_Psoft</v>
      </c>
      <c r="N141" s="550" t="str">
        <f t="shared" si="42"/>
        <v>No Custom2</v>
      </c>
      <c r="O141" s="550" t="str">
        <f t="shared" si="42"/>
        <v>No Custom3</v>
      </c>
      <c r="P141" s="550" t="str">
        <f t="shared" si="45"/>
        <v>CA_XFER_ADD</v>
      </c>
      <c r="Q141" s="550" t="str">
        <f t="shared" si="43"/>
        <v>Actual</v>
      </c>
      <c r="R141" s="550" t="str">
        <f t="shared" si="43"/>
        <v>FCCS_YTD_Input</v>
      </c>
      <c r="S141" s="550" t="str">
        <f t="shared" si="43"/>
        <v>No Custom4</v>
      </c>
      <c r="T141" s="550" t="str">
        <f t="shared" si="37"/>
        <v>FCCS_Entity Input</v>
      </c>
    </row>
    <row r="142" spans="1:20" x14ac:dyDescent="0.25">
      <c r="D142" s="533"/>
    </row>
    <row r="143" spans="1:20" x14ac:dyDescent="0.25">
      <c r="A143" s="539" t="s">
        <v>962</v>
      </c>
      <c r="B143" s="539" t="s">
        <v>263</v>
      </c>
      <c r="C143" s="532" t="s">
        <v>996</v>
      </c>
      <c r="D143" s="533" t="str">
        <f>[1]!HsSetValue(E143,"FCC","Scenario#"&amp;Q143&amp;";Years#"&amp;J143&amp;";Period#"&amp;I143&amp;";View#"&amp;R143&amp;";Entity#"&amp;H143&amp;";Data Source#"&amp;K143&amp;";Account#"&amp;F143&amp;";Intercompany#"&amp;L143&amp;";Movement#"&amp;P143&amp;";Consolidation#"&amp;T143&amp;";Custom1#"&amp;M143&amp;";Custom2#"&amp;N143&amp;";Custom3#"&amp;O143&amp;";Custom4#"&amp;S143&amp;"")</f>
        <v>#Invalid Syntax</v>
      </c>
      <c r="E143" s="540">
        <f>+'Capital Assets'!$Q$18</f>
        <v>0</v>
      </c>
      <c r="F143" s="36">
        <f>+$F$2</f>
        <v>1581000</v>
      </c>
      <c r="G143" s="36" t="s">
        <v>964</v>
      </c>
      <c r="H143" s="36" t="e">
        <f t="shared" ref="H143:O155" si="46">+H$2</f>
        <v>#N/A</v>
      </c>
      <c r="I143" s="36" t="str">
        <f t="shared" si="46"/>
        <v>Jun</v>
      </c>
      <c r="J143" s="36" t="str">
        <f t="shared" si="46"/>
        <v>FY25</v>
      </c>
      <c r="K143" s="36" t="str">
        <f t="shared" si="46"/>
        <v>FCCS_Other Data</v>
      </c>
      <c r="L143" s="36" t="str">
        <f t="shared" si="46"/>
        <v>FCCS_No Intercompany</v>
      </c>
      <c r="M143" s="36" t="str">
        <f t="shared" si="46"/>
        <v>Non_Psoft</v>
      </c>
      <c r="N143" s="36" t="str">
        <f t="shared" si="46"/>
        <v>No Custom2</v>
      </c>
      <c r="O143" s="36" t="str">
        <f t="shared" si="46"/>
        <v>No Custom3</v>
      </c>
      <c r="P143" s="532" t="s">
        <v>997</v>
      </c>
      <c r="Q143" s="36" t="str">
        <f t="shared" ref="Q143:S158" si="47">+Q$2</f>
        <v>Actual</v>
      </c>
      <c r="R143" s="36" t="str">
        <f t="shared" si="47"/>
        <v>FCCS_YTD_Input</v>
      </c>
      <c r="S143" s="36" t="str">
        <f t="shared" si="43"/>
        <v>No Custom4</v>
      </c>
      <c r="T143" s="36" t="str">
        <f t="shared" si="37"/>
        <v>FCCS_Entity Input</v>
      </c>
    </row>
    <row r="144" spans="1:20" x14ac:dyDescent="0.25">
      <c r="A144" s="539" t="s">
        <v>962</v>
      </c>
      <c r="B144" s="539" t="s">
        <v>265</v>
      </c>
      <c r="C144" s="532" t="str">
        <f>+C143</f>
        <v>Del - Other -xfer</v>
      </c>
      <c r="D144" s="533" t="str">
        <f>[1]!HsSetValue(E144,"FCC","Scenario#"&amp;Q144&amp;";Years#"&amp;J144&amp;";Period#"&amp;I144&amp;";View#"&amp;R144&amp;";Entity#"&amp;H144&amp;";Data Source#"&amp;K144&amp;";Account#"&amp;F144&amp;";Intercompany#"&amp;L144&amp;";Movement#"&amp;P144&amp;";Consolidation#"&amp;T144&amp;";Custom1#"&amp;M144&amp;";Custom2#"&amp;N144&amp;";Custom3#"&amp;O144&amp;";Custom4#"&amp;S144&amp;"")</f>
        <v>#Invalid Syntax</v>
      </c>
      <c r="E144" s="540">
        <f>+'Capital Assets'!$Q$19</f>
        <v>0</v>
      </c>
      <c r="F144" s="36">
        <f>+$F$3</f>
        <v>1571000</v>
      </c>
      <c r="G144" s="36" t="s">
        <v>966</v>
      </c>
      <c r="H144" s="36" t="e">
        <f t="shared" si="46"/>
        <v>#N/A</v>
      </c>
      <c r="I144" s="36" t="str">
        <f t="shared" si="46"/>
        <v>Jun</v>
      </c>
      <c r="J144" s="36" t="str">
        <f t="shared" si="46"/>
        <v>FY25</v>
      </c>
      <c r="K144" s="36" t="str">
        <f t="shared" si="46"/>
        <v>FCCS_Other Data</v>
      </c>
      <c r="L144" s="36" t="str">
        <f t="shared" si="46"/>
        <v>FCCS_No Intercompany</v>
      </c>
      <c r="M144" s="36" t="str">
        <f t="shared" si="46"/>
        <v>Non_Psoft</v>
      </c>
      <c r="N144" s="36" t="str">
        <f t="shared" si="46"/>
        <v>No Custom2</v>
      </c>
      <c r="O144" s="36" t="str">
        <f t="shared" si="46"/>
        <v>No Custom3</v>
      </c>
      <c r="P144" s="36" t="str">
        <f>+P143</f>
        <v>CA_XFER_DEL</v>
      </c>
      <c r="Q144" s="36" t="str">
        <f t="shared" si="47"/>
        <v>Actual</v>
      </c>
      <c r="R144" s="36" t="str">
        <f t="shared" si="47"/>
        <v>FCCS_YTD_Input</v>
      </c>
      <c r="S144" s="36" t="str">
        <f t="shared" si="43"/>
        <v>No Custom4</v>
      </c>
      <c r="T144" s="36" t="str">
        <f t="shared" si="37"/>
        <v>FCCS_Entity Input</v>
      </c>
    </row>
    <row r="145" spans="1:20" x14ac:dyDescent="0.25">
      <c r="A145" s="539" t="s">
        <v>962</v>
      </c>
      <c r="B145" s="539" t="s">
        <v>266</v>
      </c>
      <c r="C145" s="532" t="str">
        <f t="shared" ref="C145:C155" si="48">+C144</f>
        <v>Del - Other -xfer</v>
      </c>
      <c r="D145" s="533" t="str">
        <f>[1]!HsSetValue(E145,"FCC","Scenario#"&amp;Q145&amp;";Years#"&amp;J145&amp;";Period#"&amp;I145&amp;";View#"&amp;R145&amp;";Entity#"&amp;H145&amp;";Data Source#"&amp;K145&amp;";Account#"&amp;F145&amp;";Intercompany#"&amp;L145&amp;";Movement#"&amp;P145&amp;";Consolidation#"&amp;T145&amp;";Custom1#"&amp;M145&amp;";Custom2#"&amp;N145&amp;";Custom3#"&amp;O145&amp;";Custom4#"&amp;S145&amp;"")</f>
        <v>#Invalid Syntax</v>
      </c>
      <c r="E145" s="540">
        <f>+'Capital Assets'!$Q$20</f>
        <v>0</v>
      </c>
      <c r="F145" s="36">
        <f>+$F$4</f>
        <v>1572000</v>
      </c>
      <c r="G145" s="36" t="s">
        <v>967</v>
      </c>
      <c r="H145" s="36" t="e">
        <f t="shared" si="46"/>
        <v>#N/A</v>
      </c>
      <c r="I145" s="36" t="str">
        <f t="shared" si="46"/>
        <v>Jun</v>
      </c>
      <c r="J145" s="36" t="str">
        <f t="shared" si="46"/>
        <v>FY25</v>
      </c>
      <c r="K145" s="36" t="str">
        <f t="shared" si="46"/>
        <v>FCCS_Other Data</v>
      </c>
      <c r="L145" s="36" t="str">
        <f t="shared" si="46"/>
        <v>FCCS_No Intercompany</v>
      </c>
      <c r="M145" s="36" t="str">
        <f t="shared" si="46"/>
        <v>Non_Psoft</v>
      </c>
      <c r="N145" s="36" t="str">
        <f t="shared" si="46"/>
        <v>No Custom2</v>
      </c>
      <c r="O145" s="36" t="str">
        <f t="shared" si="46"/>
        <v>No Custom3</v>
      </c>
      <c r="P145" s="36" t="str">
        <f t="shared" ref="P145:P155" si="49">+P144</f>
        <v>CA_XFER_DEL</v>
      </c>
      <c r="Q145" s="36" t="str">
        <f t="shared" si="47"/>
        <v>Actual</v>
      </c>
      <c r="R145" s="36" t="str">
        <f t="shared" si="47"/>
        <v>FCCS_YTD_Input</v>
      </c>
      <c r="S145" s="36" t="str">
        <f t="shared" si="47"/>
        <v>No Custom4</v>
      </c>
      <c r="T145" s="36" t="str">
        <f t="shared" si="37"/>
        <v>FCCS_Entity Input</v>
      </c>
    </row>
    <row r="146" spans="1:20" x14ac:dyDescent="0.25">
      <c r="A146" s="539" t="s">
        <v>962</v>
      </c>
      <c r="B146" s="539" t="s">
        <v>267</v>
      </c>
      <c r="C146" s="532" t="str">
        <f t="shared" si="48"/>
        <v>Del - Other -xfer</v>
      </c>
      <c r="D146" s="533" t="str">
        <f>[1]!HsSetValue(E146,"FCC","Scenario#"&amp;Q146&amp;";Years#"&amp;J146&amp;";Period#"&amp;I146&amp;";View#"&amp;R146&amp;";Entity#"&amp;H146&amp;";Data Source#"&amp;K146&amp;";Account#"&amp;F146&amp;";Intercompany#"&amp;L146&amp;";Movement#"&amp;P146&amp;";Consolidation#"&amp;T146&amp;";Custom1#"&amp;M146&amp;";Custom2#"&amp;N146&amp;";Custom3#"&amp;O146&amp;";Custom4#"&amp;S146&amp;"")</f>
        <v>#Invalid Syntax</v>
      </c>
      <c r="E146" s="540">
        <f>+'Capital Assets'!$Q$21</f>
        <v>0</v>
      </c>
      <c r="F146" s="36">
        <f>+$F$5</f>
        <v>1577000</v>
      </c>
      <c r="G146" s="36" t="s">
        <v>968</v>
      </c>
      <c r="H146" s="36" t="e">
        <f t="shared" si="46"/>
        <v>#N/A</v>
      </c>
      <c r="I146" s="36" t="str">
        <f t="shared" si="46"/>
        <v>Jun</v>
      </c>
      <c r="J146" s="36" t="str">
        <f t="shared" si="46"/>
        <v>FY25</v>
      </c>
      <c r="K146" s="36" t="str">
        <f t="shared" si="46"/>
        <v>FCCS_Other Data</v>
      </c>
      <c r="L146" s="36" t="str">
        <f t="shared" si="46"/>
        <v>FCCS_No Intercompany</v>
      </c>
      <c r="M146" s="36" t="str">
        <f t="shared" si="46"/>
        <v>Non_Psoft</v>
      </c>
      <c r="N146" s="36" t="str">
        <f t="shared" si="46"/>
        <v>No Custom2</v>
      </c>
      <c r="O146" s="36" t="str">
        <f t="shared" si="46"/>
        <v>No Custom3</v>
      </c>
      <c r="P146" s="36" t="str">
        <f t="shared" si="49"/>
        <v>CA_XFER_DEL</v>
      </c>
      <c r="Q146" s="36" t="str">
        <f t="shared" si="47"/>
        <v>Actual</v>
      </c>
      <c r="R146" s="36" t="str">
        <f t="shared" si="47"/>
        <v>FCCS_YTD_Input</v>
      </c>
      <c r="S146" s="36" t="str">
        <f t="shared" si="47"/>
        <v>No Custom4</v>
      </c>
      <c r="T146" s="36" t="str">
        <f t="shared" si="37"/>
        <v>FCCS_Entity Input</v>
      </c>
    </row>
    <row r="147" spans="1:20" x14ac:dyDescent="0.25">
      <c r="A147" s="539" t="s">
        <v>962</v>
      </c>
      <c r="B147" s="539" t="s">
        <v>324</v>
      </c>
      <c r="C147" s="532" t="str">
        <f t="shared" si="48"/>
        <v>Del - Other -xfer</v>
      </c>
      <c r="D147" s="533" t="str">
        <f>[1]!HsSetValue(E147,"FCC","Scenario#"&amp;Q147&amp;";Years#"&amp;J147&amp;";Period#"&amp;I147&amp;";View#"&amp;R147&amp;";Entity#"&amp;H147&amp;";Data Source#"&amp;K147&amp;";Account#"&amp;F147&amp;";Intercompany#"&amp;L147&amp;";Movement#"&amp;P147&amp;";Consolidation#"&amp;T147&amp;";Custom1#"&amp;M147&amp;";Custom2#"&amp;N147&amp;";Custom3#"&amp;O147&amp;";Custom4#"&amp;S147&amp;"")</f>
        <v>#Invalid Syntax</v>
      </c>
      <c r="E147" s="540">
        <f>+'Capital Assets'!$Q$22</f>
        <v>0</v>
      </c>
      <c r="F147" s="36">
        <f>+$F$6</f>
        <v>1573000</v>
      </c>
      <c r="G147" s="36" t="s">
        <v>969</v>
      </c>
      <c r="H147" s="36" t="e">
        <f t="shared" si="46"/>
        <v>#N/A</v>
      </c>
      <c r="I147" s="36" t="str">
        <f t="shared" si="46"/>
        <v>Jun</v>
      </c>
      <c r="J147" s="36" t="str">
        <f t="shared" si="46"/>
        <v>FY25</v>
      </c>
      <c r="K147" s="36" t="str">
        <f t="shared" si="46"/>
        <v>FCCS_Other Data</v>
      </c>
      <c r="L147" s="36" t="str">
        <f t="shared" si="46"/>
        <v>FCCS_No Intercompany</v>
      </c>
      <c r="M147" s="36" t="str">
        <f t="shared" si="46"/>
        <v>Non_Psoft</v>
      </c>
      <c r="N147" s="36" t="str">
        <f t="shared" si="46"/>
        <v>No Custom2</v>
      </c>
      <c r="O147" s="36" t="str">
        <f t="shared" si="46"/>
        <v>No Custom3</v>
      </c>
      <c r="P147" s="36" t="str">
        <f t="shared" si="49"/>
        <v>CA_XFER_DEL</v>
      </c>
      <c r="Q147" s="36" t="str">
        <f t="shared" si="47"/>
        <v>Actual</v>
      </c>
      <c r="R147" s="36" t="str">
        <f t="shared" si="47"/>
        <v>FCCS_YTD_Input</v>
      </c>
      <c r="S147" s="36" t="str">
        <f t="shared" si="47"/>
        <v>No Custom4</v>
      </c>
      <c r="T147" s="36" t="str">
        <f t="shared" si="37"/>
        <v>FCCS_Entity Input</v>
      </c>
    </row>
    <row r="148" spans="1:20" x14ac:dyDescent="0.25">
      <c r="A148" s="539" t="s">
        <v>962</v>
      </c>
      <c r="B148" s="539" t="s">
        <v>269</v>
      </c>
      <c r="C148" s="532" t="str">
        <f t="shared" si="48"/>
        <v>Del - Other -xfer</v>
      </c>
      <c r="D148" s="533" t="str">
        <f>[1]!HsSetValue(E148,"FCC","Scenario#"&amp;Q148&amp;";Years#"&amp;J148&amp;";Period#"&amp;I148&amp;";View#"&amp;R148&amp;";Entity#"&amp;H148&amp;";Data Source#"&amp;K148&amp;";Account#"&amp;F148&amp;";Intercompany#"&amp;L148&amp;";Movement#"&amp;P148&amp;";Consolidation#"&amp;T148&amp;";Custom1#"&amp;M148&amp;";Custom2#"&amp;N148&amp;";Custom3#"&amp;O148&amp;";Custom4#"&amp;S148&amp;"")</f>
        <v>#Invalid Syntax</v>
      </c>
      <c r="E148" s="540">
        <f>+'Capital Assets'!$Q$23</f>
        <v>0</v>
      </c>
      <c r="F148" s="36">
        <f>+$F$7</f>
        <v>1575000</v>
      </c>
      <c r="G148" s="36" t="s">
        <v>970</v>
      </c>
      <c r="H148" s="36" t="e">
        <f t="shared" si="46"/>
        <v>#N/A</v>
      </c>
      <c r="I148" s="36" t="str">
        <f t="shared" si="46"/>
        <v>Jun</v>
      </c>
      <c r="J148" s="36" t="str">
        <f t="shared" si="46"/>
        <v>FY25</v>
      </c>
      <c r="K148" s="36" t="str">
        <f t="shared" si="46"/>
        <v>FCCS_Other Data</v>
      </c>
      <c r="L148" s="36" t="str">
        <f t="shared" si="46"/>
        <v>FCCS_No Intercompany</v>
      </c>
      <c r="M148" s="36" t="str">
        <f t="shared" si="46"/>
        <v>Non_Psoft</v>
      </c>
      <c r="N148" s="36" t="str">
        <f t="shared" si="46"/>
        <v>No Custom2</v>
      </c>
      <c r="O148" s="36" t="str">
        <f t="shared" si="46"/>
        <v>No Custom3</v>
      </c>
      <c r="P148" s="36" t="str">
        <f t="shared" si="49"/>
        <v>CA_XFER_DEL</v>
      </c>
      <c r="Q148" s="36" t="str">
        <f t="shared" si="47"/>
        <v>Actual</v>
      </c>
      <c r="R148" s="36" t="str">
        <f t="shared" si="47"/>
        <v>FCCS_YTD_Input</v>
      </c>
      <c r="S148" s="36" t="str">
        <f t="shared" si="47"/>
        <v>No Custom4</v>
      </c>
      <c r="T148" s="36" t="str">
        <f t="shared" si="37"/>
        <v>FCCS_Entity Input</v>
      </c>
    </row>
    <row r="149" spans="1:20" x14ac:dyDescent="0.25">
      <c r="A149" s="539" t="s">
        <v>962</v>
      </c>
      <c r="B149" s="539" t="s">
        <v>271</v>
      </c>
      <c r="C149" s="532" t="str">
        <f t="shared" si="48"/>
        <v>Del - Other -xfer</v>
      </c>
      <c r="D149" s="533" t="str">
        <f>[1]!HsSetValue(E149,"FCC","Scenario#"&amp;Q149&amp;";Years#"&amp;J149&amp;";Period#"&amp;I149&amp;";View#"&amp;R149&amp;";Entity#"&amp;H149&amp;";Data Source#"&amp;K149&amp;";Account#"&amp;F149&amp;";Intercompany#"&amp;L149&amp;";Movement#"&amp;P149&amp;";Consolidation#"&amp;T149&amp;";Custom1#"&amp;M149&amp;";Custom2#"&amp;N149&amp;";Custom3#"&amp;O149&amp;";Custom4#"&amp;S149&amp;"")</f>
        <v>#Invalid Syntax</v>
      </c>
      <c r="E149" s="540">
        <f>+'Capital Assets'!$Q$24</f>
        <v>0</v>
      </c>
      <c r="F149" s="36">
        <f>+$F$8</f>
        <v>1576000</v>
      </c>
      <c r="G149" s="36" t="s">
        <v>971</v>
      </c>
      <c r="H149" s="36" t="e">
        <f t="shared" si="46"/>
        <v>#N/A</v>
      </c>
      <c r="I149" s="36" t="str">
        <f t="shared" si="46"/>
        <v>Jun</v>
      </c>
      <c r="J149" s="36" t="str">
        <f t="shared" si="46"/>
        <v>FY25</v>
      </c>
      <c r="K149" s="36" t="str">
        <f t="shared" si="46"/>
        <v>FCCS_Other Data</v>
      </c>
      <c r="L149" s="36" t="str">
        <f t="shared" si="46"/>
        <v>FCCS_No Intercompany</v>
      </c>
      <c r="M149" s="36" t="str">
        <f t="shared" si="46"/>
        <v>Non_Psoft</v>
      </c>
      <c r="N149" s="36" t="str">
        <f t="shared" si="46"/>
        <v>No Custom2</v>
      </c>
      <c r="O149" s="36" t="str">
        <f t="shared" si="46"/>
        <v>No Custom3</v>
      </c>
      <c r="P149" s="36" t="str">
        <f t="shared" si="49"/>
        <v>CA_XFER_DEL</v>
      </c>
      <c r="Q149" s="36" t="str">
        <f t="shared" si="47"/>
        <v>Actual</v>
      </c>
      <c r="R149" s="36" t="str">
        <f t="shared" si="47"/>
        <v>FCCS_YTD_Input</v>
      </c>
      <c r="S149" s="36" t="str">
        <f t="shared" si="47"/>
        <v>No Custom4</v>
      </c>
      <c r="T149" s="36" t="str">
        <f t="shared" si="37"/>
        <v>FCCS_Entity Input</v>
      </c>
    </row>
    <row r="150" spans="1:20" x14ac:dyDescent="0.25">
      <c r="A150" s="539" t="s">
        <v>962</v>
      </c>
      <c r="B150" s="539" t="s">
        <v>272</v>
      </c>
      <c r="C150" s="532" t="str">
        <f t="shared" si="48"/>
        <v>Del - Other -xfer</v>
      </c>
      <c r="D150" s="533" t="str">
        <f>[1]!HsSetValue(E150,"FCC","Scenario#"&amp;Q150&amp;";Years#"&amp;J150&amp;";Period#"&amp;I150&amp;";View#"&amp;R150&amp;";Entity#"&amp;H150&amp;";Data Source#"&amp;K150&amp;";Account#"&amp;F150&amp;";Intercompany#"&amp;L150&amp;";Movement#"&amp;P150&amp;";Consolidation#"&amp;T150&amp;";Custom1#"&amp;M150&amp;";Custom2#"&amp;N150&amp;";Custom3#"&amp;O150&amp;";Custom4#"&amp;S150&amp;"")</f>
        <v>#Invalid Syntax</v>
      </c>
      <c r="E150" s="540">
        <f>+'Capital Assets'!$Q$25</f>
        <v>0</v>
      </c>
      <c r="F150" s="36">
        <f>+$F$9</f>
        <v>1582000</v>
      </c>
      <c r="G150" s="36" t="s">
        <v>972</v>
      </c>
      <c r="H150" s="36" t="e">
        <f t="shared" si="46"/>
        <v>#N/A</v>
      </c>
      <c r="I150" s="36" t="str">
        <f t="shared" si="46"/>
        <v>Jun</v>
      </c>
      <c r="J150" s="36" t="str">
        <f t="shared" si="46"/>
        <v>FY25</v>
      </c>
      <c r="K150" s="36" t="str">
        <f t="shared" si="46"/>
        <v>FCCS_Other Data</v>
      </c>
      <c r="L150" s="36" t="str">
        <f t="shared" si="46"/>
        <v>FCCS_No Intercompany</v>
      </c>
      <c r="M150" s="36" t="str">
        <f t="shared" si="46"/>
        <v>Non_Psoft</v>
      </c>
      <c r="N150" s="36" t="str">
        <f t="shared" si="46"/>
        <v>No Custom2</v>
      </c>
      <c r="O150" s="36" t="str">
        <f t="shared" si="46"/>
        <v>No Custom3</v>
      </c>
      <c r="P150" s="36" t="str">
        <f t="shared" si="49"/>
        <v>CA_XFER_DEL</v>
      </c>
      <c r="Q150" s="36" t="str">
        <f t="shared" si="47"/>
        <v>Actual</v>
      </c>
      <c r="R150" s="36" t="str">
        <f t="shared" si="47"/>
        <v>FCCS_YTD_Input</v>
      </c>
      <c r="S150" s="36" t="str">
        <f t="shared" si="47"/>
        <v>No Custom4</v>
      </c>
      <c r="T150" s="36" t="str">
        <f t="shared" si="37"/>
        <v>FCCS_Entity Input</v>
      </c>
    </row>
    <row r="151" spans="1:20" x14ac:dyDescent="0.25">
      <c r="A151" s="539" t="s">
        <v>962</v>
      </c>
      <c r="B151" s="539" t="s">
        <v>273</v>
      </c>
      <c r="C151" s="532" t="str">
        <f t="shared" si="48"/>
        <v>Del - Other -xfer</v>
      </c>
      <c r="D151" s="533" t="str">
        <f>[1]!HsSetValue(E151,"FCC","Scenario#"&amp;Q151&amp;";Years#"&amp;J151&amp;";Period#"&amp;I151&amp;";View#"&amp;R151&amp;";Entity#"&amp;H151&amp;";Data Source#"&amp;K151&amp;";Account#"&amp;F151&amp;";Intercompany#"&amp;L151&amp;";Movement#"&amp;P151&amp;";Consolidation#"&amp;T151&amp;";Custom1#"&amp;M151&amp;";Custom2#"&amp;N151&amp;";Custom3#"&amp;O151&amp;";Custom4#"&amp;S151&amp;"")</f>
        <v>#Invalid Syntax</v>
      </c>
      <c r="E151" s="540">
        <f>+'Capital Assets'!$Q$26</f>
        <v>0</v>
      </c>
      <c r="F151" s="36">
        <f>+$F$10</f>
        <v>1574000</v>
      </c>
      <c r="G151" s="36" t="s">
        <v>973</v>
      </c>
      <c r="H151" s="36" t="e">
        <f t="shared" si="46"/>
        <v>#N/A</v>
      </c>
      <c r="I151" s="36" t="str">
        <f t="shared" si="46"/>
        <v>Jun</v>
      </c>
      <c r="J151" s="36" t="str">
        <f t="shared" si="46"/>
        <v>FY25</v>
      </c>
      <c r="K151" s="36" t="str">
        <f t="shared" si="46"/>
        <v>FCCS_Other Data</v>
      </c>
      <c r="L151" s="36" t="str">
        <f t="shared" si="46"/>
        <v>FCCS_No Intercompany</v>
      </c>
      <c r="M151" s="36" t="str">
        <f t="shared" si="46"/>
        <v>Non_Psoft</v>
      </c>
      <c r="N151" s="36" t="str">
        <f t="shared" si="46"/>
        <v>No Custom2</v>
      </c>
      <c r="O151" s="36" t="str">
        <f t="shared" si="46"/>
        <v>No Custom3</v>
      </c>
      <c r="P151" s="36" t="str">
        <f t="shared" si="49"/>
        <v>CA_XFER_DEL</v>
      </c>
      <c r="Q151" s="36" t="str">
        <f t="shared" si="47"/>
        <v>Actual</v>
      </c>
      <c r="R151" s="36" t="str">
        <f t="shared" si="47"/>
        <v>FCCS_YTD_Input</v>
      </c>
      <c r="S151" s="36" t="str">
        <f t="shared" si="47"/>
        <v>No Custom4</v>
      </c>
      <c r="T151" s="36" t="str">
        <f t="shared" si="37"/>
        <v>FCCS_Entity Input</v>
      </c>
    </row>
    <row r="152" spans="1:20" x14ac:dyDescent="0.25">
      <c r="A152" s="539" t="s">
        <v>962</v>
      </c>
      <c r="B152" s="539" t="s">
        <v>974</v>
      </c>
      <c r="C152" s="532" t="str">
        <f t="shared" si="48"/>
        <v>Del - Other -xfer</v>
      </c>
      <c r="D152" s="533" t="str">
        <f>[1]!HsSetValue(E152,"FCC","Scenario#"&amp;Q152&amp;";Years#"&amp;J152&amp;";Period#"&amp;I152&amp;";View#"&amp;R152&amp;";Entity#"&amp;H152&amp;";Data Source#"&amp;K152&amp;";Account#"&amp;F152&amp;";Intercompany#"&amp;L152&amp;";Movement#"&amp;P152&amp;";Consolidation#"&amp;T152&amp;";Custom1#"&amp;M152&amp;";Custom2#"&amp;N152&amp;";Custom3#"&amp;O152&amp;";Custom4#"&amp;S152&amp;"")</f>
        <v>#Invalid Syntax</v>
      </c>
      <c r="E152" s="540">
        <f>+'Capital Assets'!$Q$28</f>
        <v>0</v>
      </c>
      <c r="F152" s="36">
        <f>+$F$11</f>
        <v>1574100</v>
      </c>
      <c r="G152" s="36" t="s">
        <v>975</v>
      </c>
      <c r="H152" s="36" t="e">
        <f t="shared" si="46"/>
        <v>#N/A</v>
      </c>
      <c r="I152" s="36" t="str">
        <f t="shared" si="46"/>
        <v>Jun</v>
      </c>
      <c r="J152" s="36" t="str">
        <f t="shared" si="46"/>
        <v>FY25</v>
      </c>
      <c r="K152" s="36" t="str">
        <f t="shared" si="46"/>
        <v>FCCS_Other Data</v>
      </c>
      <c r="L152" s="36" t="str">
        <f t="shared" si="46"/>
        <v>FCCS_No Intercompany</v>
      </c>
      <c r="M152" s="36" t="str">
        <f t="shared" si="46"/>
        <v>Non_Psoft</v>
      </c>
      <c r="N152" s="36" t="str">
        <f t="shared" si="46"/>
        <v>No Custom2</v>
      </c>
      <c r="O152" s="36" t="str">
        <f t="shared" si="46"/>
        <v>No Custom3</v>
      </c>
      <c r="P152" s="36" t="str">
        <f t="shared" si="49"/>
        <v>CA_XFER_DEL</v>
      </c>
      <c r="Q152" s="36" t="str">
        <f t="shared" si="47"/>
        <v>Actual</v>
      </c>
      <c r="R152" s="36" t="str">
        <f t="shared" si="47"/>
        <v>FCCS_YTD_Input</v>
      </c>
      <c r="S152" s="36" t="str">
        <f t="shared" si="47"/>
        <v>No Custom4</v>
      </c>
      <c r="T152" s="36" t="str">
        <f t="shared" si="37"/>
        <v>FCCS_Entity Input</v>
      </c>
    </row>
    <row r="153" spans="1:20" x14ac:dyDescent="0.25">
      <c r="A153" s="539" t="s">
        <v>962</v>
      </c>
      <c r="B153" s="539" t="s">
        <v>976</v>
      </c>
      <c r="C153" s="532" t="str">
        <f t="shared" si="48"/>
        <v>Del - Other -xfer</v>
      </c>
      <c r="D153" s="533" t="str">
        <f>[1]!HsSetValue(E153,"FCC","Scenario#"&amp;Q153&amp;";Years#"&amp;J153&amp;";Period#"&amp;I153&amp;";View#"&amp;R153&amp;";Entity#"&amp;H153&amp;";Data Source#"&amp;K153&amp;";Account#"&amp;F153&amp;";Intercompany#"&amp;L153&amp;";Movement#"&amp;P153&amp;";Consolidation#"&amp;T153&amp;";Custom1#"&amp;M153&amp;";Custom2#"&amp;N153&amp;";Custom3#"&amp;O153&amp;";Custom4#"&amp;S153&amp;"")</f>
        <v>#Invalid Syntax</v>
      </c>
      <c r="E153" s="540">
        <f>+'Capital Assets'!$Q$29</f>
        <v>0</v>
      </c>
      <c r="F153" s="36">
        <f>+$F$12</f>
        <v>1574200</v>
      </c>
      <c r="G153" s="36" t="s">
        <v>977</v>
      </c>
      <c r="H153" s="36" t="e">
        <f t="shared" si="46"/>
        <v>#N/A</v>
      </c>
      <c r="I153" s="36" t="str">
        <f t="shared" si="46"/>
        <v>Jun</v>
      </c>
      <c r="J153" s="36" t="str">
        <f t="shared" si="46"/>
        <v>FY25</v>
      </c>
      <c r="K153" s="36" t="str">
        <f t="shared" si="46"/>
        <v>FCCS_Other Data</v>
      </c>
      <c r="L153" s="36" t="str">
        <f t="shared" si="46"/>
        <v>FCCS_No Intercompany</v>
      </c>
      <c r="M153" s="36" t="str">
        <f t="shared" si="46"/>
        <v>Non_Psoft</v>
      </c>
      <c r="N153" s="36" t="str">
        <f t="shared" si="46"/>
        <v>No Custom2</v>
      </c>
      <c r="O153" s="36" t="str">
        <f t="shared" si="46"/>
        <v>No Custom3</v>
      </c>
      <c r="P153" s="36" t="str">
        <f t="shared" si="49"/>
        <v>CA_XFER_DEL</v>
      </c>
      <c r="Q153" s="36" t="str">
        <f t="shared" si="47"/>
        <v>Actual</v>
      </c>
      <c r="R153" s="36" t="str">
        <f t="shared" si="47"/>
        <v>FCCS_YTD_Input</v>
      </c>
      <c r="S153" s="36" t="str">
        <f t="shared" si="47"/>
        <v>No Custom4</v>
      </c>
      <c r="T153" s="36" t="str">
        <f t="shared" si="37"/>
        <v>FCCS_Entity Input</v>
      </c>
    </row>
    <row r="154" spans="1:20" x14ac:dyDescent="0.25">
      <c r="A154" s="539" t="s">
        <v>962</v>
      </c>
      <c r="B154" s="539" t="s">
        <v>978</v>
      </c>
      <c r="C154" s="532" t="str">
        <f t="shared" si="48"/>
        <v>Del - Other -xfer</v>
      </c>
      <c r="D154" s="533" t="str">
        <f>[1]!HsSetValue(E154,"FCC","Scenario#"&amp;Q154&amp;";Years#"&amp;J154&amp;";Period#"&amp;I154&amp;";View#"&amp;R154&amp;";Entity#"&amp;H154&amp;";Data Source#"&amp;K154&amp;";Account#"&amp;F154&amp;";Intercompany#"&amp;L154&amp;";Movement#"&amp;P154&amp;";Consolidation#"&amp;T154&amp;";Custom1#"&amp;M154&amp;";Custom2#"&amp;N154&amp;";Custom3#"&amp;O154&amp;";Custom4#"&amp;S154&amp;"")</f>
        <v>#Invalid Syntax</v>
      </c>
      <c r="E154" s="540">
        <f>+'Capital Assets'!$Q$30</f>
        <v>0</v>
      </c>
      <c r="F154" s="36">
        <f>+$F$13</f>
        <v>1584000</v>
      </c>
      <c r="G154" s="36" t="s">
        <v>979</v>
      </c>
      <c r="H154" s="36" t="e">
        <f t="shared" si="46"/>
        <v>#N/A</v>
      </c>
      <c r="I154" s="36" t="str">
        <f t="shared" si="46"/>
        <v>Jun</v>
      </c>
      <c r="J154" s="36" t="str">
        <f t="shared" si="46"/>
        <v>FY25</v>
      </c>
      <c r="K154" s="36" t="str">
        <f t="shared" si="46"/>
        <v>FCCS_Other Data</v>
      </c>
      <c r="L154" s="36" t="str">
        <f t="shared" si="46"/>
        <v>FCCS_No Intercompany</v>
      </c>
      <c r="M154" s="36" t="str">
        <f t="shared" si="46"/>
        <v>Non_Psoft</v>
      </c>
      <c r="N154" s="36" t="str">
        <f t="shared" si="46"/>
        <v>No Custom2</v>
      </c>
      <c r="O154" s="36" t="str">
        <f t="shared" si="46"/>
        <v>No Custom3</v>
      </c>
      <c r="P154" s="36" t="str">
        <f t="shared" si="49"/>
        <v>CA_XFER_DEL</v>
      </c>
      <c r="Q154" s="36" t="str">
        <f t="shared" si="47"/>
        <v>Actual</v>
      </c>
      <c r="R154" s="36" t="str">
        <f t="shared" si="47"/>
        <v>FCCS_YTD_Input</v>
      </c>
      <c r="S154" s="36" t="str">
        <f t="shared" si="47"/>
        <v>No Custom4</v>
      </c>
      <c r="T154" s="36" t="str">
        <f t="shared" si="37"/>
        <v>FCCS_Entity Input</v>
      </c>
    </row>
    <row r="155" spans="1:20" x14ac:dyDescent="0.25">
      <c r="A155" s="539" t="s">
        <v>962</v>
      </c>
      <c r="B155" s="539" t="s">
        <v>280</v>
      </c>
      <c r="C155" s="532" t="str">
        <f t="shared" si="48"/>
        <v>Del - Other -xfer</v>
      </c>
      <c r="D155" s="533" t="str">
        <f>[1]!HsSetValue(E155,"FCC","Scenario#"&amp;Q155&amp;";Years#"&amp;J155&amp;";Period#"&amp;I155&amp;";View#"&amp;R155&amp;";Entity#"&amp;H155&amp;";Data Source#"&amp;K155&amp;";Account#"&amp;F155&amp;";Intercompany#"&amp;L155&amp;";Movement#"&amp;P155&amp;";Consolidation#"&amp;T155&amp;";Custom1#"&amp;M155&amp;";Custom2#"&amp;N155&amp;";Custom3#"&amp;O155&amp;";Custom4#"&amp;S155&amp;"")</f>
        <v>#Invalid Syntax</v>
      </c>
      <c r="E155" s="540">
        <f>+'Capital Assets'!$Q$32</f>
        <v>0</v>
      </c>
      <c r="F155" s="36">
        <f>+$F$14</f>
        <v>1583000</v>
      </c>
      <c r="G155" s="36" t="s">
        <v>980</v>
      </c>
      <c r="H155" s="36" t="e">
        <f t="shared" si="46"/>
        <v>#N/A</v>
      </c>
      <c r="I155" s="36" t="str">
        <f t="shared" si="46"/>
        <v>Jun</v>
      </c>
      <c r="J155" s="36" t="str">
        <f t="shared" si="46"/>
        <v>FY25</v>
      </c>
      <c r="K155" s="36" t="str">
        <f t="shared" si="46"/>
        <v>FCCS_Other Data</v>
      </c>
      <c r="L155" s="36" t="str">
        <f t="shared" si="46"/>
        <v>FCCS_No Intercompany</v>
      </c>
      <c r="M155" s="36" t="str">
        <f t="shared" si="46"/>
        <v>Non_Psoft</v>
      </c>
      <c r="N155" s="36" t="str">
        <f t="shared" si="46"/>
        <v>No Custom2</v>
      </c>
      <c r="O155" s="36" t="str">
        <f t="shared" si="46"/>
        <v>No Custom3</v>
      </c>
      <c r="P155" s="36" t="str">
        <f t="shared" si="49"/>
        <v>CA_XFER_DEL</v>
      </c>
      <c r="Q155" s="36" t="str">
        <f t="shared" si="47"/>
        <v>Actual</v>
      </c>
      <c r="R155" s="36" t="str">
        <f t="shared" si="47"/>
        <v>FCCS_YTD_Input</v>
      </c>
      <c r="S155" s="36" t="str">
        <f t="shared" si="47"/>
        <v>No Custom4</v>
      </c>
      <c r="T155" s="36" t="str">
        <f t="shared" si="37"/>
        <v>FCCS_Entity Input</v>
      </c>
    </row>
    <row r="156" spans="1:20" x14ac:dyDescent="0.25">
      <c r="D156" s="533"/>
    </row>
    <row r="157" spans="1:20" x14ac:dyDescent="0.25">
      <c r="A157" s="541" t="s">
        <v>998</v>
      </c>
      <c r="B157" s="541" t="s">
        <v>265</v>
      </c>
      <c r="C157" s="532" t="s">
        <v>963</v>
      </c>
      <c r="D157" s="533" t="str">
        <f>[1]!HsSetValue(E157,"FCC","Scenario#"&amp;Q157&amp;";Years#"&amp;J157&amp;";Period#"&amp;I157&amp;";View#"&amp;R157&amp;";Entity#"&amp;H157&amp;";Data Source#"&amp;K157&amp;";Account#"&amp;F157&amp;";Intercompany#"&amp;L157&amp;";Movement#"&amp;P157&amp;";Consolidation#"&amp;T157&amp;";Custom1#"&amp;M157&amp;";Custom2#"&amp;N157&amp;";Custom3#"&amp;O157&amp;";Custom4#"&amp;S157&amp;"")</f>
        <v>#Invalid Syntax</v>
      </c>
      <c r="E157" s="540">
        <f>(Depreciation!$E$20)*-1</f>
        <v>0</v>
      </c>
      <c r="F157" s="36">
        <v>1579100</v>
      </c>
      <c r="G157" s="36" t="s">
        <v>999</v>
      </c>
      <c r="H157" s="36" t="e">
        <f t="shared" ref="H157:O172" si="50">+H$2</f>
        <v>#N/A</v>
      </c>
      <c r="I157" s="36" t="str">
        <f t="shared" si="50"/>
        <v>Jun</v>
      </c>
      <c r="J157" s="36" t="str">
        <f t="shared" si="50"/>
        <v>FY25</v>
      </c>
      <c r="K157" s="36" t="str">
        <f t="shared" si="50"/>
        <v>FCCS_Other Data</v>
      </c>
      <c r="L157" s="36" t="str">
        <f t="shared" si="50"/>
        <v>FCCS_No Intercompany</v>
      </c>
      <c r="M157" s="36" t="str">
        <f t="shared" si="50"/>
        <v>Non_Psoft</v>
      </c>
      <c r="N157" s="36" t="str">
        <f t="shared" si="50"/>
        <v>No Custom2</v>
      </c>
      <c r="O157" s="36" t="str">
        <f t="shared" si="50"/>
        <v>No Custom3</v>
      </c>
      <c r="P157" s="532" t="s">
        <v>965</v>
      </c>
      <c r="Q157" s="36" t="str">
        <f t="shared" ref="Q157:S172" si="51">+Q$2</f>
        <v>Actual</v>
      </c>
      <c r="R157" s="36" t="str">
        <f t="shared" si="51"/>
        <v>FCCS_YTD_Input</v>
      </c>
      <c r="S157" s="36" t="str">
        <f t="shared" si="47"/>
        <v>No Custom4</v>
      </c>
      <c r="T157" s="36" t="str">
        <f t="shared" si="37"/>
        <v>FCCS_Entity Input</v>
      </c>
    </row>
    <row r="158" spans="1:20" x14ac:dyDescent="0.25">
      <c r="A158" s="541" t="s">
        <v>998</v>
      </c>
      <c r="B158" s="541" t="s">
        <v>266</v>
      </c>
      <c r="C158" s="532" t="str">
        <f>+C157</f>
        <v>Beg Bal</v>
      </c>
      <c r="D158" s="533" t="str">
        <f>[1]!HsSetValue(E158,"FCC","Scenario#"&amp;Q158&amp;";Years#"&amp;J158&amp;";Period#"&amp;I158&amp;";View#"&amp;R158&amp;";Entity#"&amp;H158&amp;";Data Source#"&amp;K158&amp;";Account#"&amp;F158&amp;";Intercompany#"&amp;L158&amp;";Movement#"&amp;P158&amp;";Consolidation#"&amp;T158&amp;";Custom1#"&amp;M158&amp;";Custom2#"&amp;N158&amp;";Custom3#"&amp;O158&amp;";Custom4#"&amp;S158&amp;"")</f>
        <v>#Invalid Syntax</v>
      </c>
      <c r="E158" s="540">
        <f>(Depreciation!$E$21)*-1</f>
        <v>0</v>
      </c>
      <c r="F158" s="36">
        <v>1579200</v>
      </c>
      <c r="G158" s="36" t="s">
        <v>1000</v>
      </c>
      <c r="H158" s="36" t="e">
        <f t="shared" si="50"/>
        <v>#N/A</v>
      </c>
      <c r="I158" s="36" t="str">
        <f t="shared" si="50"/>
        <v>Jun</v>
      </c>
      <c r="J158" s="36" t="str">
        <f t="shared" si="50"/>
        <v>FY25</v>
      </c>
      <c r="K158" s="36" t="str">
        <f t="shared" si="50"/>
        <v>FCCS_Other Data</v>
      </c>
      <c r="L158" s="36" t="str">
        <f t="shared" si="50"/>
        <v>FCCS_No Intercompany</v>
      </c>
      <c r="M158" s="36" t="str">
        <f t="shared" si="50"/>
        <v>Non_Psoft</v>
      </c>
      <c r="N158" s="36" t="str">
        <f t="shared" si="50"/>
        <v>No Custom2</v>
      </c>
      <c r="O158" s="36" t="str">
        <f t="shared" si="50"/>
        <v>No Custom3</v>
      </c>
      <c r="P158" s="36" t="str">
        <f>+P157</f>
        <v>CA_BB</v>
      </c>
      <c r="Q158" s="36" t="str">
        <f t="shared" si="51"/>
        <v>Actual</v>
      </c>
      <c r="R158" s="36" t="str">
        <f t="shared" si="51"/>
        <v>FCCS_YTD_Input</v>
      </c>
      <c r="S158" s="36" t="str">
        <f t="shared" si="47"/>
        <v>No Custom4</v>
      </c>
      <c r="T158" s="36" t="str">
        <f t="shared" si="37"/>
        <v>FCCS_Entity Input</v>
      </c>
    </row>
    <row r="159" spans="1:20" x14ac:dyDescent="0.25">
      <c r="A159" s="541" t="s">
        <v>998</v>
      </c>
      <c r="B159" s="541" t="s">
        <v>267</v>
      </c>
      <c r="C159" s="532" t="str">
        <f t="shared" ref="C159:C165" si="52">+C158</f>
        <v>Beg Bal</v>
      </c>
      <c r="D159" s="533" t="str">
        <f>[1]!HsSetValue(E159,"FCC","Scenario#"&amp;Q159&amp;";Years#"&amp;J159&amp;";Period#"&amp;I159&amp;";View#"&amp;R159&amp;";Entity#"&amp;H159&amp;";Data Source#"&amp;K159&amp;";Account#"&amp;F159&amp;";Intercompany#"&amp;L159&amp;";Movement#"&amp;P159&amp;";Consolidation#"&amp;T159&amp;";Custom1#"&amp;M159&amp;";Custom2#"&amp;N159&amp;";Custom3#"&amp;O159&amp;";Custom4#"&amp;S159&amp;"")</f>
        <v>#Invalid Syntax</v>
      </c>
      <c r="E159" s="540">
        <f>(Depreciation!$E$22)*-1</f>
        <v>0</v>
      </c>
      <c r="F159" s="36">
        <v>1579700</v>
      </c>
      <c r="G159" s="36" t="s">
        <v>1001</v>
      </c>
      <c r="H159" s="36" t="e">
        <f t="shared" si="50"/>
        <v>#N/A</v>
      </c>
      <c r="I159" s="36" t="str">
        <f t="shared" si="50"/>
        <v>Jun</v>
      </c>
      <c r="J159" s="36" t="str">
        <f t="shared" si="50"/>
        <v>FY25</v>
      </c>
      <c r="K159" s="36" t="str">
        <f t="shared" si="50"/>
        <v>FCCS_Other Data</v>
      </c>
      <c r="L159" s="36" t="str">
        <f t="shared" si="50"/>
        <v>FCCS_No Intercompany</v>
      </c>
      <c r="M159" s="36" t="str">
        <f t="shared" si="50"/>
        <v>Non_Psoft</v>
      </c>
      <c r="N159" s="36" t="str">
        <f t="shared" si="50"/>
        <v>No Custom2</v>
      </c>
      <c r="O159" s="36" t="str">
        <f t="shared" si="50"/>
        <v>No Custom3</v>
      </c>
      <c r="P159" s="36" t="str">
        <f t="shared" ref="P159:P165" si="53">+P158</f>
        <v>CA_BB</v>
      </c>
      <c r="Q159" s="36" t="str">
        <f t="shared" si="51"/>
        <v>Actual</v>
      </c>
      <c r="R159" s="36" t="str">
        <f t="shared" si="51"/>
        <v>FCCS_YTD_Input</v>
      </c>
      <c r="S159" s="36" t="str">
        <f t="shared" si="51"/>
        <v>No Custom4</v>
      </c>
      <c r="T159" s="36" t="str">
        <f t="shared" si="37"/>
        <v>FCCS_Entity Input</v>
      </c>
    </row>
    <row r="160" spans="1:20" x14ac:dyDescent="0.25">
      <c r="A160" s="541" t="s">
        <v>998</v>
      </c>
      <c r="B160" s="541" t="s">
        <v>323</v>
      </c>
      <c r="C160" s="532" t="str">
        <f t="shared" si="52"/>
        <v>Beg Bal</v>
      </c>
      <c r="D160" s="533" t="str">
        <f>[1]!HsSetValue(E160,"FCC","Scenario#"&amp;Q160&amp;";Years#"&amp;J160&amp;";Period#"&amp;I160&amp;";View#"&amp;R160&amp;";Entity#"&amp;H160&amp;";Data Source#"&amp;K160&amp;";Account#"&amp;F160&amp;";Intercompany#"&amp;L160&amp;";Movement#"&amp;P160&amp;";Consolidation#"&amp;T160&amp;";Custom1#"&amp;M160&amp;";Custom2#"&amp;N160&amp;";Custom3#"&amp;O160&amp;";Custom4#"&amp;S160&amp;"")</f>
        <v>#Invalid Syntax</v>
      </c>
      <c r="E160" s="540">
        <f>(Depreciation!$E$23)*-1</f>
        <v>0</v>
      </c>
      <c r="F160" s="36">
        <v>1579300</v>
      </c>
      <c r="G160" s="36" t="s">
        <v>1002</v>
      </c>
      <c r="H160" s="36" t="e">
        <f t="shared" si="50"/>
        <v>#N/A</v>
      </c>
      <c r="I160" s="36" t="str">
        <f t="shared" si="50"/>
        <v>Jun</v>
      </c>
      <c r="J160" s="36" t="str">
        <f t="shared" si="50"/>
        <v>FY25</v>
      </c>
      <c r="K160" s="36" t="str">
        <f t="shared" si="50"/>
        <v>FCCS_Other Data</v>
      </c>
      <c r="L160" s="36" t="str">
        <f t="shared" si="50"/>
        <v>FCCS_No Intercompany</v>
      </c>
      <c r="M160" s="36" t="str">
        <f t="shared" si="50"/>
        <v>Non_Psoft</v>
      </c>
      <c r="N160" s="36" t="str">
        <f t="shared" si="50"/>
        <v>No Custom2</v>
      </c>
      <c r="O160" s="36" t="str">
        <f t="shared" si="50"/>
        <v>No Custom3</v>
      </c>
      <c r="P160" s="36" t="str">
        <f t="shared" si="53"/>
        <v>CA_BB</v>
      </c>
      <c r="Q160" s="36" t="str">
        <f t="shared" si="51"/>
        <v>Actual</v>
      </c>
      <c r="R160" s="36" t="str">
        <f t="shared" si="51"/>
        <v>FCCS_YTD_Input</v>
      </c>
      <c r="S160" s="36" t="str">
        <f t="shared" si="51"/>
        <v>No Custom4</v>
      </c>
      <c r="T160" s="36" t="str">
        <f t="shared" si="37"/>
        <v>FCCS_Entity Input</v>
      </c>
    </row>
    <row r="161" spans="1:20" x14ac:dyDescent="0.25">
      <c r="A161" s="541" t="s">
        <v>998</v>
      </c>
      <c r="B161" s="541" t="s">
        <v>269</v>
      </c>
      <c r="C161" s="532" t="str">
        <f t="shared" si="52"/>
        <v>Beg Bal</v>
      </c>
      <c r="D161" s="533" t="str">
        <f>[1]!HsSetValue(E161,"FCC","Scenario#"&amp;Q161&amp;";Years#"&amp;J161&amp;";Period#"&amp;I161&amp;";View#"&amp;R161&amp;";Entity#"&amp;H161&amp;";Data Source#"&amp;K161&amp;";Account#"&amp;F161&amp;";Intercompany#"&amp;L161&amp;";Movement#"&amp;P161&amp;";Consolidation#"&amp;T161&amp;";Custom1#"&amp;M161&amp;";Custom2#"&amp;N161&amp;";Custom3#"&amp;O161&amp;";Custom4#"&amp;S161&amp;"")</f>
        <v>#Invalid Syntax</v>
      </c>
      <c r="E161" s="540">
        <f>(Depreciation!$E$24)*-1</f>
        <v>0</v>
      </c>
      <c r="F161" s="36">
        <v>1579500</v>
      </c>
      <c r="G161" s="36" t="s">
        <v>1003</v>
      </c>
      <c r="H161" s="36" t="e">
        <f t="shared" si="50"/>
        <v>#N/A</v>
      </c>
      <c r="I161" s="36" t="str">
        <f t="shared" si="50"/>
        <v>Jun</v>
      </c>
      <c r="J161" s="36" t="str">
        <f t="shared" si="50"/>
        <v>FY25</v>
      </c>
      <c r="K161" s="36" t="str">
        <f t="shared" si="50"/>
        <v>FCCS_Other Data</v>
      </c>
      <c r="L161" s="36" t="str">
        <f t="shared" si="50"/>
        <v>FCCS_No Intercompany</v>
      </c>
      <c r="M161" s="36" t="str">
        <f t="shared" si="50"/>
        <v>Non_Psoft</v>
      </c>
      <c r="N161" s="36" t="str">
        <f t="shared" si="50"/>
        <v>No Custom2</v>
      </c>
      <c r="O161" s="36" t="str">
        <f t="shared" si="50"/>
        <v>No Custom3</v>
      </c>
      <c r="P161" s="36" t="str">
        <f t="shared" si="53"/>
        <v>CA_BB</v>
      </c>
      <c r="Q161" s="36" t="str">
        <f t="shared" si="51"/>
        <v>Actual</v>
      </c>
      <c r="R161" s="36" t="str">
        <f t="shared" si="51"/>
        <v>FCCS_YTD_Input</v>
      </c>
      <c r="S161" s="36" t="str">
        <f t="shared" si="51"/>
        <v>No Custom4</v>
      </c>
      <c r="T161" s="36" t="str">
        <f t="shared" si="37"/>
        <v>FCCS_Entity Input</v>
      </c>
    </row>
    <row r="162" spans="1:20" x14ac:dyDescent="0.25">
      <c r="A162" s="541" t="s">
        <v>998</v>
      </c>
      <c r="B162" s="541" t="s">
        <v>271</v>
      </c>
      <c r="C162" s="532" t="str">
        <f t="shared" si="52"/>
        <v>Beg Bal</v>
      </c>
      <c r="D162" s="533" t="str">
        <f>[1]!HsSetValue(E162,"FCC","Scenario#"&amp;Q162&amp;";Years#"&amp;J162&amp;";Period#"&amp;I162&amp;";View#"&amp;R162&amp;";Entity#"&amp;H162&amp;";Data Source#"&amp;K162&amp;";Account#"&amp;F162&amp;";Intercompany#"&amp;L162&amp;";Movement#"&amp;P162&amp;";Consolidation#"&amp;T162&amp;";Custom1#"&amp;M162&amp;";Custom2#"&amp;N162&amp;";Custom3#"&amp;O162&amp;";Custom4#"&amp;S162&amp;"")</f>
        <v>#Invalid Syntax</v>
      </c>
      <c r="E162" s="540">
        <f>(Depreciation!$E$25)*-1</f>
        <v>0</v>
      </c>
      <c r="F162" s="36">
        <v>1579600</v>
      </c>
      <c r="G162" s="36" t="s">
        <v>1004</v>
      </c>
      <c r="H162" s="36" t="e">
        <f t="shared" si="50"/>
        <v>#N/A</v>
      </c>
      <c r="I162" s="36" t="str">
        <f t="shared" si="50"/>
        <v>Jun</v>
      </c>
      <c r="J162" s="36" t="str">
        <f t="shared" si="50"/>
        <v>FY25</v>
      </c>
      <c r="K162" s="36" t="str">
        <f t="shared" si="50"/>
        <v>FCCS_Other Data</v>
      </c>
      <c r="L162" s="36" t="str">
        <f t="shared" si="50"/>
        <v>FCCS_No Intercompany</v>
      </c>
      <c r="M162" s="36" t="str">
        <f t="shared" si="50"/>
        <v>Non_Psoft</v>
      </c>
      <c r="N162" s="36" t="str">
        <f t="shared" si="50"/>
        <v>No Custom2</v>
      </c>
      <c r="O162" s="36" t="str">
        <f t="shared" si="50"/>
        <v>No Custom3</v>
      </c>
      <c r="P162" s="36" t="str">
        <f t="shared" si="53"/>
        <v>CA_BB</v>
      </c>
      <c r="Q162" s="36" t="str">
        <f t="shared" si="51"/>
        <v>Actual</v>
      </c>
      <c r="R162" s="36" t="str">
        <f t="shared" si="51"/>
        <v>FCCS_YTD_Input</v>
      </c>
      <c r="S162" s="36" t="str">
        <f t="shared" si="51"/>
        <v>No Custom4</v>
      </c>
      <c r="T162" s="36" t="str">
        <f t="shared" si="37"/>
        <v>FCCS_Entity Input</v>
      </c>
    </row>
    <row r="163" spans="1:20" x14ac:dyDescent="0.25">
      <c r="A163" s="541" t="s">
        <v>998</v>
      </c>
      <c r="B163" s="541" t="s">
        <v>273</v>
      </c>
      <c r="C163" s="532" t="str">
        <f t="shared" si="52"/>
        <v>Beg Bal</v>
      </c>
      <c r="D163" s="533" t="str">
        <f>[1]!HsSetValue(E163,"FCC","Scenario#"&amp;Q163&amp;";Years#"&amp;J163&amp;";Period#"&amp;I163&amp;";View#"&amp;R163&amp;";Entity#"&amp;H163&amp;";Data Source#"&amp;K163&amp;";Account#"&amp;F163&amp;";Intercompany#"&amp;L163&amp;";Movement#"&amp;P163&amp;";Consolidation#"&amp;T163&amp;";Custom1#"&amp;M163&amp;";Custom2#"&amp;N163&amp;";Custom3#"&amp;O163&amp;";Custom4#"&amp;S163&amp;"")</f>
        <v>#Invalid Syntax</v>
      </c>
      <c r="E163" s="540">
        <f>(Depreciation!$E$27)*-1</f>
        <v>0</v>
      </c>
      <c r="F163" s="36">
        <v>1579400</v>
      </c>
      <c r="G163" s="36" t="s">
        <v>1005</v>
      </c>
      <c r="H163" s="36" t="e">
        <f t="shared" si="50"/>
        <v>#N/A</v>
      </c>
      <c r="I163" s="36" t="str">
        <f t="shared" si="50"/>
        <v>Jun</v>
      </c>
      <c r="J163" s="36" t="str">
        <f t="shared" si="50"/>
        <v>FY25</v>
      </c>
      <c r="K163" s="36" t="str">
        <f t="shared" si="50"/>
        <v>FCCS_Other Data</v>
      </c>
      <c r="L163" s="36" t="str">
        <f t="shared" si="50"/>
        <v>FCCS_No Intercompany</v>
      </c>
      <c r="M163" s="36" t="str">
        <f t="shared" si="50"/>
        <v>Non_Psoft</v>
      </c>
      <c r="N163" s="36" t="str">
        <f t="shared" si="50"/>
        <v>No Custom2</v>
      </c>
      <c r="O163" s="36" t="str">
        <f t="shared" si="50"/>
        <v>No Custom3</v>
      </c>
      <c r="P163" s="36" t="str">
        <f t="shared" si="53"/>
        <v>CA_BB</v>
      </c>
      <c r="Q163" s="36" t="str">
        <f t="shared" si="51"/>
        <v>Actual</v>
      </c>
      <c r="R163" s="36" t="str">
        <f t="shared" si="51"/>
        <v>FCCS_YTD_Input</v>
      </c>
      <c r="S163" s="36" t="str">
        <f t="shared" si="51"/>
        <v>No Custom4</v>
      </c>
      <c r="T163" s="36" t="str">
        <f t="shared" si="37"/>
        <v>FCCS_Entity Input</v>
      </c>
    </row>
    <row r="164" spans="1:20" x14ac:dyDescent="0.25">
      <c r="A164" s="541" t="s">
        <v>998</v>
      </c>
      <c r="B164" s="541" t="s">
        <v>974</v>
      </c>
      <c r="C164" s="532" t="str">
        <f t="shared" si="52"/>
        <v>Beg Bal</v>
      </c>
      <c r="D164" s="533" t="str">
        <f>[1]!HsSetValue(E164,"FCC","Scenario#"&amp;Q164&amp;";Years#"&amp;J164&amp;";Period#"&amp;I164&amp;";View#"&amp;R164&amp;";Entity#"&amp;H164&amp;";Data Source#"&amp;K164&amp;";Account#"&amp;F164&amp;";Intercompany#"&amp;L164&amp;";Movement#"&amp;P164&amp;";Consolidation#"&amp;T164&amp;";Custom1#"&amp;M164&amp;";Custom2#"&amp;N164&amp;";Custom3#"&amp;O164&amp;";Custom4#"&amp;S164&amp;"")</f>
        <v>#Invalid Syntax</v>
      </c>
      <c r="E164" s="540">
        <f>(Depreciation!$E$29)*-1</f>
        <v>0</v>
      </c>
      <c r="F164" s="36">
        <v>1579410</v>
      </c>
      <c r="G164" s="36" t="s">
        <v>1006</v>
      </c>
      <c r="H164" s="36" t="e">
        <f t="shared" si="50"/>
        <v>#N/A</v>
      </c>
      <c r="I164" s="36" t="str">
        <f t="shared" si="50"/>
        <v>Jun</v>
      </c>
      <c r="J164" s="36" t="str">
        <f t="shared" si="50"/>
        <v>FY25</v>
      </c>
      <c r="K164" s="36" t="str">
        <f t="shared" si="50"/>
        <v>FCCS_Other Data</v>
      </c>
      <c r="L164" s="36" t="str">
        <f t="shared" si="50"/>
        <v>FCCS_No Intercompany</v>
      </c>
      <c r="M164" s="36" t="str">
        <f t="shared" si="50"/>
        <v>Non_Psoft</v>
      </c>
      <c r="N164" s="36" t="str">
        <f t="shared" si="50"/>
        <v>No Custom2</v>
      </c>
      <c r="O164" s="36" t="str">
        <f t="shared" si="50"/>
        <v>No Custom3</v>
      </c>
      <c r="P164" s="36" t="str">
        <f t="shared" si="53"/>
        <v>CA_BB</v>
      </c>
      <c r="Q164" s="36" t="str">
        <f t="shared" si="51"/>
        <v>Actual</v>
      </c>
      <c r="R164" s="36" t="str">
        <f t="shared" si="51"/>
        <v>FCCS_YTD_Input</v>
      </c>
      <c r="S164" s="36" t="str">
        <f t="shared" si="51"/>
        <v>No Custom4</v>
      </c>
      <c r="T164" s="36" t="str">
        <f t="shared" si="37"/>
        <v>FCCS_Entity Input</v>
      </c>
    </row>
    <row r="165" spans="1:20" x14ac:dyDescent="0.25">
      <c r="A165" s="541" t="s">
        <v>998</v>
      </c>
      <c r="B165" s="541" t="s">
        <v>976</v>
      </c>
      <c r="C165" s="532" t="str">
        <f t="shared" si="52"/>
        <v>Beg Bal</v>
      </c>
      <c r="D165" s="533" t="str">
        <f>[1]!HsSetValue(E165,"FCC","Scenario#"&amp;Q165&amp;";Years#"&amp;J165&amp;";Period#"&amp;I165&amp;";View#"&amp;R165&amp;";Entity#"&amp;H165&amp;";Data Source#"&amp;K165&amp;";Account#"&amp;F165&amp;";Intercompany#"&amp;L165&amp;";Movement#"&amp;P165&amp;";Consolidation#"&amp;T165&amp;";Custom1#"&amp;M165&amp;";Custom2#"&amp;N165&amp;";Custom3#"&amp;O165&amp;";Custom4#"&amp;S165&amp;"")</f>
        <v>#Invalid Syntax</v>
      </c>
      <c r="E165" s="540">
        <f>(Depreciation!$E$30)*-1</f>
        <v>0</v>
      </c>
      <c r="F165" s="36">
        <v>1579420</v>
      </c>
      <c r="G165" s="36" t="s">
        <v>1007</v>
      </c>
      <c r="H165" s="36" t="e">
        <f t="shared" si="50"/>
        <v>#N/A</v>
      </c>
      <c r="I165" s="36" t="str">
        <f t="shared" si="50"/>
        <v>Jun</v>
      </c>
      <c r="J165" s="36" t="str">
        <f t="shared" si="50"/>
        <v>FY25</v>
      </c>
      <c r="K165" s="36" t="str">
        <f t="shared" si="50"/>
        <v>FCCS_Other Data</v>
      </c>
      <c r="L165" s="36" t="str">
        <f t="shared" si="50"/>
        <v>FCCS_No Intercompany</v>
      </c>
      <c r="M165" s="36" t="str">
        <f t="shared" si="50"/>
        <v>Non_Psoft</v>
      </c>
      <c r="N165" s="36" t="str">
        <f t="shared" si="50"/>
        <v>No Custom2</v>
      </c>
      <c r="O165" s="36" t="str">
        <f t="shared" si="50"/>
        <v>No Custom3</v>
      </c>
      <c r="P165" s="36" t="str">
        <f t="shared" si="53"/>
        <v>CA_BB</v>
      </c>
      <c r="Q165" s="36" t="str">
        <f t="shared" si="51"/>
        <v>Actual</v>
      </c>
      <c r="R165" s="36" t="str">
        <f t="shared" si="51"/>
        <v>FCCS_YTD_Input</v>
      </c>
      <c r="S165" s="36" t="str">
        <f t="shared" si="51"/>
        <v>No Custom4</v>
      </c>
      <c r="T165" s="36" t="str">
        <f t="shared" si="37"/>
        <v>FCCS_Entity Input</v>
      </c>
    </row>
    <row r="166" spans="1:20" x14ac:dyDescent="0.25">
      <c r="D166" s="533"/>
    </row>
    <row r="167" spans="1:20" x14ac:dyDescent="0.25">
      <c r="A167" s="551" t="s">
        <v>998</v>
      </c>
      <c r="B167" s="551" t="s">
        <v>265</v>
      </c>
      <c r="C167" s="549" t="s">
        <v>981</v>
      </c>
      <c r="D167" s="533" t="str">
        <f>[1]!HsSetValue(E167,"FCC","Scenario#"&amp;Q167&amp;";Years#"&amp;J167&amp;";Period#"&amp;I167&amp;";View#"&amp;R167&amp;";Entity#"&amp;H167&amp;";Data Source#"&amp;K167&amp;";Account#"&amp;F167&amp;";Intercompany#"&amp;L167&amp;";Movement#"&amp;P167&amp;";Consolidation#"&amp;T167&amp;";Custom1#"&amp;M167&amp;";Custom2#"&amp;N167&amp;";Custom3#"&amp;O167&amp;";Custom4#"&amp;S167&amp;"")</f>
        <v>#Invalid Syntax</v>
      </c>
      <c r="E167" s="547">
        <f>(Depreciation!$F$20)*-1</f>
        <v>0</v>
      </c>
      <c r="F167" s="550">
        <v>1579100</v>
      </c>
      <c r="G167" s="550" t="s">
        <v>999</v>
      </c>
      <c r="H167" s="550" t="e">
        <f t="shared" si="50"/>
        <v>#N/A</v>
      </c>
      <c r="I167" s="550" t="str">
        <f t="shared" si="50"/>
        <v>Jun</v>
      </c>
      <c r="J167" s="550" t="str">
        <f t="shared" si="50"/>
        <v>FY25</v>
      </c>
      <c r="K167" s="550" t="str">
        <f t="shared" si="50"/>
        <v>FCCS_Other Data</v>
      </c>
      <c r="L167" s="550" t="str">
        <f t="shared" si="50"/>
        <v>FCCS_No Intercompany</v>
      </c>
      <c r="M167" s="550" t="str">
        <f t="shared" si="50"/>
        <v>Non_Psoft</v>
      </c>
      <c r="N167" s="550" t="str">
        <f t="shared" si="50"/>
        <v>No Custom2</v>
      </c>
      <c r="O167" s="550" t="str">
        <f t="shared" si="50"/>
        <v>No Custom3</v>
      </c>
      <c r="P167" s="549" t="s">
        <v>981</v>
      </c>
      <c r="Q167" s="550" t="str">
        <f t="shared" si="51"/>
        <v>Actual</v>
      </c>
      <c r="R167" s="550" t="str">
        <f t="shared" si="51"/>
        <v>FCCS_YTD_Input</v>
      </c>
      <c r="S167" s="550" t="str">
        <f t="shared" si="51"/>
        <v>No Custom4</v>
      </c>
      <c r="T167" s="550" t="str">
        <f t="shared" si="37"/>
        <v>FCCS_Entity Input</v>
      </c>
    </row>
    <row r="168" spans="1:20" x14ac:dyDescent="0.25">
      <c r="A168" s="551" t="s">
        <v>998</v>
      </c>
      <c r="B168" s="551" t="s">
        <v>266</v>
      </c>
      <c r="C168" s="549" t="str">
        <f>+C167</f>
        <v>CA_BBAdj</v>
      </c>
      <c r="D168" s="533" t="str">
        <f>[1]!HsSetValue(E168,"FCC","Scenario#"&amp;Q168&amp;";Years#"&amp;J168&amp;";Period#"&amp;I168&amp;";View#"&amp;R168&amp;";Entity#"&amp;H168&amp;";Data Source#"&amp;K168&amp;";Account#"&amp;F168&amp;";Intercompany#"&amp;L168&amp;";Movement#"&amp;P168&amp;";Consolidation#"&amp;T168&amp;";Custom1#"&amp;M168&amp;";Custom2#"&amp;N168&amp;";Custom3#"&amp;O168&amp;";Custom4#"&amp;S168&amp;"")</f>
        <v>#Invalid Syntax</v>
      </c>
      <c r="E168" s="547">
        <f>(Depreciation!$F$21)*-1</f>
        <v>0</v>
      </c>
      <c r="F168" s="550">
        <v>1579200</v>
      </c>
      <c r="G168" s="550" t="s">
        <v>1000</v>
      </c>
      <c r="H168" s="550" t="e">
        <f t="shared" si="50"/>
        <v>#N/A</v>
      </c>
      <c r="I168" s="550" t="str">
        <f t="shared" si="50"/>
        <v>Jun</v>
      </c>
      <c r="J168" s="550" t="str">
        <f t="shared" si="50"/>
        <v>FY25</v>
      </c>
      <c r="K168" s="550" t="str">
        <f t="shared" si="50"/>
        <v>FCCS_Other Data</v>
      </c>
      <c r="L168" s="550" t="str">
        <f t="shared" si="50"/>
        <v>FCCS_No Intercompany</v>
      </c>
      <c r="M168" s="550" t="str">
        <f t="shared" si="50"/>
        <v>Non_Psoft</v>
      </c>
      <c r="N168" s="550" t="str">
        <f t="shared" si="50"/>
        <v>No Custom2</v>
      </c>
      <c r="O168" s="550" t="str">
        <f t="shared" si="50"/>
        <v>No Custom3</v>
      </c>
      <c r="P168" s="550" t="str">
        <f>+P167</f>
        <v>CA_BBAdj</v>
      </c>
      <c r="Q168" s="550" t="str">
        <f t="shared" si="51"/>
        <v>Actual</v>
      </c>
      <c r="R168" s="550" t="str">
        <f t="shared" si="51"/>
        <v>FCCS_YTD_Input</v>
      </c>
      <c r="S168" s="550" t="str">
        <f t="shared" si="51"/>
        <v>No Custom4</v>
      </c>
      <c r="T168" s="550" t="str">
        <f t="shared" si="37"/>
        <v>FCCS_Entity Input</v>
      </c>
    </row>
    <row r="169" spans="1:20" x14ac:dyDescent="0.25">
      <c r="A169" s="551" t="s">
        <v>998</v>
      </c>
      <c r="B169" s="551" t="s">
        <v>267</v>
      </c>
      <c r="C169" s="549" t="str">
        <f t="shared" ref="C169:C175" si="54">+C168</f>
        <v>CA_BBAdj</v>
      </c>
      <c r="D169" s="533" t="str">
        <f>[1]!HsSetValue(E169,"FCC","Scenario#"&amp;Q169&amp;";Years#"&amp;J169&amp;";Period#"&amp;I169&amp;";View#"&amp;R169&amp;";Entity#"&amp;H169&amp;";Data Source#"&amp;K169&amp;";Account#"&amp;F169&amp;";Intercompany#"&amp;L169&amp;";Movement#"&amp;P169&amp;";Consolidation#"&amp;T169&amp;";Custom1#"&amp;M169&amp;";Custom2#"&amp;N169&amp;";Custom3#"&amp;O169&amp;";Custom4#"&amp;S169&amp;"")</f>
        <v>#Invalid Syntax</v>
      </c>
      <c r="E169" s="547">
        <f>(Depreciation!$F$22)*-1</f>
        <v>0</v>
      </c>
      <c r="F169" s="550">
        <v>1579700</v>
      </c>
      <c r="G169" s="550" t="s">
        <v>1001</v>
      </c>
      <c r="H169" s="550" t="e">
        <f t="shared" si="50"/>
        <v>#N/A</v>
      </c>
      <c r="I169" s="550" t="str">
        <f t="shared" si="50"/>
        <v>Jun</v>
      </c>
      <c r="J169" s="550" t="str">
        <f t="shared" si="50"/>
        <v>FY25</v>
      </c>
      <c r="K169" s="550" t="str">
        <f t="shared" si="50"/>
        <v>FCCS_Other Data</v>
      </c>
      <c r="L169" s="550" t="str">
        <f t="shared" si="50"/>
        <v>FCCS_No Intercompany</v>
      </c>
      <c r="M169" s="550" t="str">
        <f t="shared" si="50"/>
        <v>Non_Psoft</v>
      </c>
      <c r="N169" s="550" t="str">
        <f t="shared" si="50"/>
        <v>No Custom2</v>
      </c>
      <c r="O169" s="550" t="str">
        <f t="shared" si="50"/>
        <v>No Custom3</v>
      </c>
      <c r="P169" s="550" t="str">
        <f t="shared" ref="P169:P175" si="55">+P168</f>
        <v>CA_BBAdj</v>
      </c>
      <c r="Q169" s="550" t="str">
        <f t="shared" si="51"/>
        <v>Actual</v>
      </c>
      <c r="R169" s="550" t="str">
        <f t="shared" si="51"/>
        <v>FCCS_YTD_Input</v>
      </c>
      <c r="S169" s="550" t="str">
        <f t="shared" si="51"/>
        <v>No Custom4</v>
      </c>
      <c r="T169" s="550" t="str">
        <f t="shared" ref="T169:T212" si="56">T$2</f>
        <v>FCCS_Entity Input</v>
      </c>
    </row>
    <row r="170" spans="1:20" x14ac:dyDescent="0.25">
      <c r="A170" s="551" t="s">
        <v>998</v>
      </c>
      <c r="B170" s="551" t="s">
        <v>323</v>
      </c>
      <c r="C170" s="549" t="str">
        <f t="shared" si="54"/>
        <v>CA_BBAdj</v>
      </c>
      <c r="D170" s="533" t="str">
        <f>[1]!HsSetValue(E170,"FCC","Scenario#"&amp;Q170&amp;";Years#"&amp;J170&amp;";Period#"&amp;I170&amp;";View#"&amp;R170&amp;";Entity#"&amp;H170&amp;";Data Source#"&amp;K170&amp;";Account#"&amp;F170&amp;";Intercompany#"&amp;L170&amp;";Movement#"&amp;P170&amp;";Consolidation#"&amp;T170&amp;";Custom1#"&amp;M170&amp;";Custom2#"&amp;N170&amp;";Custom3#"&amp;O170&amp;";Custom4#"&amp;S170&amp;"")</f>
        <v>#Invalid Syntax</v>
      </c>
      <c r="E170" s="547">
        <f>(Depreciation!$F$23)*-1</f>
        <v>0</v>
      </c>
      <c r="F170" s="550">
        <v>1579300</v>
      </c>
      <c r="G170" s="550" t="s">
        <v>1002</v>
      </c>
      <c r="H170" s="550" t="e">
        <f t="shared" si="50"/>
        <v>#N/A</v>
      </c>
      <c r="I170" s="550" t="str">
        <f t="shared" si="50"/>
        <v>Jun</v>
      </c>
      <c r="J170" s="550" t="str">
        <f t="shared" si="50"/>
        <v>FY25</v>
      </c>
      <c r="K170" s="550" t="str">
        <f t="shared" si="50"/>
        <v>FCCS_Other Data</v>
      </c>
      <c r="L170" s="550" t="str">
        <f t="shared" si="50"/>
        <v>FCCS_No Intercompany</v>
      </c>
      <c r="M170" s="550" t="str">
        <f t="shared" si="50"/>
        <v>Non_Psoft</v>
      </c>
      <c r="N170" s="550" t="str">
        <f t="shared" si="50"/>
        <v>No Custom2</v>
      </c>
      <c r="O170" s="550" t="str">
        <f t="shared" si="50"/>
        <v>No Custom3</v>
      </c>
      <c r="P170" s="550" t="str">
        <f t="shared" si="55"/>
        <v>CA_BBAdj</v>
      </c>
      <c r="Q170" s="550" t="str">
        <f t="shared" si="51"/>
        <v>Actual</v>
      </c>
      <c r="R170" s="550" t="str">
        <f t="shared" si="51"/>
        <v>FCCS_YTD_Input</v>
      </c>
      <c r="S170" s="550" t="str">
        <f t="shared" si="51"/>
        <v>No Custom4</v>
      </c>
      <c r="T170" s="550" t="str">
        <f t="shared" si="56"/>
        <v>FCCS_Entity Input</v>
      </c>
    </row>
    <row r="171" spans="1:20" x14ac:dyDescent="0.25">
      <c r="A171" s="551" t="s">
        <v>998</v>
      </c>
      <c r="B171" s="551" t="s">
        <v>269</v>
      </c>
      <c r="C171" s="549" t="str">
        <f t="shared" si="54"/>
        <v>CA_BBAdj</v>
      </c>
      <c r="D171" s="533" t="str">
        <f>[1]!HsSetValue(E171,"FCC","Scenario#"&amp;Q171&amp;";Years#"&amp;J171&amp;";Period#"&amp;I171&amp;";View#"&amp;R171&amp;";Entity#"&amp;H171&amp;";Data Source#"&amp;K171&amp;";Account#"&amp;F171&amp;";Intercompany#"&amp;L171&amp;";Movement#"&amp;P171&amp;";Consolidation#"&amp;T171&amp;";Custom1#"&amp;M171&amp;";Custom2#"&amp;N171&amp;";Custom3#"&amp;O171&amp;";Custom4#"&amp;S171&amp;"")</f>
        <v>#Invalid Syntax</v>
      </c>
      <c r="E171" s="547">
        <f>(Depreciation!$F$24)*-1</f>
        <v>0</v>
      </c>
      <c r="F171" s="550">
        <v>1579500</v>
      </c>
      <c r="G171" s="550" t="s">
        <v>1003</v>
      </c>
      <c r="H171" s="550" t="e">
        <f t="shared" si="50"/>
        <v>#N/A</v>
      </c>
      <c r="I171" s="550" t="str">
        <f t="shared" si="50"/>
        <v>Jun</v>
      </c>
      <c r="J171" s="550" t="str">
        <f t="shared" si="50"/>
        <v>FY25</v>
      </c>
      <c r="K171" s="550" t="str">
        <f t="shared" si="50"/>
        <v>FCCS_Other Data</v>
      </c>
      <c r="L171" s="550" t="str">
        <f t="shared" si="50"/>
        <v>FCCS_No Intercompany</v>
      </c>
      <c r="M171" s="550" t="str">
        <f t="shared" si="50"/>
        <v>Non_Psoft</v>
      </c>
      <c r="N171" s="550" t="str">
        <f t="shared" si="50"/>
        <v>No Custom2</v>
      </c>
      <c r="O171" s="550" t="str">
        <f t="shared" si="50"/>
        <v>No Custom3</v>
      </c>
      <c r="P171" s="550" t="str">
        <f t="shared" si="55"/>
        <v>CA_BBAdj</v>
      </c>
      <c r="Q171" s="550" t="str">
        <f t="shared" si="51"/>
        <v>Actual</v>
      </c>
      <c r="R171" s="550" t="str">
        <f t="shared" si="51"/>
        <v>FCCS_YTD_Input</v>
      </c>
      <c r="S171" s="550" t="str">
        <f t="shared" si="51"/>
        <v>No Custom4</v>
      </c>
      <c r="T171" s="550" t="str">
        <f t="shared" si="56"/>
        <v>FCCS_Entity Input</v>
      </c>
    </row>
    <row r="172" spans="1:20" x14ac:dyDescent="0.25">
      <c r="A172" s="551" t="s">
        <v>998</v>
      </c>
      <c r="B172" s="551" t="s">
        <v>271</v>
      </c>
      <c r="C172" s="549" t="str">
        <f t="shared" si="54"/>
        <v>CA_BBAdj</v>
      </c>
      <c r="D172" s="533" t="str">
        <f>[1]!HsSetValue(E172,"FCC","Scenario#"&amp;Q172&amp;";Years#"&amp;J172&amp;";Period#"&amp;I172&amp;";View#"&amp;R172&amp;";Entity#"&amp;H172&amp;";Data Source#"&amp;K172&amp;";Account#"&amp;F172&amp;";Intercompany#"&amp;L172&amp;";Movement#"&amp;P172&amp;";Consolidation#"&amp;T172&amp;";Custom1#"&amp;M172&amp;";Custom2#"&amp;N172&amp;";Custom3#"&amp;O172&amp;";Custom4#"&amp;S172&amp;"")</f>
        <v>#Invalid Syntax</v>
      </c>
      <c r="E172" s="547">
        <f>(Depreciation!$F$25)*-1</f>
        <v>0</v>
      </c>
      <c r="F172" s="550">
        <v>1579600</v>
      </c>
      <c r="G172" s="550" t="s">
        <v>1004</v>
      </c>
      <c r="H172" s="550" t="e">
        <f t="shared" si="50"/>
        <v>#N/A</v>
      </c>
      <c r="I172" s="550" t="str">
        <f t="shared" si="50"/>
        <v>Jun</v>
      </c>
      <c r="J172" s="550" t="str">
        <f t="shared" si="50"/>
        <v>FY25</v>
      </c>
      <c r="K172" s="550" t="str">
        <f t="shared" si="50"/>
        <v>FCCS_Other Data</v>
      </c>
      <c r="L172" s="550" t="str">
        <f t="shared" si="50"/>
        <v>FCCS_No Intercompany</v>
      </c>
      <c r="M172" s="550" t="str">
        <f t="shared" si="50"/>
        <v>Non_Psoft</v>
      </c>
      <c r="N172" s="550" t="str">
        <f t="shared" si="50"/>
        <v>No Custom2</v>
      </c>
      <c r="O172" s="550" t="str">
        <f t="shared" si="50"/>
        <v>No Custom3</v>
      </c>
      <c r="P172" s="550" t="str">
        <f t="shared" si="55"/>
        <v>CA_BBAdj</v>
      </c>
      <c r="Q172" s="550" t="str">
        <f t="shared" si="51"/>
        <v>Actual</v>
      </c>
      <c r="R172" s="550" t="str">
        <f t="shared" si="51"/>
        <v>FCCS_YTD_Input</v>
      </c>
      <c r="S172" s="550" t="str">
        <f t="shared" si="51"/>
        <v>No Custom4</v>
      </c>
      <c r="T172" s="550" t="str">
        <f t="shared" si="56"/>
        <v>FCCS_Entity Input</v>
      </c>
    </row>
    <row r="173" spans="1:20" x14ac:dyDescent="0.25">
      <c r="A173" s="551" t="s">
        <v>998</v>
      </c>
      <c r="B173" s="551" t="s">
        <v>273</v>
      </c>
      <c r="C173" s="549" t="str">
        <f t="shared" si="54"/>
        <v>CA_BBAdj</v>
      </c>
      <c r="D173" s="533" t="str">
        <f>[1]!HsSetValue(E173,"FCC","Scenario#"&amp;Q173&amp;";Years#"&amp;J173&amp;";Period#"&amp;I173&amp;";View#"&amp;R173&amp;";Entity#"&amp;H173&amp;";Data Source#"&amp;K173&amp;";Account#"&amp;F173&amp;";Intercompany#"&amp;L173&amp;";Movement#"&amp;P173&amp;";Consolidation#"&amp;T173&amp;";Custom1#"&amp;M173&amp;";Custom2#"&amp;N173&amp;";Custom3#"&amp;O173&amp;";Custom4#"&amp;S173&amp;"")</f>
        <v>#Invalid Syntax</v>
      </c>
      <c r="E173" s="547">
        <f>(Depreciation!$F$27)*-1</f>
        <v>0</v>
      </c>
      <c r="F173" s="550">
        <v>1579400</v>
      </c>
      <c r="G173" s="550" t="s">
        <v>1005</v>
      </c>
      <c r="H173" s="550" t="e">
        <f t="shared" ref="H173:O175" si="57">+H$2</f>
        <v>#N/A</v>
      </c>
      <c r="I173" s="550" t="str">
        <f t="shared" si="57"/>
        <v>Jun</v>
      </c>
      <c r="J173" s="550" t="str">
        <f t="shared" si="57"/>
        <v>FY25</v>
      </c>
      <c r="K173" s="550" t="str">
        <f t="shared" si="57"/>
        <v>FCCS_Other Data</v>
      </c>
      <c r="L173" s="550" t="str">
        <f t="shared" si="57"/>
        <v>FCCS_No Intercompany</v>
      </c>
      <c r="M173" s="550" t="str">
        <f t="shared" si="57"/>
        <v>Non_Psoft</v>
      </c>
      <c r="N173" s="550" t="str">
        <f t="shared" si="57"/>
        <v>No Custom2</v>
      </c>
      <c r="O173" s="550" t="str">
        <f t="shared" si="57"/>
        <v>No Custom3</v>
      </c>
      <c r="P173" s="550" t="str">
        <f t="shared" si="55"/>
        <v>CA_BBAdj</v>
      </c>
      <c r="Q173" s="550" t="str">
        <f t="shared" ref="Q173:S178" si="58">+Q$2</f>
        <v>Actual</v>
      </c>
      <c r="R173" s="550" t="str">
        <f t="shared" si="58"/>
        <v>FCCS_YTD_Input</v>
      </c>
      <c r="S173" s="550" t="str">
        <f t="shared" si="58"/>
        <v>No Custom4</v>
      </c>
      <c r="T173" s="550" t="str">
        <f t="shared" si="56"/>
        <v>FCCS_Entity Input</v>
      </c>
    </row>
    <row r="174" spans="1:20" x14ac:dyDescent="0.25">
      <c r="A174" s="551" t="s">
        <v>998</v>
      </c>
      <c r="B174" s="551" t="s">
        <v>974</v>
      </c>
      <c r="C174" s="549" t="str">
        <f t="shared" si="54"/>
        <v>CA_BBAdj</v>
      </c>
      <c r="D174" s="533" t="str">
        <f>[1]!HsSetValue(E174,"FCC","Scenario#"&amp;Q174&amp;";Years#"&amp;J174&amp;";Period#"&amp;I174&amp;";View#"&amp;R174&amp;";Entity#"&amp;H174&amp;";Data Source#"&amp;K174&amp;";Account#"&amp;F174&amp;";Intercompany#"&amp;L174&amp;";Movement#"&amp;P174&amp;";Consolidation#"&amp;T174&amp;";Custom1#"&amp;M174&amp;";Custom2#"&amp;N174&amp;";Custom3#"&amp;O174&amp;";Custom4#"&amp;S174&amp;"")</f>
        <v>#Invalid Syntax</v>
      </c>
      <c r="E174" s="547">
        <f>(Depreciation!$F$29)*-1</f>
        <v>0</v>
      </c>
      <c r="F174" s="550">
        <v>1579410</v>
      </c>
      <c r="G174" s="550" t="s">
        <v>1006</v>
      </c>
      <c r="H174" s="550" t="e">
        <f t="shared" si="57"/>
        <v>#N/A</v>
      </c>
      <c r="I174" s="550" t="str">
        <f t="shared" si="57"/>
        <v>Jun</v>
      </c>
      <c r="J174" s="550" t="str">
        <f t="shared" si="57"/>
        <v>FY25</v>
      </c>
      <c r="K174" s="550" t="str">
        <f t="shared" si="57"/>
        <v>FCCS_Other Data</v>
      </c>
      <c r="L174" s="550" t="str">
        <f t="shared" si="57"/>
        <v>FCCS_No Intercompany</v>
      </c>
      <c r="M174" s="550" t="str">
        <f t="shared" si="57"/>
        <v>Non_Psoft</v>
      </c>
      <c r="N174" s="550" t="str">
        <f t="shared" si="57"/>
        <v>No Custom2</v>
      </c>
      <c r="O174" s="550" t="str">
        <f t="shared" si="57"/>
        <v>No Custom3</v>
      </c>
      <c r="P174" s="550" t="str">
        <f t="shared" si="55"/>
        <v>CA_BBAdj</v>
      </c>
      <c r="Q174" s="550" t="str">
        <f t="shared" si="58"/>
        <v>Actual</v>
      </c>
      <c r="R174" s="550" t="str">
        <f t="shared" si="58"/>
        <v>FCCS_YTD_Input</v>
      </c>
      <c r="S174" s="550" t="str">
        <f t="shared" si="58"/>
        <v>No Custom4</v>
      </c>
      <c r="T174" s="550" t="str">
        <f t="shared" si="56"/>
        <v>FCCS_Entity Input</v>
      </c>
    </row>
    <row r="175" spans="1:20" x14ac:dyDescent="0.25">
      <c r="A175" s="551" t="s">
        <v>998</v>
      </c>
      <c r="B175" s="551" t="s">
        <v>976</v>
      </c>
      <c r="C175" s="549" t="str">
        <f t="shared" si="54"/>
        <v>CA_BBAdj</v>
      </c>
      <c r="D175" s="533" t="str">
        <f>[1]!HsSetValue(E175,"FCC","Scenario#"&amp;Q175&amp;";Years#"&amp;J175&amp;";Period#"&amp;I175&amp;";View#"&amp;R175&amp;";Entity#"&amp;H175&amp;";Data Source#"&amp;K175&amp;";Account#"&amp;F175&amp;";Intercompany#"&amp;L175&amp;";Movement#"&amp;P175&amp;";Consolidation#"&amp;T175&amp;";Custom1#"&amp;M175&amp;";Custom2#"&amp;N175&amp;";Custom3#"&amp;O175&amp;";Custom4#"&amp;S175&amp;"")</f>
        <v>#Invalid Syntax</v>
      </c>
      <c r="E175" s="547">
        <f>(Depreciation!$F$30)*-1</f>
        <v>0</v>
      </c>
      <c r="F175" s="550">
        <v>1579420</v>
      </c>
      <c r="G175" s="550" t="s">
        <v>1007</v>
      </c>
      <c r="H175" s="550" t="e">
        <f t="shared" si="57"/>
        <v>#N/A</v>
      </c>
      <c r="I175" s="550" t="str">
        <f t="shared" si="57"/>
        <v>Jun</v>
      </c>
      <c r="J175" s="550" t="str">
        <f t="shared" si="57"/>
        <v>FY25</v>
      </c>
      <c r="K175" s="550" t="str">
        <f t="shared" si="57"/>
        <v>FCCS_Other Data</v>
      </c>
      <c r="L175" s="550" t="str">
        <f t="shared" si="57"/>
        <v>FCCS_No Intercompany</v>
      </c>
      <c r="M175" s="550" t="str">
        <f t="shared" si="57"/>
        <v>Non_Psoft</v>
      </c>
      <c r="N175" s="550" t="str">
        <f t="shared" si="57"/>
        <v>No Custom2</v>
      </c>
      <c r="O175" s="550" t="str">
        <f t="shared" si="57"/>
        <v>No Custom3</v>
      </c>
      <c r="P175" s="550" t="str">
        <f t="shared" si="55"/>
        <v>CA_BBAdj</v>
      </c>
      <c r="Q175" s="550" t="str">
        <f t="shared" si="58"/>
        <v>Actual</v>
      </c>
      <c r="R175" s="550" t="str">
        <f t="shared" si="58"/>
        <v>FCCS_YTD_Input</v>
      </c>
      <c r="S175" s="550" t="str">
        <f t="shared" si="58"/>
        <v>No Custom4</v>
      </c>
      <c r="T175" s="550" t="str">
        <f t="shared" si="56"/>
        <v>FCCS_Entity Input</v>
      </c>
    </row>
    <row r="176" spans="1:20" x14ac:dyDescent="0.25">
      <c r="D176" s="533"/>
    </row>
    <row r="177" spans="1:20" x14ac:dyDescent="0.25">
      <c r="A177" s="541" t="s">
        <v>998</v>
      </c>
      <c r="B177" s="541" t="s">
        <v>265</v>
      </c>
      <c r="C177" s="532" t="s">
        <v>982</v>
      </c>
      <c r="D177" s="533" t="str">
        <f>[1]!HsSetValue(E177,"FCC","Scenario#"&amp;Q177&amp;";Years#"&amp;J177&amp;";Period#"&amp;I177&amp;";View#"&amp;R177&amp;";Entity#"&amp;H177&amp;";Data Source#"&amp;K177&amp;";Account#"&amp;F177&amp;";Intercompany#"&amp;L177&amp;";Movement#"&amp;P177&amp;";Consolidation#"&amp;T177&amp;";Custom1#"&amp;M177&amp;";Custom2#"&amp;N177&amp;";Custom3#"&amp;O177&amp;";Custom4#"&amp;S177&amp;"")</f>
        <v>#Invalid Syntax</v>
      </c>
      <c r="E177" s="540">
        <f>(Depreciation!$H$20)*-1</f>
        <v>0</v>
      </c>
      <c r="F177" s="36">
        <f>+$F$157</f>
        <v>1579100</v>
      </c>
      <c r="G177" s="36" t="s">
        <v>999</v>
      </c>
      <c r="H177" s="36" t="e">
        <f t="shared" ref="H177:O185" si="59">+H$2</f>
        <v>#N/A</v>
      </c>
      <c r="I177" s="36" t="str">
        <f t="shared" si="59"/>
        <v>Jun</v>
      </c>
      <c r="J177" s="36" t="str">
        <f t="shared" si="59"/>
        <v>FY25</v>
      </c>
      <c r="K177" s="36" t="str">
        <f t="shared" si="59"/>
        <v>FCCS_Other Data</v>
      </c>
      <c r="L177" s="36" t="str">
        <f t="shared" si="59"/>
        <v>FCCS_No Intercompany</v>
      </c>
      <c r="M177" s="36" t="str">
        <f t="shared" si="59"/>
        <v>Non_Psoft</v>
      </c>
      <c r="N177" s="36" t="str">
        <f t="shared" si="59"/>
        <v>No Custom2</v>
      </c>
      <c r="O177" s="36" t="str">
        <f t="shared" si="59"/>
        <v>No Custom3</v>
      </c>
      <c r="P177" s="532" t="s">
        <v>983</v>
      </c>
      <c r="Q177" s="36" t="str">
        <f t="shared" ref="Q177:S185" si="60">+Q$2</f>
        <v>Actual</v>
      </c>
      <c r="R177" s="36" t="str">
        <f t="shared" si="60"/>
        <v>FCCS_YTD_Input</v>
      </c>
      <c r="S177" s="36" t="str">
        <f t="shared" si="58"/>
        <v>No Custom4</v>
      </c>
      <c r="T177" s="36" t="str">
        <f t="shared" si="56"/>
        <v>FCCS_Entity Input</v>
      </c>
    </row>
    <row r="178" spans="1:20" x14ac:dyDescent="0.25">
      <c r="A178" s="541" t="s">
        <v>998</v>
      </c>
      <c r="B178" s="541" t="s">
        <v>266</v>
      </c>
      <c r="C178" s="532" t="str">
        <f>+C177</f>
        <v>Exp</v>
      </c>
      <c r="D178" s="533" t="str">
        <f>[1]!HsSetValue(E178,"FCC","Scenario#"&amp;Q178&amp;";Years#"&amp;J178&amp;";Period#"&amp;I178&amp;";View#"&amp;R178&amp;";Entity#"&amp;H178&amp;";Data Source#"&amp;K178&amp;";Account#"&amp;F178&amp;";Intercompany#"&amp;L178&amp;";Movement#"&amp;P178&amp;";Consolidation#"&amp;T178&amp;";Custom1#"&amp;M178&amp;";Custom2#"&amp;N178&amp;";Custom3#"&amp;O178&amp;";Custom4#"&amp;S178&amp;"")</f>
        <v>#Invalid Syntax</v>
      </c>
      <c r="E178" s="540">
        <f>(Depreciation!$H$21)*-1</f>
        <v>0</v>
      </c>
      <c r="F178" s="36">
        <f>+$F$158</f>
        <v>1579200</v>
      </c>
      <c r="G178" s="36" t="s">
        <v>1000</v>
      </c>
      <c r="H178" s="36" t="e">
        <f t="shared" si="59"/>
        <v>#N/A</v>
      </c>
      <c r="I178" s="36" t="str">
        <f t="shared" si="59"/>
        <v>Jun</v>
      </c>
      <c r="J178" s="36" t="str">
        <f t="shared" si="59"/>
        <v>FY25</v>
      </c>
      <c r="K178" s="36" t="str">
        <f t="shared" si="59"/>
        <v>FCCS_Other Data</v>
      </c>
      <c r="L178" s="36" t="str">
        <f t="shared" si="59"/>
        <v>FCCS_No Intercompany</v>
      </c>
      <c r="M178" s="36" t="str">
        <f t="shared" si="59"/>
        <v>Non_Psoft</v>
      </c>
      <c r="N178" s="36" t="str">
        <f t="shared" si="59"/>
        <v>No Custom2</v>
      </c>
      <c r="O178" s="36" t="str">
        <f t="shared" si="59"/>
        <v>No Custom3</v>
      </c>
      <c r="P178" s="36" t="str">
        <f>+P177</f>
        <v>CA_EXP</v>
      </c>
      <c r="Q178" s="36" t="str">
        <f t="shared" si="60"/>
        <v>Actual</v>
      </c>
      <c r="R178" s="36" t="str">
        <f t="shared" si="60"/>
        <v>FCCS_YTD_Input</v>
      </c>
      <c r="S178" s="36" t="str">
        <f t="shared" si="58"/>
        <v>No Custom4</v>
      </c>
      <c r="T178" s="36" t="str">
        <f t="shared" si="56"/>
        <v>FCCS_Entity Input</v>
      </c>
    </row>
    <row r="179" spans="1:20" x14ac:dyDescent="0.25">
      <c r="A179" s="541" t="s">
        <v>998</v>
      </c>
      <c r="B179" s="541" t="s">
        <v>267</v>
      </c>
      <c r="C179" s="532" t="str">
        <f t="shared" ref="C179:C185" si="61">+C178</f>
        <v>Exp</v>
      </c>
      <c r="D179" s="533" t="str">
        <f>[1]!HsSetValue(E179,"FCC","Scenario#"&amp;Q179&amp;";Years#"&amp;J179&amp;";Period#"&amp;I179&amp;";View#"&amp;R179&amp;";Entity#"&amp;H179&amp;";Data Source#"&amp;K179&amp;";Account#"&amp;F179&amp;";Intercompany#"&amp;L179&amp;";Movement#"&amp;P179&amp;";Consolidation#"&amp;T179&amp;";Custom1#"&amp;M179&amp;";Custom2#"&amp;N179&amp;";Custom3#"&amp;O179&amp;";Custom4#"&amp;S179&amp;"")</f>
        <v>#Invalid Syntax</v>
      </c>
      <c r="E179" s="540">
        <f>(Depreciation!$H$22)*-1</f>
        <v>0</v>
      </c>
      <c r="F179" s="36">
        <f>+$F$159</f>
        <v>1579700</v>
      </c>
      <c r="G179" s="36" t="s">
        <v>1001</v>
      </c>
      <c r="H179" s="36" t="e">
        <f t="shared" si="59"/>
        <v>#N/A</v>
      </c>
      <c r="I179" s="36" t="str">
        <f t="shared" si="59"/>
        <v>Jun</v>
      </c>
      <c r="J179" s="36" t="str">
        <f t="shared" si="59"/>
        <v>FY25</v>
      </c>
      <c r="K179" s="36" t="str">
        <f t="shared" si="59"/>
        <v>FCCS_Other Data</v>
      </c>
      <c r="L179" s="36" t="str">
        <f t="shared" si="59"/>
        <v>FCCS_No Intercompany</v>
      </c>
      <c r="M179" s="36" t="str">
        <f t="shared" si="59"/>
        <v>Non_Psoft</v>
      </c>
      <c r="N179" s="36" t="str">
        <f t="shared" si="59"/>
        <v>No Custom2</v>
      </c>
      <c r="O179" s="36" t="str">
        <f t="shared" si="59"/>
        <v>No Custom3</v>
      </c>
      <c r="P179" s="36" t="str">
        <f t="shared" ref="P179:P185" si="62">+P178</f>
        <v>CA_EXP</v>
      </c>
      <c r="Q179" s="36" t="str">
        <f t="shared" si="60"/>
        <v>Actual</v>
      </c>
      <c r="R179" s="36" t="str">
        <f t="shared" si="60"/>
        <v>FCCS_YTD_Input</v>
      </c>
      <c r="S179" s="36" t="str">
        <f t="shared" si="60"/>
        <v>No Custom4</v>
      </c>
      <c r="T179" s="36" t="str">
        <f t="shared" si="56"/>
        <v>FCCS_Entity Input</v>
      </c>
    </row>
    <row r="180" spans="1:20" x14ac:dyDescent="0.25">
      <c r="A180" s="541" t="s">
        <v>998</v>
      </c>
      <c r="B180" s="541" t="s">
        <v>323</v>
      </c>
      <c r="C180" s="532" t="str">
        <f t="shared" si="61"/>
        <v>Exp</v>
      </c>
      <c r="D180" s="533" t="str">
        <f>[1]!HsSetValue(E180,"FCC","Scenario#"&amp;Q180&amp;";Years#"&amp;J180&amp;";Period#"&amp;I180&amp;";View#"&amp;R180&amp;";Entity#"&amp;H180&amp;";Data Source#"&amp;K180&amp;";Account#"&amp;F180&amp;";Intercompany#"&amp;L180&amp;";Movement#"&amp;P180&amp;";Consolidation#"&amp;T180&amp;";Custom1#"&amp;M180&amp;";Custom2#"&amp;N180&amp;";Custom3#"&amp;O180&amp;";Custom4#"&amp;S180&amp;"")</f>
        <v>#Invalid Syntax</v>
      </c>
      <c r="E180" s="540">
        <f>(Depreciation!$H$23)*-1</f>
        <v>0</v>
      </c>
      <c r="F180" s="36">
        <f>+$F$160</f>
        <v>1579300</v>
      </c>
      <c r="G180" s="36" t="s">
        <v>1002</v>
      </c>
      <c r="H180" s="36" t="e">
        <f t="shared" si="59"/>
        <v>#N/A</v>
      </c>
      <c r="I180" s="36" t="str">
        <f t="shared" si="59"/>
        <v>Jun</v>
      </c>
      <c r="J180" s="36" t="str">
        <f t="shared" si="59"/>
        <v>FY25</v>
      </c>
      <c r="K180" s="36" t="str">
        <f t="shared" si="59"/>
        <v>FCCS_Other Data</v>
      </c>
      <c r="L180" s="36" t="str">
        <f t="shared" si="59"/>
        <v>FCCS_No Intercompany</v>
      </c>
      <c r="M180" s="36" t="str">
        <f t="shared" si="59"/>
        <v>Non_Psoft</v>
      </c>
      <c r="N180" s="36" t="str">
        <f t="shared" si="59"/>
        <v>No Custom2</v>
      </c>
      <c r="O180" s="36" t="str">
        <f t="shared" si="59"/>
        <v>No Custom3</v>
      </c>
      <c r="P180" s="36" t="str">
        <f t="shared" si="62"/>
        <v>CA_EXP</v>
      </c>
      <c r="Q180" s="36" t="str">
        <f t="shared" si="60"/>
        <v>Actual</v>
      </c>
      <c r="R180" s="36" t="str">
        <f t="shared" si="60"/>
        <v>FCCS_YTD_Input</v>
      </c>
      <c r="S180" s="36" t="str">
        <f t="shared" si="60"/>
        <v>No Custom4</v>
      </c>
      <c r="T180" s="36" t="str">
        <f t="shared" si="56"/>
        <v>FCCS_Entity Input</v>
      </c>
    </row>
    <row r="181" spans="1:20" x14ac:dyDescent="0.25">
      <c r="A181" s="541" t="s">
        <v>998</v>
      </c>
      <c r="B181" s="541" t="s">
        <v>269</v>
      </c>
      <c r="C181" s="532" t="str">
        <f t="shared" si="61"/>
        <v>Exp</v>
      </c>
      <c r="D181" s="533" t="str">
        <f>[1]!HsSetValue(E181,"FCC","Scenario#"&amp;Q181&amp;";Years#"&amp;J181&amp;";Period#"&amp;I181&amp;";View#"&amp;R181&amp;";Entity#"&amp;H181&amp;";Data Source#"&amp;K181&amp;";Account#"&amp;F181&amp;";Intercompany#"&amp;L181&amp;";Movement#"&amp;P181&amp;";Consolidation#"&amp;T181&amp;";Custom1#"&amp;M181&amp;";Custom2#"&amp;N181&amp;";Custom3#"&amp;O181&amp;";Custom4#"&amp;S181&amp;"")</f>
        <v>#Invalid Syntax</v>
      </c>
      <c r="E181" s="540">
        <f>(Depreciation!$H$24)*-1</f>
        <v>0</v>
      </c>
      <c r="F181" s="36">
        <f>+$F$161</f>
        <v>1579500</v>
      </c>
      <c r="G181" s="36" t="s">
        <v>1003</v>
      </c>
      <c r="H181" s="36" t="e">
        <f t="shared" si="59"/>
        <v>#N/A</v>
      </c>
      <c r="I181" s="36" t="str">
        <f t="shared" si="59"/>
        <v>Jun</v>
      </c>
      <c r="J181" s="36" t="str">
        <f t="shared" si="59"/>
        <v>FY25</v>
      </c>
      <c r="K181" s="36" t="str">
        <f t="shared" si="59"/>
        <v>FCCS_Other Data</v>
      </c>
      <c r="L181" s="36" t="str">
        <f t="shared" si="59"/>
        <v>FCCS_No Intercompany</v>
      </c>
      <c r="M181" s="36" t="str">
        <f t="shared" si="59"/>
        <v>Non_Psoft</v>
      </c>
      <c r="N181" s="36" t="str">
        <f t="shared" si="59"/>
        <v>No Custom2</v>
      </c>
      <c r="O181" s="36" t="str">
        <f t="shared" si="59"/>
        <v>No Custom3</v>
      </c>
      <c r="P181" s="36" t="str">
        <f t="shared" si="62"/>
        <v>CA_EXP</v>
      </c>
      <c r="Q181" s="36" t="str">
        <f t="shared" si="60"/>
        <v>Actual</v>
      </c>
      <c r="R181" s="36" t="str">
        <f t="shared" si="60"/>
        <v>FCCS_YTD_Input</v>
      </c>
      <c r="S181" s="36" t="str">
        <f t="shared" si="60"/>
        <v>No Custom4</v>
      </c>
      <c r="T181" s="36" t="str">
        <f t="shared" si="56"/>
        <v>FCCS_Entity Input</v>
      </c>
    </row>
    <row r="182" spans="1:20" x14ac:dyDescent="0.25">
      <c r="A182" s="541" t="s">
        <v>998</v>
      </c>
      <c r="B182" s="541" t="s">
        <v>271</v>
      </c>
      <c r="C182" s="532" t="str">
        <f t="shared" si="61"/>
        <v>Exp</v>
      </c>
      <c r="D182" s="533" t="str">
        <f>[1]!HsSetValue(E182,"FCC","Scenario#"&amp;Q182&amp;";Years#"&amp;J182&amp;";Period#"&amp;I182&amp;";View#"&amp;R182&amp;";Entity#"&amp;H182&amp;";Data Source#"&amp;K182&amp;";Account#"&amp;F182&amp;";Intercompany#"&amp;L182&amp;";Movement#"&amp;P182&amp;";Consolidation#"&amp;T182&amp;";Custom1#"&amp;M182&amp;";Custom2#"&amp;N182&amp;";Custom3#"&amp;O182&amp;";Custom4#"&amp;S182&amp;"")</f>
        <v>#Invalid Syntax</v>
      </c>
      <c r="E182" s="540">
        <f>(Depreciation!$H$25)*-1</f>
        <v>0</v>
      </c>
      <c r="F182" s="36">
        <f>+$F$162</f>
        <v>1579600</v>
      </c>
      <c r="G182" s="36" t="s">
        <v>1004</v>
      </c>
      <c r="H182" s="36" t="e">
        <f t="shared" si="59"/>
        <v>#N/A</v>
      </c>
      <c r="I182" s="36" t="str">
        <f t="shared" si="59"/>
        <v>Jun</v>
      </c>
      <c r="J182" s="36" t="str">
        <f t="shared" si="59"/>
        <v>FY25</v>
      </c>
      <c r="K182" s="36" t="str">
        <f t="shared" si="59"/>
        <v>FCCS_Other Data</v>
      </c>
      <c r="L182" s="36" t="str">
        <f t="shared" si="59"/>
        <v>FCCS_No Intercompany</v>
      </c>
      <c r="M182" s="36" t="str">
        <f t="shared" si="59"/>
        <v>Non_Psoft</v>
      </c>
      <c r="N182" s="36" t="str">
        <f t="shared" si="59"/>
        <v>No Custom2</v>
      </c>
      <c r="O182" s="36" t="str">
        <f t="shared" si="59"/>
        <v>No Custom3</v>
      </c>
      <c r="P182" s="36" t="str">
        <f t="shared" si="62"/>
        <v>CA_EXP</v>
      </c>
      <c r="Q182" s="36" t="str">
        <f t="shared" si="60"/>
        <v>Actual</v>
      </c>
      <c r="R182" s="36" t="str">
        <f t="shared" si="60"/>
        <v>FCCS_YTD_Input</v>
      </c>
      <c r="S182" s="36" t="str">
        <f t="shared" si="60"/>
        <v>No Custom4</v>
      </c>
      <c r="T182" s="36" t="str">
        <f t="shared" si="56"/>
        <v>FCCS_Entity Input</v>
      </c>
    </row>
    <row r="183" spans="1:20" x14ac:dyDescent="0.25">
      <c r="A183" s="541" t="s">
        <v>998</v>
      </c>
      <c r="B183" s="541" t="s">
        <v>273</v>
      </c>
      <c r="C183" s="532" t="str">
        <f t="shared" si="61"/>
        <v>Exp</v>
      </c>
      <c r="D183" s="533" t="str">
        <f>[1]!HsSetValue(E183,"FCC","Scenario#"&amp;Q183&amp;";Years#"&amp;J183&amp;";Period#"&amp;I183&amp;";View#"&amp;R183&amp;";Entity#"&amp;H183&amp;";Data Source#"&amp;K183&amp;";Account#"&amp;F183&amp;";Intercompany#"&amp;L183&amp;";Movement#"&amp;P183&amp;";Consolidation#"&amp;T183&amp;";Custom1#"&amp;M183&amp;";Custom2#"&amp;N183&amp;";Custom3#"&amp;O183&amp;";Custom4#"&amp;S183&amp;"")</f>
        <v>#Invalid Syntax</v>
      </c>
      <c r="E183" s="540">
        <f>(Depreciation!$H$27)*-1</f>
        <v>0</v>
      </c>
      <c r="F183" s="36">
        <f>+$F$163</f>
        <v>1579400</v>
      </c>
      <c r="G183" s="36" t="s">
        <v>1005</v>
      </c>
      <c r="H183" s="36" t="e">
        <f t="shared" si="59"/>
        <v>#N/A</v>
      </c>
      <c r="I183" s="36" t="str">
        <f t="shared" si="59"/>
        <v>Jun</v>
      </c>
      <c r="J183" s="36" t="str">
        <f t="shared" si="59"/>
        <v>FY25</v>
      </c>
      <c r="K183" s="36" t="str">
        <f t="shared" si="59"/>
        <v>FCCS_Other Data</v>
      </c>
      <c r="L183" s="36" t="str">
        <f t="shared" si="59"/>
        <v>FCCS_No Intercompany</v>
      </c>
      <c r="M183" s="36" t="str">
        <f t="shared" si="59"/>
        <v>Non_Psoft</v>
      </c>
      <c r="N183" s="36" t="str">
        <f t="shared" si="59"/>
        <v>No Custom2</v>
      </c>
      <c r="O183" s="36" t="str">
        <f t="shared" si="59"/>
        <v>No Custom3</v>
      </c>
      <c r="P183" s="36" t="str">
        <f t="shared" si="62"/>
        <v>CA_EXP</v>
      </c>
      <c r="Q183" s="36" t="str">
        <f t="shared" si="60"/>
        <v>Actual</v>
      </c>
      <c r="R183" s="36" t="str">
        <f t="shared" si="60"/>
        <v>FCCS_YTD_Input</v>
      </c>
      <c r="S183" s="36" t="str">
        <f t="shared" si="60"/>
        <v>No Custom4</v>
      </c>
      <c r="T183" s="36" t="str">
        <f t="shared" si="56"/>
        <v>FCCS_Entity Input</v>
      </c>
    </row>
    <row r="184" spans="1:20" x14ac:dyDescent="0.25">
      <c r="A184" s="541" t="s">
        <v>998</v>
      </c>
      <c r="B184" s="541" t="s">
        <v>974</v>
      </c>
      <c r="C184" s="532" t="str">
        <f t="shared" si="61"/>
        <v>Exp</v>
      </c>
      <c r="D184" s="533" t="str">
        <f>[1]!HsSetValue(E184,"FCC","Scenario#"&amp;Q184&amp;";Years#"&amp;J184&amp;";Period#"&amp;I184&amp;";View#"&amp;R184&amp;";Entity#"&amp;H184&amp;";Data Source#"&amp;K184&amp;";Account#"&amp;F184&amp;";Intercompany#"&amp;L184&amp;";Movement#"&amp;P184&amp;";Consolidation#"&amp;T184&amp;";Custom1#"&amp;M184&amp;";Custom2#"&amp;N184&amp;";Custom3#"&amp;O184&amp;";Custom4#"&amp;S184&amp;"")</f>
        <v>#Invalid Syntax</v>
      </c>
      <c r="E184" s="540">
        <f>(Depreciation!$H$29)*-1</f>
        <v>0</v>
      </c>
      <c r="F184" s="36">
        <f>+$F$164</f>
        <v>1579410</v>
      </c>
      <c r="G184" s="36" t="s">
        <v>1006</v>
      </c>
      <c r="H184" s="36" t="e">
        <f t="shared" si="59"/>
        <v>#N/A</v>
      </c>
      <c r="I184" s="36" t="str">
        <f t="shared" si="59"/>
        <v>Jun</v>
      </c>
      <c r="J184" s="36" t="str">
        <f t="shared" si="59"/>
        <v>FY25</v>
      </c>
      <c r="K184" s="36" t="str">
        <f t="shared" si="59"/>
        <v>FCCS_Other Data</v>
      </c>
      <c r="L184" s="36" t="str">
        <f t="shared" si="59"/>
        <v>FCCS_No Intercompany</v>
      </c>
      <c r="M184" s="36" t="str">
        <f t="shared" si="59"/>
        <v>Non_Psoft</v>
      </c>
      <c r="N184" s="36" t="str">
        <f t="shared" si="59"/>
        <v>No Custom2</v>
      </c>
      <c r="O184" s="36" t="str">
        <f t="shared" si="59"/>
        <v>No Custom3</v>
      </c>
      <c r="P184" s="36" t="str">
        <f t="shared" si="62"/>
        <v>CA_EXP</v>
      </c>
      <c r="Q184" s="36" t="str">
        <f t="shared" si="60"/>
        <v>Actual</v>
      </c>
      <c r="R184" s="36" t="str">
        <f t="shared" si="60"/>
        <v>FCCS_YTD_Input</v>
      </c>
      <c r="S184" s="36" t="str">
        <f t="shared" si="60"/>
        <v>No Custom4</v>
      </c>
      <c r="T184" s="36" t="str">
        <f t="shared" si="56"/>
        <v>FCCS_Entity Input</v>
      </c>
    </row>
    <row r="185" spans="1:20" x14ac:dyDescent="0.25">
      <c r="A185" s="541" t="s">
        <v>998</v>
      </c>
      <c r="B185" s="541" t="s">
        <v>976</v>
      </c>
      <c r="C185" s="532" t="str">
        <f t="shared" si="61"/>
        <v>Exp</v>
      </c>
      <c r="D185" s="533" t="str">
        <f>[1]!HsSetValue(E185,"FCC","Scenario#"&amp;Q185&amp;";Years#"&amp;J185&amp;";Period#"&amp;I185&amp;";View#"&amp;R185&amp;";Entity#"&amp;H185&amp;";Data Source#"&amp;K185&amp;";Account#"&amp;F185&amp;";Intercompany#"&amp;L185&amp;";Movement#"&amp;P185&amp;";Consolidation#"&amp;T185&amp;";Custom1#"&amp;M185&amp;";Custom2#"&amp;N185&amp;";Custom3#"&amp;O185&amp;";Custom4#"&amp;S185&amp;"")</f>
        <v>#Invalid Syntax</v>
      </c>
      <c r="E185" s="540">
        <f>(Depreciation!$H$30)*-1</f>
        <v>0</v>
      </c>
      <c r="F185" s="36">
        <f>+$F$165</f>
        <v>1579420</v>
      </c>
      <c r="G185" s="36" t="s">
        <v>1007</v>
      </c>
      <c r="H185" s="36" t="e">
        <f t="shared" si="59"/>
        <v>#N/A</v>
      </c>
      <c r="I185" s="36" t="str">
        <f t="shared" si="59"/>
        <v>Jun</v>
      </c>
      <c r="J185" s="36" t="str">
        <f t="shared" si="59"/>
        <v>FY25</v>
      </c>
      <c r="K185" s="36" t="str">
        <f t="shared" si="59"/>
        <v>FCCS_Other Data</v>
      </c>
      <c r="L185" s="36" t="str">
        <f t="shared" si="59"/>
        <v>FCCS_No Intercompany</v>
      </c>
      <c r="M185" s="36" t="str">
        <f t="shared" si="59"/>
        <v>Non_Psoft</v>
      </c>
      <c r="N185" s="36" t="str">
        <f t="shared" si="59"/>
        <v>No Custom2</v>
      </c>
      <c r="O185" s="36" t="str">
        <f t="shared" si="59"/>
        <v>No Custom3</v>
      </c>
      <c r="P185" s="36" t="str">
        <f t="shared" si="62"/>
        <v>CA_EXP</v>
      </c>
      <c r="Q185" s="36" t="str">
        <f t="shared" si="60"/>
        <v>Actual</v>
      </c>
      <c r="R185" s="36" t="str">
        <f t="shared" si="60"/>
        <v>FCCS_YTD_Input</v>
      </c>
      <c r="S185" s="36" t="str">
        <f t="shared" si="60"/>
        <v>No Custom4</v>
      </c>
      <c r="T185" s="36" t="str">
        <f t="shared" si="56"/>
        <v>FCCS_Entity Input</v>
      </c>
    </row>
    <row r="186" spans="1:20" ht="12" customHeight="1" x14ac:dyDescent="0.25">
      <c r="D186" s="533"/>
    </row>
    <row r="187" spans="1:20" x14ac:dyDescent="0.25">
      <c r="A187" s="541" t="s">
        <v>998</v>
      </c>
      <c r="B187" s="541" t="s">
        <v>265</v>
      </c>
      <c r="C187" s="532" t="s">
        <v>989</v>
      </c>
      <c r="D187" s="533" t="str">
        <f>[1]!HsSetValue(E187,"FCC","Scenario#"&amp;Q187&amp;";Years#"&amp;J187&amp;";Period#"&amp;I187&amp;";View#"&amp;R187&amp;";Entity#"&amp;H187&amp;";Data Source#"&amp;K187&amp;";Account#"&amp;F187&amp;";Intercompany#"&amp;L187&amp;";Movement#"&amp;P187&amp;";Consolidation#"&amp;T187&amp;";Custom1#"&amp;M187&amp;";Custom2#"&amp;N187&amp;";Custom3#"&amp;O187&amp;";Custom4#"&amp;S187&amp;"")</f>
        <v>#Invalid Syntax</v>
      </c>
      <c r="E187" s="540">
        <f>(Depreciation!$J$20)*-1</f>
        <v>0</v>
      </c>
      <c r="F187" s="36">
        <f>+$F$157</f>
        <v>1579100</v>
      </c>
      <c r="G187" s="36" t="s">
        <v>999</v>
      </c>
      <c r="H187" s="36" t="e">
        <f t="shared" ref="H187:O195" si="63">+H$2</f>
        <v>#N/A</v>
      </c>
      <c r="I187" s="36" t="str">
        <f t="shared" si="63"/>
        <v>Jun</v>
      </c>
      <c r="J187" s="36" t="str">
        <f t="shared" si="63"/>
        <v>FY25</v>
      </c>
      <c r="K187" s="36" t="str">
        <f t="shared" si="63"/>
        <v>FCCS_Other Data</v>
      </c>
      <c r="L187" s="36" t="str">
        <f t="shared" si="63"/>
        <v>FCCS_No Intercompany</v>
      </c>
      <c r="M187" s="36" t="str">
        <f t="shared" si="63"/>
        <v>Non_Psoft</v>
      </c>
      <c r="N187" s="36" t="str">
        <f t="shared" si="63"/>
        <v>No Custom2</v>
      </c>
      <c r="O187" s="36" t="str">
        <f t="shared" si="63"/>
        <v>No Custom3</v>
      </c>
      <c r="P187" s="532" t="s">
        <v>990</v>
      </c>
      <c r="Q187" s="36" t="str">
        <f t="shared" ref="Q187:S202" si="64">+Q$2</f>
        <v>Actual</v>
      </c>
      <c r="R187" s="36" t="str">
        <f t="shared" si="64"/>
        <v>FCCS_YTD_Input</v>
      </c>
      <c r="S187" s="36" t="str">
        <f t="shared" ref="S187:S192" si="65">+S$2</f>
        <v>No Custom4</v>
      </c>
      <c r="T187" s="36" t="str">
        <f t="shared" si="56"/>
        <v>FCCS_Entity Input</v>
      </c>
    </row>
    <row r="188" spans="1:20" x14ac:dyDescent="0.25">
      <c r="A188" s="541" t="s">
        <v>998</v>
      </c>
      <c r="B188" s="541" t="s">
        <v>266</v>
      </c>
      <c r="C188" s="532" t="str">
        <f>+C187</f>
        <v>Lease Adj</v>
      </c>
      <c r="D188" s="533" t="str">
        <f>[1]!HsSetValue(E188,"FCC","Scenario#"&amp;Q188&amp;";Years#"&amp;J188&amp;";Period#"&amp;I188&amp;";View#"&amp;R188&amp;";Entity#"&amp;H188&amp;";Data Source#"&amp;K188&amp;";Account#"&amp;F188&amp;";Intercompany#"&amp;L188&amp;";Movement#"&amp;P188&amp;";Consolidation#"&amp;T188&amp;";Custom1#"&amp;M188&amp;";Custom2#"&amp;N188&amp;";Custom3#"&amp;O188&amp;";Custom4#"&amp;S188&amp;"")</f>
        <v>#Invalid Syntax</v>
      </c>
      <c r="E188" s="540">
        <f>(Depreciation!$J$21)*-1</f>
        <v>0</v>
      </c>
      <c r="F188" s="36">
        <f>+$F$158</f>
        <v>1579200</v>
      </c>
      <c r="G188" s="36" t="s">
        <v>1000</v>
      </c>
      <c r="H188" s="36" t="e">
        <f t="shared" si="63"/>
        <v>#N/A</v>
      </c>
      <c r="I188" s="36" t="str">
        <f t="shared" si="63"/>
        <v>Jun</v>
      </c>
      <c r="J188" s="36" t="str">
        <f t="shared" si="63"/>
        <v>FY25</v>
      </c>
      <c r="K188" s="36" t="str">
        <f t="shared" si="63"/>
        <v>FCCS_Other Data</v>
      </c>
      <c r="L188" s="36" t="str">
        <f t="shared" si="63"/>
        <v>FCCS_No Intercompany</v>
      </c>
      <c r="M188" s="36" t="str">
        <f t="shared" si="63"/>
        <v>Non_Psoft</v>
      </c>
      <c r="N188" s="36" t="str">
        <f t="shared" si="63"/>
        <v>No Custom2</v>
      </c>
      <c r="O188" s="36" t="str">
        <f t="shared" si="63"/>
        <v>No Custom3</v>
      </c>
      <c r="P188" s="36" t="str">
        <f>+P187</f>
        <v>CA_LEASEADJ</v>
      </c>
      <c r="Q188" s="36" t="str">
        <f t="shared" si="64"/>
        <v>Actual</v>
      </c>
      <c r="R188" s="36" t="str">
        <f t="shared" si="64"/>
        <v>FCCS_YTD_Input</v>
      </c>
      <c r="S188" s="36" t="str">
        <f t="shared" si="65"/>
        <v>No Custom4</v>
      </c>
      <c r="T188" s="36" t="str">
        <f t="shared" si="56"/>
        <v>FCCS_Entity Input</v>
      </c>
    </row>
    <row r="189" spans="1:20" x14ac:dyDescent="0.25">
      <c r="A189" s="541" t="s">
        <v>998</v>
      </c>
      <c r="B189" s="541" t="s">
        <v>267</v>
      </c>
      <c r="C189" s="532" t="str">
        <f t="shared" ref="C189:C195" si="66">+C188</f>
        <v>Lease Adj</v>
      </c>
      <c r="D189" s="533" t="str">
        <f>[1]!HsSetValue(E189,"FCC","Scenario#"&amp;Q189&amp;";Years#"&amp;J189&amp;";Period#"&amp;I189&amp;";View#"&amp;R189&amp;";Entity#"&amp;H189&amp;";Data Source#"&amp;K189&amp;";Account#"&amp;F189&amp;";Intercompany#"&amp;L189&amp;";Movement#"&amp;P189&amp;";Consolidation#"&amp;T189&amp;";Custom1#"&amp;M189&amp;";Custom2#"&amp;N189&amp;";Custom3#"&amp;O189&amp;";Custom4#"&amp;S189&amp;"")</f>
        <v>#Invalid Syntax</v>
      </c>
      <c r="E189" s="540">
        <f>(Depreciation!$J$22)*-1</f>
        <v>0</v>
      </c>
      <c r="F189" s="36">
        <f>+$F$159</f>
        <v>1579700</v>
      </c>
      <c r="G189" s="36" t="s">
        <v>1001</v>
      </c>
      <c r="H189" s="36" t="e">
        <f t="shared" si="63"/>
        <v>#N/A</v>
      </c>
      <c r="I189" s="36" t="str">
        <f t="shared" si="63"/>
        <v>Jun</v>
      </c>
      <c r="J189" s="36" t="str">
        <f t="shared" si="63"/>
        <v>FY25</v>
      </c>
      <c r="K189" s="36" t="str">
        <f t="shared" si="63"/>
        <v>FCCS_Other Data</v>
      </c>
      <c r="L189" s="36" t="str">
        <f t="shared" si="63"/>
        <v>FCCS_No Intercompany</v>
      </c>
      <c r="M189" s="36" t="str">
        <f t="shared" si="63"/>
        <v>Non_Psoft</v>
      </c>
      <c r="N189" s="36" t="str">
        <f t="shared" si="63"/>
        <v>No Custom2</v>
      </c>
      <c r="O189" s="36" t="str">
        <f t="shared" si="63"/>
        <v>No Custom3</v>
      </c>
      <c r="P189" s="36" t="str">
        <f t="shared" ref="P189:P195" si="67">+P188</f>
        <v>CA_LEASEADJ</v>
      </c>
      <c r="Q189" s="36" t="str">
        <f t="shared" si="64"/>
        <v>Actual</v>
      </c>
      <c r="R189" s="36" t="str">
        <f t="shared" si="64"/>
        <v>FCCS_YTD_Input</v>
      </c>
      <c r="S189" s="36" t="str">
        <f t="shared" si="65"/>
        <v>No Custom4</v>
      </c>
      <c r="T189" s="36" t="str">
        <f t="shared" si="56"/>
        <v>FCCS_Entity Input</v>
      </c>
    </row>
    <row r="190" spans="1:20" x14ac:dyDescent="0.25">
      <c r="A190" s="541" t="s">
        <v>998</v>
      </c>
      <c r="B190" s="541" t="s">
        <v>323</v>
      </c>
      <c r="C190" s="532" t="str">
        <f t="shared" si="66"/>
        <v>Lease Adj</v>
      </c>
      <c r="D190" s="533" t="str">
        <f>[1]!HsSetValue(E190,"FCC","Scenario#"&amp;Q190&amp;";Years#"&amp;J190&amp;";Period#"&amp;I190&amp;";View#"&amp;R190&amp;";Entity#"&amp;H190&amp;";Data Source#"&amp;K190&amp;";Account#"&amp;F190&amp;";Intercompany#"&amp;L190&amp;";Movement#"&amp;P190&amp;";Consolidation#"&amp;T190&amp;";Custom1#"&amp;M190&amp;";Custom2#"&amp;N190&amp;";Custom3#"&amp;O190&amp;";Custom4#"&amp;S190&amp;"")</f>
        <v>#Invalid Syntax</v>
      </c>
      <c r="E190" s="540">
        <f>(Depreciation!$J$23)*-1</f>
        <v>0</v>
      </c>
      <c r="F190" s="36">
        <f>+$F$160</f>
        <v>1579300</v>
      </c>
      <c r="G190" s="36" t="s">
        <v>1002</v>
      </c>
      <c r="H190" s="36" t="e">
        <f t="shared" si="63"/>
        <v>#N/A</v>
      </c>
      <c r="I190" s="36" t="str">
        <f t="shared" si="63"/>
        <v>Jun</v>
      </c>
      <c r="J190" s="36" t="str">
        <f t="shared" si="63"/>
        <v>FY25</v>
      </c>
      <c r="K190" s="36" t="str">
        <f t="shared" si="63"/>
        <v>FCCS_Other Data</v>
      </c>
      <c r="L190" s="36" t="str">
        <f t="shared" si="63"/>
        <v>FCCS_No Intercompany</v>
      </c>
      <c r="M190" s="36" t="str">
        <f t="shared" si="63"/>
        <v>Non_Psoft</v>
      </c>
      <c r="N190" s="36" t="str">
        <f t="shared" si="63"/>
        <v>No Custom2</v>
      </c>
      <c r="O190" s="36" t="str">
        <f t="shared" si="63"/>
        <v>No Custom3</v>
      </c>
      <c r="P190" s="36" t="str">
        <f t="shared" si="67"/>
        <v>CA_LEASEADJ</v>
      </c>
      <c r="Q190" s="36" t="str">
        <f t="shared" si="64"/>
        <v>Actual</v>
      </c>
      <c r="R190" s="36" t="str">
        <f t="shared" si="64"/>
        <v>FCCS_YTD_Input</v>
      </c>
      <c r="S190" s="36" t="str">
        <f t="shared" si="65"/>
        <v>No Custom4</v>
      </c>
      <c r="T190" s="36" t="str">
        <f t="shared" si="56"/>
        <v>FCCS_Entity Input</v>
      </c>
    </row>
    <row r="191" spans="1:20" x14ac:dyDescent="0.25">
      <c r="A191" s="541" t="s">
        <v>998</v>
      </c>
      <c r="B191" s="541" t="s">
        <v>269</v>
      </c>
      <c r="C191" s="532" t="str">
        <f t="shared" si="66"/>
        <v>Lease Adj</v>
      </c>
      <c r="D191" s="533" t="str">
        <f>[1]!HsSetValue(E191,"FCC","Scenario#"&amp;Q191&amp;";Years#"&amp;J191&amp;";Period#"&amp;I191&amp;";View#"&amp;R191&amp;";Entity#"&amp;H191&amp;";Data Source#"&amp;K191&amp;";Account#"&amp;F191&amp;";Intercompany#"&amp;L191&amp;";Movement#"&amp;P191&amp;";Consolidation#"&amp;T191&amp;";Custom1#"&amp;M191&amp;";Custom2#"&amp;N191&amp;";Custom3#"&amp;O191&amp;";Custom4#"&amp;S191&amp;"")</f>
        <v>#Invalid Syntax</v>
      </c>
      <c r="E191" s="540">
        <f>(Depreciation!$J$24)*-1</f>
        <v>0</v>
      </c>
      <c r="F191" s="36">
        <f>+$F$161</f>
        <v>1579500</v>
      </c>
      <c r="G191" s="36" t="s">
        <v>1003</v>
      </c>
      <c r="H191" s="36" t="e">
        <f t="shared" si="63"/>
        <v>#N/A</v>
      </c>
      <c r="I191" s="36" t="str">
        <f t="shared" si="63"/>
        <v>Jun</v>
      </c>
      <c r="J191" s="36" t="str">
        <f t="shared" si="63"/>
        <v>FY25</v>
      </c>
      <c r="K191" s="36" t="str">
        <f t="shared" si="63"/>
        <v>FCCS_Other Data</v>
      </c>
      <c r="L191" s="36" t="str">
        <f t="shared" si="63"/>
        <v>FCCS_No Intercompany</v>
      </c>
      <c r="M191" s="36" t="str">
        <f t="shared" si="63"/>
        <v>Non_Psoft</v>
      </c>
      <c r="N191" s="36" t="str">
        <f t="shared" si="63"/>
        <v>No Custom2</v>
      </c>
      <c r="O191" s="36" t="str">
        <f t="shared" si="63"/>
        <v>No Custom3</v>
      </c>
      <c r="P191" s="36" t="str">
        <f t="shared" si="67"/>
        <v>CA_LEASEADJ</v>
      </c>
      <c r="Q191" s="36" t="str">
        <f t="shared" si="64"/>
        <v>Actual</v>
      </c>
      <c r="R191" s="36" t="str">
        <f t="shared" si="64"/>
        <v>FCCS_YTD_Input</v>
      </c>
      <c r="S191" s="36" t="str">
        <f t="shared" si="65"/>
        <v>No Custom4</v>
      </c>
      <c r="T191" s="36" t="str">
        <f t="shared" si="56"/>
        <v>FCCS_Entity Input</v>
      </c>
    </row>
    <row r="192" spans="1:20" x14ac:dyDescent="0.25">
      <c r="A192" s="541" t="s">
        <v>998</v>
      </c>
      <c r="B192" s="541" t="s">
        <v>271</v>
      </c>
      <c r="C192" s="532" t="str">
        <f t="shared" si="66"/>
        <v>Lease Adj</v>
      </c>
      <c r="D192" s="533" t="str">
        <f>[1]!HsSetValue(E192,"FCC","Scenario#"&amp;Q192&amp;";Years#"&amp;J192&amp;";Period#"&amp;I192&amp;";View#"&amp;R192&amp;";Entity#"&amp;H192&amp;";Data Source#"&amp;K192&amp;";Account#"&amp;F192&amp;";Intercompany#"&amp;L192&amp;";Movement#"&amp;P192&amp;";Consolidation#"&amp;T192&amp;";Custom1#"&amp;M192&amp;";Custom2#"&amp;N192&amp;";Custom3#"&amp;O192&amp;";Custom4#"&amp;S192&amp;"")</f>
        <v>#Invalid Syntax</v>
      </c>
      <c r="E192" s="540">
        <f>(Depreciation!$J$25)*-1</f>
        <v>0</v>
      </c>
      <c r="F192" s="36">
        <f>+$F$162</f>
        <v>1579600</v>
      </c>
      <c r="G192" s="36" t="s">
        <v>1004</v>
      </c>
      <c r="H192" s="36" t="e">
        <f t="shared" si="63"/>
        <v>#N/A</v>
      </c>
      <c r="I192" s="36" t="str">
        <f t="shared" si="63"/>
        <v>Jun</v>
      </c>
      <c r="J192" s="36" t="str">
        <f t="shared" si="63"/>
        <v>FY25</v>
      </c>
      <c r="K192" s="36" t="str">
        <f t="shared" si="63"/>
        <v>FCCS_Other Data</v>
      </c>
      <c r="L192" s="36" t="str">
        <f t="shared" si="63"/>
        <v>FCCS_No Intercompany</v>
      </c>
      <c r="M192" s="36" t="str">
        <f t="shared" si="63"/>
        <v>Non_Psoft</v>
      </c>
      <c r="N192" s="36" t="str">
        <f t="shared" si="63"/>
        <v>No Custom2</v>
      </c>
      <c r="O192" s="36" t="str">
        <f t="shared" si="63"/>
        <v>No Custom3</v>
      </c>
      <c r="P192" s="36" t="str">
        <f t="shared" si="67"/>
        <v>CA_LEASEADJ</v>
      </c>
      <c r="Q192" s="36" t="str">
        <f t="shared" si="64"/>
        <v>Actual</v>
      </c>
      <c r="R192" s="36" t="str">
        <f t="shared" si="64"/>
        <v>FCCS_YTD_Input</v>
      </c>
      <c r="S192" s="36" t="str">
        <f t="shared" si="65"/>
        <v>No Custom4</v>
      </c>
      <c r="T192" s="36" t="str">
        <f t="shared" si="56"/>
        <v>FCCS_Entity Input</v>
      </c>
    </row>
    <row r="193" spans="1:20" x14ac:dyDescent="0.25">
      <c r="A193" s="541" t="s">
        <v>998</v>
      </c>
      <c r="B193" s="541" t="s">
        <v>273</v>
      </c>
      <c r="C193" s="532" t="str">
        <f t="shared" si="66"/>
        <v>Lease Adj</v>
      </c>
      <c r="D193" s="533" t="str">
        <f>[1]!HsSetValue(E193,"FCC","Scenario#"&amp;Q193&amp;";Years#"&amp;J193&amp;";Period#"&amp;I193&amp;";View#"&amp;R193&amp;";Entity#"&amp;H193&amp;";Data Source#"&amp;K193&amp;";Account#"&amp;F193&amp;";Intercompany#"&amp;L193&amp;";Movement#"&amp;P193&amp;";Consolidation#"&amp;T193&amp;";Custom1#"&amp;M193&amp;";Custom2#"&amp;N193&amp;";Custom3#"&amp;O193&amp;";Custom4#"&amp;S193&amp;"")</f>
        <v>#Invalid Syntax</v>
      </c>
      <c r="E193" s="540">
        <f>(Depreciation!$J$27)*-1</f>
        <v>0</v>
      </c>
      <c r="F193" s="36">
        <f>+$F$163</f>
        <v>1579400</v>
      </c>
      <c r="G193" s="36" t="s">
        <v>1005</v>
      </c>
      <c r="H193" s="36" t="e">
        <f t="shared" si="63"/>
        <v>#N/A</v>
      </c>
      <c r="I193" s="36" t="str">
        <f t="shared" si="63"/>
        <v>Jun</v>
      </c>
      <c r="J193" s="36" t="str">
        <f t="shared" si="63"/>
        <v>FY25</v>
      </c>
      <c r="K193" s="36" t="str">
        <f t="shared" si="63"/>
        <v>FCCS_Other Data</v>
      </c>
      <c r="L193" s="36" t="str">
        <f t="shared" si="63"/>
        <v>FCCS_No Intercompany</v>
      </c>
      <c r="M193" s="36" t="str">
        <f t="shared" si="63"/>
        <v>Non_Psoft</v>
      </c>
      <c r="N193" s="36" t="str">
        <f t="shared" si="63"/>
        <v>No Custom2</v>
      </c>
      <c r="O193" s="36" t="str">
        <f t="shared" si="63"/>
        <v>No Custom3</v>
      </c>
      <c r="P193" s="36" t="str">
        <f t="shared" si="67"/>
        <v>CA_LEASEADJ</v>
      </c>
      <c r="Q193" s="36" t="str">
        <f t="shared" si="64"/>
        <v>Actual</v>
      </c>
      <c r="R193" s="36" t="str">
        <f t="shared" si="64"/>
        <v>FCCS_YTD_Input</v>
      </c>
      <c r="S193" s="36" t="str">
        <f t="shared" si="64"/>
        <v>No Custom4</v>
      </c>
      <c r="T193" s="36" t="str">
        <f t="shared" si="56"/>
        <v>FCCS_Entity Input</v>
      </c>
    </row>
    <row r="194" spans="1:20" x14ac:dyDescent="0.25">
      <c r="A194" s="541" t="s">
        <v>998</v>
      </c>
      <c r="B194" s="541" t="s">
        <v>974</v>
      </c>
      <c r="C194" s="532" t="str">
        <f t="shared" si="66"/>
        <v>Lease Adj</v>
      </c>
      <c r="D194" s="533" t="str">
        <f>[1]!HsSetValue(E194,"FCC","Scenario#"&amp;Q194&amp;";Years#"&amp;J194&amp;";Period#"&amp;I194&amp;";View#"&amp;R194&amp;";Entity#"&amp;H194&amp;";Data Source#"&amp;K194&amp;";Account#"&amp;F194&amp;";Intercompany#"&amp;L194&amp;";Movement#"&amp;P194&amp;";Consolidation#"&amp;T194&amp;";Custom1#"&amp;M194&amp;";Custom2#"&amp;N194&amp;";Custom3#"&amp;O194&amp;";Custom4#"&amp;S194&amp;"")</f>
        <v>#Invalid Syntax</v>
      </c>
      <c r="E194" s="540">
        <f>(Depreciation!$J$29)*-1</f>
        <v>0</v>
      </c>
      <c r="F194" s="36">
        <f>+$F$164</f>
        <v>1579410</v>
      </c>
      <c r="G194" s="36" t="s">
        <v>1006</v>
      </c>
      <c r="H194" s="36" t="e">
        <f t="shared" si="63"/>
        <v>#N/A</v>
      </c>
      <c r="I194" s="36" t="str">
        <f t="shared" si="63"/>
        <v>Jun</v>
      </c>
      <c r="J194" s="36" t="str">
        <f t="shared" si="63"/>
        <v>FY25</v>
      </c>
      <c r="K194" s="36" t="str">
        <f t="shared" si="63"/>
        <v>FCCS_Other Data</v>
      </c>
      <c r="L194" s="36" t="str">
        <f t="shared" si="63"/>
        <v>FCCS_No Intercompany</v>
      </c>
      <c r="M194" s="36" t="str">
        <f t="shared" si="63"/>
        <v>Non_Psoft</v>
      </c>
      <c r="N194" s="36" t="str">
        <f t="shared" si="63"/>
        <v>No Custom2</v>
      </c>
      <c r="O194" s="36" t="str">
        <f t="shared" si="63"/>
        <v>No Custom3</v>
      </c>
      <c r="P194" s="36" t="str">
        <f t="shared" si="67"/>
        <v>CA_LEASEADJ</v>
      </c>
      <c r="Q194" s="36" t="str">
        <f t="shared" si="64"/>
        <v>Actual</v>
      </c>
      <c r="R194" s="36" t="str">
        <f t="shared" si="64"/>
        <v>FCCS_YTD_Input</v>
      </c>
      <c r="S194" s="36" t="str">
        <f t="shared" si="64"/>
        <v>No Custom4</v>
      </c>
      <c r="T194" s="36" t="str">
        <f t="shared" si="56"/>
        <v>FCCS_Entity Input</v>
      </c>
    </row>
    <row r="195" spans="1:20" x14ac:dyDescent="0.25">
      <c r="A195" s="541" t="s">
        <v>998</v>
      </c>
      <c r="B195" s="541" t="s">
        <v>976</v>
      </c>
      <c r="C195" s="532" t="str">
        <f t="shared" si="66"/>
        <v>Lease Adj</v>
      </c>
      <c r="D195" s="533" t="str">
        <f>[1]!HsSetValue(E195,"FCC","Scenario#"&amp;Q195&amp;";Years#"&amp;J195&amp;";Period#"&amp;I195&amp;";View#"&amp;R195&amp;";Entity#"&amp;H195&amp;";Data Source#"&amp;K195&amp;";Account#"&amp;F195&amp;";Intercompany#"&amp;L195&amp;";Movement#"&amp;P195&amp;";Consolidation#"&amp;T195&amp;";Custom1#"&amp;M195&amp;";Custom2#"&amp;N195&amp;";Custom3#"&amp;O195&amp;";Custom4#"&amp;S195&amp;"")</f>
        <v>#Invalid Syntax</v>
      </c>
      <c r="E195" s="540">
        <f>(Depreciation!$J$30)*-1</f>
        <v>0</v>
      </c>
      <c r="F195" s="36">
        <f>+$F$165</f>
        <v>1579420</v>
      </c>
      <c r="G195" s="36" t="s">
        <v>1007</v>
      </c>
      <c r="H195" s="36" t="e">
        <f t="shared" si="63"/>
        <v>#N/A</v>
      </c>
      <c r="I195" s="36" t="str">
        <f t="shared" si="63"/>
        <v>Jun</v>
      </c>
      <c r="J195" s="36" t="str">
        <f t="shared" si="63"/>
        <v>FY25</v>
      </c>
      <c r="K195" s="36" t="str">
        <f t="shared" si="63"/>
        <v>FCCS_Other Data</v>
      </c>
      <c r="L195" s="36" t="str">
        <f t="shared" si="63"/>
        <v>FCCS_No Intercompany</v>
      </c>
      <c r="M195" s="36" t="str">
        <f t="shared" si="63"/>
        <v>Non_Psoft</v>
      </c>
      <c r="N195" s="36" t="str">
        <f t="shared" si="63"/>
        <v>No Custom2</v>
      </c>
      <c r="O195" s="36" t="str">
        <f t="shared" si="63"/>
        <v>No Custom3</v>
      </c>
      <c r="P195" s="36" t="str">
        <f t="shared" si="67"/>
        <v>CA_LEASEADJ</v>
      </c>
      <c r="Q195" s="36" t="str">
        <f t="shared" si="64"/>
        <v>Actual</v>
      </c>
      <c r="R195" s="36" t="str">
        <f t="shared" si="64"/>
        <v>FCCS_YTD_Input</v>
      </c>
      <c r="S195" s="36" t="str">
        <f t="shared" si="64"/>
        <v>No Custom4</v>
      </c>
      <c r="T195" s="36" t="str">
        <f t="shared" si="56"/>
        <v>FCCS_Entity Input</v>
      </c>
    </row>
    <row r="196" spans="1:20" x14ac:dyDescent="0.25">
      <c r="D196" s="533"/>
    </row>
    <row r="197" spans="1:20" x14ac:dyDescent="0.25">
      <c r="A197" s="541" t="s">
        <v>998</v>
      </c>
      <c r="B197" s="541" t="s">
        <v>265</v>
      </c>
      <c r="C197" s="532" t="s">
        <v>991</v>
      </c>
      <c r="D197" s="533" t="str">
        <f>[1]!HsSetValue(E197,"FCC","Scenario#"&amp;Q197&amp;";Years#"&amp;J197&amp;";Period#"&amp;I197&amp;";View#"&amp;R197&amp;";Entity#"&amp;H197&amp;";Data Source#"&amp;K197&amp;";Account#"&amp;F197&amp;";Intercompany#"&amp;L197&amp;";Movement#"&amp;P197&amp;";Consolidation#"&amp;T197&amp;";Custom1#"&amp;M197&amp;";Custom2#"&amp;N197&amp;";Custom3#"&amp;O197&amp;";Custom4#"&amp;S197&amp;"")</f>
        <v>#Invalid Syntax</v>
      </c>
      <c r="E197" s="540">
        <f>(Depreciation!$K$20)*-1</f>
        <v>0</v>
      </c>
      <c r="F197" s="36">
        <f>+$F$157</f>
        <v>1579100</v>
      </c>
      <c r="G197" s="36" t="s">
        <v>999</v>
      </c>
      <c r="H197" s="36" t="e">
        <f t="shared" ref="H197:O205" si="68">+H$2</f>
        <v>#N/A</v>
      </c>
      <c r="I197" s="36" t="str">
        <f t="shared" si="68"/>
        <v>Jun</v>
      </c>
      <c r="J197" s="36" t="str">
        <f t="shared" si="68"/>
        <v>FY25</v>
      </c>
      <c r="K197" s="36" t="str">
        <f t="shared" si="68"/>
        <v>FCCS_Other Data</v>
      </c>
      <c r="L197" s="36" t="str">
        <f t="shared" si="68"/>
        <v>FCCS_No Intercompany</v>
      </c>
      <c r="M197" s="36" t="s">
        <v>416</v>
      </c>
      <c r="N197" s="36" t="str">
        <f t="shared" si="68"/>
        <v>No Custom2</v>
      </c>
      <c r="O197" s="36" t="str">
        <f t="shared" si="68"/>
        <v>No Custom3</v>
      </c>
      <c r="P197" s="532" t="s">
        <v>992</v>
      </c>
      <c r="Q197" s="36" t="str">
        <f t="shared" ref="Q197:S212" si="69">+Q$2</f>
        <v>Actual</v>
      </c>
      <c r="R197" s="36" t="str">
        <f t="shared" si="69"/>
        <v>FCCS_YTD_Input</v>
      </c>
      <c r="S197" s="36" t="str">
        <f t="shared" si="64"/>
        <v>No Custom4</v>
      </c>
      <c r="T197" s="36" t="str">
        <f t="shared" si="56"/>
        <v>FCCS_Entity Input</v>
      </c>
    </row>
    <row r="198" spans="1:20" x14ac:dyDescent="0.25">
      <c r="A198" s="541" t="s">
        <v>998</v>
      </c>
      <c r="B198" s="541" t="s">
        <v>266</v>
      </c>
      <c r="C198" s="532" t="str">
        <f>+C197</f>
        <v>Retire</v>
      </c>
      <c r="D198" s="533" t="str">
        <f>[1]!HsSetValue(E198,"FCC","Scenario#"&amp;Q198&amp;";Years#"&amp;J198&amp;";Period#"&amp;I198&amp;";View#"&amp;R198&amp;";Entity#"&amp;H198&amp;";Data Source#"&amp;K198&amp;";Account#"&amp;F198&amp;";Intercompany#"&amp;L198&amp;";Movement#"&amp;P198&amp;";Consolidation#"&amp;T198&amp;";Custom1#"&amp;M198&amp;";Custom2#"&amp;N198&amp;";Custom3#"&amp;O198&amp;";Custom4#"&amp;S198&amp;"")</f>
        <v>#Invalid Syntax</v>
      </c>
      <c r="E198" s="540">
        <f>(Depreciation!$K$21)*-1</f>
        <v>0</v>
      </c>
      <c r="F198" s="36">
        <f>+$F$158</f>
        <v>1579200</v>
      </c>
      <c r="G198" s="36" t="s">
        <v>1000</v>
      </c>
      <c r="H198" s="36" t="e">
        <f t="shared" si="68"/>
        <v>#N/A</v>
      </c>
      <c r="I198" s="36" t="str">
        <f t="shared" si="68"/>
        <v>Jun</v>
      </c>
      <c r="J198" s="36" t="str">
        <f t="shared" si="68"/>
        <v>FY25</v>
      </c>
      <c r="K198" s="36" t="str">
        <f t="shared" si="68"/>
        <v>FCCS_Other Data</v>
      </c>
      <c r="L198" s="36" t="str">
        <f t="shared" si="68"/>
        <v>FCCS_No Intercompany</v>
      </c>
      <c r="M198" s="36" t="str">
        <f>+M197</f>
        <v>Non_Psoft</v>
      </c>
      <c r="N198" s="36" t="str">
        <f t="shared" si="68"/>
        <v>No Custom2</v>
      </c>
      <c r="O198" s="36" t="str">
        <f t="shared" si="68"/>
        <v>No Custom3</v>
      </c>
      <c r="P198" s="36" t="str">
        <f>+P197</f>
        <v>CA_RETIRE</v>
      </c>
      <c r="Q198" s="36" t="str">
        <f t="shared" si="69"/>
        <v>Actual</v>
      </c>
      <c r="R198" s="36" t="str">
        <f t="shared" si="69"/>
        <v>FCCS_YTD_Input</v>
      </c>
      <c r="S198" s="36" t="str">
        <f t="shared" si="64"/>
        <v>No Custom4</v>
      </c>
      <c r="T198" s="36" t="str">
        <f t="shared" si="56"/>
        <v>FCCS_Entity Input</v>
      </c>
    </row>
    <row r="199" spans="1:20" x14ac:dyDescent="0.25">
      <c r="A199" s="541" t="s">
        <v>998</v>
      </c>
      <c r="B199" s="541" t="s">
        <v>267</v>
      </c>
      <c r="C199" s="532" t="str">
        <f t="shared" ref="C199:C205" si="70">+C198</f>
        <v>Retire</v>
      </c>
      <c r="D199" s="533" t="str">
        <f>[1]!HsSetValue(E199,"FCC","Scenario#"&amp;Q199&amp;";Years#"&amp;J199&amp;";Period#"&amp;I199&amp;";View#"&amp;R199&amp;";Entity#"&amp;H199&amp;";Data Source#"&amp;K199&amp;";Account#"&amp;F199&amp;";Intercompany#"&amp;L199&amp;";Movement#"&amp;P199&amp;";Consolidation#"&amp;T199&amp;";Custom1#"&amp;M199&amp;";Custom2#"&amp;N199&amp;";Custom3#"&amp;O199&amp;";Custom4#"&amp;S199&amp;"")</f>
        <v>#Invalid Syntax</v>
      </c>
      <c r="E199" s="540">
        <f>(Depreciation!$K$22)*-1</f>
        <v>0</v>
      </c>
      <c r="F199" s="36">
        <f>+$F$159</f>
        <v>1579700</v>
      </c>
      <c r="G199" s="36" t="s">
        <v>1001</v>
      </c>
      <c r="H199" s="36" t="e">
        <f t="shared" si="68"/>
        <v>#N/A</v>
      </c>
      <c r="I199" s="36" t="str">
        <f t="shared" si="68"/>
        <v>Jun</v>
      </c>
      <c r="J199" s="36" t="str">
        <f t="shared" si="68"/>
        <v>FY25</v>
      </c>
      <c r="K199" s="36" t="str">
        <f t="shared" si="68"/>
        <v>FCCS_Other Data</v>
      </c>
      <c r="L199" s="36" t="str">
        <f t="shared" si="68"/>
        <v>FCCS_No Intercompany</v>
      </c>
      <c r="M199" s="36" t="str">
        <f>+M198</f>
        <v>Non_Psoft</v>
      </c>
      <c r="N199" s="36" t="str">
        <f t="shared" si="68"/>
        <v>No Custom2</v>
      </c>
      <c r="O199" s="36" t="str">
        <f t="shared" si="68"/>
        <v>No Custom3</v>
      </c>
      <c r="P199" s="36" t="str">
        <f t="shared" ref="P199:P205" si="71">+P198</f>
        <v>CA_RETIRE</v>
      </c>
      <c r="Q199" s="36" t="str">
        <f t="shared" si="69"/>
        <v>Actual</v>
      </c>
      <c r="R199" s="36" t="str">
        <f t="shared" si="69"/>
        <v>FCCS_YTD_Input</v>
      </c>
      <c r="S199" s="36" t="str">
        <f t="shared" si="64"/>
        <v>No Custom4</v>
      </c>
      <c r="T199" s="36" t="str">
        <f t="shared" si="56"/>
        <v>FCCS_Entity Input</v>
      </c>
    </row>
    <row r="200" spans="1:20" x14ac:dyDescent="0.25">
      <c r="A200" s="541" t="s">
        <v>998</v>
      </c>
      <c r="B200" s="541" t="s">
        <v>323</v>
      </c>
      <c r="C200" s="532" t="str">
        <f t="shared" si="70"/>
        <v>Retire</v>
      </c>
      <c r="D200" s="533" t="str">
        <f>[1]!HsSetValue(E200,"FCC","Scenario#"&amp;Q200&amp;";Years#"&amp;J200&amp;";Period#"&amp;I200&amp;";View#"&amp;R200&amp;";Entity#"&amp;H200&amp;";Data Source#"&amp;K200&amp;";Account#"&amp;F200&amp;";Intercompany#"&amp;L200&amp;";Movement#"&amp;P200&amp;";Consolidation#"&amp;T200&amp;";Custom1#"&amp;M200&amp;";Custom2#"&amp;N200&amp;";Custom3#"&amp;O200&amp;";Custom4#"&amp;S200&amp;"")</f>
        <v>#Invalid Syntax</v>
      </c>
      <c r="E200" s="540">
        <f>(Depreciation!$K$23)*-1</f>
        <v>0</v>
      </c>
      <c r="F200" s="36">
        <f>+$F$160</f>
        <v>1579300</v>
      </c>
      <c r="G200" s="36" t="s">
        <v>1002</v>
      </c>
      <c r="H200" s="36" t="e">
        <f t="shared" si="68"/>
        <v>#N/A</v>
      </c>
      <c r="I200" s="36" t="str">
        <f t="shared" si="68"/>
        <v>Jun</v>
      </c>
      <c r="J200" s="36" t="str">
        <f t="shared" si="68"/>
        <v>FY25</v>
      </c>
      <c r="K200" s="36" t="str">
        <f t="shared" si="68"/>
        <v>FCCS_Other Data</v>
      </c>
      <c r="L200" s="36" t="str">
        <f t="shared" si="68"/>
        <v>FCCS_No Intercompany</v>
      </c>
      <c r="M200" s="36" t="str">
        <f t="shared" ref="M200:M205" si="72">+M199</f>
        <v>Non_Psoft</v>
      </c>
      <c r="N200" s="36" t="str">
        <f t="shared" si="68"/>
        <v>No Custom2</v>
      </c>
      <c r="O200" s="36" t="str">
        <f t="shared" si="68"/>
        <v>No Custom3</v>
      </c>
      <c r="P200" s="36" t="str">
        <f t="shared" si="71"/>
        <v>CA_RETIRE</v>
      </c>
      <c r="Q200" s="36" t="str">
        <f t="shared" si="69"/>
        <v>Actual</v>
      </c>
      <c r="R200" s="36" t="str">
        <f t="shared" si="69"/>
        <v>FCCS_YTD_Input</v>
      </c>
      <c r="S200" s="36" t="str">
        <f t="shared" si="64"/>
        <v>No Custom4</v>
      </c>
      <c r="T200" s="36" t="str">
        <f t="shared" si="56"/>
        <v>FCCS_Entity Input</v>
      </c>
    </row>
    <row r="201" spans="1:20" x14ac:dyDescent="0.25">
      <c r="A201" s="541" t="s">
        <v>998</v>
      </c>
      <c r="B201" s="541" t="s">
        <v>269</v>
      </c>
      <c r="C201" s="532" t="str">
        <f t="shared" si="70"/>
        <v>Retire</v>
      </c>
      <c r="D201" s="533" t="str">
        <f>[1]!HsSetValue(E201,"FCC","Scenario#"&amp;Q201&amp;";Years#"&amp;J201&amp;";Period#"&amp;I201&amp;";View#"&amp;R201&amp;";Entity#"&amp;H201&amp;";Data Source#"&amp;K201&amp;";Account#"&amp;F201&amp;";Intercompany#"&amp;L201&amp;";Movement#"&amp;P201&amp;";Consolidation#"&amp;T201&amp;";Custom1#"&amp;M201&amp;";Custom2#"&amp;N201&amp;";Custom3#"&amp;O201&amp;";Custom4#"&amp;S201&amp;"")</f>
        <v>#Invalid Syntax</v>
      </c>
      <c r="E201" s="540">
        <f>(Depreciation!$K$24)*-1</f>
        <v>0</v>
      </c>
      <c r="F201" s="36">
        <f>+$F$161</f>
        <v>1579500</v>
      </c>
      <c r="G201" s="36" t="s">
        <v>1003</v>
      </c>
      <c r="H201" s="36" t="e">
        <f t="shared" si="68"/>
        <v>#N/A</v>
      </c>
      <c r="I201" s="36" t="str">
        <f t="shared" si="68"/>
        <v>Jun</v>
      </c>
      <c r="J201" s="36" t="str">
        <f t="shared" si="68"/>
        <v>FY25</v>
      </c>
      <c r="K201" s="36" t="str">
        <f t="shared" si="68"/>
        <v>FCCS_Other Data</v>
      </c>
      <c r="L201" s="36" t="str">
        <f t="shared" si="68"/>
        <v>FCCS_No Intercompany</v>
      </c>
      <c r="M201" s="36" t="str">
        <f t="shared" si="72"/>
        <v>Non_Psoft</v>
      </c>
      <c r="N201" s="36" t="str">
        <f t="shared" si="68"/>
        <v>No Custom2</v>
      </c>
      <c r="O201" s="36" t="str">
        <f t="shared" si="68"/>
        <v>No Custom3</v>
      </c>
      <c r="P201" s="36" t="str">
        <f t="shared" si="71"/>
        <v>CA_RETIRE</v>
      </c>
      <c r="Q201" s="36" t="str">
        <f t="shared" si="69"/>
        <v>Actual</v>
      </c>
      <c r="R201" s="36" t="str">
        <f t="shared" si="69"/>
        <v>FCCS_YTD_Input</v>
      </c>
      <c r="S201" s="36" t="str">
        <f t="shared" si="64"/>
        <v>No Custom4</v>
      </c>
      <c r="T201" s="36" t="str">
        <f t="shared" si="56"/>
        <v>FCCS_Entity Input</v>
      </c>
    </row>
    <row r="202" spans="1:20" x14ac:dyDescent="0.25">
      <c r="A202" s="541" t="s">
        <v>998</v>
      </c>
      <c r="B202" s="541" t="s">
        <v>271</v>
      </c>
      <c r="C202" s="532" t="str">
        <f t="shared" si="70"/>
        <v>Retire</v>
      </c>
      <c r="D202" s="533" t="str">
        <f>[1]!HsSetValue(E202,"FCC","Scenario#"&amp;Q202&amp;";Years#"&amp;J202&amp;";Period#"&amp;I202&amp;";View#"&amp;R202&amp;";Entity#"&amp;H202&amp;";Data Source#"&amp;K202&amp;";Account#"&amp;F202&amp;";Intercompany#"&amp;L202&amp;";Movement#"&amp;P202&amp;";Consolidation#"&amp;T202&amp;";Custom1#"&amp;M202&amp;";Custom2#"&amp;N202&amp;";Custom3#"&amp;O202&amp;";Custom4#"&amp;S202&amp;"")</f>
        <v>#Invalid Syntax</v>
      </c>
      <c r="E202" s="540">
        <f>(Depreciation!$K$25)*-1</f>
        <v>0</v>
      </c>
      <c r="F202" s="36">
        <f>+$F$162</f>
        <v>1579600</v>
      </c>
      <c r="G202" s="36" t="s">
        <v>1004</v>
      </c>
      <c r="H202" s="36" t="e">
        <f t="shared" si="68"/>
        <v>#N/A</v>
      </c>
      <c r="I202" s="36" t="str">
        <f t="shared" si="68"/>
        <v>Jun</v>
      </c>
      <c r="J202" s="36" t="str">
        <f t="shared" si="68"/>
        <v>FY25</v>
      </c>
      <c r="K202" s="36" t="str">
        <f t="shared" si="68"/>
        <v>FCCS_Other Data</v>
      </c>
      <c r="L202" s="36" t="str">
        <f t="shared" si="68"/>
        <v>FCCS_No Intercompany</v>
      </c>
      <c r="M202" s="36" t="str">
        <f t="shared" si="72"/>
        <v>Non_Psoft</v>
      </c>
      <c r="N202" s="36" t="str">
        <f t="shared" si="68"/>
        <v>No Custom2</v>
      </c>
      <c r="O202" s="36" t="str">
        <f t="shared" si="68"/>
        <v>No Custom3</v>
      </c>
      <c r="P202" s="36" t="str">
        <f t="shared" si="71"/>
        <v>CA_RETIRE</v>
      </c>
      <c r="Q202" s="36" t="str">
        <f t="shared" si="69"/>
        <v>Actual</v>
      </c>
      <c r="R202" s="36" t="str">
        <f t="shared" si="69"/>
        <v>FCCS_YTD_Input</v>
      </c>
      <c r="S202" s="36" t="str">
        <f t="shared" si="64"/>
        <v>No Custom4</v>
      </c>
      <c r="T202" s="36" t="str">
        <f t="shared" si="56"/>
        <v>FCCS_Entity Input</v>
      </c>
    </row>
    <row r="203" spans="1:20" x14ac:dyDescent="0.25">
      <c r="A203" s="541" t="s">
        <v>998</v>
      </c>
      <c r="B203" s="541" t="s">
        <v>273</v>
      </c>
      <c r="C203" s="532" t="str">
        <f t="shared" si="70"/>
        <v>Retire</v>
      </c>
      <c r="D203" s="533" t="str">
        <f>[1]!HsSetValue(E203,"FCC","Scenario#"&amp;Q203&amp;";Years#"&amp;J203&amp;";Period#"&amp;I203&amp;";View#"&amp;R203&amp;";Entity#"&amp;H203&amp;";Data Source#"&amp;K203&amp;";Account#"&amp;F203&amp;";Intercompany#"&amp;L203&amp;";Movement#"&amp;P203&amp;";Consolidation#"&amp;T203&amp;";Custom1#"&amp;M203&amp;";Custom2#"&amp;N203&amp;";Custom3#"&amp;O203&amp;";Custom4#"&amp;S203&amp;"")</f>
        <v>#Invalid Syntax</v>
      </c>
      <c r="E203" s="540">
        <f>(Depreciation!$K$27)*-1</f>
        <v>0</v>
      </c>
      <c r="F203" s="36">
        <f>+$F$163</f>
        <v>1579400</v>
      </c>
      <c r="G203" s="36" t="s">
        <v>1005</v>
      </c>
      <c r="H203" s="36" t="e">
        <f t="shared" si="68"/>
        <v>#N/A</v>
      </c>
      <c r="I203" s="36" t="str">
        <f t="shared" si="68"/>
        <v>Jun</v>
      </c>
      <c r="J203" s="36" t="str">
        <f t="shared" si="68"/>
        <v>FY25</v>
      </c>
      <c r="K203" s="36" t="str">
        <f t="shared" si="68"/>
        <v>FCCS_Other Data</v>
      </c>
      <c r="L203" s="36" t="str">
        <f t="shared" si="68"/>
        <v>FCCS_No Intercompany</v>
      </c>
      <c r="M203" s="36" t="str">
        <f t="shared" si="72"/>
        <v>Non_Psoft</v>
      </c>
      <c r="N203" s="36" t="str">
        <f t="shared" si="68"/>
        <v>No Custom2</v>
      </c>
      <c r="O203" s="36" t="str">
        <f t="shared" si="68"/>
        <v>No Custom3</v>
      </c>
      <c r="P203" s="36" t="str">
        <f t="shared" si="71"/>
        <v>CA_RETIRE</v>
      </c>
      <c r="Q203" s="36" t="str">
        <f t="shared" si="69"/>
        <v>Actual</v>
      </c>
      <c r="R203" s="36" t="str">
        <f t="shared" si="69"/>
        <v>FCCS_YTD_Input</v>
      </c>
      <c r="S203" s="36" t="str">
        <f t="shared" si="69"/>
        <v>No Custom4</v>
      </c>
      <c r="T203" s="36" t="str">
        <f t="shared" si="56"/>
        <v>FCCS_Entity Input</v>
      </c>
    </row>
    <row r="204" spans="1:20" x14ac:dyDescent="0.25">
      <c r="A204" s="541" t="s">
        <v>998</v>
      </c>
      <c r="B204" s="541" t="s">
        <v>974</v>
      </c>
      <c r="C204" s="532" t="str">
        <f t="shared" si="70"/>
        <v>Retire</v>
      </c>
      <c r="D204" s="533" t="str">
        <f>[1]!HsSetValue(E204,"FCC","Scenario#"&amp;Q204&amp;";Years#"&amp;J204&amp;";Period#"&amp;I204&amp;";View#"&amp;R204&amp;";Entity#"&amp;H204&amp;";Data Source#"&amp;K204&amp;";Account#"&amp;F204&amp;";Intercompany#"&amp;L204&amp;";Movement#"&amp;P204&amp;";Consolidation#"&amp;T204&amp;";Custom1#"&amp;M204&amp;";Custom2#"&amp;N204&amp;";Custom3#"&amp;O204&amp;";Custom4#"&amp;S204&amp;"")</f>
        <v>#Invalid Syntax</v>
      </c>
      <c r="E204" s="540">
        <f>(Depreciation!$K$29)*-1</f>
        <v>0</v>
      </c>
      <c r="F204" s="36">
        <f>+$F$164</f>
        <v>1579410</v>
      </c>
      <c r="G204" s="36" t="s">
        <v>1006</v>
      </c>
      <c r="H204" s="36" t="e">
        <f t="shared" si="68"/>
        <v>#N/A</v>
      </c>
      <c r="I204" s="36" t="str">
        <f t="shared" si="68"/>
        <v>Jun</v>
      </c>
      <c r="J204" s="36" t="str">
        <f t="shared" si="68"/>
        <v>FY25</v>
      </c>
      <c r="K204" s="36" t="str">
        <f t="shared" si="68"/>
        <v>FCCS_Other Data</v>
      </c>
      <c r="L204" s="36" t="str">
        <f t="shared" si="68"/>
        <v>FCCS_No Intercompany</v>
      </c>
      <c r="M204" s="36" t="str">
        <f t="shared" si="72"/>
        <v>Non_Psoft</v>
      </c>
      <c r="N204" s="36" t="str">
        <f t="shared" si="68"/>
        <v>No Custom2</v>
      </c>
      <c r="O204" s="36" t="str">
        <f t="shared" si="68"/>
        <v>No Custom3</v>
      </c>
      <c r="P204" s="36" t="str">
        <f t="shared" si="71"/>
        <v>CA_RETIRE</v>
      </c>
      <c r="Q204" s="36" t="str">
        <f t="shared" si="69"/>
        <v>Actual</v>
      </c>
      <c r="R204" s="36" t="str">
        <f t="shared" si="69"/>
        <v>FCCS_YTD_Input</v>
      </c>
      <c r="S204" s="36" t="str">
        <f t="shared" si="69"/>
        <v>No Custom4</v>
      </c>
      <c r="T204" s="36" t="str">
        <f t="shared" si="56"/>
        <v>FCCS_Entity Input</v>
      </c>
    </row>
    <row r="205" spans="1:20" x14ac:dyDescent="0.25">
      <c r="A205" s="541" t="s">
        <v>998</v>
      </c>
      <c r="B205" s="541" t="s">
        <v>976</v>
      </c>
      <c r="C205" s="532" t="str">
        <f t="shared" si="70"/>
        <v>Retire</v>
      </c>
      <c r="D205" s="533" t="str">
        <f>[1]!HsSetValue(E205,"FCC","Scenario#"&amp;Q205&amp;";Years#"&amp;J205&amp;";Period#"&amp;I205&amp;";View#"&amp;R205&amp;";Entity#"&amp;H205&amp;";Data Source#"&amp;K205&amp;";Account#"&amp;F205&amp;";Intercompany#"&amp;L205&amp;";Movement#"&amp;P205&amp;";Consolidation#"&amp;T205&amp;";Custom1#"&amp;M205&amp;";Custom2#"&amp;N205&amp;";Custom3#"&amp;O205&amp;";Custom4#"&amp;S205&amp;"")</f>
        <v>#Invalid Syntax</v>
      </c>
      <c r="E205" s="540">
        <f>(Depreciation!$K$30)*-1</f>
        <v>0</v>
      </c>
      <c r="F205" s="36">
        <f>+$F$165</f>
        <v>1579420</v>
      </c>
      <c r="G205" s="36" t="s">
        <v>1007</v>
      </c>
      <c r="H205" s="36" t="e">
        <f t="shared" si="68"/>
        <v>#N/A</v>
      </c>
      <c r="I205" s="36" t="str">
        <f t="shared" si="68"/>
        <v>Jun</v>
      </c>
      <c r="J205" s="36" t="str">
        <f t="shared" si="68"/>
        <v>FY25</v>
      </c>
      <c r="K205" s="36" t="str">
        <f t="shared" si="68"/>
        <v>FCCS_Other Data</v>
      </c>
      <c r="L205" s="36" t="str">
        <f t="shared" si="68"/>
        <v>FCCS_No Intercompany</v>
      </c>
      <c r="M205" s="36" t="str">
        <f t="shared" si="72"/>
        <v>Non_Psoft</v>
      </c>
      <c r="N205" s="36" t="str">
        <f t="shared" si="68"/>
        <v>No Custom2</v>
      </c>
      <c r="O205" s="36" t="str">
        <f t="shared" si="68"/>
        <v>No Custom3</v>
      </c>
      <c r="P205" s="36" t="str">
        <f t="shared" si="71"/>
        <v>CA_RETIRE</v>
      </c>
      <c r="Q205" s="36" t="str">
        <f t="shared" si="69"/>
        <v>Actual</v>
      </c>
      <c r="R205" s="36" t="str">
        <f t="shared" si="69"/>
        <v>FCCS_YTD_Input</v>
      </c>
      <c r="S205" s="36" t="str">
        <f t="shared" si="69"/>
        <v>No Custom4</v>
      </c>
      <c r="T205" s="36" t="str">
        <f t="shared" si="56"/>
        <v>FCCS_Entity Input</v>
      </c>
    </row>
    <row r="206" spans="1:20" x14ac:dyDescent="0.25">
      <c r="D206" s="533"/>
    </row>
    <row r="207" spans="1:20" x14ac:dyDescent="0.25">
      <c r="A207" s="541" t="s">
        <v>998</v>
      </c>
      <c r="B207" s="541" t="s">
        <v>265</v>
      </c>
      <c r="C207" s="532" t="s">
        <v>1008</v>
      </c>
      <c r="D207" s="533" t="str">
        <f>[1]!HsSetValue(E207,"FCC","Scenario#"&amp;Q207&amp;";Years#"&amp;J207&amp;";Period#"&amp;I207&amp;";View#"&amp;R207&amp;";Entity#"&amp;H207&amp;";Data Source#"&amp;K207&amp;";Account#"&amp;F207&amp;";Intercompany#"&amp;L207&amp;";Movement#"&amp;P207&amp;";Consolidation#"&amp;T207&amp;";Custom1#"&amp;M207&amp;";Custom2#"&amp;N207&amp;";Custom3#"&amp;O207&amp;";Custom4#"&amp;S207&amp;"")</f>
        <v>#Invalid Syntax</v>
      </c>
      <c r="E207" s="540">
        <f>(Depreciation!$L$20)*-1</f>
        <v>0</v>
      </c>
      <c r="F207" s="36">
        <f>+$F$157</f>
        <v>1579100</v>
      </c>
      <c r="G207" s="36" t="s">
        <v>999</v>
      </c>
      <c r="H207" s="36" t="e">
        <f t="shared" ref="H207:O215" si="73">+H$2</f>
        <v>#N/A</v>
      </c>
      <c r="I207" s="36" t="str">
        <f t="shared" si="73"/>
        <v>Jun</v>
      </c>
      <c r="J207" s="36" t="str">
        <f t="shared" si="73"/>
        <v>FY25</v>
      </c>
      <c r="K207" s="36" t="str">
        <f t="shared" si="73"/>
        <v>FCCS_Other Data</v>
      </c>
      <c r="L207" s="36" t="str">
        <f t="shared" si="73"/>
        <v>FCCS_No Intercompany</v>
      </c>
      <c r="M207" s="36" t="s">
        <v>416</v>
      </c>
      <c r="N207" s="36" t="str">
        <f t="shared" si="73"/>
        <v>No Custom2</v>
      </c>
      <c r="O207" s="36" t="str">
        <f t="shared" si="73"/>
        <v>No Custom3</v>
      </c>
      <c r="P207" s="532" t="s">
        <v>994</v>
      </c>
      <c r="Q207" s="36" t="str">
        <f t="shared" ref="Q207:S222" si="74">+Q$2</f>
        <v>Actual</v>
      </c>
      <c r="R207" s="36" t="str">
        <f t="shared" si="74"/>
        <v>FCCS_YTD_Input</v>
      </c>
      <c r="S207" s="36" t="str">
        <f t="shared" si="69"/>
        <v>No Custom4</v>
      </c>
      <c r="T207" s="36" t="str">
        <f t="shared" si="56"/>
        <v>FCCS_Entity Input</v>
      </c>
    </row>
    <row r="208" spans="1:20" x14ac:dyDescent="0.25">
      <c r="A208" s="541" t="s">
        <v>998</v>
      </c>
      <c r="B208" s="541" t="s">
        <v>266</v>
      </c>
      <c r="C208" s="532" t="str">
        <f>+C207</f>
        <v>Retire Adj</v>
      </c>
      <c r="D208" s="533" t="str">
        <f>[1]!HsSetValue(E208,"FCC","Scenario#"&amp;Q208&amp;";Years#"&amp;J208&amp;";Period#"&amp;I208&amp;";View#"&amp;R208&amp;";Entity#"&amp;H208&amp;";Data Source#"&amp;K208&amp;";Account#"&amp;F208&amp;";Intercompany#"&amp;L208&amp;";Movement#"&amp;P208&amp;";Consolidation#"&amp;T208&amp;";Custom1#"&amp;M208&amp;";Custom2#"&amp;N208&amp;";Custom3#"&amp;O208&amp;";Custom4#"&amp;S208&amp;"")</f>
        <v>#Invalid Syntax</v>
      </c>
      <c r="E208" s="540">
        <f>(Depreciation!$L$21)*-1</f>
        <v>0</v>
      </c>
      <c r="F208" s="36">
        <f>+$F$158</f>
        <v>1579200</v>
      </c>
      <c r="G208" s="36" t="s">
        <v>1000</v>
      </c>
      <c r="H208" s="36" t="e">
        <f t="shared" si="73"/>
        <v>#N/A</v>
      </c>
      <c r="I208" s="36" t="str">
        <f t="shared" si="73"/>
        <v>Jun</v>
      </c>
      <c r="J208" s="36" t="str">
        <f t="shared" si="73"/>
        <v>FY25</v>
      </c>
      <c r="K208" s="36" t="str">
        <f t="shared" si="73"/>
        <v>FCCS_Other Data</v>
      </c>
      <c r="L208" s="36" t="str">
        <f t="shared" si="73"/>
        <v>FCCS_No Intercompany</v>
      </c>
      <c r="M208" s="36" t="str">
        <f>+M207</f>
        <v>Non_Psoft</v>
      </c>
      <c r="N208" s="36" t="str">
        <f t="shared" si="73"/>
        <v>No Custom2</v>
      </c>
      <c r="O208" s="36" t="str">
        <f t="shared" si="73"/>
        <v>No Custom3</v>
      </c>
      <c r="P208" s="36" t="str">
        <f>+P207</f>
        <v>CA_ADJ_DEL</v>
      </c>
      <c r="Q208" s="36" t="str">
        <f t="shared" si="74"/>
        <v>Actual</v>
      </c>
      <c r="R208" s="36" t="str">
        <f t="shared" si="74"/>
        <v>FCCS_YTD_Input</v>
      </c>
      <c r="S208" s="36" t="str">
        <f t="shared" si="69"/>
        <v>No Custom4</v>
      </c>
      <c r="T208" s="36" t="str">
        <f t="shared" si="56"/>
        <v>FCCS_Entity Input</v>
      </c>
    </row>
    <row r="209" spans="1:20" x14ac:dyDescent="0.25">
      <c r="A209" s="541" t="s">
        <v>998</v>
      </c>
      <c r="B209" s="541" t="s">
        <v>267</v>
      </c>
      <c r="C209" s="532" t="str">
        <f t="shared" ref="C209:C215" si="75">+C208</f>
        <v>Retire Adj</v>
      </c>
      <c r="D209" s="533" t="str">
        <f>[1]!HsSetValue(E209,"FCC","Scenario#"&amp;Q209&amp;";Years#"&amp;J209&amp;";Period#"&amp;I209&amp;";View#"&amp;R209&amp;";Entity#"&amp;H209&amp;";Data Source#"&amp;K209&amp;";Account#"&amp;F209&amp;";Intercompany#"&amp;L209&amp;";Movement#"&amp;P209&amp;";Consolidation#"&amp;T209&amp;";Custom1#"&amp;M209&amp;";Custom2#"&amp;N209&amp;";Custom3#"&amp;O209&amp;";Custom4#"&amp;S209&amp;"")</f>
        <v>#Invalid Syntax</v>
      </c>
      <c r="E209" s="540">
        <f>(Depreciation!$L$22)*-1</f>
        <v>0</v>
      </c>
      <c r="F209" s="36">
        <f>+$F$159</f>
        <v>1579700</v>
      </c>
      <c r="G209" s="36" t="s">
        <v>1001</v>
      </c>
      <c r="H209" s="36" t="e">
        <f t="shared" si="73"/>
        <v>#N/A</v>
      </c>
      <c r="I209" s="36" t="str">
        <f t="shared" si="73"/>
        <v>Jun</v>
      </c>
      <c r="J209" s="36" t="str">
        <f t="shared" si="73"/>
        <v>FY25</v>
      </c>
      <c r="K209" s="36" t="str">
        <f t="shared" si="73"/>
        <v>FCCS_Other Data</v>
      </c>
      <c r="L209" s="36" t="str">
        <f t="shared" si="73"/>
        <v>FCCS_No Intercompany</v>
      </c>
      <c r="M209" s="36" t="str">
        <f>+M208</f>
        <v>Non_Psoft</v>
      </c>
      <c r="N209" s="36" t="str">
        <f t="shared" si="73"/>
        <v>No Custom2</v>
      </c>
      <c r="O209" s="36" t="str">
        <f t="shared" si="73"/>
        <v>No Custom3</v>
      </c>
      <c r="P209" s="36" t="str">
        <f t="shared" ref="P209:P215" si="76">+P208</f>
        <v>CA_ADJ_DEL</v>
      </c>
      <c r="Q209" s="36" t="str">
        <f t="shared" si="74"/>
        <v>Actual</v>
      </c>
      <c r="R209" s="36" t="str">
        <f t="shared" si="74"/>
        <v>FCCS_YTD_Input</v>
      </c>
      <c r="S209" s="36" t="str">
        <f t="shared" si="69"/>
        <v>No Custom4</v>
      </c>
      <c r="T209" s="36" t="str">
        <f t="shared" si="56"/>
        <v>FCCS_Entity Input</v>
      </c>
    </row>
    <row r="210" spans="1:20" x14ac:dyDescent="0.25">
      <c r="A210" s="541" t="s">
        <v>998</v>
      </c>
      <c r="B210" s="541" t="s">
        <v>323</v>
      </c>
      <c r="C210" s="532" t="str">
        <f t="shared" si="75"/>
        <v>Retire Adj</v>
      </c>
      <c r="D210" s="533" t="str">
        <f>[1]!HsSetValue(E210,"FCC","Scenario#"&amp;Q210&amp;";Years#"&amp;J210&amp;";Period#"&amp;I210&amp;";View#"&amp;R210&amp;";Entity#"&amp;H210&amp;";Data Source#"&amp;K210&amp;";Account#"&amp;F210&amp;";Intercompany#"&amp;L210&amp;";Movement#"&amp;P210&amp;";Consolidation#"&amp;T210&amp;";Custom1#"&amp;M210&amp;";Custom2#"&amp;N210&amp;";Custom3#"&amp;O210&amp;";Custom4#"&amp;S210&amp;"")</f>
        <v>#Invalid Syntax</v>
      </c>
      <c r="E210" s="540">
        <f>(Depreciation!$L$23)*-1</f>
        <v>0</v>
      </c>
      <c r="F210" s="36">
        <f>+$F$160</f>
        <v>1579300</v>
      </c>
      <c r="G210" s="36" t="s">
        <v>1002</v>
      </c>
      <c r="H210" s="36" t="e">
        <f t="shared" si="73"/>
        <v>#N/A</v>
      </c>
      <c r="I210" s="36" t="str">
        <f t="shared" si="73"/>
        <v>Jun</v>
      </c>
      <c r="J210" s="36" t="str">
        <f t="shared" si="73"/>
        <v>FY25</v>
      </c>
      <c r="K210" s="36" t="str">
        <f t="shared" si="73"/>
        <v>FCCS_Other Data</v>
      </c>
      <c r="L210" s="36" t="str">
        <f t="shared" si="73"/>
        <v>FCCS_No Intercompany</v>
      </c>
      <c r="M210" s="36" t="str">
        <f t="shared" ref="M210:M215" si="77">+M209</f>
        <v>Non_Psoft</v>
      </c>
      <c r="N210" s="36" t="str">
        <f t="shared" si="73"/>
        <v>No Custom2</v>
      </c>
      <c r="O210" s="36" t="str">
        <f t="shared" si="73"/>
        <v>No Custom3</v>
      </c>
      <c r="P210" s="36" t="str">
        <f t="shared" si="76"/>
        <v>CA_ADJ_DEL</v>
      </c>
      <c r="Q210" s="36" t="str">
        <f t="shared" si="74"/>
        <v>Actual</v>
      </c>
      <c r="R210" s="36" t="str">
        <f t="shared" si="74"/>
        <v>FCCS_YTD_Input</v>
      </c>
      <c r="S210" s="36" t="str">
        <f t="shared" si="69"/>
        <v>No Custom4</v>
      </c>
      <c r="T210" s="36" t="str">
        <f t="shared" si="56"/>
        <v>FCCS_Entity Input</v>
      </c>
    </row>
    <row r="211" spans="1:20" x14ac:dyDescent="0.25">
      <c r="A211" s="541" t="s">
        <v>998</v>
      </c>
      <c r="B211" s="541" t="s">
        <v>269</v>
      </c>
      <c r="C211" s="532" t="str">
        <f t="shared" si="75"/>
        <v>Retire Adj</v>
      </c>
      <c r="D211" s="533" t="str">
        <f>[1]!HsSetValue(E211,"FCC","Scenario#"&amp;Q211&amp;";Years#"&amp;J211&amp;";Period#"&amp;I211&amp;";View#"&amp;R211&amp;";Entity#"&amp;H211&amp;";Data Source#"&amp;K211&amp;";Account#"&amp;F211&amp;";Intercompany#"&amp;L211&amp;";Movement#"&amp;P211&amp;";Consolidation#"&amp;T211&amp;";Custom1#"&amp;M211&amp;";Custom2#"&amp;N211&amp;";Custom3#"&amp;O211&amp;";Custom4#"&amp;S211&amp;"")</f>
        <v>#Invalid Syntax</v>
      </c>
      <c r="E211" s="540">
        <f>(Depreciation!$L$24)*-1</f>
        <v>0</v>
      </c>
      <c r="F211" s="36">
        <f>+$F$161</f>
        <v>1579500</v>
      </c>
      <c r="G211" s="36" t="s">
        <v>1003</v>
      </c>
      <c r="H211" s="36" t="e">
        <f t="shared" si="73"/>
        <v>#N/A</v>
      </c>
      <c r="I211" s="36" t="str">
        <f t="shared" si="73"/>
        <v>Jun</v>
      </c>
      <c r="J211" s="36" t="str">
        <f t="shared" si="73"/>
        <v>FY25</v>
      </c>
      <c r="K211" s="36" t="str">
        <f t="shared" si="73"/>
        <v>FCCS_Other Data</v>
      </c>
      <c r="L211" s="36" t="str">
        <f t="shared" si="73"/>
        <v>FCCS_No Intercompany</v>
      </c>
      <c r="M211" s="36" t="str">
        <f t="shared" si="77"/>
        <v>Non_Psoft</v>
      </c>
      <c r="N211" s="36" t="str">
        <f t="shared" si="73"/>
        <v>No Custom2</v>
      </c>
      <c r="O211" s="36" t="str">
        <f t="shared" si="73"/>
        <v>No Custom3</v>
      </c>
      <c r="P211" s="36" t="str">
        <f t="shared" si="76"/>
        <v>CA_ADJ_DEL</v>
      </c>
      <c r="Q211" s="36" t="str">
        <f t="shared" si="74"/>
        <v>Actual</v>
      </c>
      <c r="R211" s="36" t="str">
        <f t="shared" si="74"/>
        <v>FCCS_YTD_Input</v>
      </c>
      <c r="S211" s="36" t="str">
        <f t="shared" si="69"/>
        <v>No Custom4</v>
      </c>
      <c r="T211" s="36" t="str">
        <f t="shared" si="56"/>
        <v>FCCS_Entity Input</v>
      </c>
    </row>
    <row r="212" spans="1:20" x14ac:dyDescent="0.25">
      <c r="A212" s="541" t="s">
        <v>998</v>
      </c>
      <c r="B212" s="541" t="s">
        <v>271</v>
      </c>
      <c r="C212" s="532" t="str">
        <f t="shared" si="75"/>
        <v>Retire Adj</v>
      </c>
      <c r="D212" s="533" t="str">
        <f>[1]!HsSetValue(E212,"FCC","Scenario#"&amp;Q212&amp;";Years#"&amp;J212&amp;";Period#"&amp;I212&amp;";View#"&amp;R212&amp;";Entity#"&amp;H212&amp;";Data Source#"&amp;K212&amp;";Account#"&amp;F212&amp;";Intercompany#"&amp;L212&amp;";Movement#"&amp;P212&amp;";Consolidation#"&amp;T212&amp;";Custom1#"&amp;M212&amp;";Custom2#"&amp;N212&amp;";Custom3#"&amp;O212&amp;";Custom4#"&amp;S212&amp;"")</f>
        <v>#Invalid Syntax</v>
      </c>
      <c r="E212" s="540">
        <f>(Depreciation!$L$25)*-1</f>
        <v>0</v>
      </c>
      <c r="F212" s="36">
        <f>+$F$162</f>
        <v>1579600</v>
      </c>
      <c r="G212" s="36" t="s">
        <v>1004</v>
      </c>
      <c r="H212" s="36" t="e">
        <f t="shared" si="73"/>
        <v>#N/A</v>
      </c>
      <c r="I212" s="36" t="str">
        <f t="shared" si="73"/>
        <v>Jun</v>
      </c>
      <c r="J212" s="36" t="str">
        <f t="shared" si="73"/>
        <v>FY25</v>
      </c>
      <c r="K212" s="36" t="str">
        <f t="shared" si="73"/>
        <v>FCCS_Other Data</v>
      </c>
      <c r="L212" s="36" t="str">
        <f t="shared" si="73"/>
        <v>FCCS_No Intercompany</v>
      </c>
      <c r="M212" s="36" t="str">
        <f t="shared" si="77"/>
        <v>Non_Psoft</v>
      </c>
      <c r="N212" s="36" t="str">
        <f t="shared" si="73"/>
        <v>No Custom2</v>
      </c>
      <c r="O212" s="36" t="str">
        <f t="shared" si="73"/>
        <v>No Custom3</v>
      </c>
      <c r="P212" s="36" t="str">
        <f t="shared" si="76"/>
        <v>CA_ADJ_DEL</v>
      </c>
      <c r="Q212" s="36" t="str">
        <f t="shared" si="74"/>
        <v>Actual</v>
      </c>
      <c r="R212" s="36" t="str">
        <f t="shared" si="74"/>
        <v>FCCS_YTD_Input</v>
      </c>
      <c r="S212" s="36" t="str">
        <f t="shared" si="69"/>
        <v>No Custom4</v>
      </c>
      <c r="T212" s="36" t="str">
        <f t="shared" si="56"/>
        <v>FCCS_Entity Input</v>
      </c>
    </row>
    <row r="213" spans="1:20" x14ac:dyDescent="0.25">
      <c r="A213" s="541" t="s">
        <v>998</v>
      </c>
      <c r="B213" s="541" t="s">
        <v>273</v>
      </c>
      <c r="C213" s="532" t="str">
        <f t="shared" si="75"/>
        <v>Retire Adj</v>
      </c>
      <c r="D213" s="533" t="str">
        <f>[1]!HsSetValue(E213,"FCC","Scenario#"&amp;Q213&amp;";Years#"&amp;J213&amp;";Period#"&amp;I213&amp;";View#"&amp;R213&amp;";Entity#"&amp;H213&amp;";Data Source#"&amp;K213&amp;";Account#"&amp;F213&amp;";Intercompany#"&amp;L213&amp;";Movement#"&amp;P213&amp;";Consolidation#"&amp;T213&amp;";Custom1#"&amp;M213&amp;";Custom2#"&amp;N213&amp;";Custom3#"&amp;O213&amp;";Custom4#"&amp;S213&amp;"")</f>
        <v>#Invalid Syntax</v>
      </c>
      <c r="E213" s="540">
        <f>(Depreciation!$L$27)*-1</f>
        <v>0</v>
      </c>
      <c r="F213" s="36">
        <f>+$F$163</f>
        <v>1579400</v>
      </c>
      <c r="G213" s="36" t="s">
        <v>1005</v>
      </c>
      <c r="H213" s="36" t="e">
        <f t="shared" si="73"/>
        <v>#N/A</v>
      </c>
      <c r="I213" s="36" t="str">
        <f t="shared" si="73"/>
        <v>Jun</v>
      </c>
      <c r="J213" s="36" t="str">
        <f t="shared" si="73"/>
        <v>FY25</v>
      </c>
      <c r="K213" s="36" t="str">
        <f t="shared" si="73"/>
        <v>FCCS_Other Data</v>
      </c>
      <c r="L213" s="36" t="str">
        <f t="shared" si="73"/>
        <v>FCCS_No Intercompany</v>
      </c>
      <c r="M213" s="36" t="str">
        <f t="shared" si="77"/>
        <v>Non_Psoft</v>
      </c>
      <c r="N213" s="36" t="str">
        <f t="shared" si="73"/>
        <v>No Custom2</v>
      </c>
      <c r="O213" s="36" t="str">
        <f t="shared" si="73"/>
        <v>No Custom3</v>
      </c>
      <c r="P213" s="36" t="str">
        <f t="shared" si="76"/>
        <v>CA_ADJ_DEL</v>
      </c>
      <c r="Q213" s="36" t="str">
        <f t="shared" si="74"/>
        <v>Actual</v>
      </c>
      <c r="R213" s="36" t="str">
        <f t="shared" si="74"/>
        <v>FCCS_YTD_Input</v>
      </c>
      <c r="S213" s="36" t="str">
        <f t="shared" si="74"/>
        <v>No Custom4</v>
      </c>
      <c r="T213" s="36" t="str">
        <f t="shared" ref="T213:T264" si="78">T$2</f>
        <v>FCCS_Entity Input</v>
      </c>
    </row>
    <row r="214" spans="1:20" x14ac:dyDescent="0.25">
      <c r="A214" s="541" t="s">
        <v>998</v>
      </c>
      <c r="B214" s="541" t="s">
        <v>974</v>
      </c>
      <c r="C214" s="532" t="str">
        <f t="shared" si="75"/>
        <v>Retire Adj</v>
      </c>
      <c r="D214" s="533" t="str">
        <f>[1]!HsSetValue(E214,"FCC","Scenario#"&amp;Q214&amp;";Years#"&amp;J214&amp;";Period#"&amp;I214&amp;";View#"&amp;R214&amp;";Entity#"&amp;H214&amp;";Data Source#"&amp;K214&amp;";Account#"&amp;F214&amp;";Intercompany#"&amp;L214&amp;";Movement#"&amp;P214&amp;";Consolidation#"&amp;T214&amp;";Custom1#"&amp;M214&amp;";Custom2#"&amp;N214&amp;";Custom3#"&amp;O214&amp;";Custom4#"&amp;S214&amp;"")</f>
        <v>#Invalid Syntax</v>
      </c>
      <c r="E214" s="540">
        <f>(Depreciation!$L$29)*-1</f>
        <v>0</v>
      </c>
      <c r="F214" s="36">
        <f>+$F$164</f>
        <v>1579410</v>
      </c>
      <c r="G214" s="36" t="s">
        <v>1006</v>
      </c>
      <c r="H214" s="36" t="e">
        <f t="shared" si="73"/>
        <v>#N/A</v>
      </c>
      <c r="I214" s="36" t="str">
        <f t="shared" si="73"/>
        <v>Jun</v>
      </c>
      <c r="J214" s="36" t="str">
        <f t="shared" si="73"/>
        <v>FY25</v>
      </c>
      <c r="K214" s="36" t="str">
        <f t="shared" si="73"/>
        <v>FCCS_Other Data</v>
      </c>
      <c r="L214" s="36" t="str">
        <f t="shared" si="73"/>
        <v>FCCS_No Intercompany</v>
      </c>
      <c r="M214" s="36" t="str">
        <f t="shared" si="77"/>
        <v>Non_Psoft</v>
      </c>
      <c r="N214" s="36" t="str">
        <f t="shared" si="73"/>
        <v>No Custom2</v>
      </c>
      <c r="O214" s="36" t="str">
        <f t="shared" si="73"/>
        <v>No Custom3</v>
      </c>
      <c r="P214" s="36" t="str">
        <f t="shared" si="76"/>
        <v>CA_ADJ_DEL</v>
      </c>
      <c r="Q214" s="36" t="str">
        <f t="shared" si="74"/>
        <v>Actual</v>
      </c>
      <c r="R214" s="36" t="str">
        <f t="shared" si="74"/>
        <v>FCCS_YTD_Input</v>
      </c>
      <c r="S214" s="36" t="str">
        <f t="shared" si="74"/>
        <v>No Custom4</v>
      </c>
      <c r="T214" s="36" t="str">
        <f t="shared" si="78"/>
        <v>FCCS_Entity Input</v>
      </c>
    </row>
    <row r="215" spans="1:20" x14ac:dyDescent="0.25">
      <c r="A215" s="541" t="s">
        <v>998</v>
      </c>
      <c r="B215" s="541" t="s">
        <v>976</v>
      </c>
      <c r="C215" s="532" t="str">
        <f t="shared" si="75"/>
        <v>Retire Adj</v>
      </c>
      <c r="D215" s="533" t="str">
        <f>[1]!HsSetValue(E215,"FCC","Scenario#"&amp;Q215&amp;";Years#"&amp;J215&amp;";Period#"&amp;I215&amp;";View#"&amp;R215&amp;";Entity#"&amp;H215&amp;";Data Source#"&amp;K215&amp;";Account#"&amp;F215&amp;";Intercompany#"&amp;L215&amp;";Movement#"&amp;P215&amp;";Consolidation#"&amp;T215&amp;";Custom1#"&amp;M215&amp;";Custom2#"&amp;N215&amp;";Custom3#"&amp;O215&amp;";Custom4#"&amp;S215&amp;"")</f>
        <v>#Invalid Syntax</v>
      </c>
      <c r="E215" s="540">
        <f>(Depreciation!$L$30)*-1</f>
        <v>0</v>
      </c>
      <c r="F215" s="36">
        <f>+$F$165</f>
        <v>1579420</v>
      </c>
      <c r="G215" s="36" t="s">
        <v>1007</v>
      </c>
      <c r="H215" s="36" t="e">
        <f t="shared" si="73"/>
        <v>#N/A</v>
      </c>
      <c r="I215" s="36" t="str">
        <f t="shared" si="73"/>
        <v>Jun</v>
      </c>
      <c r="J215" s="36" t="str">
        <f t="shared" si="73"/>
        <v>FY25</v>
      </c>
      <c r="K215" s="36" t="str">
        <f t="shared" si="73"/>
        <v>FCCS_Other Data</v>
      </c>
      <c r="L215" s="36" t="str">
        <f t="shared" si="73"/>
        <v>FCCS_No Intercompany</v>
      </c>
      <c r="M215" s="36" t="str">
        <f t="shared" si="77"/>
        <v>Non_Psoft</v>
      </c>
      <c r="N215" s="36" t="str">
        <f t="shared" si="73"/>
        <v>No Custom2</v>
      </c>
      <c r="O215" s="36" t="str">
        <f t="shared" si="73"/>
        <v>No Custom3</v>
      </c>
      <c r="P215" s="36" t="str">
        <f t="shared" si="76"/>
        <v>CA_ADJ_DEL</v>
      </c>
      <c r="Q215" s="36" t="str">
        <f t="shared" si="74"/>
        <v>Actual</v>
      </c>
      <c r="R215" s="36" t="str">
        <f t="shared" si="74"/>
        <v>FCCS_YTD_Input</v>
      </c>
      <c r="S215" s="36" t="str">
        <f t="shared" si="74"/>
        <v>No Custom4</v>
      </c>
      <c r="T215" s="36" t="str">
        <f t="shared" si="78"/>
        <v>FCCS_Entity Input</v>
      </c>
    </row>
    <row r="216" spans="1:20" x14ac:dyDescent="0.25">
      <c r="D216" s="533"/>
    </row>
    <row r="217" spans="1:20" x14ac:dyDescent="0.25">
      <c r="A217" s="551" t="s">
        <v>998</v>
      </c>
      <c r="B217" s="551" t="s">
        <v>265</v>
      </c>
      <c r="C217" s="549" t="str">
        <f>+C133</f>
        <v>CA_XFER_ADD</v>
      </c>
      <c r="D217" s="533" t="str">
        <f>[1]!HsSetValue(E217,"FCC","Scenario#"&amp;Q217&amp;";Years#"&amp;J217&amp;";Period#"&amp;I217&amp;";View#"&amp;R217&amp;";Entity#"&amp;H217&amp;";Data Source#"&amp;K217&amp;";Account#"&amp;F217&amp;";Intercompany#"&amp;L217&amp;";Movement#"&amp;P217&amp;";Consolidation#"&amp;T217&amp;";Custom1#"&amp;M217&amp;";Custom2#"&amp;N217&amp;";Custom3#"&amp;O217&amp;";Custom4#"&amp;S217&amp;"")</f>
        <v>#Invalid Syntax</v>
      </c>
      <c r="E217" s="547">
        <f>(Depreciation!$M$20)*-1</f>
        <v>0</v>
      </c>
      <c r="F217" s="550">
        <f>+$F$157</f>
        <v>1579100</v>
      </c>
      <c r="G217" s="550" t="s">
        <v>999</v>
      </c>
      <c r="H217" s="550" t="e">
        <f t="shared" ref="H217:O225" si="79">+H$2</f>
        <v>#N/A</v>
      </c>
      <c r="I217" s="550" t="str">
        <f t="shared" si="79"/>
        <v>Jun</v>
      </c>
      <c r="J217" s="550" t="str">
        <f t="shared" si="79"/>
        <v>FY25</v>
      </c>
      <c r="K217" s="550" t="str">
        <f t="shared" si="79"/>
        <v>FCCS_Other Data</v>
      </c>
      <c r="L217" s="550" t="str">
        <f t="shared" si="79"/>
        <v>FCCS_No Intercompany</v>
      </c>
      <c r="M217" s="550" t="s">
        <v>416</v>
      </c>
      <c r="N217" s="550" t="str">
        <f t="shared" si="79"/>
        <v>No Custom2</v>
      </c>
      <c r="O217" s="550" t="str">
        <f t="shared" si="79"/>
        <v>No Custom3</v>
      </c>
      <c r="P217" s="549" t="str">
        <f>+P133</f>
        <v>CA_XFER_ADD</v>
      </c>
      <c r="Q217" s="550" t="str">
        <f t="shared" ref="Q217:S232" si="80">+Q$2</f>
        <v>Actual</v>
      </c>
      <c r="R217" s="550" t="str">
        <f t="shared" si="80"/>
        <v>FCCS_YTD_Input</v>
      </c>
      <c r="S217" s="550" t="str">
        <f t="shared" si="74"/>
        <v>No Custom4</v>
      </c>
      <c r="T217" s="550" t="str">
        <f t="shared" si="78"/>
        <v>FCCS_Entity Input</v>
      </c>
    </row>
    <row r="218" spans="1:20" x14ac:dyDescent="0.25">
      <c r="A218" s="551" t="s">
        <v>998</v>
      </c>
      <c r="B218" s="551" t="s">
        <v>266</v>
      </c>
      <c r="C218" s="549" t="str">
        <f>+C217</f>
        <v>CA_XFER_ADD</v>
      </c>
      <c r="D218" s="533" t="str">
        <f>[1]!HsSetValue(E218,"FCC","Scenario#"&amp;Q218&amp;";Years#"&amp;J218&amp;";Period#"&amp;I218&amp;";View#"&amp;R218&amp;";Entity#"&amp;H218&amp;";Data Source#"&amp;K218&amp;";Account#"&amp;F218&amp;";Intercompany#"&amp;L218&amp;";Movement#"&amp;P218&amp;";Consolidation#"&amp;T218&amp;";Custom1#"&amp;M218&amp;";Custom2#"&amp;N218&amp;";Custom3#"&amp;O218&amp;";Custom4#"&amp;S218&amp;"")</f>
        <v>#Invalid Syntax</v>
      </c>
      <c r="E218" s="547">
        <f>(Depreciation!$M$21)*-1</f>
        <v>0</v>
      </c>
      <c r="F218" s="550">
        <f>+$F$158</f>
        <v>1579200</v>
      </c>
      <c r="G218" s="550" t="s">
        <v>1000</v>
      </c>
      <c r="H218" s="550" t="e">
        <f t="shared" si="79"/>
        <v>#N/A</v>
      </c>
      <c r="I218" s="550" t="str">
        <f t="shared" si="79"/>
        <v>Jun</v>
      </c>
      <c r="J218" s="550" t="str">
        <f t="shared" si="79"/>
        <v>FY25</v>
      </c>
      <c r="K218" s="550" t="str">
        <f t="shared" si="79"/>
        <v>FCCS_Other Data</v>
      </c>
      <c r="L218" s="550" t="str">
        <f t="shared" si="79"/>
        <v>FCCS_No Intercompany</v>
      </c>
      <c r="M218" s="550" t="str">
        <f>+M217</f>
        <v>Non_Psoft</v>
      </c>
      <c r="N218" s="550" t="str">
        <f t="shared" si="79"/>
        <v>No Custom2</v>
      </c>
      <c r="O218" s="550" t="str">
        <f t="shared" si="79"/>
        <v>No Custom3</v>
      </c>
      <c r="P218" s="550" t="str">
        <f>+P217</f>
        <v>CA_XFER_ADD</v>
      </c>
      <c r="Q218" s="550" t="str">
        <f t="shared" si="80"/>
        <v>Actual</v>
      </c>
      <c r="R218" s="550" t="str">
        <f t="shared" si="80"/>
        <v>FCCS_YTD_Input</v>
      </c>
      <c r="S218" s="550" t="str">
        <f t="shared" si="74"/>
        <v>No Custom4</v>
      </c>
      <c r="T218" s="550" t="str">
        <f t="shared" si="78"/>
        <v>FCCS_Entity Input</v>
      </c>
    </row>
    <row r="219" spans="1:20" x14ac:dyDescent="0.25">
      <c r="A219" s="551" t="s">
        <v>998</v>
      </c>
      <c r="B219" s="551" t="s">
        <v>267</v>
      </c>
      <c r="C219" s="549" t="str">
        <f t="shared" ref="C219:C225" si="81">+C218</f>
        <v>CA_XFER_ADD</v>
      </c>
      <c r="D219" s="533" t="str">
        <f>[1]!HsSetValue(E219,"FCC","Scenario#"&amp;Q219&amp;";Years#"&amp;J219&amp;";Period#"&amp;I219&amp;";View#"&amp;R219&amp;";Entity#"&amp;H219&amp;";Data Source#"&amp;K219&amp;";Account#"&amp;F219&amp;";Intercompany#"&amp;L219&amp;";Movement#"&amp;P219&amp;";Consolidation#"&amp;T219&amp;";Custom1#"&amp;M219&amp;";Custom2#"&amp;N219&amp;";Custom3#"&amp;O219&amp;";Custom4#"&amp;S219&amp;"")</f>
        <v>#Invalid Syntax</v>
      </c>
      <c r="E219" s="547">
        <f>(Depreciation!$M$22)*-1</f>
        <v>0</v>
      </c>
      <c r="F219" s="550">
        <f>+$F$159</f>
        <v>1579700</v>
      </c>
      <c r="G219" s="550" t="s">
        <v>1001</v>
      </c>
      <c r="H219" s="550" t="e">
        <f t="shared" si="79"/>
        <v>#N/A</v>
      </c>
      <c r="I219" s="550" t="str">
        <f t="shared" si="79"/>
        <v>Jun</v>
      </c>
      <c r="J219" s="550" t="str">
        <f t="shared" si="79"/>
        <v>FY25</v>
      </c>
      <c r="K219" s="550" t="str">
        <f t="shared" si="79"/>
        <v>FCCS_Other Data</v>
      </c>
      <c r="L219" s="550" t="str">
        <f t="shared" si="79"/>
        <v>FCCS_No Intercompany</v>
      </c>
      <c r="M219" s="550" t="str">
        <f>+M218</f>
        <v>Non_Psoft</v>
      </c>
      <c r="N219" s="550" t="str">
        <f t="shared" si="79"/>
        <v>No Custom2</v>
      </c>
      <c r="O219" s="550" t="str">
        <f t="shared" si="79"/>
        <v>No Custom3</v>
      </c>
      <c r="P219" s="550" t="str">
        <f t="shared" ref="P219:P225" si="82">+P218</f>
        <v>CA_XFER_ADD</v>
      </c>
      <c r="Q219" s="550" t="str">
        <f t="shared" si="80"/>
        <v>Actual</v>
      </c>
      <c r="R219" s="550" t="str">
        <f t="shared" si="80"/>
        <v>FCCS_YTD_Input</v>
      </c>
      <c r="S219" s="550" t="str">
        <f t="shared" si="74"/>
        <v>No Custom4</v>
      </c>
      <c r="T219" s="550" t="str">
        <f t="shared" si="78"/>
        <v>FCCS_Entity Input</v>
      </c>
    </row>
    <row r="220" spans="1:20" x14ac:dyDescent="0.25">
      <c r="A220" s="551" t="s">
        <v>998</v>
      </c>
      <c r="B220" s="551" t="s">
        <v>323</v>
      </c>
      <c r="C220" s="549" t="str">
        <f t="shared" si="81"/>
        <v>CA_XFER_ADD</v>
      </c>
      <c r="D220" s="533" t="str">
        <f>[1]!HsSetValue(E220,"FCC","Scenario#"&amp;Q220&amp;";Years#"&amp;J220&amp;";Period#"&amp;I220&amp;";View#"&amp;R220&amp;";Entity#"&amp;H220&amp;";Data Source#"&amp;K220&amp;";Account#"&amp;F220&amp;";Intercompany#"&amp;L220&amp;";Movement#"&amp;P220&amp;";Consolidation#"&amp;T220&amp;";Custom1#"&amp;M220&amp;";Custom2#"&amp;N220&amp;";Custom3#"&amp;O220&amp;";Custom4#"&amp;S220&amp;"")</f>
        <v>#Invalid Syntax</v>
      </c>
      <c r="E220" s="547">
        <f>(Depreciation!$M$23)*-1</f>
        <v>0</v>
      </c>
      <c r="F220" s="550">
        <f>+$F$160</f>
        <v>1579300</v>
      </c>
      <c r="G220" s="550" t="s">
        <v>1002</v>
      </c>
      <c r="H220" s="550" t="e">
        <f t="shared" si="79"/>
        <v>#N/A</v>
      </c>
      <c r="I220" s="550" t="str">
        <f t="shared" si="79"/>
        <v>Jun</v>
      </c>
      <c r="J220" s="550" t="str">
        <f t="shared" si="79"/>
        <v>FY25</v>
      </c>
      <c r="K220" s="550" t="str">
        <f t="shared" si="79"/>
        <v>FCCS_Other Data</v>
      </c>
      <c r="L220" s="550" t="str">
        <f t="shared" si="79"/>
        <v>FCCS_No Intercompany</v>
      </c>
      <c r="M220" s="550" t="str">
        <f t="shared" ref="M220:M225" si="83">+M219</f>
        <v>Non_Psoft</v>
      </c>
      <c r="N220" s="550" t="str">
        <f t="shared" si="79"/>
        <v>No Custom2</v>
      </c>
      <c r="O220" s="550" t="str">
        <f t="shared" si="79"/>
        <v>No Custom3</v>
      </c>
      <c r="P220" s="550" t="str">
        <f t="shared" si="82"/>
        <v>CA_XFER_ADD</v>
      </c>
      <c r="Q220" s="550" t="str">
        <f t="shared" si="80"/>
        <v>Actual</v>
      </c>
      <c r="R220" s="550" t="str">
        <f t="shared" si="80"/>
        <v>FCCS_YTD_Input</v>
      </c>
      <c r="S220" s="550" t="str">
        <f t="shared" si="74"/>
        <v>No Custom4</v>
      </c>
      <c r="T220" s="550" t="str">
        <f t="shared" si="78"/>
        <v>FCCS_Entity Input</v>
      </c>
    </row>
    <row r="221" spans="1:20" x14ac:dyDescent="0.25">
      <c r="A221" s="551" t="s">
        <v>998</v>
      </c>
      <c r="B221" s="551" t="s">
        <v>269</v>
      </c>
      <c r="C221" s="549" t="str">
        <f t="shared" si="81"/>
        <v>CA_XFER_ADD</v>
      </c>
      <c r="D221" s="533" t="str">
        <f>[1]!HsSetValue(E221,"FCC","Scenario#"&amp;Q221&amp;";Years#"&amp;J221&amp;";Period#"&amp;I221&amp;";View#"&amp;R221&amp;";Entity#"&amp;H221&amp;";Data Source#"&amp;K221&amp;";Account#"&amp;F221&amp;";Intercompany#"&amp;L221&amp;";Movement#"&amp;P221&amp;";Consolidation#"&amp;T221&amp;";Custom1#"&amp;M221&amp;";Custom2#"&amp;N221&amp;";Custom3#"&amp;O221&amp;";Custom4#"&amp;S221&amp;"")</f>
        <v>#Invalid Syntax</v>
      </c>
      <c r="E221" s="547">
        <f>(Depreciation!$M$24)*-1</f>
        <v>0</v>
      </c>
      <c r="F221" s="550">
        <f>+$F$161</f>
        <v>1579500</v>
      </c>
      <c r="G221" s="550" t="s">
        <v>1003</v>
      </c>
      <c r="H221" s="550" t="e">
        <f t="shared" si="79"/>
        <v>#N/A</v>
      </c>
      <c r="I221" s="550" t="str">
        <f t="shared" si="79"/>
        <v>Jun</v>
      </c>
      <c r="J221" s="550" t="str">
        <f t="shared" si="79"/>
        <v>FY25</v>
      </c>
      <c r="K221" s="550" t="str">
        <f t="shared" si="79"/>
        <v>FCCS_Other Data</v>
      </c>
      <c r="L221" s="550" t="str">
        <f t="shared" si="79"/>
        <v>FCCS_No Intercompany</v>
      </c>
      <c r="M221" s="550" t="str">
        <f t="shared" si="83"/>
        <v>Non_Psoft</v>
      </c>
      <c r="N221" s="550" t="str">
        <f t="shared" si="79"/>
        <v>No Custom2</v>
      </c>
      <c r="O221" s="550" t="str">
        <f t="shared" si="79"/>
        <v>No Custom3</v>
      </c>
      <c r="P221" s="550" t="str">
        <f t="shared" si="82"/>
        <v>CA_XFER_ADD</v>
      </c>
      <c r="Q221" s="550" t="str">
        <f t="shared" si="80"/>
        <v>Actual</v>
      </c>
      <c r="R221" s="550" t="str">
        <f t="shared" si="80"/>
        <v>FCCS_YTD_Input</v>
      </c>
      <c r="S221" s="550" t="str">
        <f t="shared" si="74"/>
        <v>No Custom4</v>
      </c>
      <c r="T221" s="550" t="str">
        <f t="shared" si="78"/>
        <v>FCCS_Entity Input</v>
      </c>
    </row>
    <row r="222" spans="1:20" x14ac:dyDescent="0.25">
      <c r="A222" s="551" t="s">
        <v>998</v>
      </c>
      <c r="B222" s="551" t="s">
        <v>271</v>
      </c>
      <c r="C222" s="549" t="str">
        <f t="shared" si="81"/>
        <v>CA_XFER_ADD</v>
      </c>
      <c r="D222" s="533" t="str">
        <f>[1]!HsSetValue(E222,"FCC","Scenario#"&amp;Q222&amp;";Years#"&amp;J222&amp;";Period#"&amp;I222&amp;";View#"&amp;R222&amp;";Entity#"&amp;H222&amp;";Data Source#"&amp;K222&amp;";Account#"&amp;F222&amp;";Intercompany#"&amp;L222&amp;";Movement#"&amp;P222&amp;";Consolidation#"&amp;T222&amp;";Custom1#"&amp;M222&amp;";Custom2#"&amp;N222&amp;";Custom3#"&amp;O222&amp;";Custom4#"&amp;S222&amp;"")</f>
        <v>#Invalid Syntax</v>
      </c>
      <c r="E222" s="547">
        <f>(Depreciation!$M$25)*-1</f>
        <v>0</v>
      </c>
      <c r="F222" s="550">
        <f>+$F$162</f>
        <v>1579600</v>
      </c>
      <c r="G222" s="550" t="s">
        <v>1004</v>
      </c>
      <c r="H222" s="550" t="e">
        <f t="shared" si="79"/>
        <v>#N/A</v>
      </c>
      <c r="I222" s="550" t="str">
        <f t="shared" si="79"/>
        <v>Jun</v>
      </c>
      <c r="J222" s="550" t="str">
        <f t="shared" si="79"/>
        <v>FY25</v>
      </c>
      <c r="K222" s="550" t="str">
        <f t="shared" si="79"/>
        <v>FCCS_Other Data</v>
      </c>
      <c r="L222" s="550" t="str">
        <f t="shared" si="79"/>
        <v>FCCS_No Intercompany</v>
      </c>
      <c r="M222" s="550" t="str">
        <f t="shared" si="83"/>
        <v>Non_Psoft</v>
      </c>
      <c r="N222" s="550" t="str">
        <f t="shared" si="79"/>
        <v>No Custom2</v>
      </c>
      <c r="O222" s="550" t="str">
        <f t="shared" si="79"/>
        <v>No Custom3</v>
      </c>
      <c r="P222" s="550" t="str">
        <f t="shared" si="82"/>
        <v>CA_XFER_ADD</v>
      </c>
      <c r="Q222" s="550" t="str">
        <f t="shared" si="80"/>
        <v>Actual</v>
      </c>
      <c r="R222" s="550" t="str">
        <f t="shared" si="80"/>
        <v>FCCS_YTD_Input</v>
      </c>
      <c r="S222" s="550" t="str">
        <f t="shared" si="74"/>
        <v>No Custom4</v>
      </c>
      <c r="T222" s="550" t="str">
        <f t="shared" si="78"/>
        <v>FCCS_Entity Input</v>
      </c>
    </row>
    <row r="223" spans="1:20" x14ac:dyDescent="0.25">
      <c r="A223" s="551" t="s">
        <v>998</v>
      </c>
      <c r="B223" s="551" t="s">
        <v>273</v>
      </c>
      <c r="C223" s="549" t="str">
        <f t="shared" si="81"/>
        <v>CA_XFER_ADD</v>
      </c>
      <c r="D223" s="533" t="str">
        <f>[1]!HsSetValue(E223,"FCC","Scenario#"&amp;Q223&amp;";Years#"&amp;J223&amp;";Period#"&amp;I223&amp;";View#"&amp;R223&amp;";Entity#"&amp;H223&amp;";Data Source#"&amp;K223&amp;";Account#"&amp;F223&amp;";Intercompany#"&amp;L223&amp;";Movement#"&amp;P223&amp;";Consolidation#"&amp;T223&amp;";Custom1#"&amp;M223&amp;";Custom2#"&amp;N223&amp;";Custom3#"&amp;O223&amp;";Custom4#"&amp;S223&amp;"")</f>
        <v>#Invalid Syntax</v>
      </c>
      <c r="E223" s="547">
        <f>(Depreciation!$M$27)*-1</f>
        <v>0</v>
      </c>
      <c r="F223" s="550">
        <f>+$F$163</f>
        <v>1579400</v>
      </c>
      <c r="G223" s="550" t="s">
        <v>1005</v>
      </c>
      <c r="H223" s="550" t="e">
        <f t="shared" si="79"/>
        <v>#N/A</v>
      </c>
      <c r="I223" s="550" t="str">
        <f t="shared" si="79"/>
        <v>Jun</v>
      </c>
      <c r="J223" s="550" t="str">
        <f t="shared" si="79"/>
        <v>FY25</v>
      </c>
      <c r="K223" s="550" t="str">
        <f t="shared" si="79"/>
        <v>FCCS_Other Data</v>
      </c>
      <c r="L223" s="550" t="str">
        <f t="shared" si="79"/>
        <v>FCCS_No Intercompany</v>
      </c>
      <c r="M223" s="550" t="str">
        <f t="shared" si="83"/>
        <v>Non_Psoft</v>
      </c>
      <c r="N223" s="550" t="str">
        <f t="shared" si="79"/>
        <v>No Custom2</v>
      </c>
      <c r="O223" s="550" t="str">
        <f t="shared" si="79"/>
        <v>No Custom3</v>
      </c>
      <c r="P223" s="550" t="str">
        <f t="shared" si="82"/>
        <v>CA_XFER_ADD</v>
      </c>
      <c r="Q223" s="550" t="str">
        <f t="shared" si="80"/>
        <v>Actual</v>
      </c>
      <c r="R223" s="550" t="str">
        <f t="shared" si="80"/>
        <v>FCCS_YTD_Input</v>
      </c>
      <c r="S223" s="550" t="str">
        <f t="shared" si="80"/>
        <v>No Custom4</v>
      </c>
      <c r="T223" s="550" t="str">
        <f t="shared" si="78"/>
        <v>FCCS_Entity Input</v>
      </c>
    </row>
    <row r="224" spans="1:20" x14ac:dyDescent="0.25">
      <c r="A224" s="551" t="s">
        <v>998</v>
      </c>
      <c r="B224" s="551" t="s">
        <v>974</v>
      </c>
      <c r="C224" s="549" t="str">
        <f t="shared" si="81"/>
        <v>CA_XFER_ADD</v>
      </c>
      <c r="D224" s="533" t="str">
        <f>[1]!HsSetValue(E224,"FCC","Scenario#"&amp;Q224&amp;";Years#"&amp;J224&amp;";Period#"&amp;I224&amp;";View#"&amp;R224&amp;";Entity#"&amp;H224&amp;";Data Source#"&amp;K224&amp;";Account#"&amp;F224&amp;";Intercompany#"&amp;L224&amp;";Movement#"&amp;P224&amp;";Consolidation#"&amp;T224&amp;";Custom1#"&amp;M224&amp;";Custom2#"&amp;N224&amp;";Custom3#"&amp;O224&amp;";Custom4#"&amp;S224&amp;"")</f>
        <v>#Invalid Syntax</v>
      </c>
      <c r="E224" s="547">
        <f>(Depreciation!$M$29)*-1</f>
        <v>0</v>
      </c>
      <c r="F224" s="550">
        <f>+$F$164</f>
        <v>1579410</v>
      </c>
      <c r="G224" s="550" t="s">
        <v>1006</v>
      </c>
      <c r="H224" s="550" t="e">
        <f t="shared" si="79"/>
        <v>#N/A</v>
      </c>
      <c r="I224" s="550" t="str">
        <f t="shared" si="79"/>
        <v>Jun</v>
      </c>
      <c r="J224" s="550" t="str">
        <f t="shared" si="79"/>
        <v>FY25</v>
      </c>
      <c r="K224" s="550" t="str">
        <f t="shared" si="79"/>
        <v>FCCS_Other Data</v>
      </c>
      <c r="L224" s="550" t="str">
        <f t="shared" si="79"/>
        <v>FCCS_No Intercompany</v>
      </c>
      <c r="M224" s="550" t="str">
        <f t="shared" si="83"/>
        <v>Non_Psoft</v>
      </c>
      <c r="N224" s="550" t="str">
        <f t="shared" si="79"/>
        <v>No Custom2</v>
      </c>
      <c r="O224" s="550" t="str">
        <f t="shared" si="79"/>
        <v>No Custom3</v>
      </c>
      <c r="P224" s="550" t="str">
        <f t="shared" si="82"/>
        <v>CA_XFER_ADD</v>
      </c>
      <c r="Q224" s="550" t="str">
        <f t="shared" si="80"/>
        <v>Actual</v>
      </c>
      <c r="R224" s="550" t="str">
        <f t="shared" si="80"/>
        <v>FCCS_YTD_Input</v>
      </c>
      <c r="S224" s="550" t="str">
        <f t="shared" si="80"/>
        <v>No Custom4</v>
      </c>
      <c r="T224" s="550" t="str">
        <f t="shared" si="78"/>
        <v>FCCS_Entity Input</v>
      </c>
    </row>
    <row r="225" spans="1:20" x14ac:dyDescent="0.25">
      <c r="A225" s="551" t="s">
        <v>998</v>
      </c>
      <c r="B225" s="551" t="s">
        <v>976</v>
      </c>
      <c r="C225" s="549" t="str">
        <f t="shared" si="81"/>
        <v>CA_XFER_ADD</v>
      </c>
      <c r="D225" s="533" t="str">
        <f>[1]!HsSetValue(E225,"FCC","Scenario#"&amp;Q225&amp;";Years#"&amp;J225&amp;";Period#"&amp;I225&amp;";View#"&amp;R225&amp;";Entity#"&amp;H225&amp;";Data Source#"&amp;K225&amp;";Account#"&amp;F225&amp;";Intercompany#"&amp;L225&amp;";Movement#"&amp;P225&amp;";Consolidation#"&amp;T225&amp;";Custom1#"&amp;M225&amp;";Custom2#"&amp;N225&amp;";Custom3#"&amp;O225&amp;";Custom4#"&amp;S225&amp;"")</f>
        <v>#Invalid Syntax</v>
      </c>
      <c r="E225" s="547">
        <f>(Depreciation!$M$30)*-1</f>
        <v>0</v>
      </c>
      <c r="F225" s="550">
        <f>+$F$165</f>
        <v>1579420</v>
      </c>
      <c r="G225" s="550" t="s">
        <v>1007</v>
      </c>
      <c r="H225" s="550" t="e">
        <f t="shared" si="79"/>
        <v>#N/A</v>
      </c>
      <c r="I225" s="550" t="str">
        <f t="shared" si="79"/>
        <v>Jun</v>
      </c>
      <c r="J225" s="550" t="str">
        <f t="shared" si="79"/>
        <v>FY25</v>
      </c>
      <c r="K225" s="550" t="str">
        <f t="shared" si="79"/>
        <v>FCCS_Other Data</v>
      </c>
      <c r="L225" s="550" t="str">
        <f t="shared" si="79"/>
        <v>FCCS_No Intercompany</v>
      </c>
      <c r="M225" s="550" t="str">
        <f t="shared" si="83"/>
        <v>Non_Psoft</v>
      </c>
      <c r="N225" s="550" t="str">
        <f t="shared" si="79"/>
        <v>No Custom2</v>
      </c>
      <c r="O225" s="550" t="str">
        <f t="shared" si="79"/>
        <v>No Custom3</v>
      </c>
      <c r="P225" s="550" t="str">
        <f t="shared" si="82"/>
        <v>CA_XFER_ADD</v>
      </c>
      <c r="Q225" s="550" t="str">
        <f t="shared" si="80"/>
        <v>Actual</v>
      </c>
      <c r="R225" s="550" t="str">
        <f t="shared" si="80"/>
        <v>FCCS_YTD_Input</v>
      </c>
      <c r="S225" s="550" t="str">
        <f t="shared" si="80"/>
        <v>No Custom4</v>
      </c>
      <c r="T225" s="550" t="str">
        <f t="shared" si="78"/>
        <v>FCCS_Entity Input</v>
      </c>
    </row>
    <row r="226" spans="1:20" x14ac:dyDescent="0.25">
      <c r="D226" s="533"/>
    </row>
    <row r="227" spans="1:20" x14ac:dyDescent="0.25">
      <c r="A227" s="541" t="s">
        <v>998</v>
      </c>
      <c r="B227" s="541" t="s">
        <v>265</v>
      </c>
      <c r="C227" s="532" t="str">
        <f>+C143</f>
        <v>Del - Other -xfer</v>
      </c>
      <c r="D227" s="533" t="str">
        <f>[1]!HsSetValue(E227,"FCC","Scenario#"&amp;Q227&amp;";Years#"&amp;J227&amp;";Period#"&amp;I227&amp;";View#"&amp;R227&amp;";Entity#"&amp;H227&amp;";Data Source#"&amp;K227&amp;";Account#"&amp;F227&amp;";Intercompany#"&amp;L227&amp;";Movement#"&amp;P227&amp;";Consolidation#"&amp;T227&amp;";Custom1#"&amp;M227&amp;";Custom2#"&amp;N227&amp;";Custom3#"&amp;O227&amp;";Custom4#"&amp;S227&amp;"")</f>
        <v>#Invalid Syntax</v>
      </c>
      <c r="E227" s="540">
        <f>(Depreciation!$N$20)*-1</f>
        <v>0</v>
      </c>
      <c r="F227" s="36">
        <f>+$F$157</f>
        <v>1579100</v>
      </c>
      <c r="G227" s="36" t="s">
        <v>999</v>
      </c>
      <c r="H227" s="36" t="e">
        <f t="shared" ref="H227:O235" si="84">+H$2</f>
        <v>#N/A</v>
      </c>
      <c r="I227" s="36" t="str">
        <f t="shared" si="84"/>
        <v>Jun</v>
      </c>
      <c r="J227" s="36" t="str">
        <f t="shared" si="84"/>
        <v>FY25</v>
      </c>
      <c r="K227" s="36" t="str">
        <f t="shared" si="84"/>
        <v>FCCS_Other Data</v>
      </c>
      <c r="L227" s="36" t="str">
        <f t="shared" si="84"/>
        <v>FCCS_No Intercompany</v>
      </c>
      <c r="M227" s="36" t="s">
        <v>416</v>
      </c>
      <c r="N227" s="36" t="str">
        <f t="shared" si="84"/>
        <v>No Custom2</v>
      </c>
      <c r="O227" s="36" t="str">
        <f t="shared" si="84"/>
        <v>No Custom3</v>
      </c>
      <c r="P227" s="532" t="str">
        <f>+P143</f>
        <v>CA_XFER_DEL</v>
      </c>
      <c r="Q227" s="36" t="str">
        <f t="shared" ref="Q227:S242" si="85">+Q$2</f>
        <v>Actual</v>
      </c>
      <c r="R227" s="36" t="str">
        <f t="shared" si="85"/>
        <v>FCCS_YTD_Input</v>
      </c>
      <c r="S227" s="36" t="str">
        <f t="shared" si="80"/>
        <v>No Custom4</v>
      </c>
      <c r="T227" s="36" t="str">
        <f t="shared" si="78"/>
        <v>FCCS_Entity Input</v>
      </c>
    </row>
    <row r="228" spans="1:20" x14ac:dyDescent="0.25">
      <c r="A228" s="541" t="s">
        <v>998</v>
      </c>
      <c r="B228" s="541" t="s">
        <v>266</v>
      </c>
      <c r="C228" s="532" t="str">
        <f>+C227</f>
        <v>Del - Other -xfer</v>
      </c>
      <c r="D228" s="533" t="str">
        <f>[1]!HsSetValue(E228,"FCC","Scenario#"&amp;Q228&amp;";Years#"&amp;J228&amp;";Period#"&amp;I228&amp;";View#"&amp;R228&amp;";Entity#"&amp;H228&amp;";Data Source#"&amp;K228&amp;";Account#"&amp;F228&amp;";Intercompany#"&amp;L228&amp;";Movement#"&amp;P228&amp;";Consolidation#"&amp;T228&amp;";Custom1#"&amp;M228&amp;";Custom2#"&amp;N228&amp;";Custom3#"&amp;O228&amp;";Custom4#"&amp;S228&amp;"")</f>
        <v>#Invalid Syntax</v>
      </c>
      <c r="E228" s="540">
        <f>(Depreciation!$N$21)*-1</f>
        <v>0</v>
      </c>
      <c r="F228" s="36">
        <f>+$F$158</f>
        <v>1579200</v>
      </c>
      <c r="G228" s="36" t="s">
        <v>1000</v>
      </c>
      <c r="H228" s="36" t="e">
        <f t="shared" si="84"/>
        <v>#N/A</v>
      </c>
      <c r="I228" s="36" t="str">
        <f t="shared" si="84"/>
        <v>Jun</v>
      </c>
      <c r="J228" s="36" t="str">
        <f t="shared" si="84"/>
        <v>FY25</v>
      </c>
      <c r="K228" s="36" t="str">
        <f t="shared" si="84"/>
        <v>FCCS_Other Data</v>
      </c>
      <c r="L228" s="36" t="str">
        <f t="shared" si="84"/>
        <v>FCCS_No Intercompany</v>
      </c>
      <c r="M228" s="36" t="str">
        <f>+M227</f>
        <v>Non_Psoft</v>
      </c>
      <c r="N228" s="36" t="str">
        <f t="shared" si="84"/>
        <v>No Custom2</v>
      </c>
      <c r="O228" s="36" t="str">
        <f t="shared" si="84"/>
        <v>No Custom3</v>
      </c>
      <c r="P228" s="36" t="str">
        <f>+P227</f>
        <v>CA_XFER_DEL</v>
      </c>
      <c r="Q228" s="36" t="str">
        <f t="shared" si="85"/>
        <v>Actual</v>
      </c>
      <c r="R228" s="36" t="str">
        <f t="shared" si="85"/>
        <v>FCCS_YTD_Input</v>
      </c>
      <c r="S228" s="36" t="str">
        <f t="shared" si="80"/>
        <v>No Custom4</v>
      </c>
      <c r="T228" s="36" t="str">
        <f t="shared" si="78"/>
        <v>FCCS_Entity Input</v>
      </c>
    </row>
    <row r="229" spans="1:20" x14ac:dyDescent="0.25">
      <c r="A229" s="541" t="s">
        <v>998</v>
      </c>
      <c r="B229" s="541" t="s">
        <v>267</v>
      </c>
      <c r="C229" s="532" t="str">
        <f t="shared" ref="C229:C235" si="86">+C228</f>
        <v>Del - Other -xfer</v>
      </c>
      <c r="D229" s="533" t="str">
        <f>[1]!HsSetValue(E229,"FCC","Scenario#"&amp;Q229&amp;";Years#"&amp;J229&amp;";Period#"&amp;I229&amp;";View#"&amp;R229&amp;";Entity#"&amp;H229&amp;";Data Source#"&amp;K229&amp;";Account#"&amp;F229&amp;";Intercompany#"&amp;L229&amp;";Movement#"&amp;P229&amp;";Consolidation#"&amp;T229&amp;";Custom1#"&amp;M229&amp;";Custom2#"&amp;N229&amp;";Custom3#"&amp;O229&amp;";Custom4#"&amp;S229&amp;"")</f>
        <v>#Invalid Syntax</v>
      </c>
      <c r="E229" s="540">
        <f>(Depreciation!$N$22)*-1</f>
        <v>0</v>
      </c>
      <c r="F229" s="36">
        <f>+$F$159</f>
        <v>1579700</v>
      </c>
      <c r="G229" s="36" t="s">
        <v>1001</v>
      </c>
      <c r="H229" s="36" t="e">
        <f t="shared" si="84"/>
        <v>#N/A</v>
      </c>
      <c r="I229" s="36" t="str">
        <f t="shared" si="84"/>
        <v>Jun</v>
      </c>
      <c r="J229" s="36" t="str">
        <f t="shared" si="84"/>
        <v>FY25</v>
      </c>
      <c r="K229" s="36" t="str">
        <f t="shared" si="84"/>
        <v>FCCS_Other Data</v>
      </c>
      <c r="L229" s="36" t="str">
        <f t="shared" si="84"/>
        <v>FCCS_No Intercompany</v>
      </c>
      <c r="M229" s="36" t="str">
        <f>+M228</f>
        <v>Non_Psoft</v>
      </c>
      <c r="N229" s="36" t="str">
        <f t="shared" si="84"/>
        <v>No Custom2</v>
      </c>
      <c r="O229" s="36" t="str">
        <f t="shared" si="84"/>
        <v>No Custom3</v>
      </c>
      <c r="P229" s="36" t="str">
        <f t="shared" ref="P229:P235" si="87">+P228</f>
        <v>CA_XFER_DEL</v>
      </c>
      <c r="Q229" s="36" t="str">
        <f t="shared" si="85"/>
        <v>Actual</v>
      </c>
      <c r="R229" s="36" t="str">
        <f t="shared" si="85"/>
        <v>FCCS_YTD_Input</v>
      </c>
      <c r="S229" s="36" t="str">
        <f t="shared" si="80"/>
        <v>No Custom4</v>
      </c>
      <c r="T229" s="36" t="str">
        <f t="shared" si="78"/>
        <v>FCCS_Entity Input</v>
      </c>
    </row>
    <row r="230" spans="1:20" x14ac:dyDescent="0.25">
      <c r="A230" s="541" t="s">
        <v>998</v>
      </c>
      <c r="B230" s="541" t="s">
        <v>323</v>
      </c>
      <c r="C230" s="532" t="str">
        <f t="shared" si="86"/>
        <v>Del - Other -xfer</v>
      </c>
      <c r="D230" s="533" t="str">
        <f>[1]!HsSetValue(E230,"FCC","Scenario#"&amp;Q230&amp;";Years#"&amp;J230&amp;";Period#"&amp;I230&amp;";View#"&amp;R230&amp;";Entity#"&amp;H230&amp;";Data Source#"&amp;K230&amp;";Account#"&amp;F230&amp;";Intercompany#"&amp;L230&amp;";Movement#"&amp;P230&amp;";Consolidation#"&amp;T230&amp;";Custom1#"&amp;M230&amp;";Custom2#"&amp;N230&amp;";Custom3#"&amp;O230&amp;";Custom4#"&amp;S230&amp;"")</f>
        <v>#Invalid Syntax</v>
      </c>
      <c r="E230" s="540">
        <f>(Depreciation!$N$23)*-1</f>
        <v>0</v>
      </c>
      <c r="F230" s="36">
        <f>+$F$160</f>
        <v>1579300</v>
      </c>
      <c r="G230" s="36" t="s">
        <v>1002</v>
      </c>
      <c r="H230" s="36" t="e">
        <f t="shared" si="84"/>
        <v>#N/A</v>
      </c>
      <c r="I230" s="36" t="str">
        <f t="shared" si="84"/>
        <v>Jun</v>
      </c>
      <c r="J230" s="36" t="str">
        <f t="shared" si="84"/>
        <v>FY25</v>
      </c>
      <c r="K230" s="36" t="str">
        <f t="shared" si="84"/>
        <v>FCCS_Other Data</v>
      </c>
      <c r="L230" s="36" t="str">
        <f t="shared" si="84"/>
        <v>FCCS_No Intercompany</v>
      </c>
      <c r="M230" s="36" t="str">
        <f t="shared" ref="M230:M235" si="88">+M229</f>
        <v>Non_Psoft</v>
      </c>
      <c r="N230" s="36" t="str">
        <f t="shared" si="84"/>
        <v>No Custom2</v>
      </c>
      <c r="O230" s="36" t="str">
        <f t="shared" si="84"/>
        <v>No Custom3</v>
      </c>
      <c r="P230" s="36" t="str">
        <f t="shared" si="87"/>
        <v>CA_XFER_DEL</v>
      </c>
      <c r="Q230" s="36" t="str">
        <f t="shared" si="85"/>
        <v>Actual</v>
      </c>
      <c r="R230" s="36" t="str">
        <f t="shared" si="85"/>
        <v>FCCS_YTD_Input</v>
      </c>
      <c r="S230" s="36" t="str">
        <f t="shared" si="80"/>
        <v>No Custom4</v>
      </c>
      <c r="T230" s="36" t="str">
        <f t="shared" si="78"/>
        <v>FCCS_Entity Input</v>
      </c>
    </row>
    <row r="231" spans="1:20" x14ac:dyDescent="0.25">
      <c r="A231" s="541" t="s">
        <v>998</v>
      </c>
      <c r="B231" s="541" t="s">
        <v>269</v>
      </c>
      <c r="C231" s="532" t="str">
        <f t="shared" si="86"/>
        <v>Del - Other -xfer</v>
      </c>
      <c r="D231" s="533" t="str">
        <f>[1]!HsSetValue(E231,"FCC","Scenario#"&amp;Q231&amp;";Years#"&amp;J231&amp;";Period#"&amp;I231&amp;";View#"&amp;R231&amp;";Entity#"&amp;H231&amp;";Data Source#"&amp;K231&amp;";Account#"&amp;F231&amp;";Intercompany#"&amp;L231&amp;";Movement#"&amp;P231&amp;";Consolidation#"&amp;T231&amp;";Custom1#"&amp;M231&amp;";Custom2#"&amp;N231&amp;";Custom3#"&amp;O231&amp;";Custom4#"&amp;S231&amp;"")</f>
        <v>#Invalid Syntax</v>
      </c>
      <c r="E231" s="540">
        <f>(Depreciation!$N$24)*-1</f>
        <v>0</v>
      </c>
      <c r="F231" s="36">
        <f>+$F$161</f>
        <v>1579500</v>
      </c>
      <c r="G231" s="36" t="s">
        <v>1003</v>
      </c>
      <c r="H231" s="36" t="e">
        <f t="shared" si="84"/>
        <v>#N/A</v>
      </c>
      <c r="I231" s="36" t="str">
        <f t="shared" si="84"/>
        <v>Jun</v>
      </c>
      <c r="J231" s="36" t="str">
        <f t="shared" si="84"/>
        <v>FY25</v>
      </c>
      <c r="K231" s="36" t="str">
        <f t="shared" si="84"/>
        <v>FCCS_Other Data</v>
      </c>
      <c r="L231" s="36" t="str">
        <f t="shared" si="84"/>
        <v>FCCS_No Intercompany</v>
      </c>
      <c r="M231" s="36" t="str">
        <f t="shared" si="88"/>
        <v>Non_Psoft</v>
      </c>
      <c r="N231" s="36" t="str">
        <f t="shared" si="84"/>
        <v>No Custom2</v>
      </c>
      <c r="O231" s="36" t="str">
        <f t="shared" si="84"/>
        <v>No Custom3</v>
      </c>
      <c r="P231" s="36" t="str">
        <f t="shared" si="87"/>
        <v>CA_XFER_DEL</v>
      </c>
      <c r="Q231" s="36" t="str">
        <f t="shared" si="85"/>
        <v>Actual</v>
      </c>
      <c r="R231" s="36" t="str">
        <f t="shared" si="85"/>
        <v>FCCS_YTD_Input</v>
      </c>
      <c r="S231" s="36" t="str">
        <f t="shared" si="80"/>
        <v>No Custom4</v>
      </c>
      <c r="T231" s="36" t="str">
        <f t="shared" si="78"/>
        <v>FCCS_Entity Input</v>
      </c>
    </row>
    <row r="232" spans="1:20" x14ac:dyDescent="0.25">
      <c r="A232" s="541" t="s">
        <v>998</v>
      </c>
      <c r="B232" s="541" t="s">
        <v>271</v>
      </c>
      <c r="C232" s="532" t="str">
        <f t="shared" si="86"/>
        <v>Del - Other -xfer</v>
      </c>
      <c r="D232" s="533" t="str">
        <f>[1]!HsSetValue(E232,"FCC","Scenario#"&amp;Q232&amp;";Years#"&amp;J232&amp;";Period#"&amp;I232&amp;";View#"&amp;R232&amp;";Entity#"&amp;H232&amp;";Data Source#"&amp;K232&amp;";Account#"&amp;F232&amp;";Intercompany#"&amp;L232&amp;";Movement#"&amp;P232&amp;";Consolidation#"&amp;T232&amp;";Custom1#"&amp;M232&amp;";Custom2#"&amp;N232&amp;";Custom3#"&amp;O232&amp;";Custom4#"&amp;S232&amp;"")</f>
        <v>#Invalid Syntax</v>
      </c>
      <c r="E232" s="540">
        <f>(Depreciation!$N$25)*-1</f>
        <v>0</v>
      </c>
      <c r="F232" s="36">
        <f>+$F$162</f>
        <v>1579600</v>
      </c>
      <c r="G232" s="36" t="s">
        <v>1004</v>
      </c>
      <c r="H232" s="36" t="e">
        <f t="shared" si="84"/>
        <v>#N/A</v>
      </c>
      <c r="I232" s="36" t="str">
        <f t="shared" si="84"/>
        <v>Jun</v>
      </c>
      <c r="J232" s="36" t="str">
        <f t="shared" si="84"/>
        <v>FY25</v>
      </c>
      <c r="K232" s="36" t="str">
        <f t="shared" si="84"/>
        <v>FCCS_Other Data</v>
      </c>
      <c r="L232" s="36" t="str">
        <f t="shared" si="84"/>
        <v>FCCS_No Intercompany</v>
      </c>
      <c r="M232" s="36" t="str">
        <f t="shared" si="88"/>
        <v>Non_Psoft</v>
      </c>
      <c r="N232" s="36" t="str">
        <f t="shared" si="84"/>
        <v>No Custom2</v>
      </c>
      <c r="O232" s="36" t="str">
        <f t="shared" si="84"/>
        <v>No Custom3</v>
      </c>
      <c r="P232" s="36" t="str">
        <f t="shared" si="87"/>
        <v>CA_XFER_DEL</v>
      </c>
      <c r="Q232" s="36" t="str">
        <f t="shared" si="85"/>
        <v>Actual</v>
      </c>
      <c r="R232" s="36" t="str">
        <f t="shared" si="85"/>
        <v>FCCS_YTD_Input</v>
      </c>
      <c r="S232" s="36" t="str">
        <f t="shared" si="80"/>
        <v>No Custom4</v>
      </c>
      <c r="T232" s="36" t="str">
        <f t="shared" si="78"/>
        <v>FCCS_Entity Input</v>
      </c>
    </row>
    <row r="233" spans="1:20" x14ac:dyDescent="0.25">
      <c r="A233" s="541" t="s">
        <v>998</v>
      </c>
      <c r="B233" s="541" t="s">
        <v>273</v>
      </c>
      <c r="C233" s="532" t="str">
        <f t="shared" si="86"/>
        <v>Del - Other -xfer</v>
      </c>
      <c r="D233" s="533" t="str">
        <f>[1]!HsSetValue(E233,"FCC","Scenario#"&amp;Q233&amp;";Years#"&amp;J233&amp;";Period#"&amp;I233&amp;";View#"&amp;R233&amp;";Entity#"&amp;H233&amp;";Data Source#"&amp;K233&amp;";Account#"&amp;F233&amp;";Intercompany#"&amp;L233&amp;";Movement#"&amp;P233&amp;";Consolidation#"&amp;T233&amp;";Custom1#"&amp;M233&amp;";Custom2#"&amp;N233&amp;";Custom3#"&amp;O233&amp;";Custom4#"&amp;S233&amp;"")</f>
        <v>#Invalid Syntax</v>
      </c>
      <c r="E233" s="540">
        <f>(Depreciation!$N$27)*-1</f>
        <v>0</v>
      </c>
      <c r="F233" s="36">
        <f>+$F$163</f>
        <v>1579400</v>
      </c>
      <c r="G233" s="36" t="s">
        <v>1005</v>
      </c>
      <c r="H233" s="36" t="e">
        <f t="shared" si="84"/>
        <v>#N/A</v>
      </c>
      <c r="I233" s="36" t="str">
        <f t="shared" si="84"/>
        <v>Jun</v>
      </c>
      <c r="J233" s="36" t="str">
        <f t="shared" si="84"/>
        <v>FY25</v>
      </c>
      <c r="K233" s="36" t="str">
        <f t="shared" si="84"/>
        <v>FCCS_Other Data</v>
      </c>
      <c r="L233" s="36" t="str">
        <f t="shared" si="84"/>
        <v>FCCS_No Intercompany</v>
      </c>
      <c r="M233" s="36" t="str">
        <f t="shared" si="88"/>
        <v>Non_Psoft</v>
      </c>
      <c r="N233" s="36" t="str">
        <f t="shared" si="84"/>
        <v>No Custom2</v>
      </c>
      <c r="O233" s="36" t="str">
        <f t="shared" si="84"/>
        <v>No Custom3</v>
      </c>
      <c r="P233" s="36" t="str">
        <f t="shared" si="87"/>
        <v>CA_XFER_DEL</v>
      </c>
      <c r="Q233" s="36" t="str">
        <f t="shared" si="85"/>
        <v>Actual</v>
      </c>
      <c r="R233" s="36" t="str">
        <f t="shared" si="85"/>
        <v>FCCS_YTD_Input</v>
      </c>
      <c r="S233" s="36" t="str">
        <f t="shared" si="85"/>
        <v>No Custom4</v>
      </c>
      <c r="T233" s="36" t="str">
        <f t="shared" si="78"/>
        <v>FCCS_Entity Input</v>
      </c>
    </row>
    <row r="234" spans="1:20" x14ac:dyDescent="0.25">
      <c r="A234" s="541" t="s">
        <v>998</v>
      </c>
      <c r="B234" s="541" t="s">
        <v>974</v>
      </c>
      <c r="C234" s="532" t="str">
        <f t="shared" si="86"/>
        <v>Del - Other -xfer</v>
      </c>
      <c r="D234" s="533" t="str">
        <f>[1]!HsSetValue(E234,"FCC","Scenario#"&amp;Q234&amp;";Years#"&amp;J234&amp;";Period#"&amp;I234&amp;";View#"&amp;R234&amp;";Entity#"&amp;H234&amp;";Data Source#"&amp;K234&amp;";Account#"&amp;F234&amp;";Intercompany#"&amp;L234&amp;";Movement#"&amp;P234&amp;";Consolidation#"&amp;T234&amp;";Custom1#"&amp;M234&amp;";Custom2#"&amp;N234&amp;";Custom3#"&amp;O234&amp;";Custom4#"&amp;S234&amp;"")</f>
        <v>#Invalid Syntax</v>
      </c>
      <c r="E234" s="540">
        <f>(Depreciation!$N$29)*-1</f>
        <v>0</v>
      </c>
      <c r="F234" s="36">
        <f>+$F$164</f>
        <v>1579410</v>
      </c>
      <c r="G234" s="36" t="s">
        <v>1006</v>
      </c>
      <c r="H234" s="36" t="e">
        <f t="shared" si="84"/>
        <v>#N/A</v>
      </c>
      <c r="I234" s="36" t="str">
        <f t="shared" si="84"/>
        <v>Jun</v>
      </c>
      <c r="J234" s="36" t="str">
        <f t="shared" si="84"/>
        <v>FY25</v>
      </c>
      <c r="K234" s="36" t="str">
        <f t="shared" si="84"/>
        <v>FCCS_Other Data</v>
      </c>
      <c r="L234" s="36" t="str">
        <f t="shared" si="84"/>
        <v>FCCS_No Intercompany</v>
      </c>
      <c r="M234" s="36" t="str">
        <f t="shared" si="88"/>
        <v>Non_Psoft</v>
      </c>
      <c r="N234" s="36" t="str">
        <f t="shared" si="84"/>
        <v>No Custom2</v>
      </c>
      <c r="O234" s="36" t="str">
        <f t="shared" si="84"/>
        <v>No Custom3</v>
      </c>
      <c r="P234" s="36" t="str">
        <f t="shared" si="87"/>
        <v>CA_XFER_DEL</v>
      </c>
      <c r="Q234" s="36" t="str">
        <f t="shared" si="85"/>
        <v>Actual</v>
      </c>
      <c r="R234" s="36" t="str">
        <f t="shared" si="85"/>
        <v>FCCS_YTD_Input</v>
      </c>
      <c r="S234" s="36" t="str">
        <f t="shared" si="85"/>
        <v>No Custom4</v>
      </c>
      <c r="T234" s="36" t="str">
        <f t="shared" si="78"/>
        <v>FCCS_Entity Input</v>
      </c>
    </row>
    <row r="235" spans="1:20" x14ac:dyDescent="0.25">
      <c r="A235" s="541" t="s">
        <v>998</v>
      </c>
      <c r="B235" s="541" t="s">
        <v>976</v>
      </c>
      <c r="C235" s="532" t="str">
        <f t="shared" si="86"/>
        <v>Del - Other -xfer</v>
      </c>
      <c r="D235" s="533" t="str">
        <f>[1]!HsSetValue(E235,"FCC","Scenario#"&amp;Q235&amp;";Years#"&amp;J235&amp;";Period#"&amp;I235&amp;";View#"&amp;R235&amp;";Entity#"&amp;H235&amp;";Data Source#"&amp;K235&amp;";Account#"&amp;F235&amp;";Intercompany#"&amp;L235&amp;";Movement#"&amp;P235&amp;";Consolidation#"&amp;T235&amp;";Custom1#"&amp;M235&amp;";Custom2#"&amp;N235&amp;";Custom3#"&amp;O235&amp;";Custom4#"&amp;S235&amp;"")</f>
        <v>#Invalid Syntax</v>
      </c>
      <c r="E235" s="540">
        <f>(Depreciation!$N$30)*-1</f>
        <v>0</v>
      </c>
      <c r="F235" s="36">
        <f>+$F$165</f>
        <v>1579420</v>
      </c>
      <c r="G235" s="36" t="s">
        <v>1007</v>
      </c>
      <c r="H235" s="36" t="e">
        <f t="shared" si="84"/>
        <v>#N/A</v>
      </c>
      <c r="I235" s="36" t="str">
        <f t="shared" si="84"/>
        <v>Jun</v>
      </c>
      <c r="J235" s="36" t="str">
        <f t="shared" si="84"/>
        <v>FY25</v>
      </c>
      <c r="K235" s="36" t="str">
        <f t="shared" si="84"/>
        <v>FCCS_Other Data</v>
      </c>
      <c r="L235" s="36" t="str">
        <f t="shared" si="84"/>
        <v>FCCS_No Intercompany</v>
      </c>
      <c r="M235" s="36" t="str">
        <f t="shared" si="88"/>
        <v>Non_Psoft</v>
      </c>
      <c r="N235" s="36" t="str">
        <f t="shared" si="84"/>
        <v>No Custom2</v>
      </c>
      <c r="O235" s="36" t="str">
        <f t="shared" si="84"/>
        <v>No Custom3</v>
      </c>
      <c r="P235" s="36" t="str">
        <f t="shared" si="87"/>
        <v>CA_XFER_DEL</v>
      </c>
      <c r="Q235" s="36" t="str">
        <f t="shared" si="85"/>
        <v>Actual</v>
      </c>
      <c r="R235" s="36" t="str">
        <f t="shared" si="85"/>
        <v>FCCS_YTD_Input</v>
      </c>
      <c r="S235" s="36" t="str">
        <f t="shared" si="85"/>
        <v>No Custom4</v>
      </c>
      <c r="T235" s="36" t="str">
        <f t="shared" si="78"/>
        <v>FCCS_Entity Input</v>
      </c>
    </row>
    <row r="236" spans="1:20" x14ac:dyDescent="0.25">
      <c r="D236" s="533"/>
    </row>
    <row r="237" spans="1:20" x14ac:dyDescent="0.25">
      <c r="A237" s="552"/>
      <c r="B237" s="552"/>
      <c r="C237" s="552"/>
      <c r="D237" s="533"/>
      <c r="E237" s="552"/>
      <c r="F237" s="552"/>
      <c r="G237" s="552"/>
      <c r="H237" s="552"/>
      <c r="I237" s="552"/>
      <c r="J237" s="552"/>
      <c r="K237" s="552"/>
      <c r="L237" s="552"/>
      <c r="M237" s="552"/>
      <c r="N237" s="552"/>
      <c r="O237" s="552"/>
      <c r="P237" s="552"/>
      <c r="Q237" s="552"/>
      <c r="R237" s="552"/>
      <c r="S237" s="552"/>
      <c r="T237" s="552"/>
    </row>
    <row r="238" spans="1:20" x14ac:dyDescent="0.25">
      <c r="A238" s="539" t="s">
        <v>962</v>
      </c>
      <c r="B238" s="539" t="s">
        <v>263</v>
      </c>
      <c r="C238" s="532" t="s">
        <v>963</v>
      </c>
      <c r="D238" s="533" t="str">
        <f>[1]!HsSetValue(E238,"FCC","Scenario#"&amp;Q238&amp;";Years#"&amp;J238&amp;";Period#"&amp;I238&amp;";View#"&amp;R238&amp;";Entity#"&amp;H238&amp;";Data Source#"&amp;K238&amp;";Account#"&amp;F238&amp;";Intercompany#"&amp;L238&amp;";Movement#"&amp;P238&amp;";Consolidation#"&amp;T238&amp;";Custom1#"&amp;M238&amp;";Custom2#"&amp;N238&amp;";Custom3#"&amp;O238&amp;";Custom4#"&amp;S238&amp;"")</f>
        <v>#Invalid Syntax</v>
      </c>
      <c r="E238" s="540">
        <f>+'Capital Assets'!$E$35</f>
        <v>0</v>
      </c>
      <c r="F238" s="36">
        <v>1581000</v>
      </c>
      <c r="G238" s="36" t="s">
        <v>964</v>
      </c>
      <c r="H238" s="36" t="e">
        <f>+H16</f>
        <v>#N/A</v>
      </c>
      <c r="I238" s="36" t="str">
        <f t="shared" ref="H238:O250" si="89">+I$2</f>
        <v>Jun</v>
      </c>
      <c r="J238" s="36" t="str">
        <f t="shared" si="89"/>
        <v>FY25</v>
      </c>
      <c r="K238" s="36" t="str">
        <f t="shared" si="89"/>
        <v>FCCS_Other Data</v>
      </c>
      <c r="L238" s="36" t="str">
        <f t="shared" si="89"/>
        <v>FCCS_No Intercompany</v>
      </c>
      <c r="M238" s="36" t="s">
        <v>419</v>
      </c>
      <c r="N238" s="36" t="str">
        <f t="shared" si="89"/>
        <v>No Custom2</v>
      </c>
      <c r="O238" s="36" t="str">
        <f t="shared" si="89"/>
        <v>No Custom3</v>
      </c>
      <c r="P238" s="532" t="s">
        <v>965</v>
      </c>
      <c r="Q238" s="36" t="s">
        <v>944</v>
      </c>
      <c r="R238" s="36" t="str">
        <f t="shared" ref="Q238:S254" si="90">+R$2</f>
        <v>FCCS_YTD_Input</v>
      </c>
      <c r="S238" s="36" t="str">
        <f t="shared" si="85"/>
        <v>No Custom4</v>
      </c>
      <c r="T238" s="36" t="str">
        <f t="shared" si="78"/>
        <v>FCCS_Entity Input</v>
      </c>
    </row>
    <row r="239" spans="1:20" x14ac:dyDescent="0.25">
      <c r="A239" s="539" t="s">
        <v>962</v>
      </c>
      <c r="B239" s="539" t="s">
        <v>265</v>
      </c>
      <c r="C239" s="532" t="str">
        <f>+C238</f>
        <v>Beg Bal</v>
      </c>
      <c r="D239" s="533" t="str">
        <f>[1]!HsSetValue(E239,"FCC","Scenario#"&amp;Q239&amp;";Years#"&amp;J239&amp;";Period#"&amp;I239&amp;";View#"&amp;R239&amp;";Entity#"&amp;H239&amp;";Data Source#"&amp;K239&amp;";Account#"&amp;F239&amp;";Intercompany#"&amp;L239&amp;";Movement#"&amp;P239&amp;";Consolidation#"&amp;T239&amp;";Custom1#"&amp;M239&amp;";Custom2#"&amp;N239&amp;";Custom3#"&amp;O239&amp;";Custom4#"&amp;S239&amp;"")</f>
        <v>#Invalid Syntax</v>
      </c>
      <c r="E239" s="540">
        <f>+'Capital Assets'!$E$36</f>
        <v>0</v>
      </c>
      <c r="F239" s="36">
        <v>1571000</v>
      </c>
      <c r="G239" s="36" t="s">
        <v>966</v>
      </c>
      <c r="H239" s="36" t="e">
        <f t="shared" si="89"/>
        <v>#N/A</v>
      </c>
      <c r="I239" s="36" t="str">
        <f t="shared" si="89"/>
        <v>Jun</v>
      </c>
      <c r="J239" s="36" t="str">
        <f t="shared" si="89"/>
        <v>FY25</v>
      </c>
      <c r="K239" s="36" t="str">
        <f t="shared" si="89"/>
        <v>FCCS_Other Data</v>
      </c>
      <c r="L239" s="36" t="str">
        <f t="shared" si="89"/>
        <v>FCCS_No Intercompany</v>
      </c>
      <c r="M239" s="36" t="s">
        <v>419</v>
      </c>
      <c r="N239" s="36" t="str">
        <f t="shared" si="89"/>
        <v>No Custom2</v>
      </c>
      <c r="O239" s="36" t="str">
        <f t="shared" si="89"/>
        <v>No Custom3</v>
      </c>
      <c r="P239" s="36" t="str">
        <f>+P238</f>
        <v>CA_BB</v>
      </c>
      <c r="Q239" s="36" t="str">
        <f t="shared" si="90"/>
        <v>Actual</v>
      </c>
      <c r="R239" s="36" t="str">
        <f t="shared" si="90"/>
        <v>FCCS_YTD_Input</v>
      </c>
      <c r="S239" s="36" t="str">
        <f t="shared" si="85"/>
        <v>No Custom4</v>
      </c>
      <c r="T239" s="36" t="str">
        <f t="shared" si="78"/>
        <v>FCCS_Entity Input</v>
      </c>
    </row>
    <row r="240" spans="1:20" x14ac:dyDescent="0.25">
      <c r="A240" s="539" t="s">
        <v>962</v>
      </c>
      <c r="B240" s="539" t="s">
        <v>266</v>
      </c>
      <c r="C240" s="532" t="str">
        <f t="shared" ref="C240:C250" si="91">+C239</f>
        <v>Beg Bal</v>
      </c>
      <c r="D240" s="533" t="str">
        <f>[1]!HsSetValue(E240,"FCC","Scenario#"&amp;Q240&amp;";Years#"&amp;J240&amp;";Period#"&amp;I240&amp;";View#"&amp;R240&amp;";Entity#"&amp;H240&amp;";Data Source#"&amp;K240&amp;";Account#"&amp;F240&amp;";Intercompany#"&amp;L240&amp;";Movement#"&amp;P240&amp;";Consolidation#"&amp;T240&amp;";Custom1#"&amp;M240&amp;";Custom2#"&amp;N240&amp;";Custom3#"&amp;O240&amp;";Custom4#"&amp;S240&amp;"")</f>
        <v>#Invalid Syntax</v>
      </c>
      <c r="E240" s="540">
        <f>+'Capital Assets'!$E$37</f>
        <v>0</v>
      </c>
      <c r="F240" s="36">
        <v>1572000</v>
      </c>
      <c r="G240" s="36" t="s">
        <v>967</v>
      </c>
      <c r="H240" s="36" t="e">
        <f t="shared" si="89"/>
        <v>#N/A</v>
      </c>
      <c r="I240" s="36" t="str">
        <f t="shared" si="89"/>
        <v>Jun</v>
      </c>
      <c r="J240" s="36" t="str">
        <f t="shared" si="89"/>
        <v>FY25</v>
      </c>
      <c r="K240" s="36" t="str">
        <f t="shared" si="89"/>
        <v>FCCS_Other Data</v>
      </c>
      <c r="L240" s="36" t="str">
        <f t="shared" si="89"/>
        <v>FCCS_No Intercompany</v>
      </c>
      <c r="M240" s="36" t="s">
        <v>419</v>
      </c>
      <c r="N240" s="36" t="str">
        <f t="shared" si="89"/>
        <v>No Custom2</v>
      </c>
      <c r="O240" s="36" t="str">
        <f t="shared" si="89"/>
        <v>No Custom3</v>
      </c>
      <c r="P240" s="36" t="str">
        <f t="shared" ref="P240:P250" si="92">+P239</f>
        <v>CA_BB</v>
      </c>
      <c r="Q240" s="36" t="str">
        <f t="shared" si="90"/>
        <v>Actual</v>
      </c>
      <c r="R240" s="36" t="str">
        <f t="shared" si="90"/>
        <v>FCCS_YTD_Input</v>
      </c>
      <c r="S240" s="36" t="str">
        <f t="shared" si="85"/>
        <v>No Custom4</v>
      </c>
      <c r="T240" s="36" t="str">
        <f t="shared" si="78"/>
        <v>FCCS_Entity Input</v>
      </c>
    </row>
    <row r="241" spans="1:20" x14ac:dyDescent="0.25">
      <c r="A241" s="539" t="s">
        <v>962</v>
      </c>
      <c r="B241" s="539" t="s">
        <v>267</v>
      </c>
      <c r="C241" s="532" t="str">
        <f t="shared" si="91"/>
        <v>Beg Bal</v>
      </c>
      <c r="D241" s="533" t="str">
        <f>[1]!HsSetValue(E241,"FCC","Scenario#"&amp;Q241&amp;";Years#"&amp;J241&amp;";Period#"&amp;I241&amp;";View#"&amp;R241&amp;";Entity#"&amp;H241&amp;";Data Source#"&amp;K241&amp;";Account#"&amp;F241&amp;";Intercompany#"&amp;L241&amp;";Movement#"&amp;P241&amp;";Consolidation#"&amp;T241&amp;";Custom1#"&amp;M241&amp;";Custom2#"&amp;N241&amp;";Custom3#"&amp;O241&amp;";Custom4#"&amp;S241&amp;"")</f>
        <v>#Invalid Syntax</v>
      </c>
      <c r="E241" s="540">
        <f>+'Capital Assets'!$E$38</f>
        <v>0</v>
      </c>
      <c r="F241" s="36">
        <v>1577000</v>
      </c>
      <c r="G241" s="36" t="s">
        <v>968</v>
      </c>
      <c r="H241" s="36" t="e">
        <f t="shared" si="89"/>
        <v>#N/A</v>
      </c>
      <c r="I241" s="36" t="str">
        <f t="shared" si="89"/>
        <v>Jun</v>
      </c>
      <c r="J241" s="36" t="str">
        <f t="shared" si="89"/>
        <v>FY25</v>
      </c>
      <c r="K241" s="36" t="str">
        <f t="shared" si="89"/>
        <v>FCCS_Other Data</v>
      </c>
      <c r="L241" s="36" t="str">
        <f t="shared" si="89"/>
        <v>FCCS_No Intercompany</v>
      </c>
      <c r="M241" s="36" t="s">
        <v>419</v>
      </c>
      <c r="N241" s="36" t="str">
        <f t="shared" si="89"/>
        <v>No Custom2</v>
      </c>
      <c r="O241" s="36" t="str">
        <f t="shared" si="89"/>
        <v>No Custom3</v>
      </c>
      <c r="P241" s="36" t="str">
        <f t="shared" si="92"/>
        <v>CA_BB</v>
      </c>
      <c r="Q241" s="36" t="str">
        <f t="shared" si="90"/>
        <v>Actual</v>
      </c>
      <c r="R241" s="36" t="str">
        <f t="shared" si="90"/>
        <v>FCCS_YTD_Input</v>
      </c>
      <c r="S241" s="36" t="str">
        <f t="shared" si="85"/>
        <v>No Custom4</v>
      </c>
      <c r="T241" s="36" t="str">
        <f t="shared" si="78"/>
        <v>FCCS_Entity Input</v>
      </c>
    </row>
    <row r="242" spans="1:20" x14ac:dyDescent="0.25">
      <c r="A242" s="539" t="s">
        <v>962</v>
      </c>
      <c r="B242" s="539" t="s">
        <v>324</v>
      </c>
      <c r="C242" s="532" t="str">
        <f t="shared" si="91"/>
        <v>Beg Bal</v>
      </c>
      <c r="D242" s="533" t="str">
        <f>[1]!HsSetValue(E242,"FCC","Scenario#"&amp;Q242&amp;";Years#"&amp;J242&amp;";Period#"&amp;I242&amp;";View#"&amp;R242&amp;";Entity#"&amp;H242&amp;";Data Source#"&amp;K242&amp;";Account#"&amp;F242&amp;";Intercompany#"&amp;L242&amp;";Movement#"&amp;P242&amp;";Consolidation#"&amp;T242&amp;";Custom1#"&amp;M242&amp;";Custom2#"&amp;N242&amp;";Custom3#"&amp;O242&amp;";Custom4#"&amp;S242&amp;"")</f>
        <v>#Invalid Syntax</v>
      </c>
      <c r="E242" s="540">
        <f>+'Capital Assets'!$E$39</f>
        <v>0</v>
      </c>
      <c r="F242" s="36">
        <v>1573000</v>
      </c>
      <c r="G242" s="36" t="s">
        <v>969</v>
      </c>
      <c r="H242" s="36" t="e">
        <f t="shared" si="89"/>
        <v>#N/A</v>
      </c>
      <c r="I242" s="36" t="str">
        <f t="shared" si="89"/>
        <v>Jun</v>
      </c>
      <c r="J242" s="36" t="str">
        <f t="shared" si="89"/>
        <v>FY25</v>
      </c>
      <c r="K242" s="36" t="str">
        <f t="shared" si="89"/>
        <v>FCCS_Other Data</v>
      </c>
      <c r="L242" s="36" t="str">
        <f t="shared" si="89"/>
        <v>FCCS_No Intercompany</v>
      </c>
      <c r="M242" s="36" t="s">
        <v>419</v>
      </c>
      <c r="N242" s="36" t="str">
        <f t="shared" si="89"/>
        <v>No Custom2</v>
      </c>
      <c r="O242" s="36" t="str">
        <f t="shared" si="89"/>
        <v>No Custom3</v>
      </c>
      <c r="P242" s="36" t="str">
        <f t="shared" si="92"/>
        <v>CA_BB</v>
      </c>
      <c r="Q242" s="36" t="str">
        <f t="shared" si="90"/>
        <v>Actual</v>
      </c>
      <c r="R242" s="36" t="str">
        <f t="shared" si="90"/>
        <v>FCCS_YTD_Input</v>
      </c>
      <c r="S242" s="36" t="str">
        <f t="shared" si="85"/>
        <v>No Custom4</v>
      </c>
      <c r="T242" s="36" t="str">
        <f t="shared" si="78"/>
        <v>FCCS_Entity Input</v>
      </c>
    </row>
    <row r="243" spans="1:20" x14ac:dyDescent="0.25">
      <c r="A243" s="539" t="s">
        <v>962</v>
      </c>
      <c r="B243" s="539" t="s">
        <v>269</v>
      </c>
      <c r="C243" s="532" t="str">
        <f t="shared" si="91"/>
        <v>Beg Bal</v>
      </c>
      <c r="D243" s="533" t="str">
        <f>[1]!HsSetValue(E243,"FCC","Scenario#"&amp;Q243&amp;";Years#"&amp;J243&amp;";Period#"&amp;I243&amp;";View#"&amp;R243&amp;";Entity#"&amp;H243&amp;";Data Source#"&amp;K243&amp;";Account#"&amp;F243&amp;";Intercompany#"&amp;L243&amp;";Movement#"&amp;P243&amp;";Consolidation#"&amp;T243&amp;";Custom1#"&amp;M243&amp;";Custom2#"&amp;N243&amp;";Custom3#"&amp;O243&amp;";Custom4#"&amp;S243&amp;"")</f>
        <v>#Invalid Syntax</v>
      </c>
      <c r="E243" s="540">
        <f>+'Capital Assets'!$E$40</f>
        <v>0</v>
      </c>
      <c r="F243" s="36">
        <v>1575000</v>
      </c>
      <c r="G243" s="36" t="s">
        <v>970</v>
      </c>
      <c r="H243" s="36" t="e">
        <f t="shared" si="89"/>
        <v>#N/A</v>
      </c>
      <c r="I243" s="36" t="str">
        <f t="shared" si="89"/>
        <v>Jun</v>
      </c>
      <c r="J243" s="36" t="str">
        <f t="shared" si="89"/>
        <v>FY25</v>
      </c>
      <c r="K243" s="36" t="str">
        <f t="shared" si="89"/>
        <v>FCCS_Other Data</v>
      </c>
      <c r="L243" s="36" t="str">
        <f t="shared" si="89"/>
        <v>FCCS_No Intercompany</v>
      </c>
      <c r="M243" s="36" t="s">
        <v>419</v>
      </c>
      <c r="N243" s="36" t="str">
        <f t="shared" si="89"/>
        <v>No Custom2</v>
      </c>
      <c r="O243" s="36" t="str">
        <f t="shared" si="89"/>
        <v>No Custom3</v>
      </c>
      <c r="P243" s="36" t="str">
        <f t="shared" si="92"/>
        <v>CA_BB</v>
      </c>
      <c r="Q243" s="36" t="str">
        <f t="shared" si="90"/>
        <v>Actual</v>
      </c>
      <c r="R243" s="36" t="str">
        <f t="shared" si="90"/>
        <v>FCCS_YTD_Input</v>
      </c>
      <c r="S243" s="36" t="str">
        <f t="shared" si="90"/>
        <v>No Custom4</v>
      </c>
      <c r="T243" s="36" t="str">
        <f t="shared" si="78"/>
        <v>FCCS_Entity Input</v>
      </c>
    </row>
    <row r="244" spans="1:20" x14ac:dyDescent="0.25">
      <c r="A244" s="539" t="s">
        <v>962</v>
      </c>
      <c r="B244" s="539" t="s">
        <v>271</v>
      </c>
      <c r="C244" s="532" t="str">
        <f t="shared" si="91"/>
        <v>Beg Bal</v>
      </c>
      <c r="D244" s="533" t="str">
        <f>[1]!HsSetValue(E244,"FCC","Scenario#"&amp;Q244&amp;";Years#"&amp;J244&amp;";Period#"&amp;I244&amp;";View#"&amp;R244&amp;";Entity#"&amp;H244&amp;";Data Source#"&amp;K244&amp;";Account#"&amp;F244&amp;";Intercompany#"&amp;L244&amp;";Movement#"&amp;P244&amp;";Consolidation#"&amp;T244&amp;";Custom1#"&amp;M244&amp;";Custom2#"&amp;N244&amp;";Custom3#"&amp;O244&amp;";Custom4#"&amp;S244&amp;"")</f>
        <v>#Invalid Syntax</v>
      </c>
      <c r="E244" s="540">
        <f>+'Capital Assets'!$E$41</f>
        <v>0</v>
      </c>
      <c r="F244" s="36">
        <v>1576000</v>
      </c>
      <c r="G244" s="36" t="s">
        <v>971</v>
      </c>
      <c r="H244" s="36" t="e">
        <f t="shared" si="89"/>
        <v>#N/A</v>
      </c>
      <c r="I244" s="36" t="str">
        <f t="shared" si="89"/>
        <v>Jun</v>
      </c>
      <c r="J244" s="36" t="str">
        <f t="shared" si="89"/>
        <v>FY25</v>
      </c>
      <c r="K244" s="36" t="str">
        <f t="shared" si="89"/>
        <v>FCCS_Other Data</v>
      </c>
      <c r="L244" s="36" t="str">
        <f t="shared" si="89"/>
        <v>FCCS_No Intercompany</v>
      </c>
      <c r="M244" s="36" t="s">
        <v>419</v>
      </c>
      <c r="N244" s="36" t="str">
        <f t="shared" si="89"/>
        <v>No Custom2</v>
      </c>
      <c r="O244" s="36" t="str">
        <f t="shared" si="89"/>
        <v>No Custom3</v>
      </c>
      <c r="P244" s="36" t="str">
        <f t="shared" si="92"/>
        <v>CA_BB</v>
      </c>
      <c r="Q244" s="36" t="str">
        <f t="shared" si="90"/>
        <v>Actual</v>
      </c>
      <c r="R244" s="36" t="str">
        <f t="shared" si="90"/>
        <v>FCCS_YTD_Input</v>
      </c>
      <c r="S244" s="36" t="str">
        <f t="shared" si="90"/>
        <v>No Custom4</v>
      </c>
      <c r="T244" s="36" t="str">
        <f t="shared" si="78"/>
        <v>FCCS_Entity Input</v>
      </c>
    </row>
    <row r="245" spans="1:20" x14ac:dyDescent="0.25">
      <c r="A245" s="539" t="s">
        <v>962</v>
      </c>
      <c r="B245" s="539" t="s">
        <v>272</v>
      </c>
      <c r="C245" s="532" t="str">
        <f t="shared" si="91"/>
        <v>Beg Bal</v>
      </c>
      <c r="D245" s="533" t="str">
        <f>[1]!HsSetValue(E245,"FCC","Scenario#"&amp;Q245&amp;";Years#"&amp;J245&amp;";Period#"&amp;I245&amp;";View#"&amp;R245&amp;";Entity#"&amp;H245&amp;";Data Source#"&amp;K245&amp;";Account#"&amp;F245&amp;";Intercompany#"&amp;L245&amp;";Movement#"&amp;P245&amp;";Consolidation#"&amp;T245&amp;";Custom1#"&amp;M245&amp;";Custom2#"&amp;N245&amp;";Custom3#"&amp;O245&amp;";Custom4#"&amp;S245&amp;"")</f>
        <v>#Invalid Syntax</v>
      </c>
      <c r="E245" s="540">
        <f>+'Capital Assets'!$E$42</f>
        <v>0</v>
      </c>
      <c r="F245" s="36">
        <v>1582000</v>
      </c>
      <c r="G245" s="36" t="s">
        <v>972</v>
      </c>
      <c r="H245" s="36" t="e">
        <f t="shared" si="89"/>
        <v>#N/A</v>
      </c>
      <c r="I245" s="36" t="str">
        <f t="shared" si="89"/>
        <v>Jun</v>
      </c>
      <c r="J245" s="36" t="str">
        <f t="shared" si="89"/>
        <v>FY25</v>
      </c>
      <c r="K245" s="36" t="str">
        <f t="shared" si="89"/>
        <v>FCCS_Other Data</v>
      </c>
      <c r="L245" s="36" t="str">
        <f t="shared" si="89"/>
        <v>FCCS_No Intercompany</v>
      </c>
      <c r="M245" s="36" t="s">
        <v>419</v>
      </c>
      <c r="N245" s="36" t="str">
        <f t="shared" si="89"/>
        <v>No Custom2</v>
      </c>
      <c r="O245" s="36" t="str">
        <f t="shared" si="89"/>
        <v>No Custom3</v>
      </c>
      <c r="P245" s="36" t="str">
        <f t="shared" si="92"/>
        <v>CA_BB</v>
      </c>
      <c r="Q245" s="36" t="str">
        <f t="shared" si="90"/>
        <v>Actual</v>
      </c>
      <c r="R245" s="36" t="str">
        <f t="shared" si="90"/>
        <v>FCCS_YTD_Input</v>
      </c>
      <c r="S245" s="36" t="str">
        <f t="shared" si="90"/>
        <v>No Custom4</v>
      </c>
      <c r="T245" s="36" t="str">
        <f t="shared" si="78"/>
        <v>FCCS_Entity Input</v>
      </c>
    </row>
    <row r="246" spans="1:20" x14ac:dyDescent="0.25">
      <c r="A246" s="539" t="s">
        <v>962</v>
      </c>
      <c r="B246" s="539" t="s">
        <v>273</v>
      </c>
      <c r="C246" s="532" t="str">
        <f t="shared" si="91"/>
        <v>Beg Bal</v>
      </c>
      <c r="D246" s="533" t="str">
        <f>[1]!HsSetValue(E246,"FCC","Scenario#"&amp;Q246&amp;";Years#"&amp;J246&amp;";Period#"&amp;I246&amp;";View#"&amp;R246&amp;";Entity#"&amp;H246&amp;";Data Source#"&amp;K246&amp;";Account#"&amp;F246&amp;";Intercompany#"&amp;L246&amp;";Movement#"&amp;P246&amp;";Consolidation#"&amp;T246&amp;";Custom1#"&amp;M246&amp;";Custom2#"&amp;N246&amp;";Custom3#"&amp;O246&amp;";Custom4#"&amp;S246&amp;"")</f>
        <v>#Invalid Syntax</v>
      </c>
      <c r="E246" s="540">
        <f>+'Capital Assets'!$E$43</f>
        <v>0</v>
      </c>
      <c r="F246" s="36">
        <v>1574000</v>
      </c>
      <c r="G246" s="36" t="s">
        <v>973</v>
      </c>
      <c r="H246" s="36" t="e">
        <f t="shared" si="89"/>
        <v>#N/A</v>
      </c>
      <c r="I246" s="36" t="str">
        <f t="shared" si="89"/>
        <v>Jun</v>
      </c>
      <c r="J246" s="36" t="str">
        <f t="shared" si="89"/>
        <v>FY25</v>
      </c>
      <c r="K246" s="36" t="str">
        <f t="shared" si="89"/>
        <v>FCCS_Other Data</v>
      </c>
      <c r="L246" s="36" t="str">
        <f t="shared" si="89"/>
        <v>FCCS_No Intercompany</v>
      </c>
      <c r="M246" s="36" t="s">
        <v>419</v>
      </c>
      <c r="N246" s="36" t="str">
        <f t="shared" si="89"/>
        <v>No Custom2</v>
      </c>
      <c r="O246" s="36" t="str">
        <f t="shared" si="89"/>
        <v>No Custom3</v>
      </c>
      <c r="P246" s="36" t="str">
        <f t="shared" si="92"/>
        <v>CA_BB</v>
      </c>
      <c r="Q246" s="36" t="str">
        <f t="shared" si="90"/>
        <v>Actual</v>
      </c>
      <c r="R246" s="36" t="str">
        <f t="shared" si="90"/>
        <v>FCCS_YTD_Input</v>
      </c>
      <c r="S246" s="36" t="str">
        <f t="shared" si="90"/>
        <v>No Custom4</v>
      </c>
      <c r="T246" s="36" t="str">
        <f t="shared" si="78"/>
        <v>FCCS_Entity Input</v>
      </c>
    </row>
    <row r="247" spans="1:20" x14ac:dyDescent="0.25">
      <c r="A247" s="539" t="s">
        <v>962</v>
      </c>
      <c r="B247" s="539" t="s">
        <v>974</v>
      </c>
      <c r="C247" s="532" t="str">
        <f t="shared" si="91"/>
        <v>Beg Bal</v>
      </c>
      <c r="D247" s="533" t="str">
        <f>[1]!HsSetValue(E247,"FCC","Scenario#"&amp;Q247&amp;";Years#"&amp;J247&amp;";Period#"&amp;I247&amp;";View#"&amp;R247&amp;";Entity#"&amp;H247&amp;";Data Source#"&amp;K247&amp;";Account#"&amp;F247&amp;";Intercompany#"&amp;L247&amp;";Movement#"&amp;P247&amp;";Consolidation#"&amp;T247&amp;";Custom1#"&amp;M247&amp;";Custom2#"&amp;N247&amp;";Custom3#"&amp;O247&amp;";Custom4#"&amp;S247&amp;"")</f>
        <v>#Invalid Syntax</v>
      </c>
      <c r="E247" s="540">
        <f>+'Capital Assets'!$E$45</f>
        <v>0</v>
      </c>
      <c r="F247" s="36">
        <v>1574100</v>
      </c>
      <c r="G247" s="36" t="s">
        <v>975</v>
      </c>
      <c r="H247" s="36" t="e">
        <f t="shared" si="89"/>
        <v>#N/A</v>
      </c>
      <c r="I247" s="36" t="str">
        <f t="shared" si="89"/>
        <v>Jun</v>
      </c>
      <c r="J247" s="36" t="str">
        <f t="shared" si="89"/>
        <v>FY25</v>
      </c>
      <c r="K247" s="36" t="str">
        <f t="shared" si="89"/>
        <v>FCCS_Other Data</v>
      </c>
      <c r="L247" s="36" t="str">
        <f t="shared" si="89"/>
        <v>FCCS_No Intercompany</v>
      </c>
      <c r="M247" s="36" t="s">
        <v>419</v>
      </c>
      <c r="N247" s="36" t="str">
        <f t="shared" si="89"/>
        <v>No Custom2</v>
      </c>
      <c r="O247" s="36" t="str">
        <f t="shared" si="89"/>
        <v>No Custom3</v>
      </c>
      <c r="P247" s="36" t="str">
        <f t="shared" si="92"/>
        <v>CA_BB</v>
      </c>
      <c r="Q247" s="36" t="str">
        <f t="shared" si="90"/>
        <v>Actual</v>
      </c>
      <c r="R247" s="36" t="str">
        <f t="shared" si="90"/>
        <v>FCCS_YTD_Input</v>
      </c>
      <c r="S247" s="36" t="str">
        <f t="shared" si="90"/>
        <v>No Custom4</v>
      </c>
      <c r="T247" s="36" t="str">
        <f t="shared" si="78"/>
        <v>FCCS_Entity Input</v>
      </c>
    </row>
    <row r="248" spans="1:20" x14ac:dyDescent="0.25">
      <c r="A248" s="539" t="s">
        <v>962</v>
      </c>
      <c r="B248" s="539" t="s">
        <v>976</v>
      </c>
      <c r="C248" s="532" t="str">
        <f t="shared" si="91"/>
        <v>Beg Bal</v>
      </c>
      <c r="D248" s="533" t="str">
        <f>[1]!HsSetValue(E248,"FCC","Scenario#"&amp;Q248&amp;";Years#"&amp;J248&amp;";Period#"&amp;I248&amp;";View#"&amp;R248&amp;";Entity#"&amp;H248&amp;";Data Source#"&amp;K248&amp;";Account#"&amp;F248&amp;";Intercompany#"&amp;L248&amp;";Movement#"&amp;P248&amp;";Consolidation#"&amp;T248&amp;";Custom1#"&amp;M248&amp;";Custom2#"&amp;N248&amp;";Custom3#"&amp;O248&amp;";Custom4#"&amp;S248&amp;"")</f>
        <v>#Invalid Syntax</v>
      </c>
      <c r="E248" s="540">
        <f>+'Capital Assets'!$E$46</f>
        <v>0</v>
      </c>
      <c r="F248" s="36">
        <v>1574200</v>
      </c>
      <c r="G248" s="36" t="s">
        <v>977</v>
      </c>
      <c r="H248" s="36" t="e">
        <f t="shared" si="89"/>
        <v>#N/A</v>
      </c>
      <c r="I248" s="36" t="str">
        <f t="shared" si="89"/>
        <v>Jun</v>
      </c>
      <c r="J248" s="36" t="str">
        <f t="shared" si="89"/>
        <v>FY25</v>
      </c>
      <c r="K248" s="36" t="str">
        <f t="shared" si="89"/>
        <v>FCCS_Other Data</v>
      </c>
      <c r="L248" s="36" t="str">
        <f t="shared" si="89"/>
        <v>FCCS_No Intercompany</v>
      </c>
      <c r="M248" s="36" t="s">
        <v>419</v>
      </c>
      <c r="N248" s="36" t="str">
        <f t="shared" si="89"/>
        <v>No Custom2</v>
      </c>
      <c r="O248" s="36" t="str">
        <f t="shared" si="89"/>
        <v>No Custom3</v>
      </c>
      <c r="P248" s="36" t="str">
        <f t="shared" si="92"/>
        <v>CA_BB</v>
      </c>
      <c r="Q248" s="36" t="str">
        <f t="shared" si="90"/>
        <v>Actual</v>
      </c>
      <c r="R248" s="36" t="str">
        <f t="shared" si="90"/>
        <v>FCCS_YTD_Input</v>
      </c>
      <c r="S248" s="36" t="str">
        <f t="shared" si="90"/>
        <v>No Custom4</v>
      </c>
      <c r="T248" s="36" t="str">
        <f t="shared" si="78"/>
        <v>FCCS_Entity Input</v>
      </c>
    </row>
    <row r="249" spans="1:20" x14ac:dyDescent="0.25">
      <c r="A249" s="539" t="s">
        <v>962</v>
      </c>
      <c r="B249" s="539" t="s">
        <v>978</v>
      </c>
      <c r="C249" s="532" t="str">
        <f t="shared" si="91"/>
        <v>Beg Bal</v>
      </c>
      <c r="D249" s="533" t="str">
        <f>[1]!HsSetValue(E249,"FCC","Scenario#"&amp;Q249&amp;";Years#"&amp;J249&amp;";Period#"&amp;I249&amp;";View#"&amp;R249&amp;";Entity#"&amp;H249&amp;";Data Source#"&amp;K249&amp;";Account#"&amp;F249&amp;";Intercompany#"&amp;L249&amp;";Movement#"&amp;P249&amp;";Consolidation#"&amp;T249&amp;";Custom1#"&amp;M249&amp;";Custom2#"&amp;N249&amp;";Custom3#"&amp;O249&amp;";Custom4#"&amp;S249&amp;"")</f>
        <v>#Invalid Syntax</v>
      </c>
      <c r="E249" s="540">
        <f>+'Capital Assets'!$E$47</f>
        <v>0</v>
      </c>
      <c r="F249" s="36">
        <v>1584000</v>
      </c>
      <c r="G249" s="36" t="s">
        <v>979</v>
      </c>
      <c r="H249" s="36" t="e">
        <f t="shared" si="89"/>
        <v>#N/A</v>
      </c>
      <c r="I249" s="36" t="str">
        <f t="shared" si="89"/>
        <v>Jun</v>
      </c>
      <c r="J249" s="36" t="str">
        <f t="shared" si="89"/>
        <v>FY25</v>
      </c>
      <c r="K249" s="36" t="str">
        <f t="shared" si="89"/>
        <v>FCCS_Other Data</v>
      </c>
      <c r="L249" s="36" t="str">
        <f t="shared" si="89"/>
        <v>FCCS_No Intercompany</v>
      </c>
      <c r="M249" s="36" t="s">
        <v>419</v>
      </c>
      <c r="N249" s="36" t="str">
        <f t="shared" si="89"/>
        <v>No Custom2</v>
      </c>
      <c r="O249" s="36" t="str">
        <f t="shared" si="89"/>
        <v>No Custom3</v>
      </c>
      <c r="P249" s="36" t="str">
        <f t="shared" si="92"/>
        <v>CA_BB</v>
      </c>
      <c r="Q249" s="36" t="str">
        <f t="shared" si="90"/>
        <v>Actual</v>
      </c>
      <c r="R249" s="36" t="str">
        <f t="shared" si="90"/>
        <v>FCCS_YTD_Input</v>
      </c>
      <c r="S249" s="36" t="str">
        <f t="shared" si="90"/>
        <v>No Custom4</v>
      </c>
      <c r="T249" s="36" t="str">
        <f t="shared" si="78"/>
        <v>FCCS_Entity Input</v>
      </c>
    </row>
    <row r="250" spans="1:20" x14ac:dyDescent="0.25">
      <c r="A250" s="539" t="s">
        <v>962</v>
      </c>
      <c r="B250" s="539" t="s">
        <v>280</v>
      </c>
      <c r="C250" s="532" t="str">
        <f t="shared" si="91"/>
        <v>Beg Bal</v>
      </c>
      <c r="D250" s="533" t="str">
        <f>[1]!HsSetValue(E250,"FCC","Scenario#"&amp;Q250&amp;";Years#"&amp;J250&amp;";Period#"&amp;I250&amp;";View#"&amp;R250&amp;";Entity#"&amp;H250&amp;";Data Source#"&amp;K250&amp;";Account#"&amp;F250&amp;";Intercompany#"&amp;L250&amp;";Movement#"&amp;P250&amp;";Consolidation#"&amp;T250&amp;";Custom1#"&amp;M250&amp;";Custom2#"&amp;N250&amp;";Custom3#"&amp;O250&amp;";Custom4#"&amp;S250&amp;"")</f>
        <v>#Invalid Syntax</v>
      </c>
      <c r="E250" s="540">
        <f>+'Capital Assets'!$E$49</f>
        <v>0</v>
      </c>
      <c r="F250" s="36">
        <v>1583000</v>
      </c>
      <c r="G250" s="36" t="s">
        <v>980</v>
      </c>
      <c r="H250" s="36" t="e">
        <f t="shared" si="89"/>
        <v>#N/A</v>
      </c>
      <c r="I250" s="36" t="str">
        <f t="shared" si="89"/>
        <v>Jun</v>
      </c>
      <c r="J250" s="36" t="str">
        <f t="shared" si="89"/>
        <v>FY25</v>
      </c>
      <c r="K250" s="36" t="str">
        <f t="shared" si="89"/>
        <v>FCCS_Other Data</v>
      </c>
      <c r="L250" s="36" t="str">
        <f t="shared" si="89"/>
        <v>FCCS_No Intercompany</v>
      </c>
      <c r="M250" s="36" t="s">
        <v>419</v>
      </c>
      <c r="N250" s="36" t="str">
        <f t="shared" si="89"/>
        <v>No Custom2</v>
      </c>
      <c r="O250" s="36" t="str">
        <f t="shared" si="89"/>
        <v>No Custom3</v>
      </c>
      <c r="P250" s="36" t="str">
        <f t="shared" si="92"/>
        <v>CA_BB</v>
      </c>
      <c r="Q250" s="36" t="str">
        <f t="shared" si="90"/>
        <v>Actual</v>
      </c>
      <c r="R250" s="36" t="str">
        <f t="shared" si="90"/>
        <v>FCCS_YTD_Input</v>
      </c>
      <c r="S250" s="36" t="str">
        <f t="shared" si="90"/>
        <v>No Custom4</v>
      </c>
      <c r="T250" s="36" t="str">
        <f t="shared" si="78"/>
        <v>FCCS_Entity Input</v>
      </c>
    </row>
    <row r="251" spans="1:20" x14ac:dyDescent="0.25">
      <c r="D251" s="533"/>
    </row>
    <row r="252" spans="1:20" x14ac:dyDescent="0.25">
      <c r="A252" s="548" t="s">
        <v>962</v>
      </c>
      <c r="B252" s="548" t="s">
        <v>263</v>
      </c>
      <c r="C252" s="549" t="s">
        <v>981</v>
      </c>
      <c r="D252" s="533" t="str">
        <f>[1]!HsSetValue(E252,"FCC","Scenario#"&amp;Q252&amp;";Years#"&amp;J252&amp;";Period#"&amp;I252&amp;";View#"&amp;R252&amp;";Entity#"&amp;H252&amp;";Data Source#"&amp;K252&amp;";Account#"&amp;F252&amp;";Intercompany#"&amp;L252&amp;";Movement#"&amp;P252&amp;";Consolidation#"&amp;T252&amp;";Custom1#"&amp;M252&amp;";Custom2#"&amp;N252&amp;";Custom3#"&amp;O252&amp;";Custom4#"&amp;S252&amp;"")</f>
        <v>#Invalid Syntax</v>
      </c>
      <c r="E252" s="547">
        <f>+'Capital Assets'!$F$35</f>
        <v>0</v>
      </c>
      <c r="F252" s="550">
        <v>1581000</v>
      </c>
      <c r="G252" s="550" t="s">
        <v>964</v>
      </c>
      <c r="H252" s="550" t="e">
        <f t="shared" ref="H252:O264" si="93">+H$2</f>
        <v>#N/A</v>
      </c>
      <c r="I252" s="550" t="str">
        <f t="shared" si="93"/>
        <v>Jun</v>
      </c>
      <c r="J252" s="550" t="str">
        <f t="shared" si="93"/>
        <v>FY25</v>
      </c>
      <c r="K252" s="550" t="str">
        <f t="shared" si="93"/>
        <v>FCCS_Other Data</v>
      </c>
      <c r="L252" s="550" t="str">
        <f t="shared" si="93"/>
        <v>FCCS_No Intercompany</v>
      </c>
      <c r="M252" s="36" t="s">
        <v>419</v>
      </c>
      <c r="N252" s="550" t="str">
        <f t="shared" si="93"/>
        <v>No Custom2</v>
      </c>
      <c r="O252" s="550" t="str">
        <f t="shared" si="93"/>
        <v>No Custom3</v>
      </c>
      <c r="P252" s="549" t="s">
        <v>981</v>
      </c>
      <c r="Q252" s="550" t="str">
        <f t="shared" ref="Q252:S264" si="94">+Q$2</f>
        <v>Actual</v>
      </c>
      <c r="R252" s="550" t="str">
        <f t="shared" si="94"/>
        <v>FCCS_YTD_Input</v>
      </c>
      <c r="S252" s="550" t="str">
        <f t="shared" si="90"/>
        <v>No Custom4</v>
      </c>
      <c r="T252" s="550" t="str">
        <f t="shared" si="78"/>
        <v>FCCS_Entity Input</v>
      </c>
    </row>
    <row r="253" spans="1:20" x14ac:dyDescent="0.25">
      <c r="A253" s="548" t="s">
        <v>962</v>
      </c>
      <c r="B253" s="548" t="s">
        <v>265</v>
      </c>
      <c r="C253" s="549" t="str">
        <f>+C252</f>
        <v>CA_BBAdj</v>
      </c>
      <c r="D253" s="533" t="str">
        <f>[1]!HsSetValue(E253,"FCC","Scenario#"&amp;Q253&amp;";Years#"&amp;J253&amp;";Period#"&amp;I253&amp;";View#"&amp;R253&amp;";Entity#"&amp;H253&amp;";Data Source#"&amp;K253&amp;";Account#"&amp;F253&amp;";Intercompany#"&amp;L253&amp;";Movement#"&amp;P253&amp;";Consolidation#"&amp;T253&amp;";Custom1#"&amp;M253&amp;";Custom2#"&amp;N253&amp;";Custom3#"&amp;O253&amp;";Custom4#"&amp;S253&amp;"")</f>
        <v>#Invalid Syntax</v>
      </c>
      <c r="E253" s="547">
        <f>+'Capital Assets'!$F$36</f>
        <v>0</v>
      </c>
      <c r="F253" s="550">
        <v>1571000</v>
      </c>
      <c r="G253" s="550" t="s">
        <v>966</v>
      </c>
      <c r="H253" s="550" t="e">
        <f t="shared" si="93"/>
        <v>#N/A</v>
      </c>
      <c r="I253" s="550" t="str">
        <f t="shared" si="93"/>
        <v>Jun</v>
      </c>
      <c r="J253" s="550" t="str">
        <f t="shared" si="93"/>
        <v>FY25</v>
      </c>
      <c r="K253" s="550" t="str">
        <f t="shared" si="93"/>
        <v>FCCS_Other Data</v>
      </c>
      <c r="L253" s="550" t="str">
        <f t="shared" si="93"/>
        <v>FCCS_No Intercompany</v>
      </c>
      <c r="M253" s="36" t="s">
        <v>419</v>
      </c>
      <c r="N253" s="550" t="str">
        <f t="shared" si="93"/>
        <v>No Custom2</v>
      </c>
      <c r="O253" s="550" t="str">
        <f t="shared" si="93"/>
        <v>No Custom3</v>
      </c>
      <c r="P253" s="550" t="str">
        <f>+P252</f>
        <v>CA_BBAdj</v>
      </c>
      <c r="Q253" s="550" t="str">
        <f t="shared" si="94"/>
        <v>Actual</v>
      </c>
      <c r="R253" s="550" t="str">
        <f t="shared" si="94"/>
        <v>FCCS_YTD_Input</v>
      </c>
      <c r="S253" s="550" t="str">
        <f t="shared" si="90"/>
        <v>No Custom4</v>
      </c>
      <c r="T253" s="550" t="str">
        <f t="shared" si="78"/>
        <v>FCCS_Entity Input</v>
      </c>
    </row>
    <row r="254" spans="1:20" x14ac:dyDescent="0.25">
      <c r="A254" s="548" t="s">
        <v>962</v>
      </c>
      <c r="B254" s="548" t="s">
        <v>266</v>
      </c>
      <c r="C254" s="549" t="str">
        <f t="shared" ref="C254:C264" si="95">+C253</f>
        <v>CA_BBAdj</v>
      </c>
      <c r="D254" s="533" t="str">
        <f>[1]!HsSetValue(E254,"FCC","Scenario#"&amp;Q254&amp;";Years#"&amp;J254&amp;";Period#"&amp;I254&amp;";View#"&amp;R254&amp;";Entity#"&amp;H254&amp;";Data Source#"&amp;K254&amp;";Account#"&amp;F254&amp;";Intercompany#"&amp;L254&amp;";Movement#"&amp;P254&amp;";Consolidation#"&amp;T254&amp;";Custom1#"&amp;M254&amp;";Custom2#"&amp;N254&amp;";Custom3#"&amp;O254&amp;";Custom4#"&amp;S254&amp;"")</f>
        <v>#Invalid Syntax</v>
      </c>
      <c r="E254" s="547">
        <f>+'Capital Assets'!$F$37</f>
        <v>0</v>
      </c>
      <c r="F254" s="550">
        <v>1572000</v>
      </c>
      <c r="G254" s="550" t="s">
        <v>967</v>
      </c>
      <c r="H254" s="550" t="e">
        <f t="shared" si="93"/>
        <v>#N/A</v>
      </c>
      <c r="I254" s="550" t="str">
        <f t="shared" si="93"/>
        <v>Jun</v>
      </c>
      <c r="J254" s="550" t="str">
        <f t="shared" si="93"/>
        <v>FY25</v>
      </c>
      <c r="K254" s="550" t="str">
        <f t="shared" si="93"/>
        <v>FCCS_Other Data</v>
      </c>
      <c r="L254" s="550" t="str">
        <f t="shared" si="93"/>
        <v>FCCS_No Intercompany</v>
      </c>
      <c r="M254" s="36" t="s">
        <v>419</v>
      </c>
      <c r="N254" s="550" t="str">
        <f t="shared" si="93"/>
        <v>No Custom2</v>
      </c>
      <c r="O254" s="550" t="str">
        <f t="shared" si="93"/>
        <v>No Custom3</v>
      </c>
      <c r="P254" s="550" t="str">
        <f t="shared" ref="P254:P264" si="96">+P253</f>
        <v>CA_BBAdj</v>
      </c>
      <c r="Q254" s="550" t="str">
        <f t="shared" si="94"/>
        <v>Actual</v>
      </c>
      <c r="R254" s="550" t="str">
        <f t="shared" si="94"/>
        <v>FCCS_YTD_Input</v>
      </c>
      <c r="S254" s="550" t="str">
        <f t="shared" si="90"/>
        <v>No Custom4</v>
      </c>
      <c r="T254" s="550" t="str">
        <f t="shared" si="78"/>
        <v>FCCS_Entity Input</v>
      </c>
    </row>
    <row r="255" spans="1:20" x14ac:dyDescent="0.25">
      <c r="A255" s="548" t="s">
        <v>962</v>
      </c>
      <c r="B255" s="548" t="s">
        <v>267</v>
      </c>
      <c r="C255" s="549" t="str">
        <f t="shared" si="95"/>
        <v>CA_BBAdj</v>
      </c>
      <c r="D255" s="533" t="str">
        <f>[1]!HsSetValue(E255,"FCC","Scenario#"&amp;Q255&amp;";Years#"&amp;J255&amp;";Period#"&amp;I255&amp;";View#"&amp;R255&amp;";Entity#"&amp;H255&amp;";Data Source#"&amp;K255&amp;";Account#"&amp;F255&amp;";Intercompany#"&amp;L255&amp;";Movement#"&amp;P255&amp;";Consolidation#"&amp;T255&amp;";Custom1#"&amp;M255&amp;";Custom2#"&amp;N255&amp;";Custom3#"&amp;O255&amp;";Custom4#"&amp;S255&amp;"")</f>
        <v>#Invalid Syntax</v>
      </c>
      <c r="E255" s="547">
        <f>+'Capital Assets'!$F$38</f>
        <v>0</v>
      </c>
      <c r="F255" s="550">
        <v>1577000</v>
      </c>
      <c r="G255" s="550" t="s">
        <v>968</v>
      </c>
      <c r="H255" s="550" t="e">
        <f t="shared" si="93"/>
        <v>#N/A</v>
      </c>
      <c r="I255" s="550" t="str">
        <f t="shared" si="93"/>
        <v>Jun</v>
      </c>
      <c r="J255" s="550" t="str">
        <f t="shared" si="93"/>
        <v>FY25</v>
      </c>
      <c r="K255" s="550" t="str">
        <f t="shared" si="93"/>
        <v>FCCS_Other Data</v>
      </c>
      <c r="L255" s="550" t="str">
        <f t="shared" si="93"/>
        <v>FCCS_No Intercompany</v>
      </c>
      <c r="M255" s="36" t="s">
        <v>419</v>
      </c>
      <c r="N255" s="550" t="str">
        <f t="shared" si="93"/>
        <v>No Custom2</v>
      </c>
      <c r="O255" s="550" t="str">
        <f t="shared" si="93"/>
        <v>No Custom3</v>
      </c>
      <c r="P255" s="550" t="str">
        <f t="shared" si="96"/>
        <v>CA_BBAdj</v>
      </c>
      <c r="Q255" s="550" t="str">
        <f t="shared" si="94"/>
        <v>Actual</v>
      </c>
      <c r="R255" s="550" t="str">
        <f t="shared" si="94"/>
        <v>FCCS_YTD_Input</v>
      </c>
      <c r="S255" s="550" t="str">
        <f t="shared" si="94"/>
        <v>No Custom4</v>
      </c>
      <c r="T255" s="550" t="str">
        <f t="shared" si="78"/>
        <v>FCCS_Entity Input</v>
      </c>
    </row>
    <row r="256" spans="1:20" x14ac:dyDescent="0.25">
      <c r="A256" s="548" t="s">
        <v>962</v>
      </c>
      <c r="B256" s="548" t="s">
        <v>324</v>
      </c>
      <c r="C256" s="549" t="str">
        <f t="shared" si="95"/>
        <v>CA_BBAdj</v>
      </c>
      <c r="D256" s="533" t="str">
        <f>[1]!HsSetValue(E256,"FCC","Scenario#"&amp;Q256&amp;";Years#"&amp;J256&amp;";Period#"&amp;I256&amp;";View#"&amp;R256&amp;";Entity#"&amp;H256&amp;";Data Source#"&amp;K256&amp;";Account#"&amp;F256&amp;";Intercompany#"&amp;L256&amp;";Movement#"&amp;P256&amp;";Consolidation#"&amp;T256&amp;";Custom1#"&amp;M256&amp;";Custom2#"&amp;N256&amp;";Custom3#"&amp;O256&amp;";Custom4#"&amp;S256&amp;"")</f>
        <v>#Invalid Syntax</v>
      </c>
      <c r="E256" s="547">
        <f>+'Capital Assets'!$F$39</f>
        <v>0</v>
      </c>
      <c r="F256" s="550">
        <v>1573000</v>
      </c>
      <c r="G256" s="550" t="s">
        <v>969</v>
      </c>
      <c r="H256" s="550" t="e">
        <f t="shared" si="93"/>
        <v>#N/A</v>
      </c>
      <c r="I256" s="550" t="str">
        <f t="shared" si="93"/>
        <v>Jun</v>
      </c>
      <c r="J256" s="550" t="str">
        <f t="shared" si="93"/>
        <v>FY25</v>
      </c>
      <c r="K256" s="550" t="str">
        <f t="shared" si="93"/>
        <v>FCCS_Other Data</v>
      </c>
      <c r="L256" s="550" t="str">
        <f t="shared" si="93"/>
        <v>FCCS_No Intercompany</v>
      </c>
      <c r="M256" s="36" t="s">
        <v>419</v>
      </c>
      <c r="N256" s="550" t="str">
        <f t="shared" si="93"/>
        <v>No Custom2</v>
      </c>
      <c r="O256" s="550" t="str">
        <f t="shared" si="93"/>
        <v>No Custom3</v>
      </c>
      <c r="P256" s="550" t="str">
        <f t="shared" si="96"/>
        <v>CA_BBAdj</v>
      </c>
      <c r="Q256" s="550" t="str">
        <f t="shared" si="94"/>
        <v>Actual</v>
      </c>
      <c r="R256" s="550" t="str">
        <f t="shared" si="94"/>
        <v>FCCS_YTD_Input</v>
      </c>
      <c r="S256" s="550" t="str">
        <f t="shared" si="94"/>
        <v>No Custom4</v>
      </c>
      <c r="T256" s="550" t="str">
        <f t="shared" si="78"/>
        <v>FCCS_Entity Input</v>
      </c>
    </row>
    <row r="257" spans="1:20" x14ac:dyDescent="0.25">
      <c r="A257" s="548" t="s">
        <v>962</v>
      </c>
      <c r="B257" s="548" t="s">
        <v>269</v>
      </c>
      <c r="C257" s="549" t="str">
        <f t="shared" si="95"/>
        <v>CA_BBAdj</v>
      </c>
      <c r="D257" s="533" t="str">
        <f>[1]!HsSetValue(E257,"FCC","Scenario#"&amp;Q257&amp;";Years#"&amp;J257&amp;";Period#"&amp;I257&amp;";View#"&amp;R257&amp;";Entity#"&amp;H257&amp;";Data Source#"&amp;K257&amp;";Account#"&amp;F257&amp;";Intercompany#"&amp;L257&amp;";Movement#"&amp;P257&amp;";Consolidation#"&amp;T257&amp;";Custom1#"&amp;M257&amp;";Custom2#"&amp;N257&amp;";Custom3#"&amp;O257&amp;";Custom4#"&amp;S257&amp;"")</f>
        <v>#Invalid Syntax</v>
      </c>
      <c r="E257" s="547">
        <f>+'Capital Assets'!$F$40</f>
        <v>0</v>
      </c>
      <c r="F257" s="550">
        <v>1575000</v>
      </c>
      <c r="G257" s="550" t="s">
        <v>970</v>
      </c>
      <c r="H257" s="550" t="e">
        <f t="shared" si="93"/>
        <v>#N/A</v>
      </c>
      <c r="I257" s="550" t="str">
        <f t="shared" si="93"/>
        <v>Jun</v>
      </c>
      <c r="J257" s="550" t="str">
        <f t="shared" si="93"/>
        <v>FY25</v>
      </c>
      <c r="K257" s="550" t="str">
        <f t="shared" si="93"/>
        <v>FCCS_Other Data</v>
      </c>
      <c r="L257" s="550" t="str">
        <f t="shared" si="93"/>
        <v>FCCS_No Intercompany</v>
      </c>
      <c r="M257" s="36" t="s">
        <v>419</v>
      </c>
      <c r="N257" s="550" t="str">
        <f t="shared" si="93"/>
        <v>No Custom2</v>
      </c>
      <c r="O257" s="550" t="str">
        <f t="shared" si="93"/>
        <v>No Custom3</v>
      </c>
      <c r="P257" s="550" t="str">
        <f t="shared" si="96"/>
        <v>CA_BBAdj</v>
      </c>
      <c r="Q257" s="550" t="str">
        <f t="shared" si="94"/>
        <v>Actual</v>
      </c>
      <c r="R257" s="550" t="str">
        <f t="shared" si="94"/>
        <v>FCCS_YTD_Input</v>
      </c>
      <c r="S257" s="550" t="str">
        <f t="shared" si="94"/>
        <v>No Custom4</v>
      </c>
      <c r="T257" s="550" t="str">
        <f t="shared" si="78"/>
        <v>FCCS_Entity Input</v>
      </c>
    </row>
    <row r="258" spans="1:20" x14ac:dyDescent="0.25">
      <c r="A258" s="548" t="s">
        <v>962</v>
      </c>
      <c r="B258" s="548" t="s">
        <v>271</v>
      </c>
      <c r="C258" s="549" t="str">
        <f t="shared" si="95"/>
        <v>CA_BBAdj</v>
      </c>
      <c r="D258" s="533" t="str">
        <f>[1]!HsSetValue(E258,"FCC","Scenario#"&amp;Q258&amp;";Years#"&amp;J258&amp;";Period#"&amp;I258&amp;";View#"&amp;R258&amp;";Entity#"&amp;H258&amp;";Data Source#"&amp;K258&amp;";Account#"&amp;F258&amp;";Intercompany#"&amp;L258&amp;";Movement#"&amp;P258&amp;";Consolidation#"&amp;T258&amp;";Custom1#"&amp;M258&amp;";Custom2#"&amp;N258&amp;";Custom3#"&amp;O258&amp;";Custom4#"&amp;S258&amp;"")</f>
        <v>#Invalid Syntax</v>
      </c>
      <c r="E258" s="547">
        <f>+'Capital Assets'!$F$41</f>
        <v>0</v>
      </c>
      <c r="F258" s="550">
        <v>1576000</v>
      </c>
      <c r="G258" s="550" t="s">
        <v>971</v>
      </c>
      <c r="H258" s="550" t="e">
        <f t="shared" si="93"/>
        <v>#N/A</v>
      </c>
      <c r="I258" s="550" t="str">
        <f t="shared" si="93"/>
        <v>Jun</v>
      </c>
      <c r="J258" s="550" t="str">
        <f t="shared" si="93"/>
        <v>FY25</v>
      </c>
      <c r="K258" s="550" t="str">
        <f t="shared" si="93"/>
        <v>FCCS_Other Data</v>
      </c>
      <c r="L258" s="550" t="str">
        <f t="shared" si="93"/>
        <v>FCCS_No Intercompany</v>
      </c>
      <c r="M258" s="36" t="s">
        <v>419</v>
      </c>
      <c r="N258" s="550" t="str">
        <f t="shared" si="93"/>
        <v>No Custom2</v>
      </c>
      <c r="O258" s="550" t="str">
        <f t="shared" si="93"/>
        <v>No Custom3</v>
      </c>
      <c r="P258" s="550" t="str">
        <f t="shared" si="96"/>
        <v>CA_BBAdj</v>
      </c>
      <c r="Q258" s="550" t="str">
        <f t="shared" si="94"/>
        <v>Actual</v>
      </c>
      <c r="R258" s="550" t="str">
        <f t="shared" si="94"/>
        <v>FCCS_YTD_Input</v>
      </c>
      <c r="S258" s="550" t="str">
        <f t="shared" si="94"/>
        <v>No Custom4</v>
      </c>
      <c r="T258" s="550" t="str">
        <f t="shared" si="78"/>
        <v>FCCS_Entity Input</v>
      </c>
    </row>
    <row r="259" spans="1:20" x14ac:dyDescent="0.25">
      <c r="A259" s="548" t="s">
        <v>962</v>
      </c>
      <c r="B259" s="548" t="s">
        <v>272</v>
      </c>
      <c r="C259" s="549" t="str">
        <f t="shared" si="95"/>
        <v>CA_BBAdj</v>
      </c>
      <c r="D259" s="533" t="str">
        <f>[1]!HsSetValue(E259,"FCC","Scenario#"&amp;Q259&amp;";Years#"&amp;J259&amp;";Period#"&amp;I259&amp;";View#"&amp;R259&amp;";Entity#"&amp;H259&amp;";Data Source#"&amp;K259&amp;";Account#"&amp;F259&amp;";Intercompany#"&amp;L259&amp;";Movement#"&amp;P259&amp;";Consolidation#"&amp;T259&amp;";Custom1#"&amp;M259&amp;";Custom2#"&amp;N259&amp;";Custom3#"&amp;O259&amp;";Custom4#"&amp;S259&amp;"")</f>
        <v>#Invalid Syntax</v>
      </c>
      <c r="E259" s="547">
        <f>+'Capital Assets'!$F$42</f>
        <v>0</v>
      </c>
      <c r="F259" s="550">
        <v>1582000</v>
      </c>
      <c r="G259" s="550" t="s">
        <v>972</v>
      </c>
      <c r="H259" s="550" t="e">
        <f t="shared" si="93"/>
        <v>#N/A</v>
      </c>
      <c r="I259" s="550" t="str">
        <f t="shared" si="93"/>
        <v>Jun</v>
      </c>
      <c r="J259" s="550" t="str">
        <f t="shared" si="93"/>
        <v>FY25</v>
      </c>
      <c r="K259" s="550" t="str">
        <f t="shared" si="93"/>
        <v>FCCS_Other Data</v>
      </c>
      <c r="L259" s="550" t="str">
        <f t="shared" si="93"/>
        <v>FCCS_No Intercompany</v>
      </c>
      <c r="M259" s="36" t="s">
        <v>419</v>
      </c>
      <c r="N259" s="550" t="str">
        <f t="shared" si="93"/>
        <v>No Custom2</v>
      </c>
      <c r="O259" s="550" t="str">
        <f t="shared" si="93"/>
        <v>No Custom3</v>
      </c>
      <c r="P259" s="550" t="str">
        <f t="shared" si="96"/>
        <v>CA_BBAdj</v>
      </c>
      <c r="Q259" s="550" t="str">
        <f t="shared" si="94"/>
        <v>Actual</v>
      </c>
      <c r="R259" s="550" t="str">
        <f t="shared" si="94"/>
        <v>FCCS_YTD_Input</v>
      </c>
      <c r="S259" s="550" t="str">
        <f t="shared" si="94"/>
        <v>No Custom4</v>
      </c>
      <c r="T259" s="550" t="str">
        <f t="shared" si="78"/>
        <v>FCCS_Entity Input</v>
      </c>
    </row>
    <row r="260" spans="1:20" x14ac:dyDescent="0.25">
      <c r="A260" s="548" t="s">
        <v>962</v>
      </c>
      <c r="B260" s="548" t="s">
        <v>273</v>
      </c>
      <c r="C260" s="549" t="str">
        <f t="shared" si="95"/>
        <v>CA_BBAdj</v>
      </c>
      <c r="D260" s="533" t="str">
        <f>[1]!HsSetValue(E260,"FCC","Scenario#"&amp;Q260&amp;";Years#"&amp;J260&amp;";Period#"&amp;I260&amp;";View#"&amp;R260&amp;";Entity#"&amp;H260&amp;";Data Source#"&amp;K260&amp;";Account#"&amp;F260&amp;";Intercompany#"&amp;L260&amp;";Movement#"&amp;P260&amp;";Consolidation#"&amp;T260&amp;";Custom1#"&amp;M260&amp;";Custom2#"&amp;N260&amp;";Custom3#"&amp;O260&amp;";Custom4#"&amp;S260&amp;"")</f>
        <v>#Invalid Syntax</v>
      </c>
      <c r="E260" s="547">
        <f>+'Capital Assets'!$F$43</f>
        <v>0</v>
      </c>
      <c r="F260" s="550">
        <v>1574000</v>
      </c>
      <c r="G260" s="550" t="s">
        <v>973</v>
      </c>
      <c r="H260" s="550" t="e">
        <f t="shared" si="93"/>
        <v>#N/A</v>
      </c>
      <c r="I260" s="550" t="str">
        <f t="shared" si="93"/>
        <v>Jun</v>
      </c>
      <c r="J260" s="550" t="str">
        <f t="shared" si="93"/>
        <v>FY25</v>
      </c>
      <c r="K260" s="550" t="str">
        <f t="shared" si="93"/>
        <v>FCCS_Other Data</v>
      </c>
      <c r="L260" s="550" t="str">
        <f t="shared" si="93"/>
        <v>FCCS_No Intercompany</v>
      </c>
      <c r="M260" s="36" t="s">
        <v>419</v>
      </c>
      <c r="N260" s="550" t="str">
        <f t="shared" si="93"/>
        <v>No Custom2</v>
      </c>
      <c r="O260" s="550" t="str">
        <f t="shared" si="93"/>
        <v>No Custom3</v>
      </c>
      <c r="P260" s="550" t="str">
        <f t="shared" si="96"/>
        <v>CA_BBAdj</v>
      </c>
      <c r="Q260" s="550" t="str">
        <f t="shared" si="94"/>
        <v>Actual</v>
      </c>
      <c r="R260" s="550" t="str">
        <f t="shared" si="94"/>
        <v>FCCS_YTD_Input</v>
      </c>
      <c r="S260" s="550" t="str">
        <f t="shared" si="94"/>
        <v>No Custom4</v>
      </c>
      <c r="T260" s="550" t="str">
        <f t="shared" si="78"/>
        <v>FCCS_Entity Input</v>
      </c>
    </row>
    <row r="261" spans="1:20" x14ac:dyDescent="0.25">
      <c r="A261" s="548" t="s">
        <v>962</v>
      </c>
      <c r="B261" s="548" t="s">
        <v>974</v>
      </c>
      <c r="C261" s="549" t="str">
        <f t="shared" si="95"/>
        <v>CA_BBAdj</v>
      </c>
      <c r="D261" s="533" t="str">
        <f>[1]!HsSetValue(E261,"FCC","Scenario#"&amp;Q261&amp;";Years#"&amp;J261&amp;";Period#"&amp;I261&amp;";View#"&amp;R261&amp;";Entity#"&amp;H261&amp;";Data Source#"&amp;K261&amp;";Account#"&amp;F261&amp;";Intercompany#"&amp;L261&amp;";Movement#"&amp;P261&amp;";Consolidation#"&amp;T261&amp;";Custom1#"&amp;M261&amp;";Custom2#"&amp;N261&amp;";Custom3#"&amp;O261&amp;";Custom4#"&amp;S261&amp;"")</f>
        <v>#Invalid Syntax</v>
      </c>
      <c r="E261" s="547">
        <f>+'Capital Assets'!$F$45</f>
        <v>0</v>
      </c>
      <c r="F261" s="550">
        <v>1574100</v>
      </c>
      <c r="G261" s="550" t="s">
        <v>975</v>
      </c>
      <c r="H261" s="550" t="e">
        <f t="shared" si="93"/>
        <v>#N/A</v>
      </c>
      <c r="I261" s="550" t="str">
        <f t="shared" si="93"/>
        <v>Jun</v>
      </c>
      <c r="J261" s="550" t="str">
        <f t="shared" si="93"/>
        <v>FY25</v>
      </c>
      <c r="K261" s="550" t="str">
        <f t="shared" si="93"/>
        <v>FCCS_Other Data</v>
      </c>
      <c r="L261" s="550" t="str">
        <f t="shared" si="93"/>
        <v>FCCS_No Intercompany</v>
      </c>
      <c r="M261" s="36" t="s">
        <v>419</v>
      </c>
      <c r="N261" s="550" t="str">
        <f t="shared" si="93"/>
        <v>No Custom2</v>
      </c>
      <c r="O261" s="550" t="str">
        <f t="shared" si="93"/>
        <v>No Custom3</v>
      </c>
      <c r="P261" s="550" t="str">
        <f t="shared" si="96"/>
        <v>CA_BBAdj</v>
      </c>
      <c r="Q261" s="550" t="str">
        <f t="shared" si="94"/>
        <v>Actual</v>
      </c>
      <c r="R261" s="550" t="str">
        <f t="shared" si="94"/>
        <v>FCCS_YTD_Input</v>
      </c>
      <c r="S261" s="550" t="str">
        <f t="shared" si="94"/>
        <v>No Custom4</v>
      </c>
      <c r="T261" s="550" t="str">
        <f t="shared" si="78"/>
        <v>FCCS_Entity Input</v>
      </c>
    </row>
    <row r="262" spans="1:20" x14ac:dyDescent="0.25">
      <c r="A262" s="548" t="s">
        <v>962</v>
      </c>
      <c r="B262" s="548" t="s">
        <v>976</v>
      </c>
      <c r="C262" s="549" t="str">
        <f t="shared" si="95"/>
        <v>CA_BBAdj</v>
      </c>
      <c r="D262" s="533" t="str">
        <f>[1]!HsSetValue(E262,"FCC","Scenario#"&amp;Q262&amp;";Years#"&amp;J262&amp;";Period#"&amp;I262&amp;";View#"&amp;R262&amp;";Entity#"&amp;H262&amp;";Data Source#"&amp;K262&amp;";Account#"&amp;F262&amp;";Intercompany#"&amp;L262&amp;";Movement#"&amp;P262&amp;";Consolidation#"&amp;T262&amp;";Custom1#"&amp;M262&amp;";Custom2#"&amp;N262&amp;";Custom3#"&amp;O262&amp;";Custom4#"&amp;S262&amp;"")</f>
        <v>#Invalid Syntax</v>
      </c>
      <c r="E262" s="547">
        <f>+'Capital Assets'!$F$46</f>
        <v>0</v>
      </c>
      <c r="F262" s="550">
        <v>1574200</v>
      </c>
      <c r="G262" s="550" t="s">
        <v>977</v>
      </c>
      <c r="H262" s="550" t="e">
        <f t="shared" si="93"/>
        <v>#N/A</v>
      </c>
      <c r="I262" s="550" t="str">
        <f t="shared" si="93"/>
        <v>Jun</v>
      </c>
      <c r="J262" s="550" t="str">
        <f t="shared" si="93"/>
        <v>FY25</v>
      </c>
      <c r="K262" s="550" t="str">
        <f t="shared" si="93"/>
        <v>FCCS_Other Data</v>
      </c>
      <c r="L262" s="550" t="str">
        <f t="shared" si="93"/>
        <v>FCCS_No Intercompany</v>
      </c>
      <c r="M262" s="36" t="s">
        <v>419</v>
      </c>
      <c r="N262" s="550" t="str">
        <f t="shared" si="93"/>
        <v>No Custom2</v>
      </c>
      <c r="O262" s="550" t="str">
        <f t="shared" si="93"/>
        <v>No Custom3</v>
      </c>
      <c r="P262" s="550" t="str">
        <f t="shared" si="96"/>
        <v>CA_BBAdj</v>
      </c>
      <c r="Q262" s="550" t="str">
        <f t="shared" si="94"/>
        <v>Actual</v>
      </c>
      <c r="R262" s="550" t="str">
        <f t="shared" si="94"/>
        <v>FCCS_YTD_Input</v>
      </c>
      <c r="S262" s="550" t="str">
        <f t="shared" si="94"/>
        <v>No Custom4</v>
      </c>
      <c r="T262" s="550" t="str">
        <f t="shared" si="78"/>
        <v>FCCS_Entity Input</v>
      </c>
    </row>
    <row r="263" spans="1:20" x14ac:dyDescent="0.25">
      <c r="A263" s="548" t="s">
        <v>962</v>
      </c>
      <c r="B263" s="548" t="s">
        <v>978</v>
      </c>
      <c r="C263" s="549" t="str">
        <f t="shared" si="95"/>
        <v>CA_BBAdj</v>
      </c>
      <c r="D263" s="533" t="str">
        <f>[1]!HsSetValue(E263,"FCC","Scenario#"&amp;Q263&amp;";Years#"&amp;J263&amp;";Period#"&amp;I263&amp;";View#"&amp;R263&amp;";Entity#"&amp;H263&amp;";Data Source#"&amp;K263&amp;";Account#"&amp;F263&amp;";Intercompany#"&amp;L263&amp;";Movement#"&amp;P263&amp;";Consolidation#"&amp;T263&amp;";Custom1#"&amp;M263&amp;";Custom2#"&amp;N263&amp;";Custom3#"&amp;O263&amp;";Custom4#"&amp;S263&amp;"")</f>
        <v>#Invalid Syntax</v>
      </c>
      <c r="E263" s="547">
        <f>+'Capital Assets'!$F$47</f>
        <v>0</v>
      </c>
      <c r="F263" s="550">
        <v>1584000</v>
      </c>
      <c r="G263" s="550" t="s">
        <v>979</v>
      </c>
      <c r="H263" s="550" t="e">
        <f t="shared" si="93"/>
        <v>#N/A</v>
      </c>
      <c r="I263" s="550" t="str">
        <f t="shared" si="93"/>
        <v>Jun</v>
      </c>
      <c r="J263" s="550" t="str">
        <f t="shared" si="93"/>
        <v>FY25</v>
      </c>
      <c r="K263" s="550" t="str">
        <f t="shared" si="93"/>
        <v>FCCS_Other Data</v>
      </c>
      <c r="L263" s="550" t="str">
        <f t="shared" si="93"/>
        <v>FCCS_No Intercompany</v>
      </c>
      <c r="M263" s="36" t="s">
        <v>419</v>
      </c>
      <c r="N263" s="550" t="str">
        <f t="shared" si="93"/>
        <v>No Custom2</v>
      </c>
      <c r="O263" s="550" t="str">
        <f t="shared" si="93"/>
        <v>No Custom3</v>
      </c>
      <c r="P263" s="550" t="str">
        <f t="shared" si="96"/>
        <v>CA_BBAdj</v>
      </c>
      <c r="Q263" s="550" t="str">
        <f t="shared" si="94"/>
        <v>Actual</v>
      </c>
      <c r="R263" s="550" t="str">
        <f t="shared" si="94"/>
        <v>FCCS_YTD_Input</v>
      </c>
      <c r="S263" s="550" t="str">
        <f t="shared" si="94"/>
        <v>No Custom4</v>
      </c>
      <c r="T263" s="550" t="str">
        <f t="shared" si="78"/>
        <v>FCCS_Entity Input</v>
      </c>
    </row>
    <row r="264" spans="1:20" x14ac:dyDescent="0.25">
      <c r="A264" s="548" t="s">
        <v>962</v>
      </c>
      <c r="B264" s="548" t="s">
        <v>280</v>
      </c>
      <c r="C264" s="549" t="str">
        <f t="shared" si="95"/>
        <v>CA_BBAdj</v>
      </c>
      <c r="D264" s="533" t="str">
        <f>[1]!HsSetValue(E264,"FCC","Scenario#"&amp;Q264&amp;";Years#"&amp;J264&amp;";Period#"&amp;I264&amp;";View#"&amp;R264&amp;";Entity#"&amp;H264&amp;";Data Source#"&amp;K264&amp;";Account#"&amp;F264&amp;";Intercompany#"&amp;L264&amp;";Movement#"&amp;P264&amp;";Consolidation#"&amp;T264&amp;";Custom1#"&amp;M264&amp;";Custom2#"&amp;N264&amp;";Custom3#"&amp;O264&amp;";Custom4#"&amp;S264&amp;"")</f>
        <v>#Invalid Syntax</v>
      </c>
      <c r="E264" s="547">
        <f>+'Capital Assets'!$F$49</f>
        <v>0</v>
      </c>
      <c r="F264" s="550">
        <v>1583000</v>
      </c>
      <c r="G264" s="550" t="s">
        <v>980</v>
      </c>
      <c r="H264" s="550" t="e">
        <f t="shared" si="93"/>
        <v>#N/A</v>
      </c>
      <c r="I264" s="550" t="str">
        <f t="shared" si="93"/>
        <v>Jun</v>
      </c>
      <c r="J264" s="550" t="str">
        <f t="shared" si="93"/>
        <v>FY25</v>
      </c>
      <c r="K264" s="550" t="str">
        <f t="shared" si="93"/>
        <v>FCCS_Other Data</v>
      </c>
      <c r="L264" s="550" t="str">
        <f t="shared" si="93"/>
        <v>FCCS_No Intercompany</v>
      </c>
      <c r="M264" s="36" t="s">
        <v>419</v>
      </c>
      <c r="N264" s="550" t="str">
        <f t="shared" si="93"/>
        <v>No Custom2</v>
      </c>
      <c r="O264" s="550" t="str">
        <f t="shared" si="93"/>
        <v>No Custom3</v>
      </c>
      <c r="P264" s="550" t="str">
        <f t="shared" si="96"/>
        <v>CA_BBAdj</v>
      </c>
      <c r="Q264" s="550" t="str">
        <f t="shared" si="94"/>
        <v>Actual</v>
      </c>
      <c r="R264" s="550" t="str">
        <f t="shared" si="94"/>
        <v>FCCS_YTD_Input</v>
      </c>
      <c r="S264" s="550" t="str">
        <f t="shared" si="94"/>
        <v>No Custom4</v>
      </c>
      <c r="T264" s="550" t="str">
        <f t="shared" si="78"/>
        <v>FCCS_Entity Input</v>
      </c>
    </row>
    <row r="265" spans="1:20" x14ac:dyDescent="0.25">
      <c r="D265" s="533"/>
    </row>
    <row r="266" spans="1:20" x14ac:dyDescent="0.25">
      <c r="A266" s="539" t="s">
        <v>962</v>
      </c>
      <c r="B266" s="539" t="s">
        <v>263</v>
      </c>
      <c r="C266" s="532" t="s">
        <v>982</v>
      </c>
      <c r="D266" s="533" t="str">
        <f>[1]!HsSetValue(E266,"FCC","Scenario#"&amp;Q266&amp;";Years#"&amp;J266&amp;";Period#"&amp;I266&amp;";View#"&amp;R266&amp;";Entity#"&amp;H266&amp;";Data Source#"&amp;K266&amp;";Account#"&amp;F266&amp;";Intercompany#"&amp;L266&amp;";Movement#"&amp;P266&amp;";Consolidation#"&amp;T266&amp;";Custom1#"&amp;M266&amp;";Custom2#"&amp;N266&amp;";Custom3#"&amp;O266&amp;";Custom4#"&amp;S266&amp;"")</f>
        <v>#Invalid Syntax</v>
      </c>
      <c r="E266" s="540">
        <f>+'Capital Assets'!$H$35</f>
        <v>0</v>
      </c>
      <c r="F266" s="36">
        <f>+$F$2</f>
        <v>1581000</v>
      </c>
      <c r="G266" s="36" t="s">
        <v>964</v>
      </c>
      <c r="H266" s="36" t="e">
        <f t="shared" ref="H266:O278" si="97">+H$2</f>
        <v>#N/A</v>
      </c>
      <c r="I266" s="36" t="str">
        <f t="shared" si="97"/>
        <v>Jun</v>
      </c>
      <c r="J266" s="36" t="str">
        <f t="shared" si="97"/>
        <v>FY25</v>
      </c>
      <c r="K266" s="36" t="str">
        <f t="shared" si="97"/>
        <v>FCCS_Other Data</v>
      </c>
      <c r="L266" s="36" t="str">
        <f t="shared" si="97"/>
        <v>FCCS_No Intercompany</v>
      </c>
      <c r="M266" s="36" t="s">
        <v>419</v>
      </c>
      <c r="N266" s="36" t="str">
        <f t="shared" si="97"/>
        <v>No Custom2</v>
      </c>
      <c r="O266" s="36" t="str">
        <f t="shared" si="97"/>
        <v>No Custom3</v>
      </c>
      <c r="P266" s="532" t="s">
        <v>983</v>
      </c>
      <c r="Q266" s="36" t="str">
        <f t="shared" ref="Q266:S278" si="98">+Q$2</f>
        <v>Actual</v>
      </c>
      <c r="R266" s="36" t="str">
        <f t="shared" si="98"/>
        <v>FCCS_YTD_Input</v>
      </c>
      <c r="S266" s="36" t="str">
        <f t="shared" ref="S266:S268" si="99">+S$2</f>
        <v>No Custom4</v>
      </c>
      <c r="T266" s="36" t="str">
        <f t="shared" ref="T266:T313" si="100">T$2</f>
        <v>FCCS_Entity Input</v>
      </c>
    </row>
    <row r="267" spans="1:20" x14ac:dyDescent="0.25">
      <c r="A267" s="539" t="s">
        <v>962</v>
      </c>
      <c r="B267" s="539" t="s">
        <v>265</v>
      </c>
      <c r="C267" s="532" t="str">
        <f>+C266</f>
        <v>Exp</v>
      </c>
      <c r="D267" s="533" t="str">
        <f>[1]!HsSetValue(E267,"FCC","Scenario#"&amp;Q267&amp;";Years#"&amp;J267&amp;";Period#"&amp;I267&amp;";View#"&amp;R267&amp;";Entity#"&amp;H267&amp;";Data Source#"&amp;K267&amp;";Account#"&amp;F267&amp;";Intercompany#"&amp;L267&amp;";Movement#"&amp;P267&amp;";Consolidation#"&amp;T267&amp;";Custom1#"&amp;M267&amp;";Custom2#"&amp;N267&amp;";Custom3#"&amp;O267&amp;";Custom4#"&amp;S267&amp;"")</f>
        <v>#Invalid Syntax</v>
      </c>
      <c r="E267" s="540">
        <f>+'Capital Assets'!$H$36</f>
        <v>0</v>
      </c>
      <c r="F267" s="36">
        <f>+$F$3</f>
        <v>1571000</v>
      </c>
      <c r="G267" s="36" t="s">
        <v>966</v>
      </c>
      <c r="H267" s="36" t="e">
        <f t="shared" si="97"/>
        <v>#N/A</v>
      </c>
      <c r="I267" s="36" t="str">
        <f t="shared" si="97"/>
        <v>Jun</v>
      </c>
      <c r="J267" s="36" t="str">
        <f t="shared" si="97"/>
        <v>FY25</v>
      </c>
      <c r="K267" s="36" t="str">
        <f t="shared" si="97"/>
        <v>FCCS_Other Data</v>
      </c>
      <c r="L267" s="36" t="str">
        <f t="shared" si="97"/>
        <v>FCCS_No Intercompany</v>
      </c>
      <c r="M267" s="36" t="s">
        <v>419</v>
      </c>
      <c r="N267" s="36" t="str">
        <f t="shared" si="97"/>
        <v>No Custom2</v>
      </c>
      <c r="O267" s="36" t="str">
        <f t="shared" si="97"/>
        <v>No Custom3</v>
      </c>
      <c r="P267" s="36" t="str">
        <f>+P266</f>
        <v>CA_EXP</v>
      </c>
      <c r="Q267" s="36" t="str">
        <f t="shared" si="98"/>
        <v>Actual</v>
      </c>
      <c r="R267" s="36" t="str">
        <f t="shared" si="98"/>
        <v>FCCS_YTD_Input</v>
      </c>
      <c r="S267" s="36" t="str">
        <f t="shared" si="99"/>
        <v>No Custom4</v>
      </c>
      <c r="T267" s="36" t="str">
        <f t="shared" si="100"/>
        <v>FCCS_Entity Input</v>
      </c>
    </row>
    <row r="268" spans="1:20" x14ac:dyDescent="0.25">
      <c r="A268" s="539" t="s">
        <v>962</v>
      </c>
      <c r="B268" s="539" t="s">
        <v>266</v>
      </c>
      <c r="C268" s="532" t="str">
        <f t="shared" ref="C268:C278" si="101">+C267</f>
        <v>Exp</v>
      </c>
      <c r="D268" s="533" t="str">
        <f>[1]!HsSetValue(E268,"FCC","Scenario#"&amp;Q268&amp;";Years#"&amp;J268&amp;";Period#"&amp;I268&amp;";View#"&amp;R268&amp;";Entity#"&amp;H268&amp;";Data Source#"&amp;K268&amp;";Account#"&amp;F268&amp;";Intercompany#"&amp;L268&amp;";Movement#"&amp;P268&amp;";Consolidation#"&amp;T268&amp;";Custom1#"&amp;M268&amp;";Custom2#"&amp;N268&amp;";Custom3#"&amp;O268&amp;";Custom4#"&amp;S268&amp;"")</f>
        <v>#Invalid Syntax</v>
      </c>
      <c r="E268" s="540">
        <f>+'Capital Assets'!$H$37</f>
        <v>0</v>
      </c>
      <c r="F268" s="36">
        <f>+$F$4</f>
        <v>1572000</v>
      </c>
      <c r="G268" s="36" t="s">
        <v>967</v>
      </c>
      <c r="H268" s="36" t="e">
        <f t="shared" si="97"/>
        <v>#N/A</v>
      </c>
      <c r="I268" s="36" t="str">
        <f t="shared" si="97"/>
        <v>Jun</v>
      </c>
      <c r="J268" s="36" t="str">
        <f t="shared" si="97"/>
        <v>FY25</v>
      </c>
      <c r="K268" s="36" t="str">
        <f t="shared" si="97"/>
        <v>FCCS_Other Data</v>
      </c>
      <c r="L268" s="36" t="str">
        <f t="shared" si="97"/>
        <v>FCCS_No Intercompany</v>
      </c>
      <c r="M268" s="36" t="s">
        <v>419</v>
      </c>
      <c r="N268" s="36" t="str">
        <f t="shared" si="97"/>
        <v>No Custom2</v>
      </c>
      <c r="O268" s="36" t="str">
        <f t="shared" si="97"/>
        <v>No Custom3</v>
      </c>
      <c r="P268" s="36" t="str">
        <f t="shared" ref="P268:P278" si="102">+P267</f>
        <v>CA_EXP</v>
      </c>
      <c r="Q268" s="36" t="str">
        <f t="shared" si="98"/>
        <v>Actual</v>
      </c>
      <c r="R268" s="36" t="str">
        <f t="shared" si="98"/>
        <v>FCCS_YTD_Input</v>
      </c>
      <c r="S268" s="36" t="str">
        <f t="shared" si="99"/>
        <v>No Custom4</v>
      </c>
      <c r="T268" s="36" t="str">
        <f t="shared" si="100"/>
        <v>FCCS_Entity Input</v>
      </c>
    </row>
    <row r="269" spans="1:20" x14ac:dyDescent="0.25">
      <c r="A269" s="539" t="s">
        <v>962</v>
      </c>
      <c r="B269" s="539" t="s">
        <v>267</v>
      </c>
      <c r="C269" s="532" t="str">
        <f t="shared" si="101"/>
        <v>Exp</v>
      </c>
      <c r="D269" s="533" t="str">
        <f>[1]!HsSetValue(E269,"FCC","Scenario#"&amp;Q269&amp;";Years#"&amp;J269&amp;";Period#"&amp;I269&amp;";View#"&amp;R269&amp;";Entity#"&amp;H269&amp;";Data Source#"&amp;K269&amp;";Account#"&amp;F269&amp;";Intercompany#"&amp;L269&amp;";Movement#"&amp;P269&amp;";Consolidation#"&amp;T269&amp;";Custom1#"&amp;M269&amp;";Custom2#"&amp;N269&amp;";Custom3#"&amp;O269&amp;";Custom4#"&amp;S269&amp;"")</f>
        <v>#Invalid Syntax</v>
      </c>
      <c r="E269" s="540">
        <f>+'Capital Assets'!$H$38</f>
        <v>0</v>
      </c>
      <c r="F269" s="36">
        <f>+$F$5</f>
        <v>1577000</v>
      </c>
      <c r="G269" s="36" t="s">
        <v>968</v>
      </c>
      <c r="H269" s="36" t="e">
        <f t="shared" si="97"/>
        <v>#N/A</v>
      </c>
      <c r="I269" s="36" t="str">
        <f t="shared" si="97"/>
        <v>Jun</v>
      </c>
      <c r="J269" s="36" t="str">
        <f t="shared" si="97"/>
        <v>FY25</v>
      </c>
      <c r="K269" s="36" t="str">
        <f t="shared" si="97"/>
        <v>FCCS_Other Data</v>
      </c>
      <c r="L269" s="36" t="str">
        <f t="shared" si="97"/>
        <v>FCCS_No Intercompany</v>
      </c>
      <c r="M269" s="36" t="s">
        <v>419</v>
      </c>
      <c r="N269" s="36" t="str">
        <f t="shared" si="97"/>
        <v>No Custom2</v>
      </c>
      <c r="O269" s="36" t="str">
        <f t="shared" si="97"/>
        <v>No Custom3</v>
      </c>
      <c r="P269" s="36" t="str">
        <f t="shared" si="102"/>
        <v>CA_EXP</v>
      </c>
      <c r="Q269" s="36" t="str">
        <f t="shared" si="98"/>
        <v>Actual</v>
      </c>
      <c r="R269" s="36" t="str">
        <f t="shared" si="98"/>
        <v>FCCS_YTD_Input</v>
      </c>
      <c r="S269" s="36" t="str">
        <f t="shared" si="98"/>
        <v>No Custom4</v>
      </c>
      <c r="T269" s="36" t="str">
        <f t="shared" si="100"/>
        <v>FCCS_Entity Input</v>
      </c>
    </row>
    <row r="270" spans="1:20" x14ac:dyDescent="0.25">
      <c r="A270" s="539" t="s">
        <v>962</v>
      </c>
      <c r="B270" s="539" t="s">
        <v>324</v>
      </c>
      <c r="C270" s="532" t="str">
        <f t="shared" si="101"/>
        <v>Exp</v>
      </c>
      <c r="D270" s="533" t="str">
        <f>[1]!HsSetValue(E270,"FCC","Scenario#"&amp;Q270&amp;";Years#"&amp;J270&amp;";Period#"&amp;I270&amp;";View#"&amp;R270&amp;";Entity#"&amp;H270&amp;";Data Source#"&amp;K270&amp;";Account#"&amp;F270&amp;";Intercompany#"&amp;L270&amp;";Movement#"&amp;P270&amp;";Consolidation#"&amp;T270&amp;";Custom1#"&amp;M270&amp;";Custom2#"&amp;N270&amp;";Custom3#"&amp;O270&amp;";Custom4#"&amp;S270&amp;"")</f>
        <v>#Invalid Syntax</v>
      </c>
      <c r="E270" s="540">
        <f>+'Capital Assets'!$H$39</f>
        <v>0</v>
      </c>
      <c r="F270" s="36">
        <f>+$F$6</f>
        <v>1573000</v>
      </c>
      <c r="G270" s="36" t="s">
        <v>969</v>
      </c>
      <c r="H270" s="36" t="e">
        <f t="shared" si="97"/>
        <v>#N/A</v>
      </c>
      <c r="I270" s="36" t="str">
        <f t="shared" si="97"/>
        <v>Jun</v>
      </c>
      <c r="J270" s="36" t="str">
        <f t="shared" si="97"/>
        <v>FY25</v>
      </c>
      <c r="K270" s="36" t="str">
        <f t="shared" si="97"/>
        <v>FCCS_Other Data</v>
      </c>
      <c r="L270" s="36" t="str">
        <f t="shared" si="97"/>
        <v>FCCS_No Intercompany</v>
      </c>
      <c r="M270" s="36" t="s">
        <v>419</v>
      </c>
      <c r="N270" s="36" t="str">
        <f t="shared" si="97"/>
        <v>No Custom2</v>
      </c>
      <c r="O270" s="36" t="str">
        <f t="shared" si="97"/>
        <v>No Custom3</v>
      </c>
      <c r="P270" s="36" t="str">
        <f t="shared" si="102"/>
        <v>CA_EXP</v>
      </c>
      <c r="Q270" s="36" t="str">
        <f t="shared" si="98"/>
        <v>Actual</v>
      </c>
      <c r="R270" s="36" t="str">
        <f t="shared" si="98"/>
        <v>FCCS_YTD_Input</v>
      </c>
      <c r="S270" s="36" t="str">
        <f t="shared" si="98"/>
        <v>No Custom4</v>
      </c>
      <c r="T270" s="36" t="str">
        <f t="shared" si="100"/>
        <v>FCCS_Entity Input</v>
      </c>
    </row>
    <row r="271" spans="1:20" x14ac:dyDescent="0.25">
      <c r="A271" s="539" t="s">
        <v>962</v>
      </c>
      <c r="B271" s="539" t="s">
        <v>269</v>
      </c>
      <c r="C271" s="532" t="str">
        <f t="shared" si="101"/>
        <v>Exp</v>
      </c>
      <c r="D271" s="533" t="str">
        <f>[1]!HsSetValue(E271,"FCC","Scenario#"&amp;Q271&amp;";Years#"&amp;J271&amp;";Period#"&amp;I271&amp;";View#"&amp;R271&amp;";Entity#"&amp;H271&amp;";Data Source#"&amp;K271&amp;";Account#"&amp;F271&amp;";Intercompany#"&amp;L271&amp;";Movement#"&amp;P271&amp;";Consolidation#"&amp;T271&amp;";Custom1#"&amp;M271&amp;";Custom2#"&amp;N271&amp;";Custom3#"&amp;O271&amp;";Custom4#"&amp;S271&amp;"")</f>
        <v>#Invalid Syntax</v>
      </c>
      <c r="E271" s="540">
        <f>+'Capital Assets'!$H$40</f>
        <v>0</v>
      </c>
      <c r="F271" s="36">
        <f>+$F$7</f>
        <v>1575000</v>
      </c>
      <c r="G271" s="36" t="s">
        <v>970</v>
      </c>
      <c r="H271" s="36" t="e">
        <f t="shared" si="97"/>
        <v>#N/A</v>
      </c>
      <c r="I271" s="36" t="str">
        <f t="shared" si="97"/>
        <v>Jun</v>
      </c>
      <c r="J271" s="36" t="str">
        <f t="shared" si="97"/>
        <v>FY25</v>
      </c>
      <c r="K271" s="36" t="str">
        <f t="shared" si="97"/>
        <v>FCCS_Other Data</v>
      </c>
      <c r="L271" s="36" t="str">
        <f t="shared" si="97"/>
        <v>FCCS_No Intercompany</v>
      </c>
      <c r="M271" s="36" t="s">
        <v>419</v>
      </c>
      <c r="N271" s="36" t="str">
        <f t="shared" si="97"/>
        <v>No Custom2</v>
      </c>
      <c r="O271" s="36" t="str">
        <f t="shared" si="97"/>
        <v>No Custom3</v>
      </c>
      <c r="P271" s="36" t="str">
        <f t="shared" si="102"/>
        <v>CA_EXP</v>
      </c>
      <c r="Q271" s="36" t="str">
        <f t="shared" si="98"/>
        <v>Actual</v>
      </c>
      <c r="R271" s="36" t="str">
        <f t="shared" si="98"/>
        <v>FCCS_YTD_Input</v>
      </c>
      <c r="S271" s="36" t="str">
        <f t="shared" si="98"/>
        <v>No Custom4</v>
      </c>
      <c r="T271" s="36" t="str">
        <f t="shared" si="100"/>
        <v>FCCS_Entity Input</v>
      </c>
    </row>
    <row r="272" spans="1:20" x14ac:dyDescent="0.25">
      <c r="A272" s="539" t="s">
        <v>962</v>
      </c>
      <c r="B272" s="539" t="s">
        <v>271</v>
      </c>
      <c r="C272" s="532" t="str">
        <f t="shared" si="101"/>
        <v>Exp</v>
      </c>
      <c r="D272" s="533" t="str">
        <f>[1]!HsSetValue(E272,"FCC","Scenario#"&amp;Q272&amp;";Years#"&amp;J272&amp;";Period#"&amp;I272&amp;";View#"&amp;R272&amp;";Entity#"&amp;H272&amp;";Data Source#"&amp;K272&amp;";Account#"&amp;F272&amp;";Intercompany#"&amp;L272&amp;";Movement#"&amp;P272&amp;";Consolidation#"&amp;T272&amp;";Custom1#"&amp;M272&amp;";Custom2#"&amp;N272&amp;";Custom3#"&amp;O272&amp;";Custom4#"&amp;S272&amp;"")</f>
        <v>#Invalid Syntax</v>
      </c>
      <c r="E272" s="540">
        <f>+'Capital Assets'!$H$41</f>
        <v>0</v>
      </c>
      <c r="F272" s="36">
        <f>+$F$8</f>
        <v>1576000</v>
      </c>
      <c r="G272" s="36" t="s">
        <v>971</v>
      </c>
      <c r="H272" s="36" t="e">
        <f t="shared" si="97"/>
        <v>#N/A</v>
      </c>
      <c r="I272" s="36" t="str">
        <f t="shared" si="97"/>
        <v>Jun</v>
      </c>
      <c r="J272" s="36" t="str">
        <f t="shared" si="97"/>
        <v>FY25</v>
      </c>
      <c r="K272" s="36" t="str">
        <f t="shared" si="97"/>
        <v>FCCS_Other Data</v>
      </c>
      <c r="L272" s="36" t="str">
        <f t="shared" si="97"/>
        <v>FCCS_No Intercompany</v>
      </c>
      <c r="M272" s="36" t="s">
        <v>419</v>
      </c>
      <c r="N272" s="36" t="str">
        <f t="shared" si="97"/>
        <v>No Custom2</v>
      </c>
      <c r="O272" s="36" t="str">
        <f t="shared" si="97"/>
        <v>No Custom3</v>
      </c>
      <c r="P272" s="36" t="str">
        <f t="shared" si="102"/>
        <v>CA_EXP</v>
      </c>
      <c r="Q272" s="36" t="str">
        <f t="shared" si="98"/>
        <v>Actual</v>
      </c>
      <c r="R272" s="36" t="str">
        <f t="shared" si="98"/>
        <v>FCCS_YTD_Input</v>
      </c>
      <c r="S272" s="36" t="str">
        <f t="shared" si="98"/>
        <v>No Custom4</v>
      </c>
      <c r="T272" s="36" t="str">
        <f t="shared" si="100"/>
        <v>FCCS_Entity Input</v>
      </c>
    </row>
    <row r="273" spans="1:20" x14ac:dyDescent="0.25">
      <c r="A273" s="539" t="s">
        <v>962</v>
      </c>
      <c r="B273" s="539" t="s">
        <v>272</v>
      </c>
      <c r="C273" s="532" t="str">
        <f t="shared" si="101"/>
        <v>Exp</v>
      </c>
      <c r="D273" s="533" t="str">
        <f>[1]!HsSetValue(E273,"FCC","Scenario#"&amp;Q273&amp;";Years#"&amp;J273&amp;";Period#"&amp;I273&amp;";View#"&amp;R273&amp;";Entity#"&amp;H273&amp;";Data Source#"&amp;K273&amp;";Account#"&amp;F273&amp;";Intercompany#"&amp;L273&amp;";Movement#"&amp;P273&amp;";Consolidation#"&amp;T273&amp;";Custom1#"&amp;M273&amp;";Custom2#"&amp;N273&amp;";Custom3#"&amp;O273&amp;";Custom4#"&amp;S273&amp;"")</f>
        <v>#Invalid Syntax</v>
      </c>
      <c r="E273" s="540">
        <f>+'Capital Assets'!$H$42</f>
        <v>0</v>
      </c>
      <c r="F273" s="36">
        <f>+$F$9</f>
        <v>1582000</v>
      </c>
      <c r="G273" s="36" t="s">
        <v>972</v>
      </c>
      <c r="H273" s="36" t="e">
        <f t="shared" si="97"/>
        <v>#N/A</v>
      </c>
      <c r="I273" s="36" t="str">
        <f t="shared" si="97"/>
        <v>Jun</v>
      </c>
      <c r="J273" s="36" t="str">
        <f t="shared" si="97"/>
        <v>FY25</v>
      </c>
      <c r="K273" s="36" t="str">
        <f t="shared" si="97"/>
        <v>FCCS_Other Data</v>
      </c>
      <c r="L273" s="36" t="str">
        <f t="shared" si="97"/>
        <v>FCCS_No Intercompany</v>
      </c>
      <c r="M273" s="36" t="s">
        <v>419</v>
      </c>
      <c r="N273" s="36" t="str">
        <f t="shared" si="97"/>
        <v>No Custom2</v>
      </c>
      <c r="O273" s="36" t="str">
        <f t="shared" si="97"/>
        <v>No Custom3</v>
      </c>
      <c r="P273" s="36" t="str">
        <f t="shared" si="102"/>
        <v>CA_EXP</v>
      </c>
      <c r="Q273" s="36" t="str">
        <f t="shared" si="98"/>
        <v>Actual</v>
      </c>
      <c r="R273" s="36" t="str">
        <f t="shared" si="98"/>
        <v>FCCS_YTD_Input</v>
      </c>
      <c r="S273" s="36" t="str">
        <f t="shared" si="98"/>
        <v>No Custom4</v>
      </c>
      <c r="T273" s="36" t="str">
        <f t="shared" si="100"/>
        <v>FCCS_Entity Input</v>
      </c>
    </row>
    <row r="274" spans="1:20" x14ac:dyDescent="0.25">
      <c r="A274" s="539" t="s">
        <v>962</v>
      </c>
      <c r="B274" s="539" t="s">
        <v>273</v>
      </c>
      <c r="C274" s="532" t="str">
        <f t="shared" si="101"/>
        <v>Exp</v>
      </c>
      <c r="D274" s="533" t="str">
        <f>[1]!HsSetValue(E274,"FCC","Scenario#"&amp;Q274&amp;";Years#"&amp;J274&amp;";Period#"&amp;I274&amp;";View#"&amp;R274&amp;";Entity#"&amp;H274&amp;";Data Source#"&amp;K274&amp;";Account#"&amp;F274&amp;";Intercompany#"&amp;L274&amp;";Movement#"&amp;P274&amp;";Consolidation#"&amp;T274&amp;";Custom1#"&amp;M274&amp;";Custom2#"&amp;N274&amp;";Custom3#"&amp;O274&amp;";Custom4#"&amp;S274&amp;"")</f>
        <v>#Invalid Syntax</v>
      </c>
      <c r="E274" s="540">
        <f>+'Capital Assets'!$H$43</f>
        <v>0</v>
      </c>
      <c r="F274" s="36">
        <f>+$F$10</f>
        <v>1574000</v>
      </c>
      <c r="G274" s="36" t="s">
        <v>973</v>
      </c>
      <c r="H274" s="36" t="e">
        <f t="shared" si="97"/>
        <v>#N/A</v>
      </c>
      <c r="I274" s="36" t="str">
        <f t="shared" si="97"/>
        <v>Jun</v>
      </c>
      <c r="J274" s="36" t="str">
        <f t="shared" si="97"/>
        <v>FY25</v>
      </c>
      <c r="K274" s="36" t="str">
        <f t="shared" si="97"/>
        <v>FCCS_Other Data</v>
      </c>
      <c r="L274" s="36" t="str">
        <f t="shared" si="97"/>
        <v>FCCS_No Intercompany</v>
      </c>
      <c r="M274" s="36" t="s">
        <v>419</v>
      </c>
      <c r="N274" s="36" t="str">
        <f t="shared" si="97"/>
        <v>No Custom2</v>
      </c>
      <c r="O274" s="36" t="str">
        <f t="shared" si="97"/>
        <v>No Custom3</v>
      </c>
      <c r="P274" s="36" t="str">
        <f t="shared" si="102"/>
        <v>CA_EXP</v>
      </c>
      <c r="Q274" s="36" t="str">
        <f t="shared" si="98"/>
        <v>Actual</v>
      </c>
      <c r="R274" s="36" t="str">
        <f t="shared" si="98"/>
        <v>FCCS_YTD_Input</v>
      </c>
      <c r="S274" s="36" t="str">
        <f t="shared" si="98"/>
        <v>No Custom4</v>
      </c>
      <c r="T274" s="36" t="str">
        <f t="shared" si="100"/>
        <v>FCCS_Entity Input</v>
      </c>
    </row>
    <row r="275" spans="1:20" x14ac:dyDescent="0.25">
      <c r="A275" s="539" t="s">
        <v>962</v>
      </c>
      <c r="B275" s="539" t="s">
        <v>974</v>
      </c>
      <c r="C275" s="532" t="str">
        <f t="shared" si="101"/>
        <v>Exp</v>
      </c>
      <c r="D275" s="533" t="str">
        <f>[1]!HsSetValue(E275,"FCC","Scenario#"&amp;Q275&amp;";Years#"&amp;J275&amp;";Period#"&amp;I275&amp;";View#"&amp;R275&amp;";Entity#"&amp;H275&amp;";Data Source#"&amp;K275&amp;";Account#"&amp;F275&amp;";Intercompany#"&amp;L275&amp;";Movement#"&amp;P275&amp;";Consolidation#"&amp;T275&amp;";Custom1#"&amp;M275&amp;";Custom2#"&amp;N275&amp;";Custom3#"&amp;O275&amp;";Custom4#"&amp;S275&amp;"")</f>
        <v>#Invalid Syntax</v>
      </c>
      <c r="E275" s="540">
        <f>+'Capital Assets'!$H$45</f>
        <v>0</v>
      </c>
      <c r="F275" s="36">
        <f>+$F$11</f>
        <v>1574100</v>
      </c>
      <c r="G275" s="36" t="s">
        <v>975</v>
      </c>
      <c r="H275" s="36" t="e">
        <f t="shared" si="97"/>
        <v>#N/A</v>
      </c>
      <c r="I275" s="36" t="str">
        <f t="shared" si="97"/>
        <v>Jun</v>
      </c>
      <c r="J275" s="36" t="str">
        <f t="shared" si="97"/>
        <v>FY25</v>
      </c>
      <c r="K275" s="36" t="str">
        <f t="shared" si="97"/>
        <v>FCCS_Other Data</v>
      </c>
      <c r="L275" s="36" t="str">
        <f t="shared" si="97"/>
        <v>FCCS_No Intercompany</v>
      </c>
      <c r="M275" s="36" t="s">
        <v>419</v>
      </c>
      <c r="N275" s="36" t="str">
        <f t="shared" si="97"/>
        <v>No Custom2</v>
      </c>
      <c r="O275" s="36" t="str">
        <f t="shared" si="97"/>
        <v>No Custom3</v>
      </c>
      <c r="P275" s="36" t="str">
        <f t="shared" si="102"/>
        <v>CA_EXP</v>
      </c>
      <c r="Q275" s="36" t="str">
        <f t="shared" si="98"/>
        <v>Actual</v>
      </c>
      <c r="R275" s="36" t="str">
        <f t="shared" si="98"/>
        <v>FCCS_YTD_Input</v>
      </c>
      <c r="S275" s="36" t="str">
        <f t="shared" si="98"/>
        <v>No Custom4</v>
      </c>
      <c r="T275" s="36" t="str">
        <f t="shared" si="100"/>
        <v>FCCS_Entity Input</v>
      </c>
    </row>
    <row r="276" spans="1:20" x14ac:dyDescent="0.25">
      <c r="A276" s="539" t="s">
        <v>962</v>
      </c>
      <c r="B276" s="539" t="s">
        <v>976</v>
      </c>
      <c r="C276" s="532" t="str">
        <f t="shared" si="101"/>
        <v>Exp</v>
      </c>
      <c r="D276" s="533" t="str">
        <f>[1]!HsSetValue(E276,"FCC","Scenario#"&amp;Q276&amp;";Years#"&amp;J276&amp;";Period#"&amp;I276&amp;";View#"&amp;R276&amp;";Entity#"&amp;H276&amp;";Data Source#"&amp;K276&amp;";Account#"&amp;F276&amp;";Intercompany#"&amp;L276&amp;";Movement#"&amp;P276&amp;";Consolidation#"&amp;T276&amp;";Custom1#"&amp;M276&amp;";Custom2#"&amp;N276&amp;";Custom3#"&amp;O276&amp;";Custom4#"&amp;S276&amp;"")</f>
        <v>#Invalid Syntax</v>
      </c>
      <c r="E276" s="540">
        <f>+'Capital Assets'!$H$46</f>
        <v>0</v>
      </c>
      <c r="F276" s="36">
        <f>+$F$12</f>
        <v>1574200</v>
      </c>
      <c r="G276" s="36" t="s">
        <v>977</v>
      </c>
      <c r="H276" s="36" t="e">
        <f t="shared" si="97"/>
        <v>#N/A</v>
      </c>
      <c r="I276" s="36" t="str">
        <f t="shared" si="97"/>
        <v>Jun</v>
      </c>
      <c r="J276" s="36" t="str">
        <f t="shared" si="97"/>
        <v>FY25</v>
      </c>
      <c r="K276" s="36" t="str">
        <f t="shared" si="97"/>
        <v>FCCS_Other Data</v>
      </c>
      <c r="L276" s="36" t="str">
        <f t="shared" si="97"/>
        <v>FCCS_No Intercompany</v>
      </c>
      <c r="M276" s="36" t="s">
        <v>419</v>
      </c>
      <c r="N276" s="36" t="str">
        <f t="shared" si="97"/>
        <v>No Custom2</v>
      </c>
      <c r="O276" s="36" t="str">
        <f t="shared" si="97"/>
        <v>No Custom3</v>
      </c>
      <c r="P276" s="36" t="str">
        <f t="shared" si="102"/>
        <v>CA_EXP</v>
      </c>
      <c r="Q276" s="36" t="str">
        <f t="shared" si="98"/>
        <v>Actual</v>
      </c>
      <c r="R276" s="36" t="str">
        <f t="shared" si="98"/>
        <v>FCCS_YTD_Input</v>
      </c>
      <c r="S276" s="36" t="str">
        <f t="shared" si="98"/>
        <v>No Custom4</v>
      </c>
      <c r="T276" s="36" t="str">
        <f t="shared" si="100"/>
        <v>FCCS_Entity Input</v>
      </c>
    </row>
    <row r="277" spans="1:20" x14ac:dyDescent="0.25">
      <c r="A277" s="539" t="s">
        <v>962</v>
      </c>
      <c r="B277" s="539" t="s">
        <v>978</v>
      </c>
      <c r="C277" s="532" t="str">
        <f t="shared" si="101"/>
        <v>Exp</v>
      </c>
      <c r="D277" s="533" t="str">
        <f>[1]!HsSetValue(E277,"FCC","Scenario#"&amp;Q277&amp;";Years#"&amp;J277&amp;";Period#"&amp;I277&amp;";View#"&amp;R277&amp;";Entity#"&amp;H277&amp;";Data Source#"&amp;K277&amp;";Account#"&amp;F277&amp;";Intercompany#"&amp;L277&amp;";Movement#"&amp;P277&amp;";Consolidation#"&amp;T277&amp;";Custom1#"&amp;M277&amp;";Custom2#"&amp;N277&amp;";Custom3#"&amp;O277&amp;";Custom4#"&amp;S277&amp;"")</f>
        <v>#Invalid Syntax</v>
      </c>
      <c r="E277" s="540">
        <f>+'Capital Assets'!$H$47</f>
        <v>0</v>
      </c>
      <c r="F277" s="36">
        <f>+$F$13</f>
        <v>1584000</v>
      </c>
      <c r="G277" s="36" t="s">
        <v>979</v>
      </c>
      <c r="H277" s="36" t="e">
        <f t="shared" si="97"/>
        <v>#N/A</v>
      </c>
      <c r="I277" s="36" t="str">
        <f t="shared" si="97"/>
        <v>Jun</v>
      </c>
      <c r="J277" s="36" t="str">
        <f t="shared" si="97"/>
        <v>FY25</v>
      </c>
      <c r="K277" s="36" t="str">
        <f t="shared" si="97"/>
        <v>FCCS_Other Data</v>
      </c>
      <c r="L277" s="36" t="str">
        <f t="shared" si="97"/>
        <v>FCCS_No Intercompany</v>
      </c>
      <c r="M277" s="36" t="s">
        <v>419</v>
      </c>
      <c r="N277" s="36" t="str">
        <f t="shared" si="97"/>
        <v>No Custom2</v>
      </c>
      <c r="O277" s="36" t="str">
        <f t="shared" si="97"/>
        <v>No Custom3</v>
      </c>
      <c r="P277" s="36" t="str">
        <f t="shared" si="102"/>
        <v>CA_EXP</v>
      </c>
      <c r="Q277" s="36" t="str">
        <f t="shared" si="98"/>
        <v>Actual</v>
      </c>
      <c r="R277" s="36" t="str">
        <f t="shared" si="98"/>
        <v>FCCS_YTD_Input</v>
      </c>
      <c r="S277" s="36" t="str">
        <f t="shared" si="98"/>
        <v>No Custom4</v>
      </c>
      <c r="T277" s="36" t="str">
        <f t="shared" si="100"/>
        <v>FCCS_Entity Input</v>
      </c>
    </row>
    <row r="278" spans="1:20" x14ac:dyDescent="0.25">
      <c r="A278" s="539" t="s">
        <v>962</v>
      </c>
      <c r="B278" s="539" t="s">
        <v>280</v>
      </c>
      <c r="C278" s="532" t="str">
        <f t="shared" si="101"/>
        <v>Exp</v>
      </c>
      <c r="D278" s="533" t="str">
        <f>[1]!HsSetValue(E278,"FCC","Scenario#"&amp;Q278&amp;";Years#"&amp;J278&amp;";Period#"&amp;I278&amp;";View#"&amp;R278&amp;";Entity#"&amp;H278&amp;";Data Source#"&amp;K278&amp;";Account#"&amp;F278&amp;";Intercompany#"&amp;L278&amp;";Movement#"&amp;P278&amp;";Consolidation#"&amp;T278&amp;";Custom1#"&amp;M278&amp;";Custom2#"&amp;N278&amp;";Custom3#"&amp;O278&amp;";Custom4#"&amp;S278&amp;"")</f>
        <v>#Invalid Syntax</v>
      </c>
      <c r="E278" s="540">
        <f>+'Capital Assets'!$H$49</f>
        <v>0</v>
      </c>
      <c r="F278" s="36">
        <f>+$F$14</f>
        <v>1583000</v>
      </c>
      <c r="G278" s="36" t="s">
        <v>980</v>
      </c>
      <c r="H278" s="36" t="e">
        <f t="shared" si="97"/>
        <v>#N/A</v>
      </c>
      <c r="I278" s="36" t="str">
        <f t="shared" si="97"/>
        <v>Jun</v>
      </c>
      <c r="J278" s="36" t="str">
        <f t="shared" si="97"/>
        <v>FY25</v>
      </c>
      <c r="K278" s="36" t="str">
        <f t="shared" si="97"/>
        <v>FCCS_Other Data</v>
      </c>
      <c r="L278" s="36" t="str">
        <f t="shared" si="97"/>
        <v>FCCS_No Intercompany</v>
      </c>
      <c r="M278" s="36" t="s">
        <v>419</v>
      </c>
      <c r="N278" s="36" t="str">
        <f t="shared" si="97"/>
        <v>No Custom2</v>
      </c>
      <c r="O278" s="36" t="str">
        <f t="shared" si="97"/>
        <v>No Custom3</v>
      </c>
      <c r="P278" s="36" t="str">
        <f t="shared" si="102"/>
        <v>CA_EXP</v>
      </c>
      <c r="Q278" s="36" t="str">
        <f t="shared" si="98"/>
        <v>Actual</v>
      </c>
      <c r="R278" s="36" t="str">
        <f t="shared" si="98"/>
        <v>FCCS_YTD_Input</v>
      </c>
      <c r="S278" s="36" t="str">
        <f t="shared" si="98"/>
        <v>No Custom4</v>
      </c>
      <c r="T278" s="36" t="str">
        <f t="shared" si="100"/>
        <v>FCCS_Entity Input</v>
      </c>
    </row>
    <row r="279" spans="1:20" x14ac:dyDescent="0.25">
      <c r="D279" s="533"/>
    </row>
    <row r="280" spans="1:20" x14ac:dyDescent="0.25">
      <c r="D280" s="533"/>
    </row>
    <row r="281" spans="1:20" x14ac:dyDescent="0.25">
      <c r="A281" s="548" t="s">
        <v>962</v>
      </c>
      <c r="B281" s="548" t="s">
        <v>263</v>
      </c>
      <c r="C281" s="549" t="s">
        <v>984</v>
      </c>
      <c r="D281" s="533" t="str">
        <f>[1]!HsSetValue(E281,"FCC","Scenario#"&amp;Q281&amp;";Years#"&amp;J281&amp;";Period#"&amp;I281&amp;";View#"&amp;R281&amp;";Entity#"&amp;H281&amp;";Data Source#"&amp;K281&amp;";Account#"&amp;F281&amp;";Intercompany#"&amp;L281&amp;";Movement#"&amp;P281&amp;";Consolidation#"&amp;T281&amp;";Custom1#"&amp;M281&amp;";Custom2#"&amp;N281&amp;";Custom3#"&amp;O281&amp;";Custom4#"&amp;S281&amp;"")</f>
        <v>#Invalid Syntax</v>
      </c>
      <c r="E281" s="547">
        <f>+'Capital Assets'!$J$35</f>
        <v>0</v>
      </c>
      <c r="F281" s="550">
        <f>+$F$2</f>
        <v>1581000</v>
      </c>
      <c r="G281" s="550" t="s">
        <v>964</v>
      </c>
      <c r="H281" s="550" t="e">
        <f t="shared" ref="H281:O296" si="103">+H$2</f>
        <v>#N/A</v>
      </c>
      <c r="I281" s="550" t="str">
        <f t="shared" si="103"/>
        <v>Jun</v>
      </c>
      <c r="J281" s="550" t="str">
        <f t="shared" si="103"/>
        <v>FY25</v>
      </c>
      <c r="K281" s="550" t="str">
        <f t="shared" si="103"/>
        <v>FCCS_Other Data</v>
      </c>
      <c r="L281" s="550" t="str">
        <f t="shared" si="103"/>
        <v>FCCS_No Intercompany</v>
      </c>
      <c r="M281" s="36" t="s">
        <v>419</v>
      </c>
      <c r="N281" s="550" t="str">
        <f t="shared" si="103"/>
        <v>No Custom2</v>
      </c>
      <c r="O281" s="550" t="str">
        <f t="shared" si="103"/>
        <v>No Custom3</v>
      </c>
      <c r="P281" s="549" t="s">
        <v>984</v>
      </c>
      <c r="Q281" s="550" t="str">
        <f t="shared" ref="Q281:S296" si="104">+Q$2</f>
        <v>Actual</v>
      </c>
      <c r="R281" s="550" t="str">
        <f t="shared" si="104"/>
        <v>FCCS_YTD_Input</v>
      </c>
      <c r="S281" s="550" t="str">
        <f t="shared" ref="S281:S282" si="105">+S$2</f>
        <v>No Custom4</v>
      </c>
      <c r="T281" s="550" t="str">
        <f t="shared" si="100"/>
        <v>FCCS_Entity Input</v>
      </c>
    </row>
    <row r="282" spans="1:20" x14ac:dyDescent="0.25">
      <c r="A282" s="548" t="s">
        <v>962</v>
      </c>
      <c r="B282" s="548" t="s">
        <v>265</v>
      </c>
      <c r="C282" s="549" t="str">
        <f>+C281</f>
        <v>CA_CIP_ADJ</v>
      </c>
      <c r="D282" s="533" t="str">
        <f>[1]!HsSetValue(E282,"FCC","Scenario#"&amp;Q282&amp;";Years#"&amp;J282&amp;";Period#"&amp;I282&amp;";View#"&amp;R282&amp;";Entity#"&amp;H282&amp;";Data Source#"&amp;K282&amp;";Account#"&amp;F282&amp;";Intercompany#"&amp;L282&amp;";Movement#"&amp;P282&amp;";Consolidation#"&amp;T282&amp;";Custom1#"&amp;M282&amp;";Custom2#"&amp;N282&amp;";Custom3#"&amp;O282&amp;";Custom4#"&amp;S282&amp;"")</f>
        <v>#Invalid Syntax</v>
      </c>
      <c r="E282" s="547">
        <f>+'Capital Assets'!$J$36</f>
        <v>0</v>
      </c>
      <c r="F282" s="550">
        <f>+$F$3</f>
        <v>1571000</v>
      </c>
      <c r="G282" s="550" t="s">
        <v>966</v>
      </c>
      <c r="H282" s="550" t="e">
        <f t="shared" si="103"/>
        <v>#N/A</v>
      </c>
      <c r="I282" s="550" t="str">
        <f t="shared" si="103"/>
        <v>Jun</v>
      </c>
      <c r="J282" s="550" t="str">
        <f t="shared" si="103"/>
        <v>FY25</v>
      </c>
      <c r="K282" s="550" t="str">
        <f t="shared" si="103"/>
        <v>FCCS_Other Data</v>
      </c>
      <c r="L282" s="550" t="str">
        <f t="shared" si="103"/>
        <v>FCCS_No Intercompany</v>
      </c>
      <c r="M282" s="36" t="s">
        <v>419</v>
      </c>
      <c r="N282" s="550" t="str">
        <f t="shared" si="103"/>
        <v>No Custom2</v>
      </c>
      <c r="O282" s="550" t="str">
        <f t="shared" si="103"/>
        <v>No Custom3</v>
      </c>
      <c r="P282" s="550" t="str">
        <f>+P281</f>
        <v>CA_CIP_ADJ</v>
      </c>
      <c r="Q282" s="550" t="str">
        <f t="shared" si="104"/>
        <v>Actual</v>
      </c>
      <c r="R282" s="550" t="str">
        <f t="shared" si="104"/>
        <v>FCCS_YTD_Input</v>
      </c>
      <c r="S282" s="550" t="str">
        <f t="shared" si="105"/>
        <v>No Custom4</v>
      </c>
      <c r="T282" s="550" t="str">
        <f t="shared" si="100"/>
        <v>FCCS_Entity Input</v>
      </c>
    </row>
    <row r="283" spans="1:20" x14ac:dyDescent="0.25">
      <c r="A283" s="548" t="s">
        <v>962</v>
      </c>
      <c r="B283" s="548" t="s">
        <v>266</v>
      </c>
      <c r="C283" s="549" t="str">
        <f t="shared" ref="C283:C293" si="106">+C282</f>
        <v>CA_CIP_ADJ</v>
      </c>
      <c r="D283" s="533" t="str">
        <f>[1]!HsSetValue(E283,"FCC","Scenario#"&amp;Q283&amp;";Years#"&amp;J283&amp;";Period#"&amp;I283&amp;";View#"&amp;R283&amp;";Entity#"&amp;H283&amp;";Data Source#"&amp;K283&amp;";Account#"&amp;F283&amp;";Intercompany#"&amp;L283&amp;";Movement#"&amp;P283&amp;";Consolidation#"&amp;T283&amp;";Custom1#"&amp;M283&amp;";Custom2#"&amp;N283&amp;";Custom3#"&amp;O283&amp;";Custom4#"&amp;S283&amp;"")</f>
        <v>#Invalid Syntax</v>
      </c>
      <c r="E283" s="547">
        <f>+'Capital Assets'!$J$37</f>
        <v>0</v>
      </c>
      <c r="F283" s="550">
        <f>+$F$4</f>
        <v>1572000</v>
      </c>
      <c r="G283" s="550" t="s">
        <v>967</v>
      </c>
      <c r="H283" s="550" t="e">
        <f t="shared" si="103"/>
        <v>#N/A</v>
      </c>
      <c r="I283" s="550" t="str">
        <f t="shared" si="103"/>
        <v>Jun</v>
      </c>
      <c r="J283" s="550" t="str">
        <f t="shared" si="103"/>
        <v>FY25</v>
      </c>
      <c r="K283" s="550" t="str">
        <f t="shared" si="103"/>
        <v>FCCS_Other Data</v>
      </c>
      <c r="L283" s="550" t="str">
        <f t="shared" si="103"/>
        <v>FCCS_No Intercompany</v>
      </c>
      <c r="M283" s="36" t="s">
        <v>419</v>
      </c>
      <c r="N283" s="550" t="str">
        <f t="shared" si="103"/>
        <v>No Custom2</v>
      </c>
      <c r="O283" s="550" t="str">
        <f t="shared" si="103"/>
        <v>No Custom3</v>
      </c>
      <c r="P283" s="550" t="str">
        <f t="shared" ref="P283:P293" si="107">+P282</f>
        <v>CA_CIP_ADJ</v>
      </c>
      <c r="Q283" s="550" t="str">
        <f t="shared" si="104"/>
        <v>Actual</v>
      </c>
      <c r="R283" s="550" t="str">
        <f t="shared" si="104"/>
        <v>FCCS_YTD_Input</v>
      </c>
      <c r="S283" s="550" t="str">
        <f t="shared" si="104"/>
        <v>No Custom4</v>
      </c>
      <c r="T283" s="550" t="str">
        <f t="shared" si="100"/>
        <v>FCCS_Entity Input</v>
      </c>
    </row>
    <row r="284" spans="1:20" x14ac:dyDescent="0.25">
      <c r="A284" s="548" t="s">
        <v>962</v>
      </c>
      <c r="B284" s="548" t="s">
        <v>267</v>
      </c>
      <c r="C284" s="549" t="str">
        <f t="shared" si="106"/>
        <v>CA_CIP_ADJ</v>
      </c>
      <c r="D284" s="533" t="str">
        <f>[1]!HsSetValue(E284,"FCC","Scenario#"&amp;Q284&amp;";Years#"&amp;J284&amp;";Period#"&amp;I284&amp;";View#"&amp;R284&amp;";Entity#"&amp;H284&amp;";Data Source#"&amp;K284&amp;";Account#"&amp;F284&amp;";Intercompany#"&amp;L284&amp;";Movement#"&amp;P284&amp;";Consolidation#"&amp;T284&amp;";Custom1#"&amp;M284&amp;";Custom2#"&amp;N284&amp;";Custom3#"&amp;O284&amp;";Custom4#"&amp;S284&amp;"")</f>
        <v>#Invalid Syntax</v>
      </c>
      <c r="E284" s="547">
        <f>+'Capital Assets'!$J$38</f>
        <v>0</v>
      </c>
      <c r="F284" s="550">
        <f>+$F$5</f>
        <v>1577000</v>
      </c>
      <c r="G284" s="550" t="s">
        <v>968</v>
      </c>
      <c r="H284" s="550" t="e">
        <f t="shared" si="103"/>
        <v>#N/A</v>
      </c>
      <c r="I284" s="550" t="str">
        <f t="shared" si="103"/>
        <v>Jun</v>
      </c>
      <c r="J284" s="550" t="str">
        <f t="shared" si="103"/>
        <v>FY25</v>
      </c>
      <c r="K284" s="550" t="str">
        <f t="shared" si="103"/>
        <v>FCCS_Other Data</v>
      </c>
      <c r="L284" s="550" t="str">
        <f t="shared" si="103"/>
        <v>FCCS_No Intercompany</v>
      </c>
      <c r="M284" s="36" t="s">
        <v>419</v>
      </c>
      <c r="N284" s="550" t="str">
        <f t="shared" si="103"/>
        <v>No Custom2</v>
      </c>
      <c r="O284" s="550" t="str">
        <f t="shared" si="103"/>
        <v>No Custom3</v>
      </c>
      <c r="P284" s="550" t="str">
        <f t="shared" si="107"/>
        <v>CA_CIP_ADJ</v>
      </c>
      <c r="Q284" s="550" t="str">
        <f t="shared" si="104"/>
        <v>Actual</v>
      </c>
      <c r="R284" s="550" t="str">
        <f t="shared" si="104"/>
        <v>FCCS_YTD_Input</v>
      </c>
      <c r="S284" s="550" t="str">
        <f t="shared" si="104"/>
        <v>No Custom4</v>
      </c>
      <c r="T284" s="550" t="str">
        <f t="shared" si="100"/>
        <v>FCCS_Entity Input</v>
      </c>
    </row>
    <row r="285" spans="1:20" x14ac:dyDescent="0.25">
      <c r="A285" s="548" t="s">
        <v>962</v>
      </c>
      <c r="B285" s="548" t="s">
        <v>324</v>
      </c>
      <c r="C285" s="549" t="str">
        <f t="shared" si="106"/>
        <v>CA_CIP_ADJ</v>
      </c>
      <c r="D285" s="533" t="str">
        <f>[1]!HsSetValue(E285,"FCC","Scenario#"&amp;Q285&amp;";Years#"&amp;J285&amp;";Period#"&amp;I285&amp;";View#"&amp;R285&amp;";Entity#"&amp;H285&amp;";Data Source#"&amp;K285&amp;";Account#"&amp;F285&amp;";Intercompany#"&amp;L285&amp;";Movement#"&amp;P285&amp;";Consolidation#"&amp;T285&amp;";Custom1#"&amp;M285&amp;";Custom2#"&amp;N285&amp;";Custom3#"&amp;O285&amp;";Custom4#"&amp;S285&amp;"")</f>
        <v>#Invalid Syntax</v>
      </c>
      <c r="E285" s="547">
        <f>+'Capital Assets'!$J$39</f>
        <v>0</v>
      </c>
      <c r="F285" s="550">
        <f>+$F$6</f>
        <v>1573000</v>
      </c>
      <c r="G285" s="550" t="s">
        <v>969</v>
      </c>
      <c r="H285" s="550" t="e">
        <f t="shared" si="103"/>
        <v>#N/A</v>
      </c>
      <c r="I285" s="550" t="str">
        <f t="shared" si="103"/>
        <v>Jun</v>
      </c>
      <c r="J285" s="550" t="str">
        <f t="shared" si="103"/>
        <v>FY25</v>
      </c>
      <c r="K285" s="550" t="str">
        <f t="shared" si="103"/>
        <v>FCCS_Other Data</v>
      </c>
      <c r="L285" s="550" t="str">
        <f t="shared" si="103"/>
        <v>FCCS_No Intercompany</v>
      </c>
      <c r="M285" s="36" t="s">
        <v>419</v>
      </c>
      <c r="N285" s="550" t="str">
        <f t="shared" si="103"/>
        <v>No Custom2</v>
      </c>
      <c r="O285" s="550" t="str">
        <f t="shared" si="103"/>
        <v>No Custom3</v>
      </c>
      <c r="P285" s="550" t="str">
        <f t="shared" si="107"/>
        <v>CA_CIP_ADJ</v>
      </c>
      <c r="Q285" s="550" t="str">
        <f t="shared" si="104"/>
        <v>Actual</v>
      </c>
      <c r="R285" s="550" t="str">
        <f t="shared" si="104"/>
        <v>FCCS_YTD_Input</v>
      </c>
      <c r="S285" s="550" t="str">
        <f t="shared" si="104"/>
        <v>No Custom4</v>
      </c>
      <c r="T285" s="550" t="str">
        <f t="shared" si="100"/>
        <v>FCCS_Entity Input</v>
      </c>
    </row>
    <row r="286" spans="1:20" x14ac:dyDescent="0.25">
      <c r="A286" s="548" t="s">
        <v>962</v>
      </c>
      <c r="B286" s="548" t="s">
        <v>269</v>
      </c>
      <c r="C286" s="549" t="str">
        <f t="shared" si="106"/>
        <v>CA_CIP_ADJ</v>
      </c>
      <c r="D286" s="533" t="str">
        <f>[1]!HsSetValue(E286,"FCC","Scenario#"&amp;Q286&amp;";Years#"&amp;J286&amp;";Period#"&amp;I286&amp;";View#"&amp;R286&amp;";Entity#"&amp;H286&amp;";Data Source#"&amp;K286&amp;";Account#"&amp;F286&amp;";Intercompany#"&amp;L286&amp;";Movement#"&amp;P286&amp;";Consolidation#"&amp;T286&amp;";Custom1#"&amp;M286&amp;";Custom2#"&amp;N286&amp;";Custom3#"&amp;O286&amp;";Custom4#"&amp;S286&amp;"")</f>
        <v>#Invalid Syntax</v>
      </c>
      <c r="E286" s="547">
        <f>+'Capital Assets'!$J$40</f>
        <v>0</v>
      </c>
      <c r="F286" s="550">
        <f>+$F$7</f>
        <v>1575000</v>
      </c>
      <c r="G286" s="550" t="s">
        <v>970</v>
      </c>
      <c r="H286" s="550" t="e">
        <f t="shared" si="103"/>
        <v>#N/A</v>
      </c>
      <c r="I286" s="550" t="str">
        <f t="shared" si="103"/>
        <v>Jun</v>
      </c>
      <c r="J286" s="550" t="str">
        <f t="shared" si="103"/>
        <v>FY25</v>
      </c>
      <c r="K286" s="550" t="str">
        <f t="shared" si="103"/>
        <v>FCCS_Other Data</v>
      </c>
      <c r="L286" s="550" t="str">
        <f t="shared" si="103"/>
        <v>FCCS_No Intercompany</v>
      </c>
      <c r="M286" s="36" t="s">
        <v>419</v>
      </c>
      <c r="N286" s="550" t="str">
        <f t="shared" si="103"/>
        <v>No Custom2</v>
      </c>
      <c r="O286" s="550" t="str">
        <f t="shared" si="103"/>
        <v>No Custom3</v>
      </c>
      <c r="P286" s="550" t="str">
        <f t="shared" si="107"/>
        <v>CA_CIP_ADJ</v>
      </c>
      <c r="Q286" s="550" t="str">
        <f t="shared" si="104"/>
        <v>Actual</v>
      </c>
      <c r="R286" s="550" t="str">
        <f t="shared" si="104"/>
        <v>FCCS_YTD_Input</v>
      </c>
      <c r="S286" s="550" t="str">
        <f t="shared" si="104"/>
        <v>No Custom4</v>
      </c>
      <c r="T286" s="550" t="str">
        <f t="shared" si="100"/>
        <v>FCCS_Entity Input</v>
      </c>
    </row>
    <row r="287" spans="1:20" x14ac:dyDescent="0.25">
      <c r="A287" s="548" t="s">
        <v>962</v>
      </c>
      <c r="B287" s="548" t="s">
        <v>271</v>
      </c>
      <c r="C287" s="549" t="str">
        <f t="shared" si="106"/>
        <v>CA_CIP_ADJ</v>
      </c>
      <c r="D287" s="533" t="str">
        <f>[1]!HsSetValue(E287,"FCC","Scenario#"&amp;Q287&amp;";Years#"&amp;J287&amp;";Period#"&amp;I287&amp;";View#"&amp;R287&amp;";Entity#"&amp;H287&amp;";Data Source#"&amp;K287&amp;";Account#"&amp;F287&amp;";Intercompany#"&amp;L287&amp;";Movement#"&amp;P287&amp;";Consolidation#"&amp;T287&amp;";Custom1#"&amp;M287&amp;";Custom2#"&amp;N287&amp;";Custom3#"&amp;O287&amp;";Custom4#"&amp;S287&amp;"")</f>
        <v>#Invalid Syntax</v>
      </c>
      <c r="E287" s="547">
        <f>+'Capital Assets'!$J$41</f>
        <v>0</v>
      </c>
      <c r="F287" s="550">
        <f>+$F$8</f>
        <v>1576000</v>
      </c>
      <c r="G287" s="550" t="s">
        <v>971</v>
      </c>
      <c r="H287" s="550" t="e">
        <f t="shared" si="103"/>
        <v>#N/A</v>
      </c>
      <c r="I287" s="550" t="str">
        <f t="shared" si="103"/>
        <v>Jun</v>
      </c>
      <c r="J287" s="550" t="str">
        <f t="shared" si="103"/>
        <v>FY25</v>
      </c>
      <c r="K287" s="550" t="str">
        <f t="shared" si="103"/>
        <v>FCCS_Other Data</v>
      </c>
      <c r="L287" s="550" t="str">
        <f t="shared" si="103"/>
        <v>FCCS_No Intercompany</v>
      </c>
      <c r="M287" s="36" t="s">
        <v>419</v>
      </c>
      <c r="N287" s="550" t="str">
        <f t="shared" si="103"/>
        <v>No Custom2</v>
      </c>
      <c r="O287" s="550" t="str">
        <f t="shared" si="103"/>
        <v>No Custom3</v>
      </c>
      <c r="P287" s="550" t="str">
        <f t="shared" si="107"/>
        <v>CA_CIP_ADJ</v>
      </c>
      <c r="Q287" s="550" t="str">
        <f t="shared" si="104"/>
        <v>Actual</v>
      </c>
      <c r="R287" s="550" t="str">
        <f t="shared" si="104"/>
        <v>FCCS_YTD_Input</v>
      </c>
      <c r="S287" s="550" t="str">
        <f t="shared" si="104"/>
        <v>No Custom4</v>
      </c>
      <c r="T287" s="550" t="str">
        <f t="shared" si="100"/>
        <v>FCCS_Entity Input</v>
      </c>
    </row>
    <row r="288" spans="1:20" x14ac:dyDescent="0.25">
      <c r="A288" s="548" t="s">
        <v>962</v>
      </c>
      <c r="B288" s="548" t="s">
        <v>272</v>
      </c>
      <c r="C288" s="549" t="str">
        <f t="shared" si="106"/>
        <v>CA_CIP_ADJ</v>
      </c>
      <c r="D288" s="533" t="str">
        <f>[1]!HsSetValue(E288,"FCC","Scenario#"&amp;Q288&amp;";Years#"&amp;J288&amp;";Period#"&amp;I288&amp;";View#"&amp;R288&amp;";Entity#"&amp;H288&amp;";Data Source#"&amp;K288&amp;";Account#"&amp;F288&amp;";Intercompany#"&amp;L288&amp;";Movement#"&amp;P288&amp;";Consolidation#"&amp;T288&amp;";Custom1#"&amp;M288&amp;";Custom2#"&amp;N288&amp;";Custom3#"&amp;O288&amp;";Custom4#"&amp;S288&amp;"")</f>
        <v>#Invalid Syntax</v>
      </c>
      <c r="E288" s="547">
        <f>+'Capital Assets'!$J$42</f>
        <v>0</v>
      </c>
      <c r="F288" s="550">
        <f>+$F$9</f>
        <v>1582000</v>
      </c>
      <c r="G288" s="550" t="s">
        <v>972</v>
      </c>
      <c r="H288" s="550" t="e">
        <f t="shared" si="103"/>
        <v>#N/A</v>
      </c>
      <c r="I288" s="550" t="str">
        <f t="shared" si="103"/>
        <v>Jun</v>
      </c>
      <c r="J288" s="550" t="str">
        <f t="shared" si="103"/>
        <v>FY25</v>
      </c>
      <c r="K288" s="550" t="str">
        <f t="shared" si="103"/>
        <v>FCCS_Other Data</v>
      </c>
      <c r="L288" s="550" t="str">
        <f t="shared" si="103"/>
        <v>FCCS_No Intercompany</v>
      </c>
      <c r="M288" s="36" t="s">
        <v>419</v>
      </c>
      <c r="N288" s="550" t="str">
        <f t="shared" si="103"/>
        <v>No Custom2</v>
      </c>
      <c r="O288" s="550" t="str">
        <f t="shared" si="103"/>
        <v>No Custom3</v>
      </c>
      <c r="P288" s="550" t="str">
        <f t="shared" si="107"/>
        <v>CA_CIP_ADJ</v>
      </c>
      <c r="Q288" s="550" t="str">
        <f t="shared" si="104"/>
        <v>Actual</v>
      </c>
      <c r="R288" s="550" t="str">
        <f t="shared" si="104"/>
        <v>FCCS_YTD_Input</v>
      </c>
      <c r="S288" s="550" t="str">
        <f t="shared" si="104"/>
        <v>No Custom4</v>
      </c>
      <c r="T288" s="550" t="str">
        <f t="shared" si="100"/>
        <v>FCCS_Entity Input</v>
      </c>
    </row>
    <row r="289" spans="1:20" x14ac:dyDescent="0.25">
      <c r="A289" s="548" t="s">
        <v>962</v>
      </c>
      <c r="B289" s="548" t="s">
        <v>273</v>
      </c>
      <c r="C289" s="549" t="str">
        <f t="shared" si="106"/>
        <v>CA_CIP_ADJ</v>
      </c>
      <c r="D289" s="533" t="str">
        <f>[1]!HsSetValue(E289,"FCC","Scenario#"&amp;Q289&amp;";Years#"&amp;J289&amp;";Period#"&amp;I289&amp;";View#"&amp;R289&amp;";Entity#"&amp;H289&amp;";Data Source#"&amp;K289&amp;";Account#"&amp;F289&amp;";Intercompany#"&amp;L289&amp;";Movement#"&amp;P289&amp;";Consolidation#"&amp;T289&amp;";Custom1#"&amp;M289&amp;";Custom2#"&amp;N289&amp;";Custom3#"&amp;O289&amp;";Custom4#"&amp;S289&amp;"")</f>
        <v>#Invalid Syntax</v>
      </c>
      <c r="E289" s="547">
        <f>+'Capital Assets'!$J$43</f>
        <v>0</v>
      </c>
      <c r="F289" s="550">
        <f>+$F$10</f>
        <v>1574000</v>
      </c>
      <c r="G289" s="550" t="s">
        <v>973</v>
      </c>
      <c r="H289" s="550" t="e">
        <f t="shared" si="103"/>
        <v>#N/A</v>
      </c>
      <c r="I289" s="550" t="str">
        <f t="shared" si="103"/>
        <v>Jun</v>
      </c>
      <c r="J289" s="550" t="str">
        <f t="shared" si="103"/>
        <v>FY25</v>
      </c>
      <c r="K289" s="550" t="str">
        <f t="shared" si="103"/>
        <v>FCCS_Other Data</v>
      </c>
      <c r="L289" s="550" t="str">
        <f t="shared" si="103"/>
        <v>FCCS_No Intercompany</v>
      </c>
      <c r="M289" s="36" t="s">
        <v>419</v>
      </c>
      <c r="N289" s="550" t="str">
        <f t="shared" si="103"/>
        <v>No Custom2</v>
      </c>
      <c r="O289" s="550" t="str">
        <f t="shared" si="103"/>
        <v>No Custom3</v>
      </c>
      <c r="P289" s="550" t="str">
        <f t="shared" si="107"/>
        <v>CA_CIP_ADJ</v>
      </c>
      <c r="Q289" s="550" t="str">
        <f t="shared" si="104"/>
        <v>Actual</v>
      </c>
      <c r="R289" s="550" t="str">
        <f t="shared" si="104"/>
        <v>FCCS_YTD_Input</v>
      </c>
      <c r="S289" s="550" t="str">
        <f t="shared" si="104"/>
        <v>No Custom4</v>
      </c>
      <c r="T289" s="550" t="str">
        <f t="shared" si="100"/>
        <v>FCCS_Entity Input</v>
      </c>
    </row>
    <row r="290" spans="1:20" x14ac:dyDescent="0.25">
      <c r="A290" s="548" t="s">
        <v>962</v>
      </c>
      <c r="B290" s="548" t="s">
        <v>974</v>
      </c>
      <c r="C290" s="549" t="str">
        <f t="shared" si="106"/>
        <v>CA_CIP_ADJ</v>
      </c>
      <c r="D290" s="533" t="str">
        <f>[1]!HsSetValue(E290,"FCC","Scenario#"&amp;Q290&amp;";Years#"&amp;J290&amp;";Period#"&amp;I290&amp;";View#"&amp;R290&amp;";Entity#"&amp;H290&amp;";Data Source#"&amp;K290&amp;";Account#"&amp;F290&amp;";Intercompany#"&amp;L290&amp;";Movement#"&amp;P290&amp;";Consolidation#"&amp;T290&amp;";Custom1#"&amp;M290&amp;";Custom2#"&amp;N290&amp;";Custom3#"&amp;O290&amp;";Custom4#"&amp;S290&amp;"")</f>
        <v>#Invalid Syntax</v>
      </c>
      <c r="E290" s="547">
        <f>+'Capital Assets'!$J$45</f>
        <v>0</v>
      </c>
      <c r="F290" s="550">
        <f>+$F$11</f>
        <v>1574100</v>
      </c>
      <c r="G290" s="550" t="s">
        <v>975</v>
      </c>
      <c r="H290" s="550" t="e">
        <f t="shared" si="103"/>
        <v>#N/A</v>
      </c>
      <c r="I290" s="550" t="str">
        <f t="shared" si="103"/>
        <v>Jun</v>
      </c>
      <c r="J290" s="550" t="str">
        <f t="shared" si="103"/>
        <v>FY25</v>
      </c>
      <c r="K290" s="550" t="str">
        <f t="shared" si="103"/>
        <v>FCCS_Other Data</v>
      </c>
      <c r="L290" s="550" t="str">
        <f t="shared" si="103"/>
        <v>FCCS_No Intercompany</v>
      </c>
      <c r="M290" s="36" t="s">
        <v>419</v>
      </c>
      <c r="N290" s="550" t="str">
        <f t="shared" si="103"/>
        <v>No Custom2</v>
      </c>
      <c r="O290" s="550" t="str">
        <f t="shared" si="103"/>
        <v>No Custom3</v>
      </c>
      <c r="P290" s="550" t="str">
        <f t="shared" si="107"/>
        <v>CA_CIP_ADJ</v>
      </c>
      <c r="Q290" s="550" t="str">
        <f t="shared" si="104"/>
        <v>Actual</v>
      </c>
      <c r="R290" s="550" t="str">
        <f t="shared" si="104"/>
        <v>FCCS_YTD_Input</v>
      </c>
      <c r="S290" s="550" t="str">
        <f t="shared" si="104"/>
        <v>No Custom4</v>
      </c>
      <c r="T290" s="550" t="str">
        <f t="shared" si="100"/>
        <v>FCCS_Entity Input</v>
      </c>
    </row>
    <row r="291" spans="1:20" x14ac:dyDescent="0.25">
      <c r="A291" s="548" t="s">
        <v>962</v>
      </c>
      <c r="B291" s="548" t="s">
        <v>976</v>
      </c>
      <c r="C291" s="549" t="str">
        <f t="shared" si="106"/>
        <v>CA_CIP_ADJ</v>
      </c>
      <c r="D291" s="533" t="str">
        <f>[1]!HsSetValue(E291,"FCC","Scenario#"&amp;Q291&amp;";Years#"&amp;J291&amp;";Period#"&amp;I291&amp;";View#"&amp;R291&amp;";Entity#"&amp;H291&amp;";Data Source#"&amp;K291&amp;";Account#"&amp;F291&amp;";Intercompany#"&amp;L291&amp;";Movement#"&amp;P291&amp;";Consolidation#"&amp;T291&amp;";Custom1#"&amp;M291&amp;";Custom2#"&amp;N291&amp;";Custom3#"&amp;O291&amp;";Custom4#"&amp;S291&amp;"")</f>
        <v>#Invalid Syntax</v>
      </c>
      <c r="E291" s="547">
        <f>+'Capital Assets'!$J$46</f>
        <v>0</v>
      </c>
      <c r="F291" s="550">
        <f>+$F$12</f>
        <v>1574200</v>
      </c>
      <c r="G291" s="550" t="s">
        <v>977</v>
      </c>
      <c r="H291" s="550" t="e">
        <f t="shared" si="103"/>
        <v>#N/A</v>
      </c>
      <c r="I291" s="550" t="str">
        <f t="shared" si="103"/>
        <v>Jun</v>
      </c>
      <c r="J291" s="550" t="str">
        <f t="shared" si="103"/>
        <v>FY25</v>
      </c>
      <c r="K291" s="550" t="str">
        <f t="shared" si="103"/>
        <v>FCCS_Other Data</v>
      </c>
      <c r="L291" s="550" t="str">
        <f t="shared" si="103"/>
        <v>FCCS_No Intercompany</v>
      </c>
      <c r="M291" s="36" t="s">
        <v>419</v>
      </c>
      <c r="N291" s="550" t="str">
        <f t="shared" si="103"/>
        <v>No Custom2</v>
      </c>
      <c r="O291" s="550" t="str">
        <f t="shared" si="103"/>
        <v>No Custom3</v>
      </c>
      <c r="P291" s="550" t="str">
        <f t="shared" si="107"/>
        <v>CA_CIP_ADJ</v>
      </c>
      <c r="Q291" s="550" t="str">
        <f t="shared" si="104"/>
        <v>Actual</v>
      </c>
      <c r="R291" s="550" t="str">
        <f t="shared" si="104"/>
        <v>FCCS_YTD_Input</v>
      </c>
      <c r="S291" s="550" t="str">
        <f t="shared" si="104"/>
        <v>No Custom4</v>
      </c>
      <c r="T291" s="550" t="str">
        <f t="shared" si="100"/>
        <v>FCCS_Entity Input</v>
      </c>
    </row>
    <row r="292" spans="1:20" x14ac:dyDescent="0.25">
      <c r="A292" s="548" t="s">
        <v>962</v>
      </c>
      <c r="B292" s="548" t="s">
        <v>978</v>
      </c>
      <c r="C292" s="549" t="str">
        <f t="shared" si="106"/>
        <v>CA_CIP_ADJ</v>
      </c>
      <c r="D292" s="533" t="str">
        <f>[1]!HsSetValue(E292,"FCC","Scenario#"&amp;Q292&amp;";Years#"&amp;J292&amp;";Period#"&amp;I292&amp;";View#"&amp;R292&amp;";Entity#"&amp;H292&amp;";Data Source#"&amp;K292&amp;";Account#"&amp;F292&amp;";Intercompany#"&amp;L292&amp;";Movement#"&amp;P292&amp;";Consolidation#"&amp;T292&amp;";Custom1#"&amp;M292&amp;";Custom2#"&amp;N292&amp;";Custom3#"&amp;O292&amp;";Custom4#"&amp;S292&amp;"")</f>
        <v>#Invalid Syntax</v>
      </c>
      <c r="E292" s="547">
        <f>+'Capital Assets'!$J$47</f>
        <v>0</v>
      </c>
      <c r="F292" s="550">
        <f>+$F$13</f>
        <v>1584000</v>
      </c>
      <c r="G292" s="550" t="s">
        <v>979</v>
      </c>
      <c r="H292" s="550" t="e">
        <f t="shared" si="103"/>
        <v>#N/A</v>
      </c>
      <c r="I292" s="550" t="str">
        <f t="shared" si="103"/>
        <v>Jun</v>
      </c>
      <c r="J292" s="550" t="str">
        <f t="shared" si="103"/>
        <v>FY25</v>
      </c>
      <c r="K292" s="550" t="str">
        <f t="shared" si="103"/>
        <v>FCCS_Other Data</v>
      </c>
      <c r="L292" s="550" t="str">
        <f t="shared" si="103"/>
        <v>FCCS_No Intercompany</v>
      </c>
      <c r="M292" s="36" t="s">
        <v>419</v>
      </c>
      <c r="N292" s="550" t="str">
        <f t="shared" si="103"/>
        <v>No Custom2</v>
      </c>
      <c r="O292" s="550" t="str">
        <f t="shared" si="103"/>
        <v>No Custom3</v>
      </c>
      <c r="P292" s="550" t="str">
        <f t="shared" si="107"/>
        <v>CA_CIP_ADJ</v>
      </c>
      <c r="Q292" s="550" t="str">
        <f t="shared" si="104"/>
        <v>Actual</v>
      </c>
      <c r="R292" s="550" t="str">
        <f t="shared" si="104"/>
        <v>FCCS_YTD_Input</v>
      </c>
      <c r="S292" s="550" t="str">
        <f t="shared" si="104"/>
        <v>No Custom4</v>
      </c>
      <c r="T292" s="550" t="str">
        <f t="shared" si="100"/>
        <v>FCCS_Entity Input</v>
      </c>
    </row>
    <row r="293" spans="1:20" x14ac:dyDescent="0.25">
      <c r="A293" s="548" t="s">
        <v>962</v>
      </c>
      <c r="B293" s="548" t="s">
        <v>280</v>
      </c>
      <c r="C293" s="549" t="str">
        <f t="shared" si="106"/>
        <v>CA_CIP_ADJ</v>
      </c>
      <c r="D293" s="533" t="str">
        <f>[1]!HsSetValue(E293,"FCC","Scenario#"&amp;Q293&amp;";Years#"&amp;J293&amp;";Period#"&amp;I293&amp;";View#"&amp;R293&amp;";Entity#"&amp;H293&amp;";Data Source#"&amp;K293&amp;";Account#"&amp;F293&amp;";Intercompany#"&amp;L293&amp;";Movement#"&amp;P293&amp;";Consolidation#"&amp;T293&amp;";Custom1#"&amp;M293&amp;";Custom2#"&amp;N293&amp;";Custom3#"&amp;O293&amp;";Custom4#"&amp;S293&amp;"")</f>
        <v>#Invalid Syntax</v>
      </c>
      <c r="E293" s="547">
        <f>+'Capital Assets'!$J$49</f>
        <v>0</v>
      </c>
      <c r="F293" s="550">
        <f>+$F$14</f>
        <v>1583000</v>
      </c>
      <c r="G293" s="550" t="s">
        <v>980</v>
      </c>
      <c r="H293" s="550" t="e">
        <f t="shared" si="103"/>
        <v>#N/A</v>
      </c>
      <c r="I293" s="550" t="str">
        <f t="shared" si="103"/>
        <v>Jun</v>
      </c>
      <c r="J293" s="550" t="str">
        <f t="shared" si="103"/>
        <v>FY25</v>
      </c>
      <c r="K293" s="550" t="str">
        <f t="shared" si="103"/>
        <v>FCCS_Other Data</v>
      </c>
      <c r="L293" s="550" t="str">
        <f t="shared" si="103"/>
        <v>FCCS_No Intercompany</v>
      </c>
      <c r="M293" s="36" t="s">
        <v>419</v>
      </c>
      <c r="N293" s="550" t="str">
        <f t="shared" si="103"/>
        <v>No Custom2</v>
      </c>
      <c r="O293" s="550" t="str">
        <f t="shared" si="103"/>
        <v>No Custom3</v>
      </c>
      <c r="P293" s="550" t="str">
        <f t="shared" si="107"/>
        <v>CA_CIP_ADJ</v>
      </c>
      <c r="Q293" s="550" t="str">
        <f t="shared" si="104"/>
        <v>Actual</v>
      </c>
      <c r="R293" s="550" t="str">
        <f t="shared" si="104"/>
        <v>FCCS_YTD_Input</v>
      </c>
      <c r="S293" s="550" t="str">
        <f t="shared" si="104"/>
        <v>No Custom4</v>
      </c>
      <c r="T293" s="550" t="str">
        <f t="shared" si="100"/>
        <v>FCCS_Entity Input</v>
      </c>
    </row>
    <row r="294" spans="1:20" x14ac:dyDescent="0.25">
      <c r="D294" s="533"/>
    </row>
    <row r="295" spans="1:20" x14ac:dyDescent="0.25">
      <c r="A295" s="539" t="s">
        <v>962</v>
      </c>
      <c r="B295" s="539" t="s">
        <v>263</v>
      </c>
      <c r="C295" s="532" t="s">
        <v>985</v>
      </c>
      <c r="D295" s="533" t="str">
        <f>[1]!HsSetValue(E295,"FCC","Scenario#"&amp;Q295&amp;";Years#"&amp;J295&amp;";Period#"&amp;I295&amp;";View#"&amp;R295&amp;";Entity#"&amp;H295&amp;";Data Source#"&amp;K295&amp;";Account#"&amp;F295&amp;";Intercompany#"&amp;L295&amp;";Movement#"&amp;P295&amp;";Consolidation#"&amp;T295&amp;";Custom1#"&amp;M295&amp;";Custom2#"&amp;N295&amp;";Custom3#"&amp;O295&amp;";Custom4#"&amp;S295&amp;"")</f>
        <v>#Invalid Syntax</v>
      </c>
      <c r="E295" s="540">
        <f>+'Capital Assets'!$K$35</f>
        <v>0</v>
      </c>
      <c r="F295" s="36">
        <f>+$F$2</f>
        <v>1581000</v>
      </c>
      <c r="G295" s="36" t="s">
        <v>964</v>
      </c>
      <c r="H295" s="36" t="e">
        <f t="shared" si="103"/>
        <v>#N/A</v>
      </c>
      <c r="I295" s="36" t="str">
        <f t="shared" si="103"/>
        <v>Jun</v>
      </c>
      <c r="J295" s="36" t="str">
        <f t="shared" si="103"/>
        <v>FY25</v>
      </c>
      <c r="K295" s="36" t="str">
        <f t="shared" si="103"/>
        <v>FCCS_Other Data</v>
      </c>
      <c r="L295" s="36" t="str">
        <f t="shared" si="103"/>
        <v>FCCS_No Intercompany</v>
      </c>
      <c r="M295" s="36" t="s">
        <v>419</v>
      </c>
      <c r="N295" s="36" t="str">
        <f t="shared" si="103"/>
        <v>No Custom2</v>
      </c>
      <c r="O295" s="36" t="str">
        <f t="shared" si="103"/>
        <v>No Custom3</v>
      </c>
      <c r="P295" s="532" t="s">
        <v>986</v>
      </c>
      <c r="Q295" s="36" t="str">
        <f t="shared" si="104"/>
        <v>Actual</v>
      </c>
      <c r="R295" s="36" t="str">
        <f t="shared" si="104"/>
        <v>FCCS_YTD_Input</v>
      </c>
      <c r="S295" s="36" t="str">
        <f t="shared" si="104"/>
        <v>No Custom4</v>
      </c>
      <c r="T295" s="36" t="str">
        <f t="shared" si="100"/>
        <v>FCCS_Entity Input</v>
      </c>
    </row>
    <row r="296" spans="1:20" x14ac:dyDescent="0.25">
      <c r="A296" s="539" t="s">
        <v>962</v>
      </c>
      <c r="B296" s="539" t="s">
        <v>265</v>
      </c>
      <c r="C296" s="532" t="str">
        <f>+C295</f>
        <v>xfer</v>
      </c>
      <c r="D296" s="533" t="str">
        <f>[1]!HsSetValue(E296,"FCC","Scenario#"&amp;Q296&amp;";Years#"&amp;J296&amp;";Period#"&amp;I296&amp;";View#"&amp;R296&amp;";Entity#"&amp;H296&amp;";Data Source#"&amp;K296&amp;";Account#"&amp;F296&amp;";Intercompany#"&amp;L296&amp;";Movement#"&amp;P296&amp;";Consolidation#"&amp;T296&amp;";Custom1#"&amp;M296&amp;";Custom2#"&amp;N296&amp;";Custom3#"&amp;O296&amp;";Custom4#"&amp;S296&amp;"")</f>
        <v>#Invalid Syntax</v>
      </c>
      <c r="E296" s="540">
        <f>+'Capital Assets'!$K$36</f>
        <v>0</v>
      </c>
      <c r="F296" s="36">
        <f>+$F$3</f>
        <v>1571000</v>
      </c>
      <c r="G296" s="36" t="s">
        <v>966</v>
      </c>
      <c r="H296" s="36" t="e">
        <f t="shared" si="103"/>
        <v>#N/A</v>
      </c>
      <c r="I296" s="36" t="str">
        <f t="shared" si="103"/>
        <v>Jun</v>
      </c>
      <c r="J296" s="36" t="str">
        <f t="shared" si="103"/>
        <v>FY25</v>
      </c>
      <c r="K296" s="36" t="str">
        <f t="shared" si="103"/>
        <v>FCCS_Other Data</v>
      </c>
      <c r="L296" s="36" t="str">
        <f t="shared" si="103"/>
        <v>FCCS_No Intercompany</v>
      </c>
      <c r="M296" s="36" t="s">
        <v>419</v>
      </c>
      <c r="N296" s="36" t="str">
        <f t="shared" si="103"/>
        <v>No Custom2</v>
      </c>
      <c r="O296" s="36" t="str">
        <f t="shared" si="103"/>
        <v>No Custom3</v>
      </c>
      <c r="P296" s="36" t="str">
        <f>+P295</f>
        <v>CA_XFER</v>
      </c>
      <c r="Q296" s="36" t="str">
        <f t="shared" si="104"/>
        <v>Actual</v>
      </c>
      <c r="R296" s="36" t="str">
        <f t="shared" si="104"/>
        <v>FCCS_YTD_Input</v>
      </c>
      <c r="S296" s="36" t="str">
        <f t="shared" si="104"/>
        <v>No Custom4</v>
      </c>
      <c r="T296" s="36" t="str">
        <f t="shared" si="100"/>
        <v>FCCS_Entity Input</v>
      </c>
    </row>
    <row r="297" spans="1:20" x14ac:dyDescent="0.25">
      <c r="A297" s="539" t="s">
        <v>962</v>
      </c>
      <c r="B297" s="539" t="s">
        <v>266</v>
      </c>
      <c r="C297" s="532" t="str">
        <f t="shared" ref="C297:C307" si="108">+C296</f>
        <v>xfer</v>
      </c>
      <c r="D297" s="533" t="str">
        <f>[1]!HsSetValue(E297,"FCC","Scenario#"&amp;Q297&amp;";Years#"&amp;J297&amp;";Period#"&amp;I297&amp;";View#"&amp;R297&amp;";Entity#"&amp;H297&amp;";Data Source#"&amp;K297&amp;";Account#"&amp;F297&amp;";Intercompany#"&amp;L297&amp;";Movement#"&amp;P297&amp;";Consolidation#"&amp;T297&amp;";Custom1#"&amp;M297&amp;";Custom2#"&amp;N297&amp;";Custom3#"&amp;O297&amp;";Custom4#"&amp;S297&amp;"")</f>
        <v>#Invalid Syntax</v>
      </c>
      <c r="E297" s="540">
        <f>+'Capital Assets'!$K$37</f>
        <v>0</v>
      </c>
      <c r="F297" s="36">
        <f>+$F$4</f>
        <v>1572000</v>
      </c>
      <c r="G297" s="36" t="s">
        <v>967</v>
      </c>
      <c r="H297" s="36" t="e">
        <f t="shared" ref="H297:O307" si="109">+H$2</f>
        <v>#N/A</v>
      </c>
      <c r="I297" s="36" t="str">
        <f t="shared" si="109"/>
        <v>Jun</v>
      </c>
      <c r="J297" s="36" t="str">
        <f t="shared" si="109"/>
        <v>FY25</v>
      </c>
      <c r="K297" s="36" t="str">
        <f t="shared" si="109"/>
        <v>FCCS_Other Data</v>
      </c>
      <c r="L297" s="36" t="str">
        <f t="shared" si="109"/>
        <v>FCCS_No Intercompany</v>
      </c>
      <c r="M297" s="36" t="s">
        <v>419</v>
      </c>
      <c r="N297" s="36" t="str">
        <f t="shared" si="109"/>
        <v>No Custom2</v>
      </c>
      <c r="O297" s="36" t="str">
        <f t="shared" si="109"/>
        <v>No Custom3</v>
      </c>
      <c r="P297" s="36" t="str">
        <f t="shared" ref="P297:P307" si="110">+P296</f>
        <v>CA_XFER</v>
      </c>
      <c r="Q297" s="36" t="str">
        <f t="shared" ref="Q297:S312" si="111">+Q$2</f>
        <v>Actual</v>
      </c>
      <c r="R297" s="36" t="str">
        <f t="shared" si="111"/>
        <v>FCCS_YTD_Input</v>
      </c>
      <c r="S297" s="36" t="str">
        <f t="shared" si="111"/>
        <v>No Custom4</v>
      </c>
      <c r="T297" s="36" t="str">
        <f t="shared" si="100"/>
        <v>FCCS_Entity Input</v>
      </c>
    </row>
    <row r="298" spans="1:20" x14ac:dyDescent="0.25">
      <c r="A298" s="539" t="s">
        <v>962</v>
      </c>
      <c r="B298" s="539" t="s">
        <v>267</v>
      </c>
      <c r="C298" s="532" t="str">
        <f t="shared" si="108"/>
        <v>xfer</v>
      </c>
      <c r="D298" s="533" t="str">
        <f>[1]!HsSetValue(E298,"FCC","Scenario#"&amp;Q298&amp;";Years#"&amp;J298&amp;";Period#"&amp;I298&amp;";View#"&amp;R298&amp;";Entity#"&amp;H298&amp;";Data Source#"&amp;K298&amp;";Account#"&amp;F298&amp;";Intercompany#"&amp;L298&amp;";Movement#"&amp;P298&amp;";Consolidation#"&amp;T298&amp;";Custom1#"&amp;M298&amp;";Custom2#"&amp;N298&amp;";Custom3#"&amp;O298&amp;";Custom4#"&amp;S298&amp;"")</f>
        <v>#Invalid Syntax</v>
      </c>
      <c r="E298" s="540">
        <f>+'Capital Assets'!$K$38</f>
        <v>0</v>
      </c>
      <c r="F298" s="36">
        <f>+$F$5</f>
        <v>1577000</v>
      </c>
      <c r="G298" s="36" t="s">
        <v>968</v>
      </c>
      <c r="H298" s="36" t="e">
        <f t="shared" si="109"/>
        <v>#N/A</v>
      </c>
      <c r="I298" s="36" t="str">
        <f t="shared" si="109"/>
        <v>Jun</v>
      </c>
      <c r="J298" s="36" t="str">
        <f t="shared" si="109"/>
        <v>FY25</v>
      </c>
      <c r="K298" s="36" t="str">
        <f t="shared" si="109"/>
        <v>FCCS_Other Data</v>
      </c>
      <c r="L298" s="36" t="str">
        <f t="shared" si="109"/>
        <v>FCCS_No Intercompany</v>
      </c>
      <c r="M298" s="36" t="s">
        <v>419</v>
      </c>
      <c r="N298" s="36" t="str">
        <f t="shared" si="109"/>
        <v>No Custom2</v>
      </c>
      <c r="O298" s="36" t="str">
        <f t="shared" si="109"/>
        <v>No Custom3</v>
      </c>
      <c r="P298" s="36" t="str">
        <f t="shared" si="110"/>
        <v>CA_XFER</v>
      </c>
      <c r="Q298" s="36" t="str">
        <f t="shared" si="111"/>
        <v>Actual</v>
      </c>
      <c r="R298" s="36" t="str">
        <f t="shared" si="111"/>
        <v>FCCS_YTD_Input</v>
      </c>
      <c r="S298" s="36" t="str">
        <f t="shared" si="111"/>
        <v>No Custom4</v>
      </c>
      <c r="T298" s="36" t="str">
        <f t="shared" si="100"/>
        <v>FCCS_Entity Input</v>
      </c>
    </row>
    <row r="299" spans="1:20" x14ac:dyDescent="0.25">
      <c r="A299" s="539" t="s">
        <v>962</v>
      </c>
      <c r="B299" s="539" t="s">
        <v>324</v>
      </c>
      <c r="C299" s="532" t="str">
        <f t="shared" si="108"/>
        <v>xfer</v>
      </c>
      <c r="D299" s="533" t="str">
        <f>[1]!HsSetValue(E299,"FCC","Scenario#"&amp;Q299&amp;";Years#"&amp;J299&amp;";Period#"&amp;I299&amp;";View#"&amp;R299&amp;";Entity#"&amp;H299&amp;";Data Source#"&amp;K299&amp;";Account#"&amp;F299&amp;";Intercompany#"&amp;L299&amp;";Movement#"&amp;P299&amp;";Consolidation#"&amp;T299&amp;";Custom1#"&amp;M299&amp;";Custom2#"&amp;N299&amp;";Custom3#"&amp;O299&amp;";Custom4#"&amp;S299&amp;"")</f>
        <v>#Invalid Syntax</v>
      </c>
      <c r="E299" s="540">
        <f>+'Capital Assets'!$K$39</f>
        <v>0</v>
      </c>
      <c r="F299" s="36">
        <f>+$F$6</f>
        <v>1573000</v>
      </c>
      <c r="G299" s="36" t="s">
        <v>969</v>
      </c>
      <c r="H299" s="36" t="e">
        <f t="shared" si="109"/>
        <v>#N/A</v>
      </c>
      <c r="I299" s="36" t="str">
        <f t="shared" si="109"/>
        <v>Jun</v>
      </c>
      <c r="J299" s="36" t="str">
        <f t="shared" si="109"/>
        <v>FY25</v>
      </c>
      <c r="K299" s="36" t="str">
        <f t="shared" si="109"/>
        <v>FCCS_Other Data</v>
      </c>
      <c r="L299" s="36" t="str">
        <f t="shared" si="109"/>
        <v>FCCS_No Intercompany</v>
      </c>
      <c r="M299" s="36" t="s">
        <v>419</v>
      </c>
      <c r="N299" s="36" t="str">
        <f t="shared" si="109"/>
        <v>No Custom2</v>
      </c>
      <c r="O299" s="36" t="str">
        <f t="shared" si="109"/>
        <v>No Custom3</v>
      </c>
      <c r="P299" s="36" t="str">
        <f t="shared" si="110"/>
        <v>CA_XFER</v>
      </c>
      <c r="Q299" s="36" t="str">
        <f t="shared" si="111"/>
        <v>Actual</v>
      </c>
      <c r="R299" s="36" t="str">
        <f t="shared" si="111"/>
        <v>FCCS_YTD_Input</v>
      </c>
      <c r="S299" s="36" t="str">
        <f t="shared" si="111"/>
        <v>No Custom4</v>
      </c>
      <c r="T299" s="36" t="str">
        <f t="shared" si="100"/>
        <v>FCCS_Entity Input</v>
      </c>
    </row>
    <row r="300" spans="1:20" x14ac:dyDescent="0.25">
      <c r="A300" s="539" t="s">
        <v>962</v>
      </c>
      <c r="B300" s="539" t="s">
        <v>269</v>
      </c>
      <c r="C300" s="532" t="str">
        <f t="shared" si="108"/>
        <v>xfer</v>
      </c>
      <c r="D300" s="533" t="str">
        <f>[1]!HsSetValue(E300,"FCC","Scenario#"&amp;Q300&amp;";Years#"&amp;J300&amp;";Period#"&amp;I300&amp;";View#"&amp;R300&amp;";Entity#"&amp;H300&amp;";Data Source#"&amp;K300&amp;";Account#"&amp;F300&amp;";Intercompany#"&amp;L300&amp;";Movement#"&amp;P300&amp;";Consolidation#"&amp;T300&amp;";Custom1#"&amp;M300&amp;";Custom2#"&amp;N300&amp;";Custom3#"&amp;O300&amp;";Custom4#"&amp;S300&amp;"")</f>
        <v>#Invalid Syntax</v>
      </c>
      <c r="E300" s="540">
        <f>+'Capital Assets'!$K$40</f>
        <v>0</v>
      </c>
      <c r="F300" s="36">
        <f>+$F$7</f>
        <v>1575000</v>
      </c>
      <c r="G300" s="36" t="s">
        <v>970</v>
      </c>
      <c r="H300" s="36" t="e">
        <f t="shared" si="109"/>
        <v>#N/A</v>
      </c>
      <c r="I300" s="36" t="str">
        <f t="shared" si="109"/>
        <v>Jun</v>
      </c>
      <c r="J300" s="36" t="str">
        <f t="shared" si="109"/>
        <v>FY25</v>
      </c>
      <c r="K300" s="36" t="str">
        <f t="shared" si="109"/>
        <v>FCCS_Other Data</v>
      </c>
      <c r="L300" s="36" t="str">
        <f t="shared" si="109"/>
        <v>FCCS_No Intercompany</v>
      </c>
      <c r="M300" s="36" t="s">
        <v>419</v>
      </c>
      <c r="N300" s="36" t="str">
        <f t="shared" si="109"/>
        <v>No Custom2</v>
      </c>
      <c r="O300" s="36" t="str">
        <f t="shared" si="109"/>
        <v>No Custom3</v>
      </c>
      <c r="P300" s="36" t="str">
        <f t="shared" si="110"/>
        <v>CA_XFER</v>
      </c>
      <c r="Q300" s="36" t="str">
        <f t="shared" si="111"/>
        <v>Actual</v>
      </c>
      <c r="R300" s="36" t="str">
        <f t="shared" si="111"/>
        <v>FCCS_YTD_Input</v>
      </c>
      <c r="S300" s="36" t="str">
        <f t="shared" si="111"/>
        <v>No Custom4</v>
      </c>
      <c r="T300" s="36" t="str">
        <f t="shared" si="100"/>
        <v>FCCS_Entity Input</v>
      </c>
    </row>
    <row r="301" spans="1:20" x14ac:dyDescent="0.25">
      <c r="A301" s="539" t="s">
        <v>962</v>
      </c>
      <c r="B301" s="539" t="s">
        <v>271</v>
      </c>
      <c r="C301" s="532" t="str">
        <f t="shared" si="108"/>
        <v>xfer</v>
      </c>
      <c r="D301" s="533" t="str">
        <f>[1]!HsSetValue(E301,"FCC","Scenario#"&amp;Q301&amp;";Years#"&amp;J301&amp;";Period#"&amp;I301&amp;";View#"&amp;R301&amp;";Entity#"&amp;H301&amp;";Data Source#"&amp;K301&amp;";Account#"&amp;F301&amp;";Intercompany#"&amp;L301&amp;";Movement#"&amp;P301&amp;";Consolidation#"&amp;T301&amp;";Custom1#"&amp;M301&amp;";Custom2#"&amp;N301&amp;";Custom3#"&amp;O301&amp;";Custom4#"&amp;S301&amp;"")</f>
        <v>#Invalid Syntax</v>
      </c>
      <c r="E301" s="540">
        <f>+'Capital Assets'!$K$41</f>
        <v>0</v>
      </c>
      <c r="F301" s="36">
        <f>+$F$8</f>
        <v>1576000</v>
      </c>
      <c r="G301" s="36" t="s">
        <v>971</v>
      </c>
      <c r="H301" s="36" t="e">
        <f t="shared" si="109"/>
        <v>#N/A</v>
      </c>
      <c r="I301" s="36" t="str">
        <f t="shared" si="109"/>
        <v>Jun</v>
      </c>
      <c r="J301" s="36" t="str">
        <f t="shared" si="109"/>
        <v>FY25</v>
      </c>
      <c r="K301" s="36" t="str">
        <f t="shared" si="109"/>
        <v>FCCS_Other Data</v>
      </c>
      <c r="L301" s="36" t="str">
        <f t="shared" si="109"/>
        <v>FCCS_No Intercompany</v>
      </c>
      <c r="M301" s="36" t="s">
        <v>419</v>
      </c>
      <c r="N301" s="36" t="str">
        <f t="shared" si="109"/>
        <v>No Custom2</v>
      </c>
      <c r="O301" s="36" t="str">
        <f t="shared" si="109"/>
        <v>No Custom3</v>
      </c>
      <c r="P301" s="36" t="str">
        <f t="shared" si="110"/>
        <v>CA_XFER</v>
      </c>
      <c r="Q301" s="36" t="str">
        <f t="shared" si="111"/>
        <v>Actual</v>
      </c>
      <c r="R301" s="36" t="str">
        <f t="shared" si="111"/>
        <v>FCCS_YTD_Input</v>
      </c>
      <c r="S301" s="36" t="str">
        <f t="shared" si="111"/>
        <v>No Custom4</v>
      </c>
      <c r="T301" s="36" t="str">
        <f t="shared" si="100"/>
        <v>FCCS_Entity Input</v>
      </c>
    </row>
    <row r="302" spans="1:20" x14ac:dyDescent="0.25">
      <c r="A302" s="539" t="s">
        <v>962</v>
      </c>
      <c r="B302" s="539" t="s">
        <v>272</v>
      </c>
      <c r="C302" s="532" t="str">
        <f t="shared" si="108"/>
        <v>xfer</v>
      </c>
      <c r="D302" s="533" t="str">
        <f>[1]!HsSetValue(E302,"FCC","Scenario#"&amp;Q302&amp;";Years#"&amp;J302&amp;";Period#"&amp;I302&amp;";View#"&amp;R302&amp;";Entity#"&amp;H302&amp;";Data Source#"&amp;K302&amp;";Account#"&amp;F302&amp;";Intercompany#"&amp;L302&amp;";Movement#"&amp;P302&amp;";Consolidation#"&amp;T302&amp;";Custom1#"&amp;M302&amp;";Custom2#"&amp;N302&amp;";Custom3#"&amp;O302&amp;";Custom4#"&amp;S302&amp;"")</f>
        <v>#Invalid Syntax</v>
      </c>
      <c r="E302" s="540">
        <f>+'Capital Assets'!$K$42</f>
        <v>0</v>
      </c>
      <c r="F302" s="36">
        <f>+$F$9</f>
        <v>1582000</v>
      </c>
      <c r="G302" s="36" t="s">
        <v>972</v>
      </c>
      <c r="H302" s="36" t="e">
        <f t="shared" si="109"/>
        <v>#N/A</v>
      </c>
      <c r="I302" s="36" t="str">
        <f t="shared" si="109"/>
        <v>Jun</v>
      </c>
      <c r="J302" s="36" t="str">
        <f t="shared" si="109"/>
        <v>FY25</v>
      </c>
      <c r="K302" s="36" t="str">
        <f t="shared" si="109"/>
        <v>FCCS_Other Data</v>
      </c>
      <c r="L302" s="36" t="str">
        <f t="shared" si="109"/>
        <v>FCCS_No Intercompany</v>
      </c>
      <c r="M302" s="36" t="s">
        <v>419</v>
      </c>
      <c r="N302" s="36" t="str">
        <f t="shared" si="109"/>
        <v>No Custom2</v>
      </c>
      <c r="O302" s="36" t="str">
        <f t="shared" si="109"/>
        <v>No Custom3</v>
      </c>
      <c r="P302" s="36" t="str">
        <f t="shared" si="110"/>
        <v>CA_XFER</v>
      </c>
      <c r="Q302" s="36" t="str">
        <f t="shared" si="111"/>
        <v>Actual</v>
      </c>
      <c r="R302" s="36" t="str">
        <f t="shared" si="111"/>
        <v>FCCS_YTD_Input</v>
      </c>
      <c r="S302" s="36" t="str">
        <f t="shared" si="111"/>
        <v>No Custom4</v>
      </c>
      <c r="T302" s="36" t="str">
        <f t="shared" si="100"/>
        <v>FCCS_Entity Input</v>
      </c>
    </row>
    <row r="303" spans="1:20" x14ac:dyDescent="0.25">
      <c r="A303" s="539" t="s">
        <v>962</v>
      </c>
      <c r="B303" s="539" t="s">
        <v>273</v>
      </c>
      <c r="C303" s="532" t="str">
        <f t="shared" si="108"/>
        <v>xfer</v>
      </c>
      <c r="D303" s="533" t="str">
        <f>[1]!HsSetValue(E303,"FCC","Scenario#"&amp;Q303&amp;";Years#"&amp;J303&amp;";Period#"&amp;I303&amp;";View#"&amp;R303&amp;";Entity#"&amp;H303&amp;";Data Source#"&amp;K303&amp;";Account#"&amp;F303&amp;";Intercompany#"&amp;L303&amp;";Movement#"&amp;P303&amp;";Consolidation#"&amp;T303&amp;";Custom1#"&amp;M303&amp;";Custom2#"&amp;N303&amp;";Custom3#"&amp;O303&amp;";Custom4#"&amp;S303&amp;"")</f>
        <v>#Invalid Syntax</v>
      </c>
      <c r="E303" s="540">
        <f>+'Capital Assets'!$K$43</f>
        <v>0</v>
      </c>
      <c r="F303" s="36">
        <f>+$F$10</f>
        <v>1574000</v>
      </c>
      <c r="G303" s="36" t="s">
        <v>973</v>
      </c>
      <c r="H303" s="36" t="e">
        <f t="shared" si="109"/>
        <v>#N/A</v>
      </c>
      <c r="I303" s="36" t="str">
        <f t="shared" si="109"/>
        <v>Jun</v>
      </c>
      <c r="J303" s="36" t="str">
        <f t="shared" si="109"/>
        <v>FY25</v>
      </c>
      <c r="K303" s="36" t="str">
        <f t="shared" si="109"/>
        <v>FCCS_Other Data</v>
      </c>
      <c r="L303" s="36" t="str">
        <f t="shared" si="109"/>
        <v>FCCS_No Intercompany</v>
      </c>
      <c r="M303" s="36" t="s">
        <v>419</v>
      </c>
      <c r="N303" s="36" t="str">
        <f t="shared" si="109"/>
        <v>No Custom2</v>
      </c>
      <c r="O303" s="36" t="str">
        <f t="shared" si="109"/>
        <v>No Custom3</v>
      </c>
      <c r="P303" s="36" t="str">
        <f t="shared" si="110"/>
        <v>CA_XFER</v>
      </c>
      <c r="Q303" s="36" t="str">
        <f t="shared" si="111"/>
        <v>Actual</v>
      </c>
      <c r="R303" s="36" t="str">
        <f t="shared" si="111"/>
        <v>FCCS_YTD_Input</v>
      </c>
      <c r="S303" s="36" t="str">
        <f t="shared" si="111"/>
        <v>No Custom4</v>
      </c>
      <c r="T303" s="36" t="str">
        <f t="shared" si="100"/>
        <v>FCCS_Entity Input</v>
      </c>
    </row>
    <row r="304" spans="1:20" x14ac:dyDescent="0.25">
      <c r="A304" s="539" t="s">
        <v>962</v>
      </c>
      <c r="B304" s="539" t="s">
        <v>974</v>
      </c>
      <c r="C304" s="532" t="str">
        <f t="shared" si="108"/>
        <v>xfer</v>
      </c>
      <c r="D304" s="533" t="str">
        <f>[1]!HsSetValue(E304,"FCC","Scenario#"&amp;Q304&amp;";Years#"&amp;J304&amp;";Period#"&amp;I304&amp;";View#"&amp;R304&amp;";Entity#"&amp;H304&amp;";Data Source#"&amp;K304&amp;";Account#"&amp;F304&amp;";Intercompany#"&amp;L304&amp;";Movement#"&amp;P304&amp;";Consolidation#"&amp;T304&amp;";Custom1#"&amp;M304&amp;";Custom2#"&amp;N304&amp;";Custom3#"&amp;O304&amp;";Custom4#"&amp;S304&amp;"")</f>
        <v>#Invalid Syntax</v>
      </c>
      <c r="E304" s="540">
        <f>+'Capital Assets'!$K$45</f>
        <v>0</v>
      </c>
      <c r="F304" s="36">
        <f>+$F$11</f>
        <v>1574100</v>
      </c>
      <c r="G304" s="36" t="s">
        <v>975</v>
      </c>
      <c r="H304" s="36" t="e">
        <f t="shared" si="109"/>
        <v>#N/A</v>
      </c>
      <c r="I304" s="36" t="str">
        <f t="shared" si="109"/>
        <v>Jun</v>
      </c>
      <c r="J304" s="36" t="str">
        <f t="shared" si="109"/>
        <v>FY25</v>
      </c>
      <c r="K304" s="36" t="str">
        <f t="shared" si="109"/>
        <v>FCCS_Other Data</v>
      </c>
      <c r="L304" s="36" t="str">
        <f t="shared" si="109"/>
        <v>FCCS_No Intercompany</v>
      </c>
      <c r="M304" s="36" t="s">
        <v>419</v>
      </c>
      <c r="N304" s="36" t="str">
        <f t="shared" si="109"/>
        <v>No Custom2</v>
      </c>
      <c r="O304" s="36" t="str">
        <f t="shared" si="109"/>
        <v>No Custom3</v>
      </c>
      <c r="P304" s="36" t="str">
        <f t="shared" si="110"/>
        <v>CA_XFER</v>
      </c>
      <c r="Q304" s="36" t="str">
        <f t="shared" si="111"/>
        <v>Actual</v>
      </c>
      <c r="R304" s="36" t="str">
        <f t="shared" si="111"/>
        <v>FCCS_YTD_Input</v>
      </c>
      <c r="S304" s="36" t="str">
        <f t="shared" si="111"/>
        <v>No Custom4</v>
      </c>
      <c r="T304" s="36" t="str">
        <f t="shared" si="100"/>
        <v>FCCS_Entity Input</v>
      </c>
    </row>
    <row r="305" spans="1:20" x14ac:dyDescent="0.25">
      <c r="A305" s="539" t="s">
        <v>962</v>
      </c>
      <c r="B305" s="539" t="s">
        <v>976</v>
      </c>
      <c r="C305" s="532" t="str">
        <f t="shared" si="108"/>
        <v>xfer</v>
      </c>
      <c r="D305" s="533" t="str">
        <f>[1]!HsSetValue(E305,"FCC","Scenario#"&amp;Q305&amp;";Years#"&amp;J305&amp;";Period#"&amp;I305&amp;";View#"&amp;R305&amp;";Entity#"&amp;H305&amp;";Data Source#"&amp;K305&amp;";Account#"&amp;F305&amp;";Intercompany#"&amp;L305&amp;";Movement#"&amp;P305&amp;";Consolidation#"&amp;T305&amp;";Custom1#"&amp;M305&amp;";Custom2#"&amp;N305&amp;";Custom3#"&amp;O305&amp;";Custom4#"&amp;S305&amp;"")</f>
        <v>#Invalid Syntax</v>
      </c>
      <c r="E305" s="540">
        <f>+'Capital Assets'!$K$46</f>
        <v>0</v>
      </c>
      <c r="F305" s="36">
        <f>+$F$12</f>
        <v>1574200</v>
      </c>
      <c r="G305" s="36" t="s">
        <v>977</v>
      </c>
      <c r="H305" s="36" t="e">
        <f t="shared" si="109"/>
        <v>#N/A</v>
      </c>
      <c r="I305" s="36" t="str">
        <f t="shared" si="109"/>
        <v>Jun</v>
      </c>
      <c r="J305" s="36" t="str">
        <f t="shared" si="109"/>
        <v>FY25</v>
      </c>
      <c r="K305" s="36" t="str">
        <f t="shared" si="109"/>
        <v>FCCS_Other Data</v>
      </c>
      <c r="L305" s="36" t="str">
        <f t="shared" si="109"/>
        <v>FCCS_No Intercompany</v>
      </c>
      <c r="M305" s="36" t="s">
        <v>419</v>
      </c>
      <c r="N305" s="36" t="str">
        <f t="shared" si="109"/>
        <v>No Custom2</v>
      </c>
      <c r="O305" s="36" t="str">
        <f t="shared" si="109"/>
        <v>No Custom3</v>
      </c>
      <c r="P305" s="36" t="str">
        <f t="shared" si="110"/>
        <v>CA_XFER</v>
      </c>
      <c r="Q305" s="36" t="str">
        <f t="shared" si="111"/>
        <v>Actual</v>
      </c>
      <c r="R305" s="36" t="str">
        <f t="shared" si="111"/>
        <v>FCCS_YTD_Input</v>
      </c>
      <c r="S305" s="36" t="str">
        <f t="shared" si="111"/>
        <v>No Custom4</v>
      </c>
      <c r="T305" s="36" t="str">
        <f t="shared" si="100"/>
        <v>FCCS_Entity Input</v>
      </c>
    </row>
    <row r="306" spans="1:20" x14ac:dyDescent="0.25">
      <c r="A306" s="539" t="s">
        <v>962</v>
      </c>
      <c r="B306" s="539" t="s">
        <v>978</v>
      </c>
      <c r="C306" s="532" t="str">
        <f t="shared" si="108"/>
        <v>xfer</v>
      </c>
      <c r="D306" s="533" t="str">
        <f>[1]!HsSetValue(E306,"FCC","Scenario#"&amp;Q306&amp;";Years#"&amp;J306&amp;";Period#"&amp;I306&amp;";View#"&amp;R306&amp;";Entity#"&amp;H306&amp;";Data Source#"&amp;K306&amp;";Account#"&amp;F306&amp;";Intercompany#"&amp;L306&amp;";Movement#"&amp;P306&amp;";Consolidation#"&amp;T306&amp;";Custom1#"&amp;M306&amp;";Custom2#"&amp;N306&amp;";Custom3#"&amp;O306&amp;";Custom4#"&amp;S306&amp;"")</f>
        <v>#Invalid Syntax</v>
      </c>
      <c r="E306" s="540">
        <f>+'Capital Assets'!$K$47</f>
        <v>0</v>
      </c>
      <c r="F306" s="36">
        <f>+$F$13</f>
        <v>1584000</v>
      </c>
      <c r="G306" s="36" t="s">
        <v>979</v>
      </c>
      <c r="H306" s="36" t="e">
        <f t="shared" si="109"/>
        <v>#N/A</v>
      </c>
      <c r="I306" s="36" t="str">
        <f t="shared" si="109"/>
        <v>Jun</v>
      </c>
      <c r="J306" s="36" t="str">
        <f t="shared" si="109"/>
        <v>FY25</v>
      </c>
      <c r="K306" s="36" t="str">
        <f t="shared" si="109"/>
        <v>FCCS_Other Data</v>
      </c>
      <c r="L306" s="36" t="str">
        <f t="shared" si="109"/>
        <v>FCCS_No Intercompany</v>
      </c>
      <c r="M306" s="36" t="s">
        <v>419</v>
      </c>
      <c r="N306" s="36" t="str">
        <f t="shared" si="109"/>
        <v>No Custom2</v>
      </c>
      <c r="O306" s="36" t="str">
        <f t="shared" si="109"/>
        <v>No Custom3</v>
      </c>
      <c r="P306" s="36" t="str">
        <f t="shared" si="110"/>
        <v>CA_XFER</v>
      </c>
      <c r="Q306" s="36" t="str">
        <f t="shared" si="111"/>
        <v>Actual</v>
      </c>
      <c r="R306" s="36" t="str">
        <f t="shared" si="111"/>
        <v>FCCS_YTD_Input</v>
      </c>
      <c r="S306" s="36" t="str">
        <f t="shared" si="111"/>
        <v>No Custom4</v>
      </c>
      <c r="T306" s="36" t="str">
        <f t="shared" si="100"/>
        <v>FCCS_Entity Input</v>
      </c>
    </row>
    <row r="307" spans="1:20" x14ac:dyDescent="0.25">
      <c r="A307" s="539" t="s">
        <v>962</v>
      </c>
      <c r="B307" s="539" t="s">
        <v>280</v>
      </c>
      <c r="C307" s="532" t="str">
        <f t="shared" si="108"/>
        <v>xfer</v>
      </c>
      <c r="D307" s="533" t="str">
        <f>[1]!HsSetValue(E307,"FCC","Scenario#"&amp;Q307&amp;";Years#"&amp;J307&amp;";Period#"&amp;I307&amp;";View#"&amp;R307&amp;";Entity#"&amp;H307&amp;";Data Source#"&amp;K307&amp;";Account#"&amp;F307&amp;";Intercompany#"&amp;L307&amp;";Movement#"&amp;P307&amp;";Consolidation#"&amp;T307&amp;";Custom1#"&amp;M307&amp;";Custom2#"&amp;N307&amp;";Custom3#"&amp;O307&amp;";Custom4#"&amp;S307&amp;"")</f>
        <v>#Invalid Syntax</v>
      </c>
      <c r="E307" s="540">
        <f>+'Capital Assets'!$K$49</f>
        <v>0</v>
      </c>
      <c r="F307" s="36">
        <f>+$F$14</f>
        <v>1583000</v>
      </c>
      <c r="G307" s="36" t="s">
        <v>980</v>
      </c>
      <c r="H307" s="36" t="e">
        <f t="shared" si="109"/>
        <v>#N/A</v>
      </c>
      <c r="I307" s="36" t="str">
        <f t="shared" si="109"/>
        <v>Jun</v>
      </c>
      <c r="J307" s="36" t="str">
        <f t="shared" si="109"/>
        <v>FY25</v>
      </c>
      <c r="K307" s="36" t="str">
        <f t="shared" si="109"/>
        <v>FCCS_Other Data</v>
      </c>
      <c r="L307" s="36" t="str">
        <f t="shared" si="109"/>
        <v>FCCS_No Intercompany</v>
      </c>
      <c r="M307" s="36" t="s">
        <v>419</v>
      </c>
      <c r="N307" s="36" t="str">
        <f t="shared" si="109"/>
        <v>No Custom2</v>
      </c>
      <c r="O307" s="36" t="str">
        <f t="shared" si="109"/>
        <v>No Custom3</v>
      </c>
      <c r="P307" s="36" t="str">
        <f t="shared" si="110"/>
        <v>CA_XFER</v>
      </c>
      <c r="Q307" s="36" t="str">
        <f t="shared" si="111"/>
        <v>Actual</v>
      </c>
      <c r="R307" s="36" t="str">
        <f t="shared" si="111"/>
        <v>FCCS_YTD_Input</v>
      </c>
      <c r="S307" s="36" t="str">
        <f t="shared" si="111"/>
        <v>No Custom4</v>
      </c>
      <c r="T307" s="36" t="str">
        <f t="shared" si="100"/>
        <v>FCCS_Entity Input</v>
      </c>
    </row>
    <row r="308" spans="1:20" x14ac:dyDescent="0.25">
      <c r="D308" s="533"/>
    </row>
    <row r="309" spans="1:20" x14ac:dyDescent="0.25">
      <c r="A309" s="539" t="s">
        <v>962</v>
      </c>
      <c r="B309" s="539" t="s">
        <v>263</v>
      </c>
      <c r="C309" s="532" t="s">
        <v>987</v>
      </c>
      <c r="D309" s="533" t="str">
        <f>[1]!HsSetValue(E309,"FCC","Scenario#"&amp;Q309&amp;";Years#"&amp;J309&amp;";Period#"&amp;I309&amp;";View#"&amp;R309&amp;";Entity#"&amp;H309&amp;";Data Source#"&amp;K309&amp;";Account#"&amp;F309&amp;";Intercompany#"&amp;L309&amp;";Movement#"&amp;P309&amp;";Consolidation#"&amp;T309&amp;";Custom1#"&amp;M309&amp;";Custom2#"&amp;N309&amp;";Custom3#"&amp;O309&amp;";Custom4#"&amp;S309&amp;"")</f>
        <v>#Invalid Syntax</v>
      </c>
      <c r="E309" s="540">
        <f>+'Capital Assets'!$L$35</f>
        <v>0</v>
      </c>
      <c r="F309" s="36">
        <f>+$F$2</f>
        <v>1581000</v>
      </c>
      <c r="G309" s="36" t="s">
        <v>964</v>
      </c>
      <c r="H309" s="36" t="e">
        <f t="shared" ref="H309:O321" si="112">+H$2</f>
        <v>#N/A</v>
      </c>
      <c r="I309" s="36" t="str">
        <f t="shared" si="112"/>
        <v>Jun</v>
      </c>
      <c r="J309" s="36" t="str">
        <f t="shared" si="112"/>
        <v>FY25</v>
      </c>
      <c r="K309" s="36" t="str">
        <f t="shared" si="112"/>
        <v>FCCS_Other Data</v>
      </c>
      <c r="L309" s="36" t="str">
        <f t="shared" si="112"/>
        <v>FCCS_No Intercompany</v>
      </c>
      <c r="M309" s="36" t="s">
        <v>419</v>
      </c>
      <c r="N309" s="36" t="str">
        <f t="shared" si="112"/>
        <v>No Custom2</v>
      </c>
      <c r="O309" s="36" t="str">
        <f t="shared" si="112"/>
        <v>No Custom3</v>
      </c>
      <c r="P309" s="532" t="s">
        <v>988</v>
      </c>
      <c r="Q309" s="36" t="str">
        <f t="shared" ref="Q309:S324" si="113">+Q$2</f>
        <v>Actual</v>
      </c>
      <c r="R309" s="36" t="str">
        <f t="shared" si="113"/>
        <v>FCCS_YTD_Input</v>
      </c>
      <c r="S309" s="36" t="str">
        <f t="shared" si="111"/>
        <v>No Custom4</v>
      </c>
      <c r="T309" s="36" t="str">
        <f t="shared" si="100"/>
        <v>FCCS_Entity Input</v>
      </c>
    </row>
    <row r="310" spans="1:20" x14ac:dyDescent="0.25">
      <c r="A310" s="539" t="s">
        <v>962</v>
      </c>
      <c r="B310" s="539" t="s">
        <v>265</v>
      </c>
      <c r="C310" s="532" t="str">
        <f>+C309</f>
        <v>Donation</v>
      </c>
      <c r="D310" s="533" t="str">
        <f>[1]!HsSetValue(E310,"FCC","Scenario#"&amp;Q310&amp;";Years#"&amp;J310&amp;";Period#"&amp;I310&amp;";View#"&amp;R310&amp;";Entity#"&amp;H310&amp;";Data Source#"&amp;K310&amp;";Account#"&amp;F310&amp;";Intercompany#"&amp;L310&amp;";Movement#"&amp;P310&amp;";Consolidation#"&amp;T310&amp;";Custom1#"&amp;M310&amp;";Custom2#"&amp;N310&amp;";Custom3#"&amp;O310&amp;";Custom4#"&amp;S310&amp;"")</f>
        <v>#Invalid Syntax</v>
      </c>
      <c r="E310" s="540">
        <f>+'Capital Assets'!$L$36</f>
        <v>0</v>
      </c>
      <c r="F310" s="36">
        <f>+$F$3</f>
        <v>1571000</v>
      </c>
      <c r="G310" s="36" t="s">
        <v>966</v>
      </c>
      <c r="H310" s="36" t="e">
        <f t="shared" si="112"/>
        <v>#N/A</v>
      </c>
      <c r="I310" s="36" t="str">
        <f t="shared" si="112"/>
        <v>Jun</v>
      </c>
      <c r="J310" s="36" t="str">
        <f t="shared" si="112"/>
        <v>FY25</v>
      </c>
      <c r="K310" s="36" t="str">
        <f t="shared" si="112"/>
        <v>FCCS_Other Data</v>
      </c>
      <c r="L310" s="36" t="str">
        <f t="shared" si="112"/>
        <v>FCCS_No Intercompany</v>
      </c>
      <c r="M310" s="36" t="s">
        <v>419</v>
      </c>
      <c r="N310" s="36" t="str">
        <f t="shared" si="112"/>
        <v>No Custom2</v>
      </c>
      <c r="O310" s="36" t="str">
        <f t="shared" si="112"/>
        <v>No Custom3</v>
      </c>
      <c r="P310" s="36" t="str">
        <f>+P309</f>
        <v>CA_DONATION</v>
      </c>
      <c r="Q310" s="36" t="str">
        <f t="shared" si="113"/>
        <v>Actual</v>
      </c>
      <c r="R310" s="36" t="str">
        <f t="shared" si="113"/>
        <v>FCCS_YTD_Input</v>
      </c>
      <c r="S310" s="36" t="str">
        <f t="shared" si="111"/>
        <v>No Custom4</v>
      </c>
      <c r="T310" s="36" t="str">
        <f t="shared" si="100"/>
        <v>FCCS_Entity Input</v>
      </c>
    </row>
    <row r="311" spans="1:20" x14ac:dyDescent="0.25">
      <c r="A311" s="539" t="s">
        <v>962</v>
      </c>
      <c r="B311" s="539" t="s">
        <v>266</v>
      </c>
      <c r="C311" s="532" t="str">
        <f t="shared" ref="C311:C321" si="114">+C310</f>
        <v>Donation</v>
      </c>
      <c r="D311" s="533" t="str">
        <f>[1]!HsSetValue(E311,"FCC","Scenario#"&amp;Q311&amp;";Years#"&amp;J311&amp;";Period#"&amp;I311&amp;";View#"&amp;R311&amp;";Entity#"&amp;H311&amp;";Data Source#"&amp;K311&amp;";Account#"&amp;F311&amp;";Intercompany#"&amp;L311&amp;";Movement#"&amp;P311&amp;";Consolidation#"&amp;T311&amp;";Custom1#"&amp;M311&amp;";Custom2#"&amp;N311&amp;";Custom3#"&amp;O311&amp;";Custom4#"&amp;S311&amp;"")</f>
        <v>#Invalid Syntax</v>
      </c>
      <c r="E311" s="540">
        <f>+'Capital Assets'!$L$37</f>
        <v>0</v>
      </c>
      <c r="F311" s="36">
        <f>+$F$4</f>
        <v>1572000</v>
      </c>
      <c r="G311" s="36" t="s">
        <v>967</v>
      </c>
      <c r="H311" s="36" t="e">
        <f t="shared" si="112"/>
        <v>#N/A</v>
      </c>
      <c r="I311" s="36" t="str">
        <f t="shared" si="112"/>
        <v>Jun</v>
      </c>
      <c r="J311" s="36" t="str">
        <f t="shared" si="112"/>
        <v>FY25</v>
      </c>
      <c r="K311" s="36" t="str">
        <f t="shared" si="112"/>
        <v>FCCS_Other Data</v>
      </c>
      <c r="L311" s="36" t="str">
        <f t="shared" si="112"/>
        <v>FCCS_No Intercompany</v>
      </c>
      <c r="M311" s="36" t="s">
        <v>419</v>
      </c>
      <c r="N311" s="36" t="str">
        <f t="shared" si="112"/>
        <v>No Custom2</v>
      </c>
      <c r="O311" s="36" t="str">
        <f t="shared" si="112"/>
        <v>No Custom3</v>
      </c>
      <c r="P311" s="36" t="str">
        <f t="shared" ref="P311:P321" si="115">+P310</f>
        <v>CA_DONATION</v>
      </c>
      <c r="Q311" s="36" t="str">
        <f t="shared" si="113"/>
        <v>Actual</v>
      </c>
      <c r="R311" s="36" t="str">
        <f t="shared" si="113"/>
        <v>FCCS_YTD_Input</v>
      </c>
      <c r="S311" s="36" t="str">
        <f t="shared" si="111"/>
        <v>No Custom4</v>
      </c>
      <c r="T311" s="36" t="str">
        <f t="shared" si="100"/>
        <v>FCCS_Entity Input</v>
      </c>
    </row>
    <row r="312" spans="1:20" x14ac:dyDescent="0.25">
      <c r="A312" s="539" t="s">
        <v>962</v>
      </c>
      <c r="B312" s="539" t="s">
        <v>267</v>
      </c>
      <c r="C312" s="532" t="str">
        <f t="shared" si="114"/>
        <v>Donation</v>
      </c>
      <c r="D312" s="533" t="str">
        <f>[1]!HsSetValue(E312,"FCC","Scenario#"&amp;Q312&amp;";Years#"&amp;J312&amp;";Period#"&amp;I312&amp;";View#"&amp;R312&amp;";Entity#"&amp;H312&amp;";Data Source#"&amp;K312&amp;";Account#"&amp;F312&amp;";Intercompany#"&amp;L312&amp;";Movement#"&amp;P312&amp;";Consolidation#"&amp;T312&amp;";Custom1#"&amp;M312&amp;";Custom2#"&amp;N312&amp;";Custom3#"&amp;O312&amp;";Custom4#"&amp;S312&amp;"")</f>
        <v>#Invalid Syntax</v>
      </c>
      <c r="E312" s="540">
        <f>+'Capital Assets'!$L$38</f>
        <v>0</v>
      </c>
      <c r="F312" s="36">
        <f>+$F$5</f>
        <v>1577000</v>
      </c>
      <c r="G312" s="36" t="s">
        <v>968</v>
      </c>
      <c r="H312" s="36" t="e">
        <f t="shared" si="112"/>
        <v>#N/A</v>
      </c>
      <c r="I312" s="36" t="str">
        <f t="shared" si="112"/>
        <v>Jun</v>
      </c>
      <c r="J312" s="36" t="str">
        <f t="shared" si="112"/>
        <v>FY25</v>
      </c>
      <c r="K312" s="36" t="str">
        <f t="shared" si="112"/>
        <v>FCCS_Other Data</v>
      </c>
      <c r="L312" s="36" t="str">
        <f t="shared" si="112"/>
        <v>FCCS_No Intercompany</v>
      </c>
      <c r="M312" s="36" t="s">
        <v>419</v>
      </c>
      <c r="N312" s="36" t="str">
        <f t="shared" si="112"/>
        <v>No Custom2</v>
      </c>
      <c r="O312" s="36" t="str">
        <f t="shared" si="112"/>
        <v>No Custom3</v>
      </c>
      <c r="P312" s="36" t="str">
        <f t="shared" si="115"/>
        <v>CA_DONATION</v>
      </c>
      <c r="Q312" s="36" t="str">
        <f t="shared" si="113"/>
        <v>Actual</v>
      </c>
      <c r="R312" s="36" t="str">
        <f t="shared" si="113"/>
        <v>FCCS_YTD_Input</v>
      </c>
      <c r="S312" s="36" t="str">
        <f t="shared" si="111"/>
        <v>No Custom4</v>
      </c>
      <c r="T312" s="36" t="str">
        <f t="shared" si="100"/>
        <v>FCCS_Entity Input</v>
      </c>
    </row>
    <row r="313" spans="1:20" x14ac:dyDescent="0.25">
      <c r="A313" s="539" t="s">
        <v>962</v>
      </c>
      <c r="B313" s="539" t="s">
        <v>324</v>
      </c>
      <c r="C313" s="532" t="str">
        <f t="shared" si="114"/>
        <v>Donation</v>
      </c>
      <c r="D313" s="533" t="str">
        <f>[1]!HsSetValue(E313,"FCC","Scenario#"&amp;Q313&amp;";Years#"&amp;J313&amp;";Period#"&amp;I313&amp;";View#"&amp;R313&amp;";Entity#"&amp;H313&amp;";Data Source#"&amp;K313&amp;";Account#"&amp;F313&amp;";Intercompany#"&amp;L313&amp;";Movement#"&amp;P313&amp;";Consolidation#"&amp;T313&amp;";Custom1#"&amp;M313&amp;";Custom2#"&amp;N313&amp;";Custom3#"&amp;O313&amp;";Custom4#"&amp;S313&amp;"")</f>
        <v>#Invalid Syntax</v>
      </c>
      <c r="E313" s="540">
        <f>+'Capital Assets'!$L$39</f>
        <v>0</v>
      </c>
      <c r="F313" s="36">
        <f>+$F$6</f>
        <v>1573000</v>
      </c>
      <c r="G313" s="36" t="s">
        <v>969</v>
      </c>
      <c r="H313" s="36" t="e">
        <f t="shared" si="112"/>
        <v>#N/A</v>
      </c>
      <c r="I313" s="36" t="str">
        <f t="shared" si="112"/>
        <v>Jun</v>
      </c>
      <c r="J313" s="36" t="str">
        <f t="shared" si="112"/>
        <v>FY25</v>
      </c>
      <c r="K313" s="36" t="str">
        <f t="shared" si="112"/>
        <v>FCCS_Other Data</v>
      </c>
      <c r="L313" s="36" t="str">
        <f t="shared" si="112"/>
        <v>FCCS_No Intercompany</v>
      </c>
      <c r="M313" s="36" t="s">
        <v>419</v>
      </c>
      <c r="N313" s="36" t="str">
        <f t="shared" si="112"/>
        <v>No Custom2</v>
      </c>
      <c r="O313" s="36" t="str">
        <f t="shared" si="112"/>
        <v>No Custom3</v>
      </c>
      <c r="P313" s="36" t="str">
        <f t="shared" si="115"/>
        <v>CA_DONATION</v>
      </c>
      <c r="Q313" s="36" t="str">
        <f t="shared" si="113"/>
        <v>Actual</v>
      </c>
      <c r="R313" s="36" t="str">
        <f t="shared" si="113"/>
        <v>FCCS_YTD_Input</v>
      </c>
      <c r="S313" s="36" t="str">
        <f t="shared" si="113"/>
        <v>No Custom4</v>
      </c>
      <c r="T313" s="36" t="str">
        <f t="shared" si="100"/>
        <v>FCCS_Entity Input</v>
      </c>
    </row>
    <row r="314" spans="1:20" x14ac:dyDescent="0.25">
      <c r="A314" s="539" t="s">
        <v>962</v>
      </c>
      <c r="B314" s="539" t="s">
        <v>269</v>
      </c>
      <c r="C314" s="532" t="str">
        <f t="shared" si="114"/>
        <v>Donation</v>
      </c>
      <c r="D314" s="533" t="str">
        <f>[1]!HsSetValue(E314,"FCC","Scenario#"&amp;Q314&amp;";Years#"&amp;J314&amp;";Period#"&amp;I314&amp;";View#"&amp;R314&amp;";Entity#"&amp;H314&amp;";Data Source#"&amp;K314&amp;";Account#"&amp;F314&amp;";Intercompany#"&amp;L314&amp;";Movement#"&amp;P314&amp;";Consolidation#"&amp;T314&amp;";Custom1#"&amp;M314&amp;";Custom2#"&amp;N314&amp;";Custom3#"&amp;O314&amp;";Custom4#"&amp;S314&amp;"")</f>
        <v>#Invalid Syntax</v>
      </c>
      <c r="E314" s="540">
        <f>+'Capital Assets'!$L$40</f>
        <v>0</v>
      </c>
      <c r="F314" s="36">
        <f>+$F$7</f>
        <v>1575000</v>
      </c>
      <c r="G314" s="36" t="s">
        <v>970</v>
      </c>
      <c r="H314" s="36" t="e">
        <f t="shared" si="112"/>
        <v>#N/A</v>
      </c>
      <c r="I314" s="36" t="str">
        <f t="shared" si="112"/>
        <v>Jun</v>
      </c>
      <c r="J314" s="36" t="str">
        <f t="shared" si="112"/>
        <v>FY25</v>
      </c>
      <c r="K314" s="36" t="str">
        <f t="shared" si="112"/>
        <v>FCCS_Other Data</v>
      </c>
      <c r="L314" s="36" t="str">
        <f t="shared" si="112"/>
        <v>FCCS_No Intercompany</v>
      </c>
      <c r="M314" s="36" t="s">
        <v>419</v>
      </c>
      <c r="N314" s="36" t="str">
        <f t="shared" si="112"/>
        <v>No Custom2</v>
      </c>
      <c r="O314" s="36" t="str">
        <f t="shared" si="112"/>
        <v>No Custom3</v>
      </c>
      <c r="P314" s="36" t="str">
        <f t="shared" si="115"/>
        <v>CA_DONATION</v>
      </c>
      <c r="Q314" s="36" t="str">
        <f t="shared" si="113"/>
        <v>Actual</v>
      </c>
      <c r="R314" s="36" t="str">
        <f t="shared" si="113"/>
        <v>FCCS_YTD_Input</v>
      </c>
      <c r="S314" s="36" t="str">
        <f t="shared" si="113"/>
        <v>No Custom4</v>
      </c>
      <c r="T314" s="36" t="str">
        <f t="shared" ref="T314:T377" si="116">T$2</f>
        <v>FCCS_Entity Input</v>
      </c>
    </row>
    <row r="315" spans="1:20" x14ac:dyDescent="0.25">
      <c r="A315" s="539" t="s">
        <v>962</v>
      </c>
      <c r="B315" s="539" t="s">
        <v>271</v>
      </c>
      <c r="C315" s="532" t="str">
        <f t="shared" si="114"/>
        <v>Donation</v>
      </c>
      <c r="D315" s="533" t="str">
        <f>[1]!HsSetValue(E315,"FCC","Scenario#"&amp;Q315&amp;";Years#"&amp;J315&amp;";Period#"&amp;I315&amp;";View#"&amp;R315&amp;";Entity#"&amp;H315&amp;";Data Source#"&amp;K315&amp;";Account#"&amp;F315&amp;";Intercompany#"&amp;L315&amp;";Movement#"&amp;P315&amp;";Consolidation#"&amp;T315&amp;";Custom1#"&amp;M315&amp;";Custom2#"&amp;N315&amp;";Custom3#"&amp;O315&amp;";Custom4#"&amp;S315&amp;"")</f>
        <v>#Invalid Syntax</v>
      </c>
      <c r="E315" s="540">
        <f>+'Capital Assets'!$L$41</f>
        <v>0</v>
      </c>
      <c r="F315" s="36">
        <f>+$F$8</f>
        <v>1576000</v>
      </c>
      <c r="G315" s="36" t="s">
        <v>971</v>
      </c>
      <c r="H315" s="36" t="e">
        <f t="shared" si="112"/>
        <v>#N/A</v>
      </c>
      <c r="I315" s="36" t="str">
        <f t="shared" si="112"/>
        <v>Jun</v>
      </c>
      <c r="J315" s="36" t="str">
        <f t="shared" si="112"/>
        <v>FY25</v>
      </c>
      <c r="K315" s="36" t="str">
        <f t="shared" si="112"/>
        <v>FCCS_Other Data</v>
      </c>
      <c r="L315" s="36" t="str">
        <f t="shared" si="112"/>
        <v>FCCS_No Intercompany</v>
      </c>
      <c r="M315" s="36" t="s">
        <v>419</v>
      </c>
      <c r="N315" s="36" t="str">
        <f t="shared" si="112"/>
        <v>No Custom2</v>
      </c>
      <c r="O315" s="36" t="str">
        <f t="shared" si="112"/>
        <v>No Custom3</v>
      </c>
      <c r="P315" s="36" t="str">
        <f t="shared" si="115"/>
        <v>CA_DONATION</v>
      </c>
      <c r="Q315" s="36" t="str">
        <f t="shared" si="113"/>
        <v>Actual</v>
      </c>
      <c r="R315" s="36" t="str">
        <f t="shared" si="113"/>
        <v>FCCS_YTD_Input</v>
      </c>
      <c r="S315" s="36" t="str">
        <f t="shared" si="113"/>
        <v>No Custom4</v>
      </c>
      <c r="T315" s="36" t="str">
        <f t="shared" si="116"/>
        <v>FCCS_Entity Input</v>
      </c>
    </row>
    <row r="316" spans="1:20" x14ac:dyDescent="0.25">
      <c r="A316" s="539" t="s">
        <v>962</v>
      </c>
      <c r="B316" s="539" t="s">
        <v>272</v>
      </c>
      <c r="C316" s="532" t="str">
        <f t="shared" si="114"/>
        <v>Donation</v>
      </c>
      <c r="D316" s="533" t="str">
        <f>[1]!HsSetValue(E316,"FCC","Scenario#"&amp;Q316&amp;";Years#"&amp;J316&amp;";Period#"&amp;I316&amp;";View#"&amp;R316&amp;";Entity#"&amp;H316&amp;";Data Source#"&amp;K316&amp;";Account#"&amp;F316&amp;";Intercompany#"&amp;L316&amp;";Movement#"&amp;P316&amp;";Consolidation#"&amp;T316&amp;";Custom1#"&amp;M316&amp;";Custom2#"&amp;N316&amp;";Custom3#"&amp;O316&amp;";Custom4#"&amp;S316&amp;"")</f>
        <v>#Invalid Syntax</v>
      </c>
      <c r="E316" s="540">
        <f>+'Capital Assets'!$L$42</f>
        <v>0</v>
      </c>
      <c r="F316" s="36">
        <f>+$F$9</f>
        <v>1582000</v>
      </c>
      <c r="G316" s="36" t="s">
        <v>972</v>
      </c>
      <c r="H316" s="36" t="e">
        <f t="shared" si="112"/>
        <v>#N/A</v>
      </c>
      <c r="I316" s="36" t="str">
        <f t="shared" si="112"/>
        <v>Jun</v>
      </c>
      <c r="J316" s="36" t="str">
        <f t="shared" si="112"/>
        <v>FY25</v>
      </c>
      <c r="K316" s="36" t="str">
        <f t="shared" si="112"/>
        <v>FCCS_Other Data</v>
      </c>
      <c r="L316" s="36" t="str">
        <f t="shared" si="112"/>
        <v>FCCS_No Intercompany</v>
      </c>
      <c r="M316" s="36" t="s">
        <v>419</v>
      </c>
      <c r="N316" s="36" t="str">
        <f t="shared" si="112"/>
        <v>No Custom2</v>
      </c>
      <c r="O316" s="36" t="str">
        <f t="shared" si="112"/>
        <v>No Custom3</v>
      </c>
      <c r="P316" s="36" t="str">
        <f t="shared" si="115"/>
        <v>CA_DONATION</v>
      </c>
      <c r="Q316" s="36" t="str">
        <f t="shared" si="113"/>
        <v>Actual</v>
      </c>
      <c r="R316" s="36" t="str">
        <f t="shared" si="113"/>
        <v>FCCS_YTD_Input</v>
      </c>
      <c r="S316" s="36" t="str">
        <f t="shared" si="113"/>
        <v>No Custom4</v>
      </c>
      <c r="T316" s="36" t="str">
        <f t="shared" si="116"/>
        <v>FCCS_Entity Input</v>
      </c>
    </row>
    <row r="317" spans="1:20" x14ac:dyDescent="0.25">
      <c r="A317" s="539" t="s">
        <v>962</v>
      </c>
      <c r="B317" s="539" t="s">
        <v>273</v>
      </c>
      <c r="C317" s="532" t="str">
        <f t="shared" si="114"/>
        <v>Donation</v>
      </c>
      <c r="D317" s="533" t="str">
        <f>[1]!HsSetValue(E317,"FCC","Scenario#"&amp;Q317&amp;";Years#"&amp;J317&amp;";Period#"&amp;I317&amp;";View#"&amp;R317&amp;";Entity#"&amp;H317&amp;";Data Source#"&amp;K317&amp;";Account#"&amp;F317&amp;";Intercompany#"&amp;L317&amp;";Movement#"&amp;P317&amp;";Consolidation#"&amp;T317&amp;";Custom1#"&amp;M317&amp;";Custom2#"&amp;N317&amp;";Custom3#"&amp;O317&amp;";Custom4#"&amp;S317&amp;"")</f>
        <v>#Invalid Syntax</v>
      </c>
      <c r="E317" s="540">
        <f>+'Capital Assets'!$L$43</f>
        <v>0</v>
      </c>
      <c r="F317" s="36">
        <f>+$F$10</f>
        <v>1574000</v>
      </c>
      <c r="G317" s="36" t="s">
        <v>973</v>
      </c>
      <c r="H317" s="36" t="e">
        <f t="shared" si="112"/>
        <v>#N/A</v>
      </c>
      <c r="I317" s="36" t="str">
        <f t="shared" si="112"/>
        <v>Jun</v>
      </c>
      <c r="J317" s="36" t="str">
        <f t="shared" si="112"/>
        <v>FY25</v>
      </c>
      <c r="K317" s="36" t="str">
        <f t="shared" si="112"/>
        <v>FCCS_Other Data</v>
      </c>
      <c r="L317" s="36" t="str">
        <f t="shared" si="112"/>
        <v>FCCS_No Intercompany</v>
      </c>
      <c r="M317" s="36" t="s">
        <v>419</v>
      </c>
      <c r="N317" s="36" t="str">
        <f t="shared" si="112"/>
        <v>No Custom2</v>
      </c>
      <c r="O317" s="36" t="str">
        <f t="shared" si="112"/>
        <v>No Custom3</v>
      </c>
      <c r="P317" s="36" t="str">
        <f t="shared" si="115"/>
        <v>CA_DONATION</v>
      </c>
      <c r="Q317" s="36" t="str">
        <f t="shared" si="113"/>
        <v>Actual</v>
      </c>
      <c r="R317" s="36" t="str">
        <f t="shared" si="113"/>
        <v>FCCS_YTD_Input</v>
      </c>
      <c r="S317" s="36" t="str">
        <f t="shared" si="113"/>
        <v>No Custom4</v>
      </c>
      <c r="T317" s="36" t="str">
        <f t="shared" si="116"/>
        <v>FCCS_Entity Input</v>
      </c>
    </row>
    <row r="318" spans="1:20" x14ac:dyDescent="0.25">
      <c r="A318" s="539" t="s">
        <v>962</v>
      </c>
      <c r="B318" s="539" t="s">
        <v>974</v>
      </c>
      <c r="C318" s="532" t="str">
        <f t="shared" si="114"/>
        <v>Donation</v>
      </c>
      <c r="D318" s="533" t="str">
        <f>[1]!HsSetValue(E318,"FCC","Scenario#"&amp;Q318&amp;";Years#"&amp;J318&amp;";Period#"&amp;I318&amp;";View#"&amp;R318&amp;";Entity#"&amp;H318&amp;";Data Source#"&amp;K318&amp;";Account#"&amp;F318&amp;";Intercompany#"&amp;L318&amp;";Movement#"&amp;P318&amp;";Consolidation#"&amp;T318&amp;";Custom1#"&amp;M318&amp;";Custom2#"&amp;N318&amp;";Custom3#"&amp;O318&amp;";Custom4#"&amp;S318&amp;"")</f>
        <v>#Invalid Syntax</v>
      </c>
      <c r="E318" s="540">
        <f>+'Capital Assets'!$L$45</f>
        <v>0</v>
      </c>
      <c r="F318" s="36">
        <f>+$F$11</f>
        <v>1574100</v>
      </c>
      <c r="G318" s="36" t="s">
        <v>975</v>
      </c>
      <c r="H318" s="36" t="e">
        <f t="shared" si="112"/>
        <v>#N/A</v>
      </c>
      <c r="I318" s="36" t="str">
        <f t="shared" si="112"/>
        <v>Jun</v>
      </c>
      <c r="J318" s="36" t="str">
        <f t="shared" si="112"/>
        <v>FY25</v>
      </c>
      <c r="K318" s="36" t="str">
        <f t="shared" si="112"/>
        <v>FCCS_Other Data</v>
      </c>
      <c r="L318" s="36" t="str">
        <f t="shared" si="112"/>
        <v>FCCS_No Intercompany</v>
      </c>
      <c r="M318" s="36" t="s">
        <v>419</v>
      </c>
      <c r="N318" s="36" t="str">
        <f t="shared" si="112"/>
        <v>No Custom2</v>
      </c>
      <c r="O318" s="36" t="str">
        <f t="shared" si="112"/>
        <v>No Custom3</v>
      </c>
      <c r="P318" s="36" t="str">
        <f t="shared" si="115"/>
        <v>CA_DONATION</v>
      </c>
      <c r="Q318" s="36" t="str">
        <f t="shared" si="113"/>
        <v>Actual</v>
      </c>
      <c r="R318" s="36" t="str">
        <f t="shared" si="113"/>
        <v>FCCS_YTD_Input</v>
      </c>
      <c r="S318" s="36" t="str">
        <f t="shared" si="113"/>
        <v>No Custom4</v>
      </c>
      <c r="T318" s="36" t="str">
        <f t="shared" si="116"/>
        <v>FCCS_Entity Input</v>
      </c>
    </row>
    <row r="319" spans="1:20" x14ac:dyDescent="0.25">
      <c r="A319" s="539" t="s">
        <v>962</v>
      </c>
      <c r="B319" s="539" t="s">
        <v>976</v>
      </c>
      <c r="C319" s="532" t="str">
        <f t="shared" si="114"/>
        <v>Donation</v>
      </c>
      <c r="D319" s="533" t="str">
        <f>[1]!HsSetValue(E319,"FCC","Scenario#"&amp;Q319&amp;";Years#"&amp;J319&amp;";Period#"&amp;I319&amp;";View#"&amp;R319&amp;";Entity#"&amp;H319&amp;";Data Source#"&amp;K319&amp;";Account#"&amp;F319&amp;";Intercompany#"&amp;L319&amp;";Movement#"&amp;P319&amp;";Consolidation#"&amp;T319&amp;";Custom1#"&amp;M319&amp;";Custom2#"&amp;N319&amp;";Custom3#"&amp;O319&amp;";Custom4#"&amp;S319&amp;"")</f>
        <v>#Invalid Syntax</v>
      </c>
      <c r="E319" s="540">
        <f>+'Capital Assets'!$L$46</f>
        <v>0</v>
      </c>
      <c r="F319" s="36">
        <f>+$F$12</f>
        <v>1574200</v>
      </c>
      <c r="G319" s="36" t="s">
        <v>977</v>
      </c>
      <c r="H319" s="36" t="e">
        <f t="shared" si="112"/>
        <v>#N/A</v>
      </c>
      <c r="I319" s="36" t="str">
        <f t="shared" si="112"/>
        <v>Jun</v>
      </c>
      <c r="J319" s="36" t="str">
        <f t="shared" si="112"/>
        <v>FY25</v>
      </c>
      <c r="K319" s="36" t="str">
        <f t="shared" si="112"/>
        <v>FCCS_Other Data</v>
      </c>
      <c r="L319" s="36" t="str">
        <f t="shared" si="112"/>
        <v>FCCS_No Intercompany</v>
      </c>
      <c r="M319" s="36" t="s">
        <v>419</v>
      </c>
      <c r="N319" s="36" t="str">
        <f t="shared" si="112"/>
        <v>No Custom2</v>
      </c>
      <c r="O319" s="36" t="str">
        <f t="shared" si="112"/>
        <v>No Custom3</v>
      </c>
      <c r="P319" s="36" t="str">
        <f t="shared" si="115"/>
        <v>CA_DONATION</v>
      </c>
      <c r="Q319" s="36" t="str">
        <f t="shared" si="113"/>
        <v>Actual</v>
      </c>
      <c r="R319" s="36" t="str">
        <f t="shared" si="113"/>
        <v>FCCS_YTD_Input</v>
      </c>
      <c r="S319" s="36" t="str">
        <f t="shared" si="113"/>
        <v>No Custom4</v>
      </c>
      <c r="T319" s="36" t="str">
        <f t="shared" si="116"/>
        <v>FCCS_Entity Input</v>
      </c>
    </row>
    <row r="320" spans="1:20" x14ac:dyDescent="0.25">
      <c r="A320" s="539" t="s">
        <v>962</v>
      </c>
      <c r="B320" s="539" t="s">
        <v>978</v>
      </c>
      <c r="C320" s="532" t="str">
        <f t="shared" si="114"/>
        <v>Donation</v>
      </c>
      <c r="D320" s="533" t="str">
        <f>[1]!HsSetValue(E320,"FCC","Scenario#"&amp;Q320&amp;";Years#"&amp;J320&amp;";Period#"&amp;I320&amp;";View#"&amp;R320&amp;";Entity#"&amp;H320&amp;";Data Source#"&amp;K320&amp;";Account#"&amp;F320&amp;";Intercompany#"&amp;L320&amp;";Movement#"&amp;P320&amp;";Consolidation#"&amp;T320&amp;";Custom1#"&amp;M320&amp;";Custom2#"&amp;N320&amp;";Custom3#"&amp;O320&amp;";Custom4#"&amp;S320&amp;"")</f>
        <v>#Invalid Syntax</v>
      </c>
      <c r="E320" s="540">
        <f>+'Capital Assets'!$L$47</f>
        <v>0</v>
      </c>
      <c r="F320" s="36">
        <f>+$F$13</f>
        <v>1584000</v>
      </c>
      <c r="G320" s="36" t="s">
        <v>979</v>
      </c>
      <c r="H320" s="36" t="e">
        <f t="shared" si="112"/>
        <v>#N/A</v>
      </c>
      <c r="I320" s="36" t="str">
        <f t="shared" si="112"/>
        <v>Jun</v>
      </c>
      <c r="J320" s="36" t="str">
        <f t="shared" si="112"/>
        <v>FY25</v>
      </c>
      <c r="K320" s="36" t="str">
        <f t="shared" si="112"/>
        <v>FCCS_Other Data</v>
      </c>
      <c r="L320" s="36" t="str">
        <f t="shared" si="112"/>
        <v>FCCS_No Intercompany</v>
      </c>
      <c r="M320" s="36" t="s">
        <v>419</v>
      </c>
      <c r="N320" s="36" t="str">
        <f t="shared" si="112"/>
        <v>No Custom2</v>
      </c>
      <c r="O320" s="36" t="str">
        <f t="shared" si="112"/>
        <v>No Custom3</v>
      </c>
      <c r="P320" s="36" t="str">
        <f t="shared" si="115"/>
        <v>CA_DONATION</v>
      </c>
      <c r="Q320" s="36" t="str">
        <f t="shared" si="113"/>
        <v>Actual</v>
      </c>
      <c r="R320" s="36" t="str">
        <f t="shared" si="113"/>
        <v>FCCS_YTD_Input</v>
      </c>
      <c r="S320" s="36" t="str">
        <f t="shared" si="113"/>
        <v>No Custom4</v>
      </c>
      <c r="T320" s="36" t="str">
        <f t="shared" si="116"/>
        <v>FCCS_Entity Input</v>
      </c>
    </row>
    <row r="321" spans="1:20" x14ac:dyDescent="0.25">
      <c r="A321" s="539" t="s">
        <v>962</v>
      </c>
      <c r="B321" s="539" t="s">
        <v>280</v>
      </c>
      <c r="C321" s="532" t="str">
        <f t="shared" si="114"/>
        <v>Donation</v>
      </c>
      <c r="D321" s="533" t="str">
        <f>[1]!HsSetValue(E321,"FCC","Scenario#"&amp;Q321&amp;";Years#"&amp;J321&amp;";Period#"&amp;I321&amp;";View#"&amp;R321&amp;";Entity#"&amp;H321&amp;";Data Source#"&amp;K321&amp;";Account#"&amp;F321&amp;";Intercompany#"&amp;L321&amp;";Movement#"&amp;P321&amp;";Consolidation#"&amp;T321&amp;";Custom1#"&amp;M321&amp;";Custom2#"&amp;N321&amp;";Custom3#"&amp;O321&amp;";Custom4#"&amp;S321&amp;"")</f>
        <v>#Invalid Syntax</v>
      </c>
      <c r="E321" s="540">
        <f>+'Capital Assets'!$L$49</f>
        <v>0</v>
      </c>
      <c r="F321" s="36">
        <f>+$F$14</f>
        <v>1583000</v>
      </c>
      <c r="G321" s="36" t="s">
        <v>980</v>
      </c>
      <c r="H321" s="36" t="e">
        <f t="shared" si="112"/>
        <v>#N/A</v>
      </c>
      <c r="I321" s="36" t="str">
        <f t="shared" si="112"/>
        <v>Jun</v>
      </c>
      <c r="J321" s="36" t="str">
        <f t="shared" si="112"/>
        <v>FY25</v>
      </c>
      <c r="K321" s="36" t="str">
        <f t="shared" si="112"/>
        <v>FCCS_Other Data</v>
      </c>
      <c r="L321" s="36" t="str">
        <f t="shared" si="112"/>
        <v>FCCS_No Intercompany</v>
      </c>
      <c r="M321" s="36" t="s">
        <v>419</v>
      </c>
      <c r="N321" s="36" t="str">
        <f t="shared" si="112"/>
        <v>No Custom2</v>
      </c>
      <c r="O321" s="36" t="str">
        <f t="shared" si="112"/>
        <v>No Custom3</v>
      </c>
      <c r="P321" s="36" t="str">
        <f t="shared" si="115"/>
        <v>CA_DONATION</v>
      </c>
      <c r="Q321" s="36" t="str">
        <f t="shared" si="113"/>
        <v>Actual</v>
      </c>
      <c r="R321" s="36" t="str">
        <f t="shared" si="113"/>
        <v>FCCS_YTD_Input</v>
      </c>
      <c r="S321" s="36" t="str">
        <f t="shared" si="113"/>
        <v>No Custom4</v>
      </c>
      <c r="T321" s="36" t="str">
        <f t="shared" si="116"/>
        <v>FCCS_Entity Input</v>
      </c>
    </row>
    <row r="322" spans="1:20" x14ac:dyDescent="0.25">
      <c r="D322" s="533"/>
    </row>
    <row r="323" spans="1:20" x14ac:dyDescent="0.25">
      <c r="A323" s="539" t="s">
        <v>962</v>
      </c>
      <c r="B323" s="539" t="s">
        <v>263</v>
      </c>
      <c r="C323" s="532" t="s">
        <v>989</v>
      </c>
      <c r="D323" s="533" t="str">
        <f>[1]!HsSetValue(E323,"FCC","Scenario#"&amp;Q323&amp;";Years#"&amp;J323&amp;";Period#"&amp;I323&amp;";View#"&amp;R323&amp;";Entity#"&amp;H323&amp;";Data Source#"&amp;K323&amp;";Account#"&amp;F323&amp;";Intercompany#"&amp;L323&amp;";Movement#"&amp;P323&amp;";Consolidation#"&amp;T323&amp;";Custom1#"&amp;M323&amp;";Custom2#"&amp;N323&amp;";Custom3#"&amp;O323&amp;";Custom4#"&amp;S323&amp;"")</f>
        <v>#Invalid Syntax</v>
      </c>
      <c r="E323" s="540">
        <f>+'Capital Assets'!$M$35</f>
        <v>0</v>
      </c>
      <c r="F323" s="36">
        <f>+$F$2</f>
        <v>1581000</v>
      </c>
      <c r="G323" s="36" t="s">
        <v>964</v>
      </c>
      <c r="H323" s="36" t="e">
        <f t="shared" ref="H323:O335" si="117">+H$2</f>
        <v>#N/A</v>
      </c>
      <c r="I323" s="36" t="str">
        <f t="shared" si="117"/>
        <v>Jun</v>
      </c>
      <c r="J323" s="36" t="str">
        <f t="shared" si="117"/>
        <v>FY25</v>
      </c>
      <c r="K323" s="36" t="str">
        <f t="shared" si="117"/>
        <v>FCCS_Other Data</v>
      </c>
      <c r="L323" s="36" t="str">
        <f t="shared" si="117"/>
        <v>FCCS_No Intercompany</v>
      </c>
      <c r="M323" s="36" t="s">
        <v>419</v>
      </c>
      <c r="N323" s="36" t="str">
        <f t="shared" si="117"/>
        <v>No Custom2</v>
      </c>
      <c r="O323" s="36" t="str">
        <f t="shared" si="117"/>
        <v>No Custom3</v>
      </c>
      <c r="P323" s="532" t="s">
        <v>990</v>
      </c>
      <c r="Q323" s="36" t="str">
        <f t="shared" ref="Q323:S338" si="118">+Q$2</f>
        <v>Actual</v>
      </c>
      <c r="R323" s="36" t="str">
        <f t="shared" si="118"/>
        <v>FCCS_YTD_Input</v>
      </c>
      <c r="S323" s="36" t="str">
        <f t="shared" si="113"/>
        <v>No Custom4</v>
      </c>
      <c r="T323" s="36" t="str">
        <f t="shared" si="116"/>
        <v>FCCS_Entity Input</v>
      </c>
    </row>
    <row r="324" spans="1:20" x14ac:dyDescent="0.25">
      <c r="A324" s="539" t="s">
        <v>962</v>
      </c>
      <c r="B324" s="539" t="s">
        <v>265</v>
      </c>
      <c r="C324" s="532" t="str">
        <f>+C323</f>
        <v>Lease Adj</v>
      </c>
      <c r="D324" s="533" t="str">
        <f>[1]!HsSetValue(E324,"FCC","Scenario#"&amp;Q324&amp;";Years#"&amp;J324&amp;";Period#"&amp;I324&amp;";View#"&amp;R324&amp;";Entity#"&amp;H324&amp;";Data Source#"&amp;K324&amp;";Account#"&amp;F324&amp;";Intercompany#"&amp;L324&amp;";Movement#"&amp;P324&amp;";Consolidation#"&amp;T324&amp;";Custom1#"&amp;M324&amp;";Custom2#"&amp;N324&amp;";Custom3#"&amp;O324&amp;";Custom4#"&amp;S324&amp;"")</f>
        <v>#Invalid Syntax</v>
      </c>
      <c r="E324" s="540">
        <f>+'Capital Assets'!$M$36</f>
        <v>0</v>
      </c>
      <c r="F324" s="36">
        <f>+$F$3</f>
        <v>1571000</v>
      </c>
      <c r="G324" s="36" t="s">
        <v>966</v>
      </c>
      <c r="H324" s="36" t="e">
        <f t="shared" si="117"/>
        <v>#N/A</v>
      </c>
      <c r="I324" s="36" t="str">
        <f t="shared" si="117"/>
        <v>Jun</v>
      </c>
      <c r="J324" s="36" t="str">
        <f t="shared" si="117"/>
        <v>FY25</v>
      </c>
      <c r="K324" s="36" t="str">
        <f t="shared" si="117"/>
        <v>FCCS_Other Data</v>
      </c>
      <c r="L324" s="36" t="str">
        <f t="shared" si="117"/>
        <v>FCCS_No Intercompany</v>
      </c>
      <c r="M324" s="36" t="s">
        <v>419</v>
      </c>
      <c r="N324" s="36" t="str">
        <f t="shared" si="117"/>
        <v>No Custom2</v>
      </c>
      <c r="O324" s="36" t="str">
        <f t="shared" si="117"/>
        <v>No Custom3</v>
      </c>
      <c r="P324" s="36" t="str">
        <f>+P323</f>
        <v>CA_LEASEADJ</v>
      </c>
      <c r="Q324" s="36" t="str">
        <f t="shared" si="118"/>
        <v>Actual</v>
      </c>
      <c r="R324" s="36" t="str">
        <f t="shared" si="118"/>
        <v>FCCS_YTD_Input</v>
      </c>
      <c r="S324" s="36" t="str">
        <f t="shared" si="113"/>
        <v>No Custom4</v>
      </c>
      <c r="T324" s="36" t="str">
        <f t="shared" si="116"/>
        <v>FCCS_Entity Input</v>
      </c>
    </row>
    <row r="325" spans="1:20" x14ac:dyDescent="0.25">
      <c r="A325" s="539" t="s">
        <v>962</v>
      </c>
      <c r="B325" s="539" t="s">
        <v>266</v>
      </c>
      <c r="C325" s="532" t="str">
        <f t="shared" ref="C325:C335" si="119">+C324</f>
        <v>Lease Adj</v>
      </c>
      <c r="D325" s="533" t="str">
        <f>[1]!HsSetValue(E325,"FCC","Scenario#"&amp;Q325&amp;";Years#"&amp;J325&amp;";Period#"&amp;I325&amp;";View#"&amp;R325&amp;";Entity#"&amp;H325&amp;";Data Source#"&amp;K325&amp;";Account#"&amp;F325&amp;";Intercompany#"&amp;L325&amp;";Movement#"&amp;P325&amp;";Consolidation#"&amp;T325&amp;";Custom1#"&amp;M325&amp;";Custom2#"&amp;N325&amp;";Custom3#"&amp;O325&amp;";Custom4#"&amp;S325&amp;"")</f>
        <v>#Invalid Syntax</v>
      </c>
      <c r="E325" s="540">
        <f>+'Capital Assets'!$M$37</f>
        <v>0</v>
      </c>
      <c r="F325" s="36">
        <f>+$F$4</f>
        <v>1572000</v>
      </c>
      <c r="G325" s="36" t="s">
        <v>967</v>
      </c>
      <c r="H325" s="36" t="e">
        <f t="shared" si="117"/>
        <v>#N/A</v>
      </c>
      <c r="I325" s="36" t="str">
        <f t="shared" si="117"/>
        <v>Jun</v>
      </c>
      <c r="J325" s="36" t="str">
        <f t="shared" si="117"/>
        <v>FY25</v>
      </c>
      <c r="K325" s="36" t="str">
        <f t="shared" si="117"/>
        <v>FCCS_Other Data</v>
      </c>
      <c r="L325" s="36" t="str">
        <f t="shared" si="117"/>
        <v>FCCS_No Intercompany</v>
      </c>
      <c r="M325" s="36" t="s">
        <v>419</v>
      </c>
      <c r="N325" s="36" t="str">
        <f t="shared" si="117"/>
        <v>No Custom2</v>
      </c>
      <c r="O325" s="36" t="str">
        <f t="shared" si="117"/>
        <v>No Custom3</v>
      </c>
      <c r="P325" s="36" t="str">
        <f t="shared" ref="P325:P335" si="120">+P324</f>
        <v>CA_LEASEADJ</v>
      </c>
      <c r="Q325" s="36" t="str">
        <f t="shared" si="118"/>
        <v>Actual</v>
      </c>
      <c r="R325" s="36" t="str">
        <f t="shared" si="118"/>
        <v>FCCS_YTD_Input</v>
      </c>
      <c r="S325" s="36" t="str">
        <f t="shared" si="118"/>
        <v>No Custom4</v>
      </c>
      <c r="T325" s="36" t="str">
        <f t="shared" si="116"/>
        <v>FCCS_Entity Input</v>
      </c>
    </row>
    <row r="326" spans="1:20" x14ac:dyDescent="0.25">
      <c r="A326" s="539" t="s">
        <v>962</v>
      </c>
      <c r="B326" s="539" t="s">
        <v>267</v>
      </c>
      <c r="C326" s="532" t="str">
        <f t="shared" si="119"/>
        <v>Lease Adj</v>
      </c>
      <c r="D326" s="533" t="str">
        <f>[1]!HsSetValue(E326,"FCC","Scenario#"&amp;Q326&amp;";Years#"&amp;J326&amp;";Period#"&amp;I326&amp;";View#"&amp;R326&amp;";Entity#"&amp;H326&amp;";Data Source#"&amp;K326&amp;";Account#"&amp;F326&amp;";Intercompany#"&amp;L326&amp;";Movement#"&amp;P326&amp;";Consolidation#"&amp;T326&amp;";Custom1#"&amp;M326&amp;";Custom2#"&amp;N326&amp;";Custom3#"&amp;O326&amp;";Custom4#"&amp;S326&amp;"")</f>
        <v>#Invalid Syntax</v>
      </c>
      <c r="E326" s="540">
        <f>+'Capital Assets'!$M$38</f>
        <v>0</v>
      </c>
      <c r="F326" s="36">
        <f>+$F$5</f>
        <v>1577000</v>
      </c>
      <c r="G326" s="36" t="s">
        <v>968</v>
      </c>
      <c r="H326" s="36" t="e">
        <f t="shared" si="117"/>
        <v>#N/A</v>
      </c>
      <c r="I326" s="36" t="str">
        <f t="shared" si="117"/>
        <v>Jun</v>
      </c>
      <c r="J326" s="36" t="str">
        <f t="shared" si="117"/>
        <v>FY25</v>
      </c>
      <c r="K326" s="36" t="str">
        <f t="shared" si="117"/>
        <v>FCCS_Other Data</v>
      </c>
      <c r="L326" s="36" t="str">
        <f t="shared" si="117"/>
        <v>FCCS_No Intercompany</v>
      </c>
      <c r="M326" s="36" t="s">
        <v>419</v>
      </c>
      <c r="N326" s="36" t="str">
        <f t="shared" si="117"/>
        <v>No Custom2</v>
      </c>
      <c r="O326" s="36" t="str">
        <f t="shared" si="117"/>
        <v>No Custom3</v>
      </c>
      <c r="P326" s="36" t="str">
        <f t="shared" si="120"/>
        <v>CA_LEASEADJ</v>
      </c>
      <c r="Q326" s="36" t="str">
        <f t="shared" si="118"/>
        <v>Actual</v>
      </c>
      <c r="R326" s="36" t="str">
        <f t="shared" si="118"/>
        <v>FCCS_YTD_Input</v>
      </c>
      <c r="S326" s="36" t="str">
        <f t="shared" si="118"/>
        <v>No Custom4</v>
      </c>
      <c r="T326" s="36" t="str">
        <f t="shared" si="116"/>
        <v>FCCS_Entity Input</v>
      </c>
    </row>
    <row r="327" spans="1:20" x14ac:dyDescent="0.25">
      <c r="A327" s="539" t="s">
        <v>962</v>
      </c>
      <c r="B327" s="539" t="s">
        <v>324</v>
      </c>
      <c r="C327" s="532" t="str">
        <f t="shared" si="119"/>
        <v>Lease Adj</v>
      </c>
      <c r="D327" s="533" t="str">
        <f>[1]!HsSetValue(E327,"FCC","Scenario#"&amp;Q327&amp;";Years#"&amp;J327&amp;";Period#"&amp;I327&amp;";View#"&amp;R327&amp;";Entity#"&amp;H327&amp;";Data Source#"&amp;K327&amp;";Account#"&amp;F327&amp;";Intercompany#"&amp;L327&amp;";Movement#"&amp;P327&amp;";Consolidation#"&amp;T327&amp;";Custom1#"&amp;M327&amp;";Custom2#"&amp;N327&amp;";Custom3#"&amp;O327&amp;";Custom4#"&amp;S327&amp;"")</f>
        <v>#Invalid Syntax</v>
      </c>
      <c r="E327" s="540">
        <f>+'Capital Assets'!$M$39</f>
        <v>0</v>
      </c>
      <c r="F327" s="36">
        <f>+$F$6</f>
        <v>1573000</v>
      </c>
      <c r="G327" s="36" t="s">
        <v>969</v>
      </c>
      <c r="H327" s="36" t="e">
        <f t="shared" si="117"/>
        <v>#N/A</v>
      </c>
      <c r="I327" s="36" t="str">
        <f t="shared" si="117"/>
        <v>Jun</v>
      </c>
      <c r="J327" s="36" t="str">
        <f t="shared" si="117"/>
        <v>FY25</v>
      </c>
      <c r="K327" s="36" t="str">
        <f t="shared" si="117"/>
        <v>FCCS_Other Data</v>
      </c>
      <c r="L327" s="36" t="str">
        <f t="shared" si="117"/>
        <v>FCCS_No Intercompany</v>
      </c>
      <c r="M327" s="36" t="s">
        <v>419</v>
      </c>
      <c r="N327" s="36" t="str">
        <f t="shared" si="117"/>
        <v>No Custom2</v>
      </c>
      <c r="O327" s="36" t="str">
        <f t="shared" si="117"/>
        <v>No Custom3</v>
      </c>
      <c r="P327" s="36" t="str">
        <f t="shared" si="120"/>
        <v>CA_LEASEADJ</v>
      </c>
      <c r="Q327" s="36" t="str">
        <f t="shared" si="118"/>
        <v>Actual</v>
      </c>
      <c r="R327" s="36" t="str">
        <f t="shared" si="118"/>
        <v>FCCS_YTD_Input</v>
      </c>
      <c r="S327" s="36" t="str">
        <f t="shared" si="118"/>
        <v>No Custom4</v>
      </c>
      <c r="T327" s="36" t="str">
        <f t="shared" si="116"/>
        <v>FCCS_Entity Input</v>
      </c>
    </row>
    <row r="328" spans="1:20" x14ac:dyDescent="0.25">
      <c r="A328" s="539" t="s">
        <v>962</v>
      </c>
      <c r="B328" s="539" t="s">
        <v>269</v>
      </c>
      <c r="C328" s="532" t="str">
        <f t="shared" si="119"/>
        <v>Lease Adj</v>
      </c>
      <c r="D328" s="533" t="str">
        <f>[1]!HsSetValue(E328,"FCC","Scenario#"&amp;Q328&amp;";Years#"&amp;J328&amp;";Period#"&amp;I328&amp;";View#"&amp;R328&amp;";Entity#"&amp;H328&amp;";Data Source#"&amp;K328&amp;";Account#"&amp;F328&amp;";Intercompany#"&amp;L328&amp;";Movement#"&amp;P328&amp;";Consolidation#"&amp;T328&amp;";Custom1#"&amp;M328&amp;";Custom2#"&amp;N328&amp;";Custom3#"&amp;O328&amp;";Custom4#"&amp;S328&amp;"")</f>
        <v>#Invalid Syntax</v>
      </c>
      <c r="E328" s="540">
        <f>+'Capital Assets'!$M$40</f>
        <v>0</v>
      </c>
      <c r="F328" s="36">
        <f>+$F$7</f>
        <v>1575000</v>
      </c>
      <c r="G328" s="36" t="s">
        <v>970</v>
      </c>
      <c r="H328" s="36" t="e">
        <f t="shared" si="117"/>
        <v>#N/A</v>
      </c>
      <c r="I328" s="36" t="str">
        <f t="shared" si="117"/>
        <v>Jun</v>
      </c>
      <c r="J328" s="36" t="str">
        <f t="shared" si="117"/>
        <v>FY25</v>
      </c>
      <c r="K328" s="36" t="str">
        <f t="shared" si="117"/>
        <v>FCCS_Other Data</v>
      </c>
      <c r="L328" s="36" t="str">
        <f t="shared" si="117"/>
        <v>FCCS_No Intercompany</v>
      </c>
      <c r="M328" s="36" t="s">
        <v>419</v>
      </c>
      <c r="N328" s="36" t="str">
        <f t="shared" si="117"/>
        <v>No Custom2</v>
      </c>
      <c r="O328" s="36" t="str">
        <f t="shared" si="117"/>
        <v>No Custom3</v>
      </c>
      <c r="P328" s="36" t="str">
        <f t="shared" si="120"/>
        <v>CA_LEASEADJ</v>
      </c>
      <c r="Q328" s="36" t="str">
        <f t="shared" si="118"/>
        <v>Actual</v>
      </c>
      <c r="R328" s="36" t="str">
        <f t="shared" si="118"/>
        <v>FCCS_YTD_Input</v>
      </c>
      <c r="S328" s="36" t="str">
        <f t="shared" si="118"/>
        <v>No Custom4</v>
      </c>
      <c r="T328" s="36" t="str">
        <f t="shared" si="116"/>
        <v>FCCS_Entity Input</v>
      </c>
    </row>
    <row r="329" spans="1:20" x14ac:dyDescent="0.25">
      <c r="A329" s="539" t="s">
        <v>962</v>
      </c>
      <c r="B329" s="539" t="s">
        <v>271</v>
      </c>
      <c r="C329" s="532" t="str">
        <f t="shared" si="119"/>
        <v>Lease Adj</v>
      </c>
      <c r="D329" s="533" t="str">
        <f>[1]!HsSetValue(E329,"FCC","Scenario#"&amp;Q329&amp;";Years#"&amp;J329&amp;";Period#"&amp;I329&amp;";View#"&amp;R329&amp;";Entity#"&amp;H329&amp;";Data Source#"&amp;K329&amp;";Account#"&amp;F329&amp;";Intercompany#"&amp;L329&amp;";Movement#"&amp;P329&amp;";Consolidation#"&amp;T329&amp;";Custom1#"&amp;M329&amp;";Custom2#"&amp;N329&amp;";Custom3#"&amp;O329&amp;";Custom4#"&amp;S329&amp;"")</f>
        <v>#Invalid Syntax</v>
      </c>
      <c r="E329" s="540">
        <f>+'Capital Assets'!$M$41</f>
        <v>0</v>
      </c>
      <c r="F329" s="36">
        <f>+$F$8</f>
        <v>1576000</v>
      </c>
      <c r="G329" s="36" t="s">
        <v>971</v>
      </c>
      <c r="H329" s="36" t="e">
        <f t="shared" si="117"/>
        <v>#N/A</v>
      </c>
      <c r="I329" s="36" t="str">
        <f t="shared" si="117"/>
        <v>Jun</v>
      </c>
      <c r="J329" s="36" t="str">
        <f t="shared" si="117"/>
        <v>FY25</v>
      </c>
      <c r="K329" s="36" t="str">
        <f t="shared" si="117"/>
        <v>FCCS_Other Data</v>
      </c>
      <c r="L329" s="36" t="str">
        <f t="shared" si="117"/>
        <v>FCCS_No Intercompany</v>
      </c>
      <c r="M329" s="36" t="s">
        <v>419</v>
      </c>
      <c r="N329" s="36" t="str">
        <f t="shared" si="117"/>
        <v>No Custom2</v>
      </c>
      <c r="O329" s="36" t="str">
        <f t="shared" si="117"/>
        <v>No Custom3</v>
      </c>
      <c r="P329" s="36" t="str">
        <f t="shared" si="120"/>
        <v>CA_LEASEADJ</v>
      </c>
      <c r="Q329" s="36" t="str">
        <f t="shared" si="118"/>
        <v>Actual</v>
      </c>
      <c r="R329" s="36" t="str">
        <f t="shared" si="118"/>
        <v>FCCS_YTD_Input</v>
      </c>
      <c r="S329" s="36" t="str">
        <f t="shared" si="118"/>
        <v>No Custom4</v>
      </c>
      <c r="T329" s="36" t="str">
        <f t="shared" si="116"/>
        <v>FCCS_Entity Input</v>
      </c>
    </row>
    <row r="330" spans="1:20" x14ac:dyDescent="0.25">
      <c r="A330" s="539" t="s">
        <v>962</v>
      </c>
      <c r="B330" s="539" t="s">
        <v>272</v>
      </c>
      <c r="C330" s="532" t="str">
        <f t="shared" si="119"/>
        <v>Lease Adj</v>
      </c>
      <c r="D330" s="533" t="str">
        <f>[1]!HsSetValue(E330,"FCC","Scenario#"&amp;Q330&amp;";Years#"&amp;J330&amp;";Period#"&amp;I330&amp;";View#"&amp;R330&amp;";Entity#"&amp;H330&amp;";Data Source#"&amp;K330&amp;";Account#"&amp;F330&amp;";Intercompany#"&amp;L330&amp;";Movement#"&amp;P330&amp;";Consolidation#"&amp;T330&amp;";Custom1#"&amp;M330&amp;";Custom2#"&amp;N330&amp;";Custom3#"&amp;O330&amp;";Custom4#"&amp;S330&amp;"")</f>
        <v>#Invalid Syntax</v>
      </c>
      <c r="E330" s="540">
        <f>+'Capital Assets'!$M$42</f>
        <v>0</v>
      </c>
      <c r="F330" s="36">
        <f>+$F$9</f>
        <v>1582000</v>
      </c>
      <c r="G330" s="36" t="s">
        <v>972</v>
      </c>
      <c r="H330" s="36" t="e">
        <f t="shared" si="117"/>
        <v>#N/A</v>
      </c>
      <c r="I330" s="36" t="str">
        <f t="shared" si="117"/>
        <v>Jun</v>
      </c>
      <c r="J330" s="36" t="str">
        <f t="shared" si="117"/>
        <v>FY25</v>
      </c>
      <c r="K330" s="36" t="str">
        <f t="shared" si="117"/>
        <v>FCCS_Other Data</v>
      </c>
      <c r="L330" s="36" t="str">
        <f t="shared" si="117"/>
        <v>FCCS_No Intercompany</v>
      </c>
      <c r="M330" s="36" t="s">
        <v>419</v>
      </c>
      <c r="N330" s="36" t="str">
        <f t="shared" si="117"/>
        <v>No Custom2</v>
      </c>
      <c r="O330" s="36" t="str">
        <f t="shared" si="117"/>
        <v>No Custom3</v>
      </c>
      <c r="P330" s="36" t="str">
        <f t="shared" si="120"/>
        <v>CA_LEASEADJ</v>
      </c>
      <c r="Q330" s="36" t="str">
        <f t="shared" si="118"/>
        <v>Actual</v>
      </c>
      <c r="R330" s="36" t="str">
        <f t="shared" si="118"/>
        <v>FCCS_YTD_Input</v>
      </c>
      <c r="S330" s="36" t="str">
        <f t="shared" si="118"/>
        <v>No Custom4</v>
      </c>
      <c r="T330" s="36" t="str">
        <f t="shared" si="116"/>
        <v>FCCS_Entity Input</v>
      </c>
    </row>
    <row r="331" spans="1:20" x14ac:dyDescent="0.25">
      <c r="A331" s="539" t="s">
        <v>962</v>
      </c>
      <c r="B331" s="539" t="s">
        <v>273</v>
      </c>
      <c r="C331" s="532" t="str">
        <f t="shared" si="119"/>
        <v>Lease Adj</v>
      </c>
      <c r="D331" s="533" t="str">
        <f>[1]!HsSetValue(E331,"FCC","Scenario#"&amp;Q331&amp;";Years#"&amp;J331&amp;";Period#"&amp;I331&amp;";View#"&amp;R331&amp;";Entity#"&amp;H331&amp;";Data Source#"&amp;K331&amp;";Account#"&amp;F331&amp;";Intercompany#"&amp;L331&amp;";Movement#"&amp;P331&amp;";Consolidation#"&amp;T331&amp;";Custom1#"&amp;M331&amp;";Custom2#"&amp;N331&amp;";Custom3#"&amp;O331&amp;";Custom4#"&amp;S331&amp;"")</f>
        <v>#Invalid Syntax</v>
      </c>
      <c r="E331" s="540">
        <f>+'Capital Assets'!$M$43</f>
        <v>0</v>
      </c>
      <c r="F331" s="36">
        <f>+$F$10</f>
        <v>1574000</v>
      </c>
      <c r="G331" s="36" t="s">
        <v>973</v>
      </c>
      <c r="H331" s="36" t="e">
        <f t="shared" si="117"/>
        <v>#N/A</v>
      </c>
      <c r="I331" s="36" t="str">
        <f t="shared" si="117"/>
        <v>Jun</v>
      </c>
      <c r="J331" s="36" t="str">
        <f t="shared" si="117"/>
        <v>FY25</v>
      </c>
      <c r="K331" s="36" t="str">
        <f t="shared" si="117"/>
        <v>FCCS_Other Data</v>
      </c>
      <c r="L331" s="36" t="str">
        <f t="shared" si="117"/>
        <v>FCCS_No Intercompany</v>
      </c>
      <c r="M331" s="36" t="s">
        <v>419</v>
      </c>
      <c r="N331" s="36" t="str">
        <f t="shared" si="117"/>
        <v>No Custom2</v>
      </c>
      <c r="O331" s="36" t="str">
        <f t="shared" si="117"/>
        <v>No Custom3</v>
      </c>
      <c r="P331" s="36" t="str">
        <f t="shared" si="120"/>
        <v>CA_LEASEADJ</v>
      </c>
      <c r="Q331" s="36" t="str">
        <f t="shared" si="118"/>
        <v>Actual</v>
      </c>
      <c r="R331" s="36" t="str">
        <f t="shared" si="118"/>
        <v>FCCS_YTD_Input</v>
      </c>
      <c r="S331" s="36" t="str">
        <f t="shared" si="118"/>
        <v>No Custom4</v>
      </c>
      <c r="T331" s="36" t="str">
        <f t="shared" si="116"/>
        <v>FCCS_Entity Input</v>
      </c>
    </row>
    <row r="332" spans="1:20" x14ac:dyDescent="0.25">
      <c r="A332" s="539" t="s">
        <v>962</v>
      </c>
      <c r="B332" s="539" t="s">
        <v>974</v>
      </c>
      <c r="C332" s="532" t="str">
        <f t="shared" si="119"/>
        <v>Lease Adj</v>
      </c>
      <c r="D332" s="533" t="str">
        <f>[1]!HsSetValue(E332,"FCC","Scenario#"&amp;Q332&amp;";Years#"&amp;J332&amp;";Period#"&amp;I332&amp;";View#"&amp;R332&amp;";Entity#"&amp;H332&amp;";Data Source#"&amp;K332&amp;";Account#"&amp;F332&amp;";Intercompany#"&amp;L332&amp;";Movement#"&amp;P332&amp;";Consolidation#"&amp;T332&amp;";Custom1#"&amp;M332&amp;";Custom2#"&amp;N332&amp;";Custom3#"&amp;O332&amp;";Custom4#"&amp;S332&amp;"")</f>
        <v>#Invalid Syntax</v>
      </c>
      <c r="E332" s="540">
        <f>+'Capital Assets'!$M$45</f>
        <v>0</v>
      </c>
      <c r="F332" s="36">
        <f>+$F$11</f>
        <v>1574100</v>
      </c>
      <c r="G332" s="36" t="s">
        <v>975</v>
      </c>
      <c r="H332" s="36" t="e">
        <f t="shared" si="117"/>
        <v>#N/A</v>
      </c>
      <c r="I332" s="36" t="str">
        <f t="shared" si="117"/>
        <v>Jun</v>
      </c>
      <c r="J332" s="36" t="str">
        <f t="shared" si="117"/>
        <v>FY25</v>
      </c>
      <c r="K332" s="36" t="str">
        <f t="shared" si="117"/>
        <v>FCCS_Other Data</v>
      </c>
      <c r="L332" s="36" t="str">
        <f t="shared" si="117"/>
        <v>FCCS_No Intercompany</v>
      </c>
      <c r="M332" s="36" t="s">
        <v>419</v>
      </c>
      <c r="N332" s="36" t="str">
        <f t="shared" si="117"/>
        <v>No Custom2</v>
      </c>
      <c r="O332" s="36" t="str">
        <f t="shared" si="117"/>
        <v>No Custom3</v>
      </c>
      <c r="P332" s="36" t="str">
        <f t="shared" si="120"/>
        <v>CA_LEASEADJ</v>
      </c>
      <c r="Q332" s="36" t="str">
        <f t="shared" si="118"/>
        <v>Actual</v>
      </c>
      <c r="R332" s="36" t="str">
        <f t="shared" si="118"/>
        <v>FCCS_YTD_Input</v>
      </c>
      <c r="S332" s="36" t="str">
        <f t="shared" si="118"/>
        <v>No Custom4</v>
      </c>
      <c r="T332" s="36" t="str">
        <f t="shared" si="116"/>
        <v>FCCS_Entity Input</v>
      </c>
    </row>
    <row r="333" spans="1:20" x14ac:dyDescent="0.25">
      <c r="A333" s="539" t="s">
        <v>962</v>
      </c>
      <c r="B333" s="539" t="s">
        <v>976</v>
      </c>
      <c r="C333" s="532" t="str">
        <f t="shared" si="119"/>
        <v>Lease Adj</v>
      </c>
      <c r="D333" s="533" t="str">
        <f>[1]!HsSetValue(E333,"FCC","Scenario#"&amp;Q333&amp;";Years#"&amp;J333&amp;";Period#"&amp;I333&amp;";View#"&amp;R333&amp;";Entity#"&amp;H333&amp;";Data Source#"&amp;K333&amp;";Account#"&amp;F333&amp;";Intercompany#"&amp;L333&amp;";Movement#"&amp;P333&amp;";Consolidation#"&amp;T333&amp;";Custom1#"&amp;M333&amp;";Custom2#"&amp;N333&amp;";Custom3#"&amp;O333&amp;";Custom4#"&amp;S333&amp;"")</f>
        <v>#Invalid Syntax</v>
      </c>
      <c r="E333" s="540">
        <f>+'Capital Assets'!$M$46</f>
        <v>0</v>
      </c>
      <c r="F333" s="36">
        <f>+$F$12</f>
        <v>1574200</v>
      </c>
      <c r="G333" s="36" t="s">
        <v>977</v>
      </c>
      <c r="H333" s="36" t="e">
        <f t="shared" si="117"/>
        <v>#N/A</v>
      </c>
      <c r="I333" s="36" t="str">
        <f t="shared" si="117"/>
        <v>Jun</v>
      </c>
      <c r="J333" s="36" t="str">
        <f t="shared" si="117"/>
        <v>FY25</v>
      </c>
      <c r="K333" s="36" t="str">
        <f t="shared" si="117"/>
        <v>FCCS_Other Data</v>
      </c>
      <c r="L333" s="36" t="str">
        <f t="shared" si="117"/>
        <v>FCCS_No Intercompany</v>
      </c>
      <c r="M333" s="36" t="s">
        <v>419</v>
      </c>
      <c r="N333" s="36" t="str">
        <f t="shared" si="117"/>
        <v>No Custom2</v>
      </c>
      <c r="O333" s="36" t="str">
        <f t="shared" si="117"/>
        <v>No Custom3</v>
      </c>
      <c r="P333" s="36" t="str">
        <f t="shared" si="120"/>
        <v>CA_LEASEADJ</v>
      </c>
      <c r="Q333" s="36" t="str">
        <f t="shared" si="118"/>
        <v>Actual</v>
      </c>
      <c r="R333" s="36" t="str">
        <f t="shared" si="118"/>
        <v>FCCS_YTD_Input</v>
      </c>
      <c r="S333" s="36" t="str">
        <f t="shared" si="118"/>
        <v>No Custom4</v>
      </c>
      <c r="T333" s="36" t="str">
        <f t="shared" si="116"/>
        <v>FCCS_Entity Input</v>
      </c>
    </row>
    <row r="334" spans="1:20" x14ac:dyDescent="0.25">
      <c r="A334" s="539" t="s">
        <v>962</v>
      </c>
      <c r="B334" s="539" t="s">
        <v>978</v>
      </c>
      <c r="C334" s="532" t="str">
        <f t="shared" si="119"/>
        <v>Lease Adj</v>
      </c>
      <c r="D334" s="533" t="str">
        <f>[1]!HsSetValue(E334,"FCC","Scenario#"&amp;Q334&amp;";Years#"&amp;J334&amp;";Period#"&amp;I334&amp;";View#"&amp;R334&amp;";Entity#"&amp;H334&amp;";Data Source#"&amp;K334&amp;";Account#"&amp;F334&amp;";Intercompany#"&amp;L334&amp;";Movement#"&amp;P334&amp;";Consolidation#"&amp;T334&amp;";Custom1#"&amp;M334&amp;";Custom2#"&amp;N334&amp;";Custom3#"&amp;O334&amp;";Custom4#"&amp;S334&amp;"")</f>
        <v>#Invalid Syntax</v>
      </c>
      <c r="E334" s="540">
        <f>+'Capital Assets'!$M$47</f>
        <v>0</v>
      </c>
      <c r="F334" s="36">
        <f>+$F$13</f>
        <v>1584000</v>
      </c>
      <c r="G334" s="36" t="s">
        <v>979</v>
      </c>
      <c r="H334" s="36" t="e">
        <f t="shared" si="117"/>
        <v>#N/A</v>
      </c>
      <c r="I334" s="36" t="str">
        <f t="shared" si="117"/>
        <v>Jun</v>
      </c>
      <c r="J334" s="36" t="str">
        <f t="shared" si="117"/>
        <v>FY25</v>
      </c>
      <c r="K334" s="36" t="str">
        <f t="shared" si="117"/>
        <v>FCCS_Other Data</v>
      </c>
      <c r="L334" s="36" t="str">
        <f t="shared" si="117"/>
        <v>FCCS_No Intercompany</v>
      </c>
      <c r="M334" s="36" t="s">
        <v>419</v>
      </c>
      <c r="N334" s="36" t="str">
        <f t="shared" si="117"/>
        <v>No Custom2</v>
      </c>
      <c r="O334" s="36" t="str">
        <f t="shared" si="117"/>
        <v>No Custom3</v>
      </c>
      <c r="P334" s="36" t="str">
        <f t="shared" si="120"/>
        <v>CA_LEASEADJ</v>
      </c>
      <c r="Q334" s="36" t="str">
        <f t="shared" si="118"/>
        <v>Actual</v>
      </c>
      <c r="R334" s="36" t="str">
        <f t="shared" si="118"/>
        <v>FCCS_YTD_Input</v>
      </c>
      <c r="S334" s="36" t="str">
        <f t="shared" si="118"/>
        <v>No Custom4</v>
      </c>
      <c r="T334" s="36" t="str">
        <f t="shared" si="116"/>
        <v>FCCS_Entity Input</v>
      </c>
    </row>
    <row r="335" spans="1:20" x14ac:dyDescent="0.25">
      <c r="A335" s="539" t="s">
        <v>962</v>
      </c>
      <c r="B335" s="539" t="s">
        <v>280</v>
      </c>
      <c r="C335" s="532" t="str">
        <f t="shared" si="119"/>
        <v>Lease Adj</v>
      </c>
      <c r="D335" s="533" t="str">
        <f>[1]!HsSetValue(E335,"FCC","Scenario#"&amp;Q335&amp;";Years#"&amp;J335&amp;";Period#"&amp;I335&amp;";View#"&amp;R335&amp;";Entity#"&amp;H335&amp;";Data Source#"&amp;K335&amp;";Account#"&amp;F335&amp;";Intercompany#"&amp;L335&amp;";Movement#"&amp;P335&amp;";Consolidation#"&amp;T335&amp;";Custom1#"&amp;M335&amp;";Custom2#"&amp;N335&amp;";Custom3#"&amp;O335&amp;";Custom4#"&amp;S335&amp;"")</f>
        <v>#Invalid Syntax</v>
      </c>
      <c r="E335" s="540">
        <f>+'Capital Assets'!$M$49</f>
        <v>0</v>
      </c>
      <c r="F335" s="36">
        <f>+$F$14</f>
        <v>1583000</v>
      </c>
      <c r="G335" s="36" t="s">
        <v>980</v>
      </c>
      <c r="H335" s="36" t="e">
        <f t="shared" si="117"/>
        <v>#N/A</v>
      </c>
      <c r="I335" s="36" t="str">
        <f t="shared" si="117"/>
        <v>Jun</v>
      </c>
      <c r="J335" s="36" t="str">
        <f t="shared" si="117"/>
        <v>FY25</v>
      </c>
      <c r="K335" s="36" t="str">
        <f t="shared" si="117"/>
        <v>FCCS_Other Data</v>
      </c>
      <c r="L335" s="36" t="str">
        <f t="shared" si="117"/>
        <v>FCCS_No Intercompany</v>
      </c>
      <c r="M335" s="36" t="s">
        <v>419</v>
      </c>
      <c r="N335" s="36" t="str">
        <f t="shared" si="117"/>
        <v>No Custom2</v>
      </c>
      <c r="O335" s="36" t="str">
        <f t="shared" si="117"/>
        <v>No Custom3</v>
      </c>
      <c r="P335" s="36" t="str">
        <f t="shared" si="120"/>
        <v>CA_LEASEADJ</v>
      </c>
      <c r="Q335" s="36" t="str">
        <f t="shared" si="118"/>
        <v>Actual</v>
      </c>
      <c r="R335" s="36" t="str">
        <f t="shared" si="118"/>
        <v>FCCS_YTD_Input</v>
      </c>
      <c r="S335" s="36" t="str">
        <f t="shared" si="118"/>
        <v>No Custom4</v>
      </c>
      <c r="T335" s="36" t="str">
        <f t="shared" si="116"/>
        <v>FCCS_Entity Input</v>
      </c>
    </row>
    <row r="336" spans="1:20" x14ac:dyDescent="0.25">
      <c r="D336" s="533"/>
    </row>
    <row r="337" spans="1:20" x14ac:dyDescent="0.25">
      <c r="A337" s="539" t="s">
        <v>962</v>
      </c>
      <c r="B337" s="539" t="s">
        <v>263</v>
      </c>
      <c r="C337" s="532" t="s">
        <v>991</v>
      </c>
      <c r="D337" s="533" t="str">
        <f>[1]!HsSetValue(E337,"FCC","Scenario#"&amp;Q337&amp;";Years#"&amp;J337&amp;";Period#"&amp;I337&amp;";View#"&amp;R337&amp;";Entity#"&amp;H337&amp;";Data Source#"&amp;K337&amp;";Account#"&amp;F337&amp;";Intercompany#"&amp;L337&amp;";Movement#"&amp;P337&amp;";Consolidation#"&amp;T337&amp;";Custom1#"&amp;M337&amp;";Custom2#"&amp;N337&amp;";Custom3#"&amp;O337&amp;";Custom4#"&amp;S337&amp;"")</f>
        <v>#Invalid Syntax</v>
      </c>
      <c r="E337" s="540">
        <f>+'Capital Assets'!$N$35</f>
        <v>0</v>
      </c>
      <c r="F337" s="36">
        <f>+$F$2</f>
        <v>1581000</v>
      </c>
      <c r="G337" s="36" t="s">
        <v>964</v>
      </c>
      <c r="H337" s="36" t="e">
        <f t="shared" ref="H337:O349" si="121">+H$2</f>
        <v>#N/A</v>
      </c>
      <c r="I337" s="36" t="str">
        <f t="shared" si="121"/>
        <v>Jun</v>
      </c>
      <c r="J337" s="36" t="str">
        <f t="shared" si="121"/>
        <v>FY25</v>
      </c>
      <c r="K337" s="36" t="str">
        <f t="shared" si="121"/>
        <v>FCCS_Other Data</v>
      </c>
      <c r="L337" s="36" t="str">
        <f t="shared" si="121"/>
        <v>FCCS_No Intercompany</v>
      </c>
      <c r="M337" s="36" t="s">
        <v>419</v>
      </c>
      <c r="N337" s="36" t="str">
        <f t="shared" si="121"/>
        <v>No Custom2</v>
      </c>
      <c r="O337" s="36" t="str">
        <f t="shared" si="121"/>
        <v>No Custom3</v>
      </c>
      <c r="P337" s="532" t="s">
        <v>992</v>
      </c>
      <c r="Q337" s="36" t="str">
        <f t="shared" ref="Q337:S352" si="122">+Q$2</f>
        <v>Actual</v>
      </c>
      <c r="R337" s="36" t="str">
        <f t="shared" si="122"/>
        <v>FCCS_YTD_Input</v>
      </c>
      <c r="S337" s="36" t="str">
        <f t="shared" si="118"/>
        <v>No Custom4</v>
      </c>
      <c r="T337" s="36" t="str">
        <f t="shared" si="116"/>
        <v>FCCS_Entity Input</v>
      </c>
    </row>
    <row r="338" spans="1:20" x14ac:dyDescent="0.25">
      <c r="A338" s="539" t="s">
        <v>962</v>
      </c>
      <c r="B338" s="539" t="s">
        <v>265</v>
      </c>
      <c r="C338" s="532" t="str">
        <f>+C337</f>
        <v>Retire</v>
      </c>
      <c r="D338" s="533" t="str">
        <f>[1]!HsSetValue(E338,"FCC","Scenario#"&amp;Q338&amp;";Years#"&amp;J338&amp;";Period#"&amp;I338&amp;";View#"&amp;R338&amp;";Entity#"&amp;H338&amp;";Data Source#"&amp;K338&amp;";Account#"&amp;F338&amp;";Intercompany#"&amp;L338&amp;";Movement#"&amp;P338&amp;";Consolidation#"&amp;T338&amp;";Custom1#"&amp;M338&amp;";Custom2#"&amp;N338&amp;";Custom3#"&amp;O338&amp;";Custom4#"&amp;S338&amp;"")</f>
        <v>#Invalid Syntax</v>
      </c>
      <c r="E338" s="540">
        <f>+'Capital Assets'!$N$36</f>
        <v>0</v>
      </c>
      <c r="F338" s="36">
        <f>+$F$3</f>
        <v>1571000</v>
      </c>
      <c r="G338" s="36" t="s">
        <v>966</v>
      </c>
      <c r="H338" s="36" t="e">
        <f t="shared" si="121"/>
        <v>#N/A</v>
      </c>
      <c r="I338" s="36" t="str">
        <f t="shared" si="121"/>
        <v>Jun</v>
      </c>
      <c r="J338" s="36" t="str">
        <f t="shared" si="121"/>
        <v>FY25</v>
      </c>
      <c r="K338" s="36" t="str">
        <f t="shared" si="121"/>
        <v>FCCS_Other Data</v>
      </c>
      <c r="L338" s="36" t="str">
        <f t="shared" si="121"/>
        <v>FCCS_No Intercompany</v>
      </c>
      <c r="M338" s="36" t="s">
        <v>419</v>
      </c>
      <c r="N338" s="36" t="str">
        <f t="shared" si="121"/>
        <v>No Custom2</v>
      </c>
      <c r="O338" s="36" t="str">
        <f t="shared" si="121"/>
        <v>No Custom3</v>
      </c>
      <c r="P338" s="36" t="str">
        <f>+P337</f>
        <v>CA_RETIRE</v>
      </c>
      <c r="Q338" s="36" t="str">
        <f t="shared" si="122"/>
        <v>Actual</v>
      </c>
      <c r="R338" s="36" t="str">
        <f t="shared" si="122"/>
        <v>FCCS_YTD_Input</v>
      </c>
      <c r="S338" s="36" t="str">
        <f t="shared" si="118"/>
        <v>No Custom4</v>
      </c>
      <c r="T338" s="36" t="str">
        <f t="shared" si="116"/>
        <v>FCCS_Entity Input</v>
      </c>
    </row>
    <row r="339" spans="1:20" x14ac:dyDescent="0.25">
      <c r="A339" s="539" t="s">
        <v>962</v>
      </c>
      <c r="B339" s="539" t="s">
        <v>266</v>
      </c>
      <c r="C339" s="532" t="str">
        <f t="shared" ref="C339:C349" si="123">+C338</f>
        <v>Retire</v>
      </c>
      <c r="D339" s="533" t="str">
        <f>[1]!HsSetValue(E339,"FCC","Scenario#"&amp;Q339&amp;";Years#"&amp;J339&amp;";Period#"&amp;I339&amp;";View#"&amp;R339&amp;";Entity#"&amp;H339&amp;";Data Source#"&amp;K339&amp;";Account#"&amp;F339&amp;";Intercompany#"&amp;L339&amp;";Movement#"&amp;P339&amp;";Consolidation#"&amp;T339&amp;";Custom1#"&amp;M339&amp;";Custom2#"&amp;N339&amp;";Custom3#"&amp;O339&amp;";Custom4#"&amp;S339&amp;"")</f>
        <v>#Invalid Syntax</v>
      </c>
      <c r="E339" s="540">
        <f>+'Capital Assets'!$N$37</f>
        <v>0</v>
      </c>
      <c r="F339" s="36">
        <f>+$F$4</f>
        <v>1572000</v>
      </c>
      <c r="G339" s="36" t="s">
        <v>967</v>
      </c>
      <c r="H339" s="36" t="e">
        <f t="shared" si="121"/>
        <v>#N/A</v>
      </c>
      <c r="I339" s="36" t="str">
        <f t="shared" si="121"/>
        <v>Jun</v>
      </c>
      <c r="J339" s="36" t="str">
        <f t="shared" si="121"/>
        <v>FY25</v>
      </c>
      <c r="K339" s="36" t="str">
        <f t="shared" si="121"/>
        <v>FCCS_Other Data</v>
      </c>
      <c r="L339" s="36" t="str">
        <f t="shared" si="121"/>
        <v>FCCS_No Intercompany</v>
      </c>
      <c r="M339" s="36" t="s">
        <v>419</v>
      </c>
      <c r="N339" s="36" t="str">
        <f t="shared" si="121"/>
        <v>No Custom2</v>
      </c>
      <c r="O339" s="36" t="str">
        <f t="shared" si="121"/>
        <v>No Custom3</v>
      </c>
      <c r="P339" s="36" t="str">
        <f t="shared" ref="P339:P349" si="124">+P338</f>
        <v>CA_RETIRE</v>
      </c>
      <c r="Q339" s="36" t="str">
        <f t="shared" si="122"/>
        <v>Actual</v>
      </c>
      <c r="R339" s="36" t="str">
        <f t="shared" si="122"/>
        <v>FCCS_YTD_Input</v>
      </c>
      <c r="S339" s="36" t="str">
        <f t="shared" si="122"/>
        <v>No Custom4</v>
      </c>
      <c r="T339" s="36" t="str">
        <f t="shared" si="116"/>
        <v>FCCS_Entity Input</v>
      </c>
    </row>
    <row r="340" spans="1:20" x14ac:dyDescent="0.25">
      <c r="A340" s="539" t="s">
        <v>962</v>
      </c>
      <c r="B340" s="539" t="s">
        <v>267</v>
      </c>
      <c r="C340" s="532" t="str">
        <f t="shared" si="123"/>
        <v>Retire</v>
      </c>
      <c r="D340" s="533" t="str">
        <f>[1]!HsSetValue(E340,"FCC","Scenario#"&amp;Q340&amp;";Years#"&amp;J340&amp;";Period#"&amp;I340&amp;";View#"&amp;R340&amp;";Entity#"&amp;H340&amp;";Data Source#"&amp;K340&amp;";Account#"&amp;F340&amp;";Intercompany#"&amp;L340&amp;";Movement#"&amp;P340&amp;";Consolidation#"&amp;T340&amp;";Custom1#"&amp;M340&amp;";Custom2#"&amp;N340&amp;";Custom3#"&amp;O340&amp;";Custom4#"&amp;S340&amp;"")</f>
        <v>#Invalid Syntax</v>
      </c>
      <c r="E340" s="540">
        <f>+'Capital Assets'!$N$38</f>
        <v>0</v>
      </c>
      <c r="F340" s="36">
        <f>+$F$5</f>
        <v>1577000</v>
      </c>
      <c r="G340" s="36" t="s">
        <v>968</v>
      </c>
      <c r="H340" s="36" t="e">
        <f t="shared" si="121"/>
        <v>#N/A</v>
      </c>
      <c r="I340" s="36" t="str">
        <f t="shared" si="121"/>
        <v>Jun</v>
      </c>
      <c r="J340" s="36" t="str">
        <f t="shared" si="121"/>
        <v>FY25</v>
      </c>
      <c r="K340" s="36" t="str">
        <f t="shared" si="121"/>
        <v>FCCS_Other Data</v>
      </c>
      <c r="L340" s="36" t="str">
        <f t="shared" si="121"/>
        <v>FCCS_No Intercompany</v>
      </c>
      <c r="M340" s="36" t="s">
        <v>419</v>
      </c>
      <c r="N340" s="36" t="str">
        <f t="shared" si="121"/>
        <v>No Custom2</v>
      </c>
      <c r="O340" s="36" t="str">
        <f t="shared" si="121"/>
        <v>No Custom3</v>
      </c>
      <c r="P340" s="36" t="str">
        <f t="shared" si="124"/>
        <v>CA_RETIRE</v>
      </c>
      <c r="Q340" s="36" t="str">
        <f t="shared" si="122"/>
        <v>Actual</v>
      </c>
      <c r="R340" s="36" t="str">
        <f t="shared" si="122"/>
        <v>FCCS_YTD_Input</v>
      </c>
      <c r="S340" s="36" t="str">
        <f t="shared" si="122"/>
        <v>No Custom4</v>
      </c>
      <c r="T340" s="36" t="str">
        <f t="shared" si="116"/>
        <v>FCCS_Entity Input</v>
      </c>
    </row>
    <row r="341" spans="1:20" x14ac:dyDescent="0.25">
      <c r="A341" s="539" t="s">
        <v>962</v>
      </c>
      <c r="B341" s="539" t="s">
        <v>324</v>
      </c>
      <c r="C341" s="532" t="str">
        <f t="shared" si="123"/>
        <v>Retire</v>
      </c>
      <c r="D341" s="533" t="str">
        <f>[1]!HsSetValue(E341,"FCC","Scenario#"&amp;Q341&amp;";Years#"&amp;J341&amp;";Period#"&amp;I341&amp;";View#"&amp;R341&amp;";Entity#"&amp;H341&amp;";Data Source#"&amp;K341&amp;";Account#"&amp;F341&amp;";Intercompany#"&amp;L341&amp;";Movement#"&amp;P341&amp;";Consolidation#"&amp;T341&amp;";Custom1#"&amp;M341&amp;";Custom2#"&amp;N341&amp;";Custom3#"&amp;O341&amp;";Custom4#"&amp;S341&amp;"")</f>
        <v>#Invalid Syntax</v>
      </c>
      <c r="E341" s="540">
        <f>+'Capital Assets'!$N$39</f>
        <v>0</v>
      </c>
      <c r="F341" s="36">
        <f>+$F$6</f>
        <v>1573000</v>
      </c>
      <c r="G341" s="36" t="s">
        <v>969</v>
      </c>
      <c r="H341" s="36" t="e">
        <f t="shared" si="121"/>
        <v>#N/A</v>
      </c>
      <c r="I341" s="36" t="str">
        <f t="shared" si="121"/>
        <v>Jun</v>
      </c>
      <c r="J341" s="36" t="str">
        <f t="shared" si="121"/>
        <v>FY25</v>
      </c>
      <c r="K341" s="36" t="str">
        <f t="shared" si="121"/>
        <v>FCCS_Other Data</v>
      </c>
      <c r="L341" s="36" t="str">
        <f t="shared" si="121"/>
        <v>FCCS_No Intercompany</v>
      </c>
      <c r="M341" s="36" t="s">
        <v>419</v>
      </c>
      <c r="N341" s="36" t="str">
        <f t="shared" si="121"/>
        <v>No Custom2</v>
      </c>
      <c r="O341" s="36" t="str">
        <f t="shared" si="121"/>
        <v>No Custom3</v>
      </c>
      <c r="P341" s="36" t="str">
        <f t="shared" si="124"/>
        <v>CA_RETIRE</v>
      </c>
      <c r="Q341" s="36" t="str">
        <f t="shared" si="122"/>
        <v>Actual</v>
      </c>
      <c r="R341" s="36" t="str">
        <f t="shared" si="122"/>
        <v>FCCS_YTD_Input</v>
      </c>
      <c r="S341" s="36" t="str">
        <f t="shared" si="122"/>
        <v>No Custom4</v>
      </c>
      <c r="T341" s="36" t="str">
        <f t="shared" si="116"/>
        <v>FCCS_Entity Input</v>
      </c>
    </row>
    <row r="342" spans="1:20" x14ac:dyDescent="0.25">
      <c r="A342" s="539" t="s">
        <v>962</v>
      </c>
      <c r="B342" s="539" t="s">
        <v>269</v>
      </c>
      <c r="C342" s="532" t="str">
        <f t="shared" si="123"/>
        <v>Retire</v>
      </c>
      <c r="D342" s="533" t="str">
        <f>[1]!HsSetValue(E342,"FCC","Scenario#"&amp;Q342&amp;";Years#"&amp;J342&amp;";Period#"&amp;I342&amp;";View#"&amp;R342&amp;";Entity#"&amp;H342&amp;";Data Source#"&amp;K342&amp;";Account#"&amp;F342&amp;";Intercompany#"&amp;L342&amp;";Movement#"&amp;P342&amp;";Consolidation#"&amp;T342&amp;";Custom1#"&amp;M342&amp;";Custom2#"&amp;N342&amp;";Custom3#"&amp;O342&amp;";Custom4#"&amp;S342&amp;"")</f>
        <v>#Invalid Syntax</v>
      </c>
      <c r="E342" s="540">
        <f>+'Capital Assets'!$N$40</f>
        <v>0</v>
      </c>
      <c r="F342" s="36">
        <f>+$F$7</f>
        <v>1575000</v>
      </c>
      <c r="G342" s="36" t="s">
        <v>970</v>
      </c>
      <c r="H342" s="36" t="e">
        <f t="shared" si="121"/>
        <v>#N/A</v>
      </c>
      <c r="I342" s="36" t="str">
        <f t="shared" si="121"/>
        <v>Jun</v>
      </c>
      <c r="J342" s="36" t="str">
        <f t="shared" si="121"/>
        <v>FY25</v>
      </c>
      <c r="K342" s="36" t="str">
        <f t="shared" si="121"/>
        <v>FCCS_Other Data</v>
      </c>
      <c r="L342" s="36" t="str">
        <f t="shared" si="121"/>
        <v>FCCS_No Intercompany</v>
      </c>
      <c r="M342" s="36" t="s">
        <v>419</v>
      </c>
      <c r="N342" s="36" t="str">
        <f t="shared" si="121"/>
        <v>No Custom2</v>
      </c>
      <c r="O342" s="36" t="str">
        <f t="shared" si="121"/>
        <v>No Custom3</v>
      </c>
      <c r="P342" s="36" t="str">
        <f t="shared" si="124"/>
        <v>CA_RETIRE</v>
      </c>
      <c r="Q342" s="36" t="str">
        <f t="shared" si="122"/>
        <v>Actual</v>
      </c>
      <c r="R342" s="36" t="str">
        <f t="shared" si="122"/>
        <v>FCCS_YTD_Input</v>
      </c>
      <c r="S342" s="36" t="str">
        <f t="shared" si="122"/>
        <v>No Custom4</v>
      </c>
      <c r="T342" s="36" t="str">
        <f t="shared" si="116"/>
        <v>FCCS_Entity Input</v>
      </c>
    </row>
    <row r="343" spans="1:20" x14ac:dyDescent="0.25">
      <c r="A343" s="539" t="s">
        <v>962</v>
      </c>
      <c r="B343" s="539" t="s">
        <v>271</v>
      </c>
      <c r="C343" s="532" t="str">
        <f t="shared" si="123"/>
        <v>Retire</v>
      </c>
      <c r="D343" s="533" t="str">
        <f>[1]!HsSetValue(E343,"FCC","Scenario#"&amp;Q343&amp;";Years#"&amp;J343&amp;";Period#"&amp;I343&amp;";View#"&amp;R343&amp;";Entity#"&amp;H343&amp;";Data Source#"&amp;K343&amp;";Account#"&amp;F343&amp;";Intercompany#"&amp;L343&amp;";Movement#"&amp;P343&amp;";Consolidation#"&amp;T343&amp;";Custom1#"&amp;M343&amp;";Custom2#"&amp;N343&amp;";Custom3#"&amp;O343&amp;";Custom4#"&amp;S343&amp;"")</f>
        <v>#Invalid Syntax</v>
      </c>
      <c r="E343" s="540">
        <f>+'Capital Assets'!$N$41</f>
        <v>0</v>
      </c>
      <c r="F343" s="36">
        <f>+$F$8</f>
        <v>1576000</v>
      </c>
      <c r="G343" s="36" t="s">
        <v>971</v>
      </c>
      <c r="H343" s="36" t="e">
        <f t="shared" si="121"/>
        <v>#N/A</v>
      </c>
      <c r="I343" s="36" t="str">
        <f t="shared" si="121"/>
        <v>Jun</v>
      </c>
      <c r="J343" s="36" t="str">
        <f t="shared" si="121"/>
        <v>FY25</v>
      </c>
      <c r="K343" s="36" t="str">
        <f t="shared" si="121"/>
        <v>FCCS_Other Data</v>
      </c>
      <c r="L343" s="36" t="str">
        <f t="shared" si="121"/>
        <v>FCCS_No Intercompany</v>
      </c>
      <c r="M343" s="36" t="s">
        <v>419</v>
      </c>
      <c r="N343" s="36" t="str">
        <f t="shared" si="121"/>
        <v>No Custom2</v>
      </c>
      <c r="O343" s="36" t="str">
        <f t="shared" si="121"/>
        <v>No Custom3</v>
      </c>
      <c r="P343" s="36" t="str">
        <f t="shared" si="124"/>
        <v>CA_RETIRE</v>
      </c>
      <c r="Q343" s="36" t="str">
        <f t="shared" si="122"/>
        <v>Actual</v>
      </c>
      <c r="R343" s="36" t="str">
        <f t="shared" si="122"/>
        <v>FCCS_YTD_Input</v>
      </c>
      <c r="S343" s="36" t="str">
        <f t="shared" si="122"/>
        <v>No Custom4</v>
      </c>
      <c r="T343" s="36" t="str">
        <f t="shared" si="116"/>
        <v>FCCS_Entity Input</v>
      </c>
    </row>
    <row r="344" spans="1:20" x14ac:dyDescent="0.25">
      <c r="A344" s="539" t="s">
        <v>962</v>
      </c>
      <c r="B344" s="539" t="s">
        <v>272</v>
      </c>
      <c r="C344" s="532" t="str">
        <f t="shared" si="123"/>
        <v>Retire</v>
      </c>
      <c r="D344" s="533" t="str">
        <f>[1]!HsSetValue(E344,"FCC","Scenario#"&amp;Q344&amp;";Years#"&amp;J344&amp;";Period#"&amp;I344&amp;";View#"&amp;R344&amp;";Entity#"&amp;H344&amp;";Data Source#"&amp;K344&amp;";Account#"&amp;F344&amp;";Intercompany#"&amp;L344&amp;";Movement#"&amp;P344&amp;";Consolidation#"&amp;T344&amp;";Custom1#"&amp;M344&amp;";Custom2#"&amp;N344&amp;";Custom3#"&amp;O344&amp;";Custom4#"&amp;S344&amp;"")</f>
        <v>#Invalid Syntax</v>
      </c>
      <c r="E344" s="540">
        <f>+'Capital Assets'!$N$42</f>
        <v>0</v>
      </c>
      <c r="F344" s="36">
        <f>+$F$9</f>
        <v>1582000</v>
      </c>
      <c r="G344" s="36" t="s">
        <v>972</v>
      </c>
      <c r="H344" s="36" t="e">
        <f t="shared" si="121"/>
        <v>#N/A</v>
      </c>
      <c r="I344" s="36" t="str">
        <f t="shared" si="121"/>
        <v>Jun</v>
      </c>
      <c r="J344" s="36" t="str">
        <f t="shared" si="121"/>
        <v>FY25</v>
      </c>
      <c r="K344" s="36" t="str">
        <f t="shared" si="121"/>
        <v>FCCS_Other Data</v>
      </c>
      <c r="L344" s="36" t="str">
        <f t="shared" si="121"/>
        <v>FCCS_No Intercompany</v>
      </c>
      <c r="M344" s="36" t="s">
        <v>419</v>
      </c>
      <c r="N344" s="36" t="str">
        <f t="shared" si="121"/>
        <v>No Custom2</v>
      </c>
      <c r="O344" s="36" t="str">
        <f t="shared" si="121"/>
        <v>No Custom3</v>
      </c>
      <c r="P344" s="36" t="str">
        <f t="shared" si="124"/>
        <v>CA_RETIRE</v>
      </c>
      <c r="Q344" s="36" t="str">
        <f t="shared" si="122"/>
        <v>Actual</v>
      </c>
      <c r="R344" s="36" t="str">
        <f t="shared" si="122"/>
        <v>FCCS_YTD_Input</v>
      </c>
      <c r="S344" s="36" t="str">
        <f t="shared" si="122"/>
        <v>No Custom4</v>
      </c>
      <c r="T344" s="36" t="str">
        <f t="shared" si="116"/>
        <v>FCCS_Entity Input</v>
      </c>
    </row>
    <row r="345" spans="1:20" x14ac:dyDescent="0.25">
      <c r="A345" s="539" t="s">
        <v>962</v>
      </c>
      <c r="B345" s="539" t="s">
        <v>273</v>
      </c>
      <c r="C345" s="532" t="str">
        <f t="shared" si="123"/>
        <v>Retire</v>
      </c>
      <c r="D345" s="533" t="str">
        <f>[1]!HsSetValue(E345,"FCC","Scenario#"&amp;Q345&amp;";Years#"&amp;J345&amp;";Period#"&amp;I345&amp;";View#"&amp;R345&amp;";Entity#"&amp;H345&amp;";Data Source#"&amp;K345&amp;";Account#"&amp;F345&amp;";Intercompany#"&amp;L345&amp;";Movement#"&amp;P345&amp;";Consolidation#"&amp;T345&amp;";Custom1#"&amp;M345&amp;";Custom2#"&amp;N345&amp;";Custom3#"&amp;O345&amp;";Custom4#"&amp;S345&amp;"")</f>
        <v>#Invalid Syntax</v>
      </c>
      <c r="E345" s="540">
        <f>+'Capital Assets'!$N$43</f>
        <v>0</v>
      </c>
      <c r="F345" s="36">
        <f>+$F$10</f>
        <v>1574000</v>
      </c>
      <c r="G345" s="36" t="s">
        <v>973</v>
      </c>
      <c r="H345" s="36" t="e">
        <f t="shared" si="121"/>
        <v>#N/A</v>
      </c>
      <c r="I345" s="36" t="str">
        <f t="shared" si="121"/>
        <v>Jun</v>
      </c>
      <c r="J345" s="36" t="str">
        <f t="shared" si="121"/>
        <v>FY25</v>
      </c>
      <c r="K345" s="36" t="str">
        <f t="shared" si="121"/>
        <v>FCCS_Other Data</v>
      </c>
      <c r="L345" s="36" t="str">
        <f t="shared" si="121"/>
        <v>FCCS_No Intercompany</v>
      </c>
      <c r="M345" s="36" t="s">
        <v>419</v>
      </c>
      <c r="N345" s="36" t="str">
        <f t="shared" si="121"/>
        <v>No Custom2</v>
      </c>
      <c r="O345" s="36" t="str">
        <f t="shared" si="121"/>
        <v>No Custom3</v>
      </c>
      <c r="P345" s="36" t="str">
        <f t="shared" si="124"/>
        <v>CA_RETIRE</v>
      </c>
      <c r="Q345" s="36" t="str">
        <f t="shared" si="122"/>
        <v>Actual</v>
      </c>
      <c r="R345" s="36" t="str">
        <f t="shared" si="122"/>
        <v>FCCS_YTD_Input</v>
      </c>
      <c r="S345" s="36" t="str">
        <f t="shared" si="122"/>
        <v>No Custom4</v>
      </c>
      <c r="T345" s="36" t="str">
        <f t="shared" si="116"/>
        <v>FCCS_Entity Input</v>
      </c>
    </row>
    <row r="346" spans="1:20" x14ac:dyDescent="0.25">
      <c r="A346" s="539" t="s">
        <v>962</v>
      </c>
      <c r="B346" s="539" t="s">
        <v>974</v>
      </c>
      <c r="C346" s="532" t="str">
        <f t="shared" si="123"/>
        <v>Retire</v>
      </c>
      <c r="D346" s="533" t="str">
        <f>[1]!HsSetValue(E346,"FCC","Scenario#"&amp;Q346&amp;";Years#"&amp;J346&amp;";Period#"&amp;I346&amp;";View#"&amp;R346&amp;";Entity#"&amp;H346&amp;";Data Source#"&amp;K346&amp;";Account#"&amp;F346&amp;";Intercompany#"&amp;L346&amp;";Movement#"&amp;P346&amp;";Consolidation#"&amp;T346&amp;";Custom1#"&amp;M346&amp;";Custom2#"&amp;N346&amp;";Custom3#"&amp;O346&amp;";Custom4#"&amp;S346&amp;"")</f>
        <v>#Invalid Syntax</v>
      </c>
      <c r="E346" s="540">
        <f>+'Capital Assets'!$N$45</f>
        <v>0</v>
      </c>
      <c r="F346" s="36">
        <f>+$F$11</f>
        <v>1574100</v>
      </c>
      <c r="G346" s="36" t="s">
        <v>975</v>
      </c>
      <c r="H346" s="36" t="e">
        <f t="shared" si="121"/>
        <v>#N/A</v>
      </c>
      <c r="I346" s="36" t="str">
        <f t="shared" si="121"/>
        <v>Jun</v>
      </c>
      <c r="J346" s="36" t="str">
        <f t="shared" si="121"/>
        <v>FY25</v>
      </c>
      <c r="K346" s="36" t="str">
        <f t="shared" si="121"/>
        <v>FCCS_Other Data</v>
      </c>
      <c r="L346" s="36" t="str">
        <f t="shared" si="121"/>
        <v>FCCS_No Intercompany</v>
      </c>
      <c r="M346" s="36" t="s">
        <v>419</v>
      </c>
      <c r="N346" s="36" t="str">
        <f t="shared" si="121"/>
        <v>No Custom2</v>
      </c>
      <c r="O346" s="36" t="str">
        <f t="shared" si="121"/>
        <v>No Custom3</v>
      </c>
      <c r="P346" s="36" t="str">
        <f t="shared" si="124"/>
        <v>CA_RETIRE</v>
      </c>
      <c r="Q346" s="36" t="str">
        <f t="shared" si="122"/>
        <v>Actual</v>
      </c>
      <c r="R346" s="36" t="str">
        <f t="shared" si="122"/>
        <v>FCCS_YTD_Input</v>
      </c>
      <c r="S346" s="36" t="str">
        <f t="shared" si="122"/>
        <v>No Custom4</v>
      </c>
      <c r="T346" s="36" t="str">
        <f t="shared" si="116"/>
        <v>FCCS_Entity Input</v>
      </c>
    </row>
    <row r="347" spans="1:20" x14ac:dyDescent="0.25">
      <c r="A347" s="539" t="s">
        <v>962</v>
      </c>
      <c r="B347" s="539" t="s">
        <v>976</v>
      </c>
      <c r="C347" s="532" t="str">
        <f t="shared" si="123"/>
        <v>Retire</v>
      </c>
      <c r="D347" s="533" t="str">
        <f>[1]!HsSetValue(E347,"FCC","Scenario#"&amp;Q347&amp;";Years#"&amp;J347&amp;";Period#"&amp;I347&amp;";View#"&amp;R347&amp;";Entity#"&amp;H347&amp;";Data Source#"&amp;K347&amp;";Account#"&amp;F347&amp;";Intercompany#"&amp;L347&amp;";Movement#"&amp;P347&amp;";Consolidation#"&amp;T347&amp;";Custom1#"&amp;M347&amp;";Custom2#"&amp;N347&amp;";Custom3#"&amp;O347&amp;";Custom4#"&amp;S347&amp;"")</f>
        <v>#Invalid Syntax</v>
      </c>
      <c r="E347" s="540">
        <f>+'Capital Assets'!$N$46</f>
        <v>0</v>
      </c>
      <c r="F347" s="36">
        <f>+$F$12</f>
        <v>1574200</v>
      </c>
      <c r="G347" s="36" t="s">
        <v>977</v>
      </c>
      <c r="H347" s="36" t="e">
        <f t="shared" si="121"/>
        <v>#N/A</v>
      </c>
      <c r="I347" s="36" t="str">
        <f t="shared" si="121"/>
        <v>Jun</v>
      </c>
      <c r="J347" s="36" t="str">
        <f t="shared" si="121"/>
        <v>FY25</v>
      </c>
      <c r="K347" s="36" t="str">
        <f t="shared" si="121"/>
        <v>FCCS_Other Data</v>
      </c>
      <c r="L347" s="36" t="str">
        <f t="shared" si="121"/>
        <v>FCCS_No Intercompany</v>
      </c>
      <c r="M347" s="36" t="s">
        <v>419</v>
      </c>
      <c r="N347" s="36" t="str">
        <f t="shared" si="121"/>
        <v>No Custom2</v>
      </c>
      <c r="O347" s="36" t="str">
        <f t="shared" si="121"/>
        <v>No Custom3</v>
      </c>
      <c r="P347" s="36" t="str">
        <f t="shared" si="124"/>
        <v>CA_RETIRE</v>
      </c>
      <c r="Q347" s="36" t="str">
        <f t="shared" si="122"/>
        <v>Actual</v>
      </c>
      <c r="R347" s="36" t="str">
        <f t="shared" si="122"/>
        <v>FCCS_YTD_Input</v>
      </c>
      <c r="S347" s="36" t="str">
        <f t="shared" si="122"/>
        <v>No Custom4</v>
      </c>
      <c r="T347" s="36" t="str">
        <f t="shared" si="116"/>
        <v>FCCS_Entity Input</v>
      </c>
    </row>
    <row r="348" spans="1:20" x14ac:dyDescent="0.25">
      <c r="A348" s="539" t="s">
        <v>962</v>
      </c>
      <c r="B348" s="539" t="s">
        <v>978</v>
      </c>
      <c r="C348" s="532" t="str">
        <f t="shared" si="123"/>
        <v>Retire</v>
      </c>
      <c r="D348" s="533" t="str">
        <f>[1]!HsSetValue(E348,"FCC","Scenario#"&amp;Q348&amp;";Years#"&amp;J348&amp;";Period#"&amp;I348&amp;";View#"&amp;R348&amp;";Entity#"&amp;H348&amp;";Data Source#"&amp;K348&amp;";Account#"&amp;F348&amp;";Intercompany#"&amp;L348&amp;";Movement#"&amp;P348&amp;";Consolidation#"&amp;T348&amp;";Custom1#"&amp;M348&amp;";Custom2#"&amp;N348&amp;";Custom3#"&amp;O348&amp;";Custom4#"&amp;S348&amp;"")</f>
        <v>#Invalid Syntax</v>
      </c>
      <c r="E348" s="540">
        <f>+'Capital Assets'!$N$47</f>
        <v>0</v>
      </c>
      <c r="F348" s="36">
        <f>+$F$13</f>
        <v>1584000</v>
      </c>
      <c r="G348" s="36" t="s">
        <v>979</v>
      </c>
      <c r="H348" s="36" t="e">
        <f t="shared" si="121"/>
        <v>#N/A</v>
      </c>
      <c r="I348" s="36" t="str">
        <f t="shared" si="121"/>
        <v>Jun</v>
      </c>
      <c r="J348" s="36" t="str">
        <f t="shared" si="121"/>
        <v>FY25</v>
      </c>
      <c r="K348" s="36" t="str">
        <f t="shared" si="121"/>
        <v>FCCS_Other Data</v>
      </c>
      <c r="L348" s="36" t="str">
        <f t="shared" si="121"/>
        <v>FCCS_No Intercompany</v>
      </c>
      <c r="M348" s="36" t="s">
        <v>419</v>
      </c>
      <c r="N348" s="36" t="str">
        <f t="shared" si="121"/>
        <v>No Custom2</v>
      </c>
      <c r="O348" s="36" t="str">
        <f t="shared" si="121"/>
        <v>No Custom3</v>
      </c>
      <c r="P348" s="36" t="str">
        <f t="shared" si="124"/>
        <v>CA_RETIRE</v>
      </c>
      <c r="Q348" s="36" t="str">
        <f t="shared" si="122"/>
        <v>Actual</v>
      </c>
      <c r="R348" s="36" t="str">
        <f t="shared" si="122"/>
        <v>FCCS_YTD_Input</v>
      </c>
      <c r="S348" s="36" t="str">
        <f t="shared" si="122"/>
        <v>No Custom4</v>
      </c>
      <c r="T348" s="36" t="str">
        <f t="shared" si="116"/>
        <v>FCCS_Entity Input</v>
      </c>
    </row>
    <row r="349" spans="1:20" x14ac:dyDescent="0.25">
      <c r="A349" s="539" t="s">
        <v>962</v>
      </c>
      <c r="B349" s="539" t="s">
        <v>280</v>
      </c>
      <c r="C349" s="532" t="str">
        <f t="shared" si="123"/>
        <v>Retire</v>
      </c>
      <c r="D349" s="533" t="str">
        <f>[1]!HsSetValue(E349,"FCC","Scenario#"&amp;Q349&amp;";Years#"&amp;J349&amp;";Period#"&amp;I349&amp;";View#"&amp;R349&amp;";Entity#"&amp;H349&amp;";Data Source#"&amp;K349&amp;";Account#"&amp;F349&amp;";Intercompany#"&amp;L349&amp;";Movement#"&amp;P349&amp;";Consolidation#"&amp;T349&amp;";Custom1#"&amp;M349&amp;";Custom2#"&amp;N349&amp;";Custom3#"&amp;O349&amp;";Custom4#"&amp;S349&amp;"")</f>
        <v>#Invalid Syntax</v>
      </c>
      <c r="E349" s="540">
        <f>+'Capital Assets'!$N$49</f>
        <v>0</v>
      </c>
      <c r="F349" s="36">
        <f>+$F$14</f>
        <v>1583000</v>
      </c>
      <c r="G349" s="36" t="s">
        <v>980</v>
      </c>
      <c r="H349" s="36" t="e">
        <f t="shared" si="121"/>
        <v>#N/A</v>
      </c>
      <c r="I349" s="36" t="str">
        <f t="shared" si="121"/>
        <v>Jun</v>
      </c>
      <c r="J349" s="36" t="str">
        <f t="shared" si="121"/>
        <v>FY25</v>
      </c>
      <c r="K349" s="36" t="str">
        <f t="shared" si="121"/>
        <v>FCCS_Other Data</v>
      </c>
      <c r="L349" s="36" t="str">
        <f t="shared" si="121"/>
        <v>FCCS_No Intercompany</v>
      </c>
      <c r="M349" s="36" t="s">
        <v>419</v>
      </c>
      <c r="N349" s="36" t="str">
        <f t="shared" si="121"/>
        <v>No Custom2</v>
      </c>
      <c r="O349" s="36" t="str">
        <f t="shared" si="121"/>
        <v>No Custom3</v>
      </c>
      <c r="P349" s="36" t="str">
        <f t="shared" si="124"/>
        <v>CA_RETIRE</v>
      </c>
      <c r="Q349" s="36" t="str">
        <f t="shared" si="122"/>
        <v>Actual</v>
      </c>
      <c r="R349" s="36" t="str">
        <f t="shared" si="122"/>
        <v>FCCS_YTD_Input</v>
      </c>
      <c r="S349" s="36" t="str">
        <f t="shared" si="122"/>
        <v>No Custom4</v>
      </c>
      <c r="T349" s="36" t="str">
        <f t="shared" si="116"/>
        <v>FCCS_Entity Input</v>
      </c>
    </row>
    <row r="350" spans="1:20" x14ac:dyDescent="0.25">
      <c r="D350" s="533"/>
    </row>
    <row r="351" spans="1:20" x14ac:dyDescent="0.25">
      <c r="A351" s="539" t="s">
        <v>962</v>
      </c>
      <c r="B351" s="539" t="s">
        <v>263</v>
      </c>
      <c r="C351" s="532" t="s">
        <v>993</v>
      </c>
      <c r="D351" s="533" t="str">
        <f>[1]!HsSetValue(E351,"FCC","Scenario#"&amp;Q351&amp;";Years#"&amp;J351&amp;";Period#"&amp;I351&amp;";View#"&amp;R351&amp;";Entity#"&amp;H351&amp;";Data Source#"&amp;K351&amp;";Account#"&amp;F351&amp;";Intercompany#"&amp;L351&amp;";Movement#"&amp;P351&amp;";Consolidation#"&amp;T351&amp;";Custom1#"&amp;M351&amp;";Custom2#"&amp;N351&amp;";Custom3#"&amp;O351&amp;";Custom4#"&amp;S351&amp;"")</f>
        <v>#Invalid Syntax</v>
      </c>
      <c r="E351" s="540">
        <f>+'Capital Assets'!$O$35</f>
        <v>0</v>
      </c>
      <c r="F351" s="36">
        <f>+$F$2</f>
        <v>1581000</v>
      </c>
      <c r="G351" s="36" t="s">
        <v>964</v>
      </c>
      <c r="H351" s="36" t="e">
        <f t="shared" ref="H351:O363" si="125">+H$2</f>
        <v>#N/A</v>
      </c>
      <c r="I351" s="36" t="str">
        <f t="shared" si="125"/>
        <v>Jun</v>
      </c>
      <c r="J351" s="36" t="str">
        <f t="shared" si="125"/>
        <v>FY25</v>
      </c>
      <c r="K351" s="36" t="str">
        <f t="shared" si="125"/>
        <v>FCCS_Other Data</v>
      </c>
      <c r="L351" s="36" t="str">
        <f t="shared" si="125"/>
        <v>FCCS_No Intercompany</v>
      </c>
      <c r="M351" s="36" t="s">
        <v>419</v>
      </c>
      <c r="N351" s="36" t="str">
        <f t="shared" si="125"/>
        <v>No Custom2</v>
      </c>
      <c r="O351" s="36" t="str">
        <f t="shared" si="125"/>
        <v>No Custom3</v>
      </c>
      <c r="P351" s="532" t="s">
        <v>994</v>
      </c>
      <c r="Q351" s="36" t="str">
        <f t="shared" ref="Q351:S366" si="126">+Q$2</f>
        <v>Actual</v>
      </c>
      <c r="R351" s="36" t="str">
        <f t="shared" si="126"/>
        <v>FCCS_YTD_Input</v>
      </c>
      <c r="S351" s="36" t="str">
        <f t="shared" si="122"/>
        <v>No Custom4</v>
      </c>
      <c r="T351" s="36" t="str">
        <f t="shared" si="116"/>
        <v>FCCS_Entity Input</v>
      </c>
    </row>
    <row r="352" spans="1:20" x14ac:dyDescent="0.25">
      <c r="A352" s="539" t="s">
        <v>962</v>
      </c>
      <c r="B352" s="539" t="s">
        <v>265</v>
      </c>
      <c r="C352" s="532" t="str">
        <f>+C351</f>
        <v>Adj_ded</v>
      </c>
      <c r="D352" s="533" t="str">
        <f>[1]!HsSetValue(E352,"FCC","Scenario#"&amp;Q352&amp;";Years#"&amp;J352&amp;";Period#"&amp;I352&amp;";View#"&amp;R352&amp;";Entity#"&amp;H352&amp;";Data Source#"&amp;K352&amp;";Account#"&amp;F352&amp;";Intercompany#"&amp;L352&amp;";Movement#"&amp;P352&amp;";Consolidation#"&amp;T352&amp;";Custom1#"&amp;M352&amp;";Custom2#"&amp;N352&amp;";Custom3#"&amp;O352&amp;";Custom4#"&amp;S352&amp;"")</f>
        <v>#Invalid Syntax</v>
      </c>
      <c r="E352" s="540">
        <f>+'Capital Assets'!$O$36</f>
        <v>0</v>
      </c>
      <c r="F352" s="36">
        <f>+$F$3</f>
        <v>1571000</v>
      </c>
      <c r="G352" s="36" t="s">
        <v>966</v>
      </c>
      <c r="H352" s="36" t="e">
        <f t="shared" si="125"/>
        <v>#N/A</v>
      </c>
      <c r="I352" s="36" t="str">
        <f t="shared" si="125"/>
        <v>Jun</v>
      </c>
      <c r="J352" s="36" t="str">
        <f t="shared" si="125"/>
        <v>FY25</v>
      </c>
      <c r="K352" s="36" t="str">
        <f t="shared" si="125"/>
        <v>FCCS_Other Data</v>
      </c>
      <c r="L352" s="36" t="str">
        <f t="shared" si="125"/>
        <v>FCCS_No Intercompany</v>
      </c>
      <c r="M352" s="36" t="s">
        <v>419</v>
      </c>
      <c r="N352" s="36" t="str">
        <f t="shared" si="125"/>
        <v>No Custom2</v>
      </c>
      <c r="O352" s="36" t="str">
        <f t="shared" si="125"/>
        <v>No Custom3</v>
      </c>
      <c r="P352" s="36" t="str">
        <f>+P351</f>
        <v>CA_ADJ_DEL</v>
      </c>
      <c r="Q352" s="36" t="str">
        <f t="shared" si="126"/>
        <v>Actual</v>
      </c>
      <c r="R352" s="36" t="str">
        <f t="shared" si="126"/>
        <v>FCCS_YTD_Input</v>
      </c>
      <c r="S352" s="36" t="str">
        <f t="shared" si="122"/>
        <v>No Custom4</v>
      </c>
      <c r="T352" s="36" t="str">
        <f t="shared" si="116"/>
        <v>FCCS_Entity Input</v>
      </c>
    </row>
    <row r="353" spans="1:20" x14ac:dyDescent="0.25">
      <c r="A353" s="539" t="s">
        <v>962</v>
      </c>
      <c r="B353" s="539" t="s">
        <v>266</v>
      </c>
      <c r="C353" s="532" t="str">
        <f t="shared" ref="C353:C363" si="127">+C352</f>
        <v>Adj_ded</v>
      </c>
      <c r="D353" s="533" t="str">
        <f>[1]!HsSetValue(E353,"FCC","Scenario#"&amp;Q353&amp;";Years#"&amp;J353&amp;";Period#"&amp;I353&amp;";View#"&amp;R353&amp;";Entity#"&amp;H353&amp;";Data Source#"&amp;K353&amp;";Account#"&amp;F353&amp;";Intercompany#"&amp;L353&amp;";Movement#"&amp;P353&amp;";Consolidation#"&amp;T353&amp;";Custom1#"&amp;M353&amp;";Custom2#"&amp;N353&amp;";Custom3#"&amp;O353&amp;";Custom4#"&amp;S353&amp;"")</f>
        <v>#Invalid Syntax</v>
      </c>
      <c r="E353" s="540">
        <f>+'Capital Assets'!$O$37</f>
        <v>0</v>
      </c>
      <c r="F353" s="36">
        <f>+$F$4</f>
        <v>1572000</v>
      </c>
      <c r="G353" s="36" t="s">
        <v>967</v>
      </c>
      <c r="H353" s="36" t="e">
        <f t="shared" si="125"/>
        <v>#N/A</v>
      </c>
      <c r="I353" s="36" t="str">
        <f t="shared" si="125"/>
        <v>Jun</v>
      </c>
      <c r="J353" s="36" t="str">
        <f t="shared" si="125"/>
        <v>FY25</v>
      </c>
      <c r="K353" s="36" t="str">
        <f t="shared" si="125"/>
        <v>FCCS_Other Data</v>
      </c>
      <c r="L353" s="36" t="str">
        <f t="shared" si="125"/>
        <v>FCCS_No Intercompany</v>
      </c>
      <c r="M353" s="36" t="s">
        <v>419</v>
      </c>
      <c r="N353" s="36" t="str">
        <f t="shared" si="125"/>
        <v>No Custom2</v>
      </c>
      <c r="O353" s="36" t="str">
        <f t="shared" si="125"/>
        <v>No Custom3</v>
      </c>
      <c r="P353" s="36" t="str">
        <f t="shared" ref="P353:P363" si="128">+P352</f>
        <v>CA_ADJ_DEL</v>
      </c>
      <c r="Q353" s="36" t="str">
        <f t="shared" si="126"/>
        <v>Actual</v>
      </c>
      <c r="R353" s="36" t="str">
        <f t="shared" si="126"/>
        <v>FCCS_YTD_Input</v>
      </c>
      <c r="S353" s="36" t="str">
        <f t="shared" si="126"/>
        <v>No Custom4</v>
      </c>
      <c r="T353" s="36" t="str">
        <f t="shared" si="116"/>
        <v>FCCS_Entity Input</v>
      </c>
    </row>
    <row r="354" spans="1:20" x14ac:dyDescent="0.25">
      <c r="A354" s="539" t="s">
        <v>962</v>
      </c>
      <c r="B354" s="539" t="s">
        <v>267</v>
      </c>
      <c r="C354" s="532" t="str">
        <f t="shared" si="127"/>
        <v>Adj_ded</v>
      </c>
      <c r="D354" s="533" t="str">
        <f>[1]!HsSetValue(E354,"FCC","Scenario#"&amp;Q354&amp;";Years#"&amp;J354&amp;";Period#"&amp;I354&amp;";View#"&amp;R354&amp;";Entity#"&amp;H354&amp;";Data Source#"&amp;K354&amp;";Account#"&amp;F354&amp;";Intercompany#"&amp;L354&amp;";Movement#"&amp;P354&amp;";Consolidation#"&amp;T354&amp;";Custom1#"&amp;M354&amp;";Custom2#"&amp;N354&amp;";Custom3#"&amp;O354&amp;";Custom4#"&amp;S354&amp;"")</f>
        <v>#Invalid Syntax</v>
      </c>
      <c r="E354" s="540">
        <f>+'Capital Assets'!$O$38</f>
        <v>0</v>
      </c>
      <c r="F354" s="36">
        <f>+$F$5</f>
        <v>1577000</v>
      </c>
      <c r="G354" s="36" t="s">
        <v>968</v>
      </c>
      <c r="H354" s="36" t="e">
        <f t="shared" si="125"/>
        <v>#N/A</v>
      </c>
      <c r="I354" s="36" t="str">
        <f t="shared" si="125"/>
        <v>Jun</v>
      </c>
      <c r="J354" s="36" t="str">
        <f t="shared" si="125"/>
        <v>FY25</v>
      </c>
      <c r="K354" s="36" t="str">
        <f t="shared" si="125"/>
        <v>FCCS_Other Data</v>
      </c>
      <c r="L354" s="36" t="str">
        <f t="shared" si="125"/>
        <v>FCCS_No Intercompany</v>
      </c>
      <c r="M354" s="36" t="s">
        <v>419</v>
      </c>
      <c r="N354" s="36" t="str">
        <f t="shared" si="125"/>
        <v>No Custom2</v>
      </c>
      <c r="O354" s="36" t="str">
        <f t="shared" si="125"/>
        <v>No Custom3</v>
      </c>
      <c r="P354" s="36" t="str">
        <f t="shared" si="128"/>
        <v>CA_ADJ_DEL</v>
      </c>
      <c r="Q354" s="36" t="str">
        <f t="shared" si="126"/>
        <v>Actual</v>
      </c>
      <c r="R354" s="36" t="str">
        <f t="shared" si="126"/>
        <v>FCCS_YTD_Input</v>
      </c>
      <c r="S354" s="36" t="str">
        <f t="shared" si="126"/>
        <v>No Custom4</v>
      </c>
      <c r="T354" s="36" t="str">
        <f t="shared" si="116"/>
        <v>FCCS_Entity Input</v>
      </c>
    </row>
    <row r="355" spans="1:20" x14ac:dyDescent="0.25">
      <c r="A355" s="539" t="s">
        <v>962</v>
      </c>
      <c r="B355" s="539" t="s">
        <v>324</v>
      </c>
      <c r="C355" s="532" t="str">
        <f t="shared" si="127"/>
        <v>Adj_ded</v>
      </c>
      <c r="D355" s="533" t="str">
        <f>[1]!HsSetValue(E355,"FCC","Scenario#"&amp;Q355&amp;";Years#"&amp;J355&amp;";Period#"&amp;I355&amp;";View#"&amp;R355&amp;";Entity#"&amp;H355&amp;";Data Source#"&amp;K355&amp;";Account#"&amp;F355&amp;";Intercompany#"&amp;L355&amp;";Movement#"&amp;P355&amp;";Consolidation#"&amp;T355&amp;";Custom1#"&amp;M355&amp;";Custom2#"&amp;N355&amp;";Custom3#"&amp;O355&amp;";Custom4#"&amp;S355&amp;"")</f>
        <v>#Invalid Syntax</v>
      </c>
      <c r="E355" s="540">
        <f>+'Capital Assets'!$O$39</f>
        <v>0</v>
      </c>
      <c r="F355" s="36">
        <f>+$F$6</f>
        <v>1573000</v>
      </c>
      <c r="G355" s="36" t="s">
        <v>969</v>
      </c>
      <c r="H355" s="36" t="e">
        <f t="shared" si="125"/>
        <v>#N/A</v>
      </c>
      <c r="I355" s="36" t="str">
        <f t="shared" si="125"/>
        <v>Jun</v>
      </c>
      <c r="J355" s="36" t="str">
        <f t="shared" si="125"/>
        <v>FY25</v>
      </c>
      <c r="K355" s="36" t="str">
        <f t="shared" si="125"/>
        <v>FCCS_Other Data</v>
      </c>
      <c r="L355" s="36" t="str">
        <f t="shared" si="125"/>
        <v>FCCS_No Intercompany</v>
      </c>
      <c r="M355" s="36" t="s">
        <v>419</v>
      </c>
      <c r="N355" s="36" t="str">
        <f t="shared" si="125"/>
        <v>No Custom2</v>
      </c>
      <c r="O355" s="36" t="str">
        <f t="shared" si="125"/>
        <v>No Custom3</v>
      </c>
      <c r="P355" s="36" t="str">
        <f t="shared" si="128"/>
        <v>CA_ADJ_DEL</v>
      </c>
      <c r="Q355" s="36" t="str">
        <f t="shared" si="126"/>
        <v>Actual</v>
      </c>
      <c r="R355" s="36" t="str">
        <f t="shared" si="126"/>
        <v>FCCS_YTD_Input</v>
      </c>
      <c r="S355" s="36" t="str">
        <f t="shared" si="126"/>
        <v>No Custom4</v>
      </c>
      <c r="T355" s="36" t="str">
        <f t="shared" si="116"/>
        <v>FCCS_Entity Input</v>
      </c>
    </row>
    <row r="356" spans="1:20" x14ac:dyDescent="0.25">
      <c r="A356" s="539" t="s">
        <v>962</v>
      </c>
      <c r="B356" s="539" t="s">
        <v>269</v>
      </c>
      <c r="C356" s="532" t="str">
        <f t="shared" si="127"/>
        <v>Adj_ded</v>
      </c>
      <c r="D356" s="533" t="str">
        <f>[1]!HsSetValue(E356,"FCC","Scenario#"&amp;Q356&amp;";Years#"&amp;J356&amp;";Period#"&amp;I356&amp;";View#"&amp;R356&amp;";Entity#"&amp;H356&amp;";Data Source#"&amp;K356&amp;";Account#"&amp;F356&amp;";Intercompany#"&amp;L356&amp;";Movement#"&amp;P356&amp;";Consolidation#"&amp;T356&amp;";Custom1#"&amp;M356&amp;";Custom2#"&amp;N356&amp;";Custom3#"&amp;O356&amp;";Custom4#"&amp;S356&amp;"")</f>
        <v>#Invalid Syntax</v>
      </c>
      <c r="E356" s="540">
        <f>+'Capital Assets'!$O$40</f>
        <v>0</v>
      </c>
      <c r="F356" s="36">
        <f>+$F$7</f>
        <v>1575000</v>
      </c>
      <c r="G356" s="36" t="s">
        <v>970</v>
      </c>
      <c r="H356" s="36" t="e">
        <f t="shared" si="125"/>
        <v>#N/A</v>
      </c>
      <c r="I356" s="36" t="str">
        <f t="shared" si="125"/>
        <v>Jun</v>
      </c>
      <c r="J356" s="36" t="str">
        <f t="shared" si="125"/>
        <v>FY25</v>
      </c>
      <c r="K356" s="36" t="str">
        <f t="shared" si="125"/>
        <v>FCCS_Other Data</v>
      </c>
      <c r="L356" s="36" t="str">
        <f t="shared" si="125"/>
        <v>FCCS_No Intercompany</v>
      </c>
      <c r="M356" s="36" t="s">
        <v>419</v>
      </c>
      <c r="N356" s="36" t="str">
        <f t="shared" si="125"/>
        <v>No Custom2</v>
      </c>
      <c r="O356" s="36" t="str">
        <f t="shared" si="125"/>
        <v>No Custom3</v>
      </c>
      <c r="P356" s="36" t="str">
        <f t="shared" si="128"/>
        <v>CA_ADJ_DEL</v>
      </c>
      <c r="Q356" s="36" t="str">
        <f t="shared" si="126"/>
        <v>Actual</v>
      </c>
      <c r="R356" s="36" t="str">
        <f t="shared" si="126"/>
        <v>FCCS_YTD_Input</v>
      </c>
      <c r="S356" s="36" t="str">
        <f t="shared" si="126"/>
        <v>No Custom4</v>
      </c>
      <c r="T356" s="36" t="str">
        <f t="shared" si="116"/>
        <v>FCCS_Entity Input</v>
      </c>
    </row>
    <row r="357" spans="1:20" x14ac:dyDescent="0.25">
      <c r="A357" s="539" t="s">
        <v>962</v>
      </c>
      <c r="B357" s="539" t="s">
        <v>271</v>
      </c>
      <c r="C357" s="532" t="str">
        <f t="shared" si="127"/>
        <v>Adj_ded</v>
      </c>
      <c r="D357" s="533" t="str">
        <f>[1]!HsSetValue(E357,"FCC","Scenario#"&amp;Q357&amp;";Years#"&amp;J357&amp;";Period#"&amp;I357&amp;";View#"&amp;R357&amp;";Entity#"&amp;H357&amp;";Data Source#"&amp;K357&amp;";Account#"&amp;F357&amp;";Intercompany#"&amp;L357&amp;";Movement#"&amp;P357&amp;";Consolidation#"&amp;T357&amp;";Custom1#"&amp;M357&amp;";Custom2#"&amp;N357&amp;";Custom3#"&amp;O357&amp;";Custom4#"&amp;S357&amp;"")</f>
        <v>#Invalid Syntax</v>
      </c>
      <c r="E357" s="540">
        <f>+'Capital Assets'!$O$41</f>
        <v>0</v>
      </c>
      <c r="F357" s="36">
        <f>+$F$8</f>
        <v>1576000</v>
      </c>
      <c r="G357" s="36" t="s">
        <v>971</v>
      </c>
      <c r="H357" s="36" t="e">
        <f t="shared" si="125"/>
        <v>#N/A</v>
      </c>
      <c r="I357" s="36" t="str">
        <f t="shared" si="125"/>
        <v>Jun</v>
      </c>
      <c r="J357" s="36" t="str">
        <f t="shared" si="125"/>
        <v>FY25</v>
      </c>
      <c r="K357" s="36" t="str">
        <f t="shared" si="125"/>
        <v>FCCS_Other Data</v>
      </c>
      <c r="L357" s="36" t="str">
        <f t="shared" si="125"/>
        <v>FCCS_No Intercompany</v>
      </c>
      <c r="M357" s="36" t="s">
        <v>419</v>
      </c>
      <c r="N357" s="36" t="str">
        <f t="shared" si="125"/>
        <v>No Custom2</v>
      </c>
      <c r="O357" s="36" t="str">
        <f t="shared" si="125"/>
        <v>No Custom3</v>
      </c>
      <c r="P357" s="36" t="str">
        <f t="shared" si="128"/>
        <v>CA_ADJ_DEL</v>
      </c>
      <c r="Q357" s="36" t="str">
        <f t="shared" si="126"/>
        <v>Actual</v>
      </c>
      <c r="R357" s="36" t="str">
        <f t="shared" si="126"/>
        <v>FCCS_YTD_Input</v>
      </c>
      <c r="S357" s="36" t="str">
        <f t="shared" si="126"/>
        <v>No Custom4</v>
      </c>
      <c r="T357" s="36" t="str">
        <f t="shared" si="116"/>
        <v>FCCS_Entity Input</v>
      </c>
    </row>
    <row r="358" spans="1:20" x14ac:dyDescent="0.25">
      <c r="A358" s="539" t="s">
        <v>962</v>
      </c>
      <c r="B358" s="539" t="s">
        <v>272</v>
      </c>
      <c r="C358" s="532" t="str">
        <f t="shared" si="127"/>
        <v>Adj_ded</v>
      </c>
      <c r="D358" s="533" t="str">
        <f>[1]!HsSetValue(E358,"FCC","Scenario#"&amp;Q358&amp;";Years#"&amp;J358&amp;";Period#"&amp;I358&amp;";View#"&amp;R358&amp;";Entity#"&amp;H358&amp;";Data Source#"&amp;K358&amp;";Account#"&amp;F358&amp;";Intercompany#"&amp;L358&amp;";Movement#"&amp;P358&amp;";Consolidation#"&amp;T358&amp;";Custom1#"&amp;M358&amp;";Custom2#"&amp;N358&amp;";Custom3#"&amp;O358&amp;";Custom4#"&amp;S358&amp;"")</f>
        <v>#Invalid Syntax</v>
      </c>
      <c r="E358" s="540">
        <f>+'Capital Assets'!$O$42</f>
        <v>0</v>
      </c>
      <c r="F358" s="36">
        <f>+$F$9</f>
        <v>1582000</v>
      </c>
      <c r="G358" s="36" t="s">
        <v>972</v>
      </c>
      <c r="H358" s="36" t="e">
        <f t="shared" si="125"/>
        <v>#N/A</v>
      </c>
      <c r="I358" s="36" t="str">
        <f t="shared" si="125"/>
        <v>Jun</v>
      </c>
      <c r="J358" s="36" t="str">
        <f t="shared" si="125"/>
        <v>FY25</v>
      </c>
      <c r="K358" s="36" t="str">
        <f t="shared" si="125"/>
        <v>FCCS_Other Data</v>
      </c>
      <c r="L358" s="36" t="str">
        <f t="shared" si="125"/>
        <v>FCCS_No Intercompany</v>
      </c>
      <c r="M358" s="36" t="s">
        <v>419</v>
      </c>
      <c r="N358" s="36" t="str">
        <f t="shared" si="125"/>
        <v>No Custom2</v>
      </c>
      <c r="O358" s="36" t="str">
        <f t="shared" si="125"/>
        <v>No Custom3</v>
      </c>
      <c r="P358" s="36" t="str">
        <f t="shared" si="128"/>
        <v>CA_ADJ_DEL</v>
      </c>
      <c r="Q358" s="36" t="str">
        <f t="shared" si="126"/>
        <v>Actual</v>
      </c>
      <c r="R358" s="36" t="str">
        <f t="shared" si="126"/>
        <v>FCCS_YTD_Input</v>
      </c>
      <c r="S358" s="36" t="str">
        <f t="shared" si="126"/>
        <v>No Custom4</v>
      </c>
      <c r="T358" s="36" t="str">
        <f t="shared" si="116"/>
        <v>FCCS_Entity Input</v>
      </c>
    </row>
    <row r="359" spans="1:20" x14ac:dyDescent="0.25">
      <c r="A359" s="539" t="s">
        <v>962</v>
      </c>
      <c r="B359" s="539" t="s">
        <v>273</v>
      </c>
      <c r="C359" s="532" t="str">
        <f t="shared" si="127"/>
        <v>Adj_ded</v>
      </c>
      <c r="D359" s="533" t="str">
        <f>[1]!HsSetValue(E359,"FCC","Scenario#"&amp;Q359&amp;";Years#"&amp;J359&amp;";Period#"&amp;I359&amp;";View#"&amp;R359&amp;";Entity#"&amp;H359&amp;";Data Source#"&amp;K359&amp;";Account#"&amp;F359&amp;";Intercompany#"&amp;L359&amp;";Movement#"&amp;P359&amp;";Consolidation#"&amp;T359&amp;";Custom1#"&amp;M359&amp;";Custom2#"&amp;N359&amp;";Custom3#"&amp;O359&amp;";Custom4#"&amp;S359&amp;"")</f>
        <v>#Invalid Syntax</v>
      </c>
      <c r="E359" s="540">
        <f>+'Capital Assets'!$O$43</f>
        <v>0</v>
      </c>
      <c r="F359" s="36">
        <f>+$F$10</f>
        <v>1574000</v>
      </c>
      <c r="G359" s="36" t="s">
        <v>973</v>
      </c>
      <c r="H359" s="36" t="e">
        <f t="shared" si="125"/>
        <v>#N/A</v>
      </c>
      <c r="I359" s="36" t="str">
        <f t="shared" si="125"/>
        <v>Jun</v>
      </c>
      <c r="J359" s="36" t="str">
        <f t="shared" si="125"/>
        <v>FY25</v>
      </c>
      <c r="K359" s="36" t="str">
        <f t="shared" si="125"/>
        <v>FCCS_Other Data</v>
      </c>
      <c r="L359" s="36" t="str">
        <f t="shared" si="125"/>
        <v>FCCS_No Intercompany</v>
      </c>
      <c r="M359" s="36" t="s">
        <v>419</v>
      </c>
      <c r="N359" s="36" t="str">
        <f t="shared" si="125"/>
        <v>No Custom2</v>
      </c>
      <c r="O359" s="36" t="str">
        <f t="shared" si="125"/>
        <v>No Custom3</v>
      </c>
      <c r="P359" s="36" t="str">
        <f t="shared" si="128"/>
        <v>CA_ADJ_DEL</v>
      </c>
      <c r="Q359" s="36" t="str">
        <f t="shared" si="126"/>
        <v>Actual</v>
      </c>
      <c r="R359" s="36" t="str">
        <f t="shared" si="126"/>
        <v>FCCS_YTD_Input</v>
      </c>
      <c r="S359" s="36" t="str">
        <f t="shared" si="126"/>
        <v>No Custom4</v>
      </c>
      <c r="T359" s="36" t="str">
        <f t="shared" si="116"/>
        <v>FCCS_Entity Input</v>
      </c>
    </row>
    <row r="360" spans="1:20" x14ac:dyDescent="0.25">
      <c r="A360" s="539" t="s">
        <v>962</v>
      </c>
      <c r="B360" s="539" t="s">
        <v>974</v>
      </c>
      <c r="C360" s="532" t="str">
        <f t="shared" si="127"/>
        <v>Adj_ded</v>
      </c>
      <c r="D360" s="533" t="str">
        <f>[1]!HsSetValue(E360,"FCC","Scenario#"&amp;Q360&amp;";Years#"&amp;J360&amp;";Period#"&amp;I360&amp;";View#"&amp;R360&amp;";Entity#"&amp;H360&amp;";Data Source#"&amp;K360&amp;";Account#"&amp;F360&amp;";Intercompany#"&amp;L360&amp;";Movement#"&amp;P360&amp;";Consolidation#"&amp;T360&amp;";Custom1#"&amp;M360&amp;";Custom2#"&amp;N360&amp;";Custom3#"&amp;O360&amp;";Custom4#"&amp;S360&amp;"")</f>
        <v>#Invalid Syntax</v>
      </c>
      <c r="E360" s="540">
        <f>+'Capital Assets'!$O$45</f>
        <v>0</v>
      </c>
      <c r="F360" s="36">
        <f>+$F$11</f>
        <v>1574100</v>
      </c>
      <c r="G360" s="36" t="s">
        <v>975</v>
      </c>
      <c r="H360" s="36" t="e">
        <f t="shared" si="125"/>
        <v>#N/A</v>
      </c>
      <c r="I360" s="36" t="str">
        <f t="shared" si="125"/>
        <v>Jun</v>
      </c>
      <c r="J360" s="36" t="str">
        <f t="shared" si="125"/>
        <v>FY25</v>
      </c>
      <c r="K360" s="36" t="str">
        <f t="shared" si="125"/>
        <v>FCCS_Other Data</v>
      </c>
      <c r="L360" s="36" t="str">
        <f t="shared" si="125"/>
        <v>FCCS_No Intercompany</v>
      </c>
      <c r="M360" s="36" t="s">
        <v>419</v>
      </c>
      <c r="N360" s="36" t="str">
        <f t="shared" si="125"/>
        <v>No Custom2</v>
      </c>
      <c r="O360" s="36" t="str">
        <f t="shared" si="125"/>
        <v>No Custom3</v>
      </c>
      <c r="P360" s="36" t="str">
        <f t="shared" si="128"/>
        <v>CA_ADJ_DEL</v>
      </c>
      <c r="Q360" s="36" t="str">
        <f t="shared" si="126"/>
        <v>Actual</v>
      </c>
      <c r="R360" s="36" t="str">
        <f t="shared" si="126"/>
        <v>FCCS_YTD_Input</v>
      </c>
      <c r="S360" s="36" t="str">
        <f t="shared" si="126"/>
        <v>No Custom4</v>
      </c>
      <c r="T360" s="36" t="str">
        <f t="shared" si="116"/>
        <v>FCCS_Entity Input</v>
      </c>
    </row>
    <row r="361" spans="1:20" x14ac:dyDescent="0.25">
      <c r="A361" s="539" t="s">
        <v>962</v>
      </c>
      <c r="B361" s="539" t="s">
        <v>976</v>
      </c>
      <c r="C361" s="532" t="str">
        <f t="shared" si="127"/>
        <v>Adj_ded</v>
      </c>
      <c r="D361" s="533" t="str">
        <f>[1]!HsSetValue(E361,"FCC","Scenario#"&amp;Q361&amp;";Years#"&amp;J361&amp;";Period#"&amp;I361&amp;";View#"&amp;R361&amp;";Entity#"&amp;H361&amp;";Data Source#"&amp;K361&amp;";Account#"&amp;F361&amp;";Intercompany#"&amp;L361&amp;";Movement#"&amp;P361&amp;";Consolidation#"&amp;T361&amp;";Custom1#"&amp;M361&amp;";Custom2#"&amp;N361&amp;";Custom3#"&amp;O361&amp;";Custom4#"&amp;S361&amp;"")</f>
        <v>#Invalid Syntax</v>
      </c>
      <c r="E361" s="540">
        <f>+'Capital Assets'!$O$46</f>
        <v>0</v>
      </c>
      <c r="F361" s="36">
        <f>+$F$12</f>
        <v>1574200</v>
      </c>
      <c r="G361" s="36" t="s">
        <v>977</v>
      </c>
      <c r="H361" s="36" t="e">
        <f t="shared" si="125"/>
        <v>#N/A</v>
      </c>
      <c r="I361" s="36" t="str">
        <f t="shared" si="125"/>
        <v>Jun</v>
      </c>
      <c r="J361" s="36" t="str">
        <f t="shared" si="125"/>
        <v>FY25</v>
      </c>
      <c r="K361" s="36" t="str">
        <f t="shared" si="125"/>
        <v>FCCS_Other Data</v>
      </c>
      <c r="L361" s="36" t="str">
        <f t="shared" si="125"/>
        <v>FCCS_No Intercompany</v>
      </c>
      <c r="M361" s="36" t="s">
        <v>419</v>
      </c>
      <c r="N361" s="36" t="str">
        <f t="shared" si="125"/>
        <v>No Custom2</v>
      </c>
      <c r="O361" s="36" t="str">
        <f t="shared" si="125"/>
        <v>No Custom3</v>
      </c>
      <c r="P361" s="36" t="str">
        <f t="shared" si="128"/>
        <v>CA_ADJ_DEL</v>
      </c>
      <c r="Q361" s="36" t="str">
        <f t="shared" si="126"/>
        <v>Actual</v>
      </c>
      <c r="R361" s="36" t="str">
        <f t="shared" si="126"/>
        <v>FCCS_YTD_Input</v>
      </c>
      <c r="S361" s="36" t="str">
        <f t="shared" si="126"/>
        <v>No Custom4</v>
      </c>
      <c r="T361" s="36" t="str">
        <f t="shared" si="116"/>
        <v>FCCS_Entity Input</v>
      </c>
    </row>
    <row r="362" spans="1:20" x14ac:dyDescent="0.25">
      <c r="A362" s="539" t="s">
        <v>962</v>
      </c>
      <c r="B362" s="539" t="s">
        <v>978</v>
      </c>
      <c r="C362" s="532" t="str">
        <f t="shared" si="127"/>
        <v>Adj_ded</v>
      </c>
      <c r="D362" s="533" t="str">
        <f>[1]!HsSetValue(E362,"FCC","Scenario#"&amp;Q362&amp;";Years#"&amp;J362&amp;";Period#"&amp;I362&amp;";View#"&amp;R362&amp;";Entity#"&amp;H362&amp;";Data Source#"&amp;K362&amp;";Account#"&amp;F362&amp;";Intercompany#"&amp;L362&amp;";Movement#"&amp;P362&amp;";Consolidation#"&amp;T362&amp;";Custom1#"&amp;M362&amp;";Custom2#"&amp;N362&amp;";Custom3#"&amp;O362&amp;";Custom4#"&amp;S362&amp;"")</f>
        <v>#Invalid Syntax</v>
      </c>
      <c r="E362" s="540">
        <f>+'Capital Assets'!$O$47</f>
        <v>0</v>
      </c>
      <c r="F362" s="36">
        <f>+$F$13</f>
        <v>1584000</v>
      </c>
      <c r="G362" s="36" t="s">
        <v>979</v>
      </c>
      <c r="H362" s="36" t="e">
        <f t="shared" si="125"/>
        <v>#N/A</v>
      </c>
      <c r="I362" s="36" t="str">
        <f t="shared" si="125"/>
        <v>Jun</v>
      </c>
      <c r="J362" s="36" t="str">
        <f t="shared" si="125"/>
        <v>FY25</v>
      </c>
      <c r="K362" s="36" t="str">
        <f t="shared" si="125"/>
        <v>FCCS_Other Data</v>
      </c>
      <c r="L362" s="36" t="str">
        <f t="shared" si="125"/>
        <v>FCCS_No Intercompany</v>
      </c>
      <c r="M362" s="36" t="s">
        <v>419</v>
      </c>
      <c r="N362" s="36" t="str">
        <f t="shared" si="125"/>
        <v>No Custom2</v>
      </c>
      <c r="O362" s="36" t="str">
        <f t="shared" si="125"/>
        <v>No Custom3</v>
      </c>
      <c r="P362" s="36" t="str">
        <f t="shared" si="128"/>
        <v>CA_ADJ_DEL</v>
      </c>
      <c r="Q362" s="36" t="str">
        <f t="shared" si="126"/>
        <v>Actual</v>
      </c>
      <c r="R362" s="36" t="str">
        <f t="shared" si="126"/>
        <v>FCCS_YTD_Input</v>
      </c>
      <c r="S362" s="36" t="str">
        <f t="shared" si="126"/>
        <v>No Custom4</v>
      </c>
      <c r="T362" s="36" t="str">
        <f t="shared" si="116"/>
        <v>FCCS_Entity Input</v>
      </c>
    </row>
    <row r="363" spans="1:20" x14ac:dyDescent="0.25">
      <c r="A363" s="539" t="s">
        <v>962</v>
      </c>
      <c r="B363" s="539" t="s">
        <v>280</v>
      </c>
      <c r="C363" s="532" t="str">
        <f t="shared" si="127"/>
        <v>Adj_ded</v>
      </c>
      <c r="D363" s="533" t="str">
        <f>[1]!HsSetValue(E363,"FCC","Scenario#"&amp;Q363&amp;";Years#"&amp;J363&amp;";Period#"&amp;I363&amp;";View#"&amp;R363&amp;";Entity#"&amp;H363&amp;";Data Source#"&amp;K363&amp;";Account#"&amp;F363&amp;";Intercompany#"&amp;L363&amp;";Movement#"&amp;P363&amp;";Consolidation#"&amp;T363&amp;";Custom1#"&amp;M363&amp;";Custom2#"&amp;N363&amp;";Custom3#"&amp;O363&amp;";Custom4#"&amp;S363&amp;"")</f>
        <v>#Invalid Syntax</v>
      </c>
      <c r="E363" s="540">
        <f>+'Capital Assets'!$O$49</f>
        <v>0</v>
      </c>
      <c r="F363" s="36">
        <f>+$F$14</f>
        <v>1583000</v>
      </c>
      <c r="G363" s="36" t="s">
        <v>980</v>
      </c>
      <c r="H363" s="36" t="e">
        <f t="shared" si="125"/>
        <v>#N/A</v>
      </c>
      <c r="I363" s="36" t="str">
        <f t="shared" si="125"/>
        <v>Jun</v>
      </c>
      <c r="J363" s="36" t="str">
        <f t="shared" si="125"/>
        <v>FY25</v>
      </c>
      <c r="K363" s="36" t="str">
        <f t="shared" si="125"/>
        <v>FCCS_Other Data</v>
      </c>
      <c r="L363" s="36" t="str">
        <f t="shared" si="125"/>
        <v>FCCS_No Intercompany</v>
      </c>
      <c r="M363" s="36" t="s">
        <v>419</v>
      </c>
      <c r="N363" s="36" t="str">
        <f t="shared" si="125"/>
        <v>No Custom2</v>
      </c>
      <c r="O363" s="36" t="str">
        <f t="shared" si="125"/>
        <v>No Custom3</v>
      </c>
      <c r="P363" s="36" t="str">
        <f t="shared" si="128"/>
        <v>CA_ADJ_DEL</v>
      </c>
      <c r="Q363" s="36" t="str">
        <f t="shared" si="126"/>
        <v>Actual</v>
      </c>
      <c r="R363" s="36" t="str">
        <f t="shared" si="126"/>
        <v>FCCS_YTD_Input</v>
      </c>
      <c r="S363" s="36" t="str">
        <f t="shared" si="126"/>
        <v>No Custom4</v>
      </c>
      <c r="T363" s="36" t="str">
        <f t="shared" si="116"/>
        <v>FCCS_Entity Input</v>
      </c>
    </row>
    <row r="364" spans="1:20" x14ac:dyDescent="0.25">
      <c r="D364" s="533"/>
    </row>
    <row r="365" spans="1:20" x14ac:dyDescent="0.25">
      <c r="A365" s="548" t="s">
        <v>962</v>
      </c>
      <c r="B365" s="548" t="s">
        <v>263</v>
      </c>
      <c r="C365" s="549" t="s">
        <v>995</v>
      </c>
      <c r="D365" s="533" t="str">
        <f>[1]!HsSetValue(E365,"FCC","Scenario#"&amp;Q365&amp;";Years#"&amp;J365&amp;";Period#"&amp;I365&amp;";View#"&amp;R365&amp;";Entity#"&amp;H365&amp;";Data Source#"&amp;K365&amp;";Account#"&amp;F365&amp;";Intercompany#"&amp;L365&amp;";Movement#"&amp;P365&amp;";Consolidation#"&amp;T365&amp;";Custom1#"&amp;M365&amp;";Custom2#"&amp;N365&amp;";Custom3#"&amp;O365&amp;";Custom4#"&amp;S365&amp;"")</f>
        <v>#Invalid Syntax</v>
      </c>
      <c r="E365" s="547">
        <f>+'Capital Assets'!$P$35</f>
        <v>0</v>
      </c>
      <c r="F365" s="550">
        <f>+$F$2</f>
        <v>1581000</v>
      </c>
      <c r="G365" s="550" t="s">
        <v>964</v>
      </c>
      <c r="H365" s="550" t="e">
        <f t="shared" ref="H365:O377" si="129">+H$2</f>
        <v>#N/A</v>
      </c>
      <c r="I365" s="550" t="str">
        <f t="shared" si="129"/>
        <v>Jun</v>
      </c>
      <c r="J365" s="550" t="str">
        <f t="shared" si="129"/>
        <v>FY25</v>
      </c>
      <c r="K365" s="550" t="str">
        <f t="shared" si="129"/>
        <v>FCCS_Other Data</v>
      </c>
      <c r="L365" s="550" t="str">
        <f t="shared" si="129"/>
        <v>FCCS_No Intercompany</v>
      </c>
      <c r="M365" s="36" t="s">
        <v>419</v>
      </c>
      <c r="N365" s="550" t="str">
        <f t="shared" si="129"/>
        <v>No Custom2</v>
      </c>
      <c r="O365" s="550" t="str">
        <f t="shared" si="129"/>
        <v>No Custom3</v>
      </c>
      <c r="P365" s="549" t="s">
        <v>995</v>
      </c>
      <c r="Q365" s="550" t="str">
        <f t="shared" ref="Q365:S380" si="130">+Q$2</f>
        <v>Actual</v>
      </c>
      <c r="R365" s="550" t="str">
        <f t="shared" si="130"/>
        <v>FCCS_YTD_Input</v>
      </c>
      <c r="S365" s="550" t="str">
        <f t="shared" si="126"/>
        <v>No Custom4</v>
      </c>
      <c r="T365" s="550" t="str">
        <f t="shared" si="116"/>
        <v>FCCS_Entity Input</v>
      </c>
    </row>
    <row r="366" spans="1:20" x14ac:dyDescent="0.25">
      <c r="A366" s="548" t="s">
        <v>962</v>
      </c>
      <c r="B366" s="548" t="s">
        <v>265</v>
      </c>
      <c r="C366" s="549" t="str">
        <f>+C365</f>
        <v>CA_XFER_ADD</v>
      </c>
      <c r="D366" s="533" t="str">
        <f>[1]!HsSetValue(E366,"FCC","Scenario#"&amp;Q366&amp;";Years#"&amp;J366&amp;";Period#"&amp;I366&amp;";View#"&amp;R366&amp;";Entity#"&amp;H366&amp;";Data Source#"&amp;K366&amp;";Account#"&amp;F366&amp;";Intercompany#"&amp;L366&amp;";Movement#"&amp;P366&amp;";Consolidation#"&amp;T366&amp;";Custom1#"&amp;M366&amp;";Custom2#"&amp;N366&amp;";Custom3#"&amp;O366&amp;";Custom4#"&amp;S366&amp;"")</f>
        <v>#Invalid Syntax</v>
      </c>
      <c r="E366" s="547">
        <f>+'Capital Assets'!$P$36</f>
        <v>0</v>
      </c>
      <c r="F366" s="550">
        <f>+$F$3</f>
        <v>1571000</v>
      </c>
      <c r="G366" s="550" t="s">
        <v>966</v>
      </c>
      <c r="H366" s="550" t="e">
        <f t="shared" si="129"/>
        <v>#N/A</v>
      </c>
      <c r="I366" s="550" t="str">
        <f t="shared" si="129"/>
        <v>Jun</v>
      </c>
      <c r="J366" s="550" t="str">
        <f t="shared" si="129"/>
        <v>FY25</v>
      </c>
      <c r="K366" s="550" t="str">
        <f t="shared" si="129"/>
        <v>FCCS_Other Data</v>
      </c>
      <c r="L366" s="550" t="str">
        <f t="shared" si="129"/>
        <v>FCCS_No Intercompany</v>
      </c>
      <c r="M366" s="36" t="s">
        <v>419</v>
      </c>
      <c r="N366" s="550" t="str">
        <f t="shared" si="129"/>
        <v>No Custom2</v>
      </c>
      <c r="O366" s="550" t="str">
        <f t="shared" si="129"/>
        <v>No Custom3</v>
      </c>
      <c r="P366" s="550" t="str">
        <f>+P365</f>
        <v>CA_XFER_ADD</v>
      </c>
      <c r="Q366" s="550" t="str">
        <f t="shared" si="130"/>
        <v>Actual</v>
      </c>
      <c r="R366" s="550" t="str">
        <f t="shared" si="130"/>
        <v>FCCS_YTD_Input</v>
      </c>
      <c r="S366" s="550" t="str">
        <f t="shared" si="126"/>
        <v>No Custom4</v>
      </c>
      <c r="T366" s="550" t="str">
        <f t="shared" si="116"/>
        <v>FCCS_Entity Input</v>
      </c>
    </row>
    <row r="367" spans="1:20" x14ac:dyDescent="0.25">
      <c r="A367" s="548" t="s">
        <v>962</v>
      </c>
      <c r="B367" s="548" t="s">
        <v>266</v>
      </c>
      <c r="C367" s="549" t="str">
        <f t="shared" ref="C367:C377" si="131">+C366</f>
        <v>CA_XFER_ADD</v>
      </c>
      <c r="D367" s="533" t="str">
        <f>[1]!HsSetValue(E367,"FCC","Scenario#"&amp;Q367&amp;";Years#"&amp;J367&amp;";Period#"&amp;I367&amp;";View#"&amp;R367&amp;";Entity#"&amp;H367&amp;";Data Source#"&amp;K367&amp;";Account#"&amp;F367&amp;";Intercompany#"&amp;L367&amp;";Movement#"&amp;P367&amp;";Consolidation#"&amp;T367&amp;";Custom1#"&amp;M367&amp;";Custom2#"&amp;N367&amp;";Custom3#"&amp;O367&amp;";Custom4#"&amp;S367&amp;"")</f>
        <v>#Invalid Syntax</v>
      </c>
      <c r="E367" s="547">
        <f>+'Capital Assets'!$P$37</f>
        <v>0</v>
      </c>
      <c r="F367" s="550">
        <f>+$F$4</f>
        <v>1572000</v>
      </c>
      <c r="G367" s="550" t="s">
        <v>967</v>
      </c>
      <c r="H367" s="550" t="e">
        <f t="shared" si="129"/>
        <v>#N/A</v>
      </c>
      <c r="I367" s="550" t="str">
        <f t="shared" si="129"/>
        <v>Jun</v>
      </c>
      <c r="J367" s="550" t="str">
        <f t="shared" si="129"/>
        <v>FY25</v>
      </c>
      <c r="K367" s="550" t="str">
        <f t="shared" si="129"/>
        <v>FCCS_Other Data</v>
      </c>
      <c r="L367" s="550" t="str">
        <f t="shared" si="129"/>
        <v>FCCS_No Intercompany</v>
      </c>
      <c r="M367" s="36" t="s">
        <v>419</v>
      </c>
      <c r="N367" s="550" t="str">
        <f t="shared" si="129"/>
        <v>No Custom2</v>
      </c>
      <c r="O367" s="550" t="str">
        <f t="shared" si="129"/>
        <v>No Custom3</v>
      </c>
      <c r="P367" s="550" t="str">
        <f t="shared" ref="P367:P377" si="132">+P366</f>
        <v>CA_XFER_ADD</v>
      </c>
      <c r="Q367" s="550" t="str">
        <f t="shared" si="130"/>
        <v>Actual</v>
      </c>
      <c r="R367" s="550" t="str">
        <f t="shared" si="130"/>
        <v>FCCS_YTD_Input</v>
      </c>
      <c r="S367" s="550" t="str">
        <f t="shared" si="130"/>
        <v>No Custom4</v>
      </c>
      <c r="T367" s="550" t="str">
        <f t="shared" si="116"/>
        <v>FCCS_Entity Input</v>
      </c>
    </row>
    <row r="368" spans="1:20" x14ac:dyDescent="0.25">
      <c r="A368" s="548" t="s">
        <v>962</v>
      </c>
      <c r="B368" s="548" t="s">
        <v>267</v>
      </c>
      <c r="C368" s="549" t="str">
        <f t="shared" si="131"/>
        <v>CA_XFER_ADD</v>
      </c>
      <c r="D368" s="533" t="str">
        <f>[1]!HsSetValue(E368,"FCC","Scenario#"&amp;Q368&amp;";Years#"&amp;J368&amp;";Period#"&amp;I368&amp;";View#"&amp;R368&amp;";Entity#"&amp;H368&amp;";Data Source#"&amp;K368&amp;";Account#"&amp;F368&amp;";Intercompany#"&amp;L368&amp;";Movement#"&amp;P368&amp;";Consolidation#"&amp;T368&amp;";Custom1#"&amp;M368&amp;";Custom2#"&amp;N368&amp;";Custom3#"&amp;O368&amp;";Custom4#"&amp;S368&amp;"")</f>
        <v>#Invalid Syntax</v>
      </c>
      <c r="E368" s="547">
        <f>+'Capital Assets'!$P$38</f>
        <v>0</v>
      </c>
      <c r="F368" s="550">
        <f>+$F$5</f>
        <v>1577000</v>
      </c>
      <c r="G368" s="550" t="s">
        <v>968</v>
      </c>
      <c r="H368" s="550" t="e">
        <f t="shared" si="129"/>
        <v>#N/A</v>
      </c>
      <c r="I368" s="550" t="str">
        <f t="shared" si="129"/>
        <v>Jun</v>
      </c>
      <c r="J368" s="550" t="str">
        <f t="shared" si="129"/>
        <v>FY25</v>
      </c>
      <c r="K368" s="550" t="str">
        <f t="shared" si="129"/>
        <v>FCCS_Other Data</v>
      </c>
      <c r="L368" s="550" t="str">
        <f t="shared" si="129"/>
        <v>FCCS_No Intercompany</v>
      </c>
      <c r="M368" s="36" t="s">
        <v>419</v>
      </c>
      <c r="N368" s="550" t="str">
        <f t="shared" si="129"/>
        <v>No Custom2</v>
      </c>
      <c r="O368" s="550" t="str">
        <f t="shared" si="129"/>
        <v>No Custom3</v>
      </c>
      <c r="P368" s="550" t="str">
        <f t="shared" si="132"/>
        <v>CA_XFER_ADD</v>
      </c>
      <c r="Q368" s="550" t="str">
        <f t="shared" si="130"/>
        <v>Actual</v>
      </c>
      <c r="R368" s="550" t="str">
        <f t="shared" si="130"/>
        <v>FCCS_YTD_Input</v>
      </c>
      <c r="S368" s="550" t="str">
        <f t="shared" si="130"/>
        <v>No Custom4</v>
      </c>
      <c r="T368" s="550" t="str">
        <f t="shared" si="116"/>
        <v>FCCS_Entity Input</v>
      </c>
    </row>
    <row r="369" spans="1:20" x14ac:dyDescent="0.25">
      <c r="A369" s="548" t="s">
        <v>962</v>
      </c>
      <c r="B369" s="548" t="s">
        <v>324</v>
      </c>
      <c r="C369" s="549" t="str">
        <f t="shared" si="131"/>
        <v>CA_XFER_ADD</v>
      </c>
      <c r="D369" s="533" t="str">
        <f>[1]!HsSetValue(E369,"FCC","Scenario#"&amp;Q369&amp;";Years#"&amp;J369&amp;";Period#"&amp;I369&amp;";View#"&amp;R369&amp;";Entity#"&amp;H369&amp;";Data Source#"&amp;K369&amp;";Account#"&amp;F369&amp;";Intercompany#"&amp;L369&amp;";Movement#"&amp;P369&amp;";Consolidation#"&amp;T369&amp;";Custom1#"&amp;M369&amp;";Custom2#"&amp;N369&amp;";Custom3#"&amp;O369&amp;";Custom4#"&amp;S369&amp;"")</f>
        <v>#Invalid Syntax</v>
      </c>
      <c r="E369" s="547">
        <f>+'Capital Assets'!$P$39</f>
        <v>0</v>
      </c>
      <c r="F369" s="550">
        <f>+$F$6</f>
        <v>1573000</v>
      </c>
      <c r="G369" s="550" t="s">
        <v>969</v>
      </c>
      <c r="H369" s="550" t="e">
        <f t="shared" si="129"/>
        <v>#N/A</v>
      </c>
      <c r="I369" s="550" t="str">
        <f t="shared" si="129"/>
        <v>Jun</v>
      </c>
      <c r="J369" s="550" t="str">
        <f t="shared" si="129"/>
        <v>FY25</v>
      </c>
      <c r="K369" s="550" t="str">
        <f t="shared" si="129"/>
        <v>FCCS_Other Data</v>
      </c>
      <c r="L369" s="550" t="str">
        <f t="shared" si="129"/>
        <v>FCCS_No Intercompany</v>
      </c>
      <c r="M369" s="36" t="s">
        <v>419</v>
      </c>
      <c r="N369" s="550" t="str">
        <f t="shared" si="129"/>
        <v>No Custom2</v>
      </c>
      <c r="O369" s="550" t="str">
        <f t="shared" si="129"/>
        <v>No Custom3</v>
      </c>
      <c r="P369" s="550" t="str">
        <f t="shared" si="132"/>
        <v>CA_XFER_ADD</v>
      </c>
      <c r="Q369" s="550" t="str">
        <f t="shared" si="130"/>
        <v>Actual</v>
      </c>
      <c r="R369" s="550" t="str">
        <f t="shared" si="130"/>
        <v>FCCS_YTD_Input</v>
      </c>
      <c r="S369" s="550" t="str">
        <f t="shared" si="130"/>
        <v>No Custom4</v>
      </c>
      <c r="T369" s="550" t="str">
        <f t="shared" si="116"/>
        <v>FCCS_Entity Input</v>
      </c>
    </row>
    <row r="370" spans="1:20" x14ac:dyDescent="0.25">
      <c r="A370" s="548" t="s">
        <v>962</v>
      </c>
      <c r="B370" s="548" t="s">
        <v>269</v>
      </c>
      <c r="C370" s="549" t="str">
        <f t="shared" si="131"/>
        <v>CA_XFER_ADD</v>
      </c>
      <c r="D370" s="533" t="str">
        <f>[1]!HsSetValue(E370,"FCC","Scenario#"&amp;Q370&amp;";Years#"&amp;J370&amp;";Period#"&amp;I370&amp;";View#"&amp;R370&amp;";Entity#"&amp;H370&amp;";Data Source#"&amp;K370&amp;";Account#"&amp;F370&amp;";Intercompany#"&amp;L370&amp;";Movement#"&amp;P370&amp;";Consolidation#"&amp;T370&amp;";Custom1#"&amp;M370&amp;";Custom2#"&amp;N370&amp;";Custom3#"&amp;O370&amp;";Custom4#"&amp;S370&amp;"")</f>
        <v>#Invalid Syntax</v>
      </c>
      <c r="E370" s="547">
        <f>+'Capital Assets'!$P$40</f>
        <v>0</v>
      </c>
      <c r="F370" s="550">
        <f>+$F$7</f>
        <v>1575000</v>
      </c>
      <c r="G370" s="550" t="s">
        <v>970</v>
      </c>
      <c r="H370" s="550" t="e">
        <f t="shared" si="129"/>
        <v>#N/A</v>
      </c>
      <c r="I370" s="550" t="str">
        <f t="shared" si="129"/>
        <v>Jun</v>
      </c>
      <c r="J370" s="550" t="str">
        <f t="shared" si="129"/>
        <v>FY25</v>
      </c>
      <c r="K370" s="550" t="str">
        <f t="shared" si="129"/>
        <v>FCCS_Other Data</v>
      </c>
      <c r="L370" s="550" t="str">
        <f t="shared" si="129"/>
        <v>FCCS_No Intercompany</v>
      </c>
      <c r="M370" s="36" t="s">
        <v>419</v>
      </c>
      <c r="N370" s="550" t="str">
        <f t="shared" si="129"/>
        <v>No Custom2</v>
      </c>
      <c r="O370" s="550" t="str">
        <f t="shared" si="129"/>
        <v>No Custom3</v>
      </c>
      <c r="P370" s="550" t="str">
        <f t="shared" si="132"/>
        <v>CA_XFER_ADD</v>
      </c>
      <c r="Q370" s="550" t="str">
        <f t="shared" si="130"/>
        <v>Actual</v>
      </c>
      <c r="R370" s="550" t="str">
        <f t="shared" si="130"/>
        <v>FCCS_YTD_Input</v>
      </c>
      <c r="S370" s="550" t="str">
        <f t="shared" si="130"/>
        <v>No Custom4</v>
      </c>
      <c r="T370" s="550" t="str">
        <f t="shared" si="116"/>
        <v>FCCS_Entity Input</v>
      </c>
    </row>
    <row r="371" spans="1:20" x14ac:dyDescent="0.25">
      <c r="A371" s="548" t="s">
        <v>962</v>
      </c>
      <c r="B371" s="548" t="s">
        <v>271</v>
      </c>
      <c r="C371" s="549" t="str">
        <f t="shared" si="131"/>
        <v>CA_XFER_ADD</v>
      </c>
      <c r="D371" s="533" t="str">
        <f>[1]!HsSetValue(E371,"FCC","Scenario#"&amp;Q371&amp;";Years#"&amp;J371&amp;";Period#"&amp;I371&amp;";View#"&amp;R371&amp;";Entity#"&amp;H371&amp;";Data Source#"&amp;K371&amp;";Account#"&amp;F371&amp;";Intercompany#"&amp;L371&amp;";Movement#"&amp;P371&amp;";Consolidation#"&amp;T371&amp;";Custom1#"&amp;M371&amp;";Custom2#"&amp;N371&amp;";Custom3#"&amp;O371&amp;";Custom4#"&amp;S371&amp;"")</f>
        <v>#Invalid Syntax</v>
      </c>
      <c r="E371" s="547">
        <f>+'Capital Assets'!$P$41</f>
        <v>0</v>
      </c>
      <c r="F371" s="550">
        <f>+$F$8</f>
        <v>1576000</v>
      </c>
      <c r="G371" s="550" t="s">
        <v>971</v>
      </c>
      <c r="H371" s="550" t="e">
        <f t="shared" si="129"/>
        <v>#N/A</v>
      </c>
      <c r="I371" s="550" t="str">
        <f t="shared" si="129"/>
        <v>Jun</v>
      </c>
      <c r="J371" s="550" t="str">
        <f t="shared" si="129"/>
        <v>FY25</v>
      </c>
      <c r="K371" s="550" t="str">
        <f t="shared" si="129"/>
        <v>FCCS_Other Data</v>
      </c>
      <c r="L371" s="550" t="str">
        <f t="shared" si="129"/>
        <v>FCCS_No Intercompany</v>
      </c>
      <c r="M371" s="36" t="s">
        <v>419</v>
      </c>
      <c r="N371" s="550" t="str">
        <f t="shared" si="129"/>
        <v>No Custom2</v>
      </c>
      <c r="O371" s="550" t="str">
        <f t="shared" si="129"/>
        <v>No Custom3</v>
      </c>
      <c r="P371" s="550" t="str">
        <f t="shared" si="132"/>
        <v>CA_XFER_ADD</v>
      </c>
      <c r="Q371" s="550" t="str">
        <f t="shared" si="130"/>
        <v>Actual</v>
      </c>
      <c r="R371" s="550" t="str">
        <f t="shared" si="130"/>
        <v>FCCS_YTD_Input</v>
      </c>
      <c r="S371" s="550" t="str">
        <f t="shared" si="130"/>
        <v>No Custom4</v>
      </c>
      <c r="T371" s="550" t="str">
        <f t="shared" si="116"/>
        <v>FCCS_Entity Input</v>
      </c>
    </row>
    <row r="372" spans="1:20" x14ac:dyDescent="0.25">
      <c r="A372" s="548" t="s">
        <v>962</v>
      </c>
      <c r="B372" s="548" t="s">
        <v>272</v>
      </c>
      <c r="C372" s="549" t="str">
        <f t="shared" si="131"/>
        <v>CA_XFER_ADD</v>
      </c>
      <c r="D372" s="533" t="str">
        <f>[1]!HsSetValue(E372,"FCC","Scenario#"&amp;Q372&amp;";Years#"&amp;J372&amp;";Period#"&amp;I372&amp;";View#"&amp;R372&amp;";Entity#"&amp;H372&amp;";Data Source#"&amp;K372&amp;";Account#"&amp;F372&amp;";Intercompany#"&amp;L372&amp;";Movement#"&amp;P372&amp;";Consolidation#"&amp;T372&amp;";Custom1#"&amp;M372&amp;";Custom2#"&amp;N372&amp;";Custom3#"&amp;O372&amp;";Custom4#"&amp;S372&amp;"")</f>
        <v>#Invalid Syntax</v>
      </c>
      <c r="E372" s="547">
        <f>+'Capital Assets'!$P$42</f>
        <v>0</v>
      </c>
      <c r="F372" s="550">
        <f>+$F$9</f>
        <v>1582000</v>
      </c>
      <c r="G372" s="550" t="s">
        <v>972</v>
      </c>
      <c r="H372" s="550" t="e">
        <f t="shared" si="129"/>
        <v>#N/A</v>
      </c>
      <c r="I372" s="550" t="str">
        <f t="shared" si="129"/>
        <v>Jun</v>
      </c>
      <c r="J372" s="550" t="str">
        <f t="shared" si="129"/>
        <v>FY25</v>
      </c>
      <c r="K372" s="550" t="str">
        <f t="shared" si="129"/>
        <v>FCCS_Other Data</v>
      </c>
      <c r="L372" s="550" t="str">
        <f t="shared" si="129"/>
        <v>FCCS_No Intercompany</v>
      </c>
      <c r="M372" s="36" t="s">
        <v>419</v>
      </c>
      <c r="N372" s="550" t="str">
        <f t="shared" si="129"/>
        <v>No Custom2</v>
      </c>
      <c r="O372" s="550" t="str">
        <f t="shared" si="129"/>
        <v>No Custom3</v>
      </c>
      <c r="P372" s="550" t="str">
        <f t="shared" si="132"/>
        <v>CA_XFER_ADD</v>
      </c>
      <c r="Q372" s="550" t="str">
        <f t="shared" si="130"/>
        <v>Actual</v>
      </c>
      <c r="R372" s="550" t="str">
        <f t="shared" si="130"/>
        <v>FCCS_YTD_Input</v>
      </c>
      <c r="S372" s="550" t="str">
        <f t="shared" si="130"/>
        <v>No Custom4</v>
      </c>
      <c r="T372" s="550" t="str">
        <f t="shared" si="116"/>
        <v>FCCS_Entity Input</v>
      </c>
    </row>
    <row r="373" spans="1:20" x14ac:dyDescent="0.25">
      <c r="A373" s="548" t="s">
        <v>962</v>
      </c>
      <c r="B373" s="548" t="s">
        <v>273</v>
      </c>
      <c r="C373" s="549" t="str">
        <f t="shared" si="131"/>
        <v>CA_XFER_ADD</v>
      </c>
      <c r="D373" s="533" t="str">
        <f>[1]!HsSetValue(E373,"FCC","Scenario#"&amp;Q373&amp;";Years#"&amp;J373&amp;";Period#"&amp;I373&amp;";View#"&amp;R373&amp;";Entity#"&amp;H373&amp;";Data Source#"&amp;K373&amp;";Account#"&amp;F373&amp;";Intercompany#"&amp;L373&amp;";Movement#"&amp;P373&amp;";Consolidation#"&amp;T373&amp;";Custom1#"&amp;M373&amp;";Custom2#"&amp;N373&amp;";Custom3#"&amp;O373&amp;";Custom4#"&amp;S373&amp;"")</f>
        <v>#Invalid Syntax</v>
      </c>
      <c r="E373" s="547">
        <f>+'Capital Assets'!$P$43</f>
        <v>0</v>
      </c>
      <c r="F373" s="550">
        <f>+$F$10</f>
        <v>1574000</v>
      </c>
      <c r="G373" s="550" t="s">
        <v>973</v>
      </c>
      <c r="H373" s="550" t="e">
        <f t="shared" si="129"/>
        <v>#N/A</v>
      </c>
      <c r="I373" s="550" t="str">
        <f t="shared" si="129"/>
        <v>Jun</v>
      </c>
      <c r="J373" s="550" t="str">
        <f t="shared" si="129"/>
        <v>FY25</v>
      </c>
      <c r="K373" s="550" t="str">
        <f t="shared" si="129"/>
        <v>FCCS_Other Data</v>
      </c>
      <c r="L373" s="550" t="str">
        <f t="shared" si="129"/>
        <v>FCCS_No Intercompany</v>
      </c>
      <c r="M373" s="36" t="s">
        <v>419</v>
      </c>
      <c r="N373" s="550" t="str">
        <f t="shared" si="129"/>
        <v>No Custom2</v>
      </c>
      <c r="O373" s="550" t="str">
        <f t="shared" si="129"/>
        <v>No Custom3</v>
      </c>
      <c r="P373" s="550" t="str">
        <f t="shared" si="132"/>
        <v>CA_XFER_ADD</v>
      </c>
      <c r="Q373" s="550" t="str">
        <f t="shared" si="130"/>
        <v>Actual</v>
      </c>
      <c r="R373" s="550" t="str">
        <f t="shared" si="130"/>
        <v>FCCS_YTD_Input</v>
      </c>
      <c r="S373" s="550" t="str">
        <f t="shared" si="130"/>
        <v>No Custom4</v>
      </c>
      <c r="T373" s="550" t="str">
        <f t="shared" si="116"/>
        <v>FCCS_Entity Input</v>
      </c>
    </row>
    <row r="374" spans="1:20" x14ac:dyDescent="0.25">
      <c r="A374" s="548" t="s">
        <v>962</v>
      </c>
      <c r="B374" s="548" t="s">
        <v>974</v>
      </c>
      <c r="C374" s="549" t="str">
        <f t="shared" si="131"/>
        <v>CA_XFER_ADD</v>
      </c>
      <c r="D374" s="533" t="str">
        <f>[1]!HsSetValue(E374,"FCC","Scenario#"&amp;Q374&amp;";Years#"&amp;J374&amp;";Period#"&amp;I374&amp;";View#"&amp;R374&amp;";Entity#"&amp;H374&amp;";Data Source#"&amp;K374&amp;";Account#"&amp;F374&amp;";Intercompany#"&amp;L374&amp;";Movement#"&amp;P374&amp;";Consolidation#"&amp;T374&amp;";Custom1#"&amp;M374&amp;";Custom2#"&amp;N374&amp;";Custom3#"&amp;O374&amp;";Custom4#"&amp;S374&amp;"")</f>
        <v>#Invalid Syntax</v>
      </c>
      <c r="E374" s="547">
        <f>+'Capital Assets'!$P$45</f>
        <v>0</v>
      </c>
      <c r="F374" s="550">
        <f>+$F$11</f>
        <v>1574100</v>
      </c>
      <c r="G374" s="550" t="s">
        <v>975</v>
      </c>
      <c r="H374" s="550" t="e">
        <f t="shared" si="129"/>
        <v>#N/A</v>
      </c>
      <c r="I374" s="550" t="str">
        <f t="shared" si="129"/>
        <v>Jun</v>
      </c>
      <c r="J374" s="550" t="str">
        <f t="shared" si="129"/>
        <v>FY25</v>
      </c>
      <c r="K374" s="550" t="str">
        <f t="shared" si="129"/>
        <v>FCCS_Other Data</v>
      </c>
      <c r="L374" s="550" t="str">
        <f t="shared" si="129"/>
        <v>FCCS_No Intercompany</v>
      </c>
      <c r="M374" s="36" t="s">
        <v>419</v>
      </c>
      <c r="N374" s="550" t="str">
        <f t="shared" si="129"/>
        <v>No Custom2</v>
      </c>
      <c r="O374" s="550" t="str">
        <f t="shared" si="129"/>
        <v>No Custom3</v>
      </c>
      <c r="P374" s="550" t="str">
        <f t="shared" si="132"/>
        <v>CA_XFER_ADD</v>
      </c>
      <c r="Q374" s="550" t="str">
        <f t="shared" si="130"/>
        <v>Actual</v>
      </c>
      <c r="R374" s="550" t="str">
        <f t="shared" si="130"/>
        <v>FCCS_YTD_Input</v>
      </c>
      <c r="S374" s="550" t="str">
        <f t="shared" si="130"/>
        <v>No Custom4</v>
      </c>
      <c r="T374" s="550" t="str">
        <f t="shared" si="116"/>
        <v>FCCS_Entity Input</v>
      </c>
    </row>
    <row r="375" spans="1:20" x14ac:dyDescent="0.25">
      <c r="A375" s="548" t="s">
        <v>962</v>
      </c>
      <c r="B375" s="548" t="s">
        <v>976</v>
      </c>
      <c r="C375" s="549" t="str">
        <f t="shared" si="131"/>
        <v>CA_XFER_ADD</v>
      </c>
      <c r="D375" s="533" t="str">
        <f>[1]!HsSetValue(E375,"FCC","Scenario#"&amp;Q375&amp;";Years#"&amp;J375&amp;";Period#"&amp;I375&amp;";View#"&amp;R375&amp;";Entity#"&amp;H375&amp;";Data Source#"&amp;K375&amp;";Account#"&amp;F375&amp;";Intercompany#"&amp;L375&amp;";Movement#"&amp;P375&amp;";Consolidation#"&amp;T375&amp;";Custom1#"&amp;M375&amp;";Custom2#"&amp;N375&amp;";Custom3#"&amp;O375&amp;";Custom4#"&amp;S375&amp;"")</f>
        <v>#Invalid Syntax</v>
      </c>
      <c r="E375" s="547">
        <f>+'Capital Assets'!$P$46</f>
        <v>0</v>
      </c>
      <c r="F375" s="550">
        <f>+$F$12</f>
        <v>1574200</v>
      </c>
      <c r="G375" s="550" t="s">
        <v>977</v>
      </c>
      <c r="H375" s="550" t="e">
        <f t="shared" si="129"/>
        <v>#N/A</v>
      </c>
      <c r="I375" s="550" t="str">
        <f t="shared" si="129"/>
        <v>Jun</v>
      </c>
      <c r="J375" s="550" t="str">
        <f t="shared" si="129"/>
        <v>FY25</v>
      </c>
      <c r="K375" s="550" t="str">
        <f t="shared" si="129"/>
        <v>FCCS_Other Data</v>
      </c>
      <c r="L375" s="550" t="str">
        <f t="shared" si="129"/>
        <v>FCCS_No Intercompany</v>
      </c>
      <c r="M375" s="36" t="s">
        <v>419</v>
      </c>
      <c r="N375" s="550" t="str">
        <f t="shared" si="129"/>
        <v>No Custom2</v>
      </c>
      <c r="O375" s="550" t="str">
        <f t="shared" si="129"/>
        <v>No Custom3</v>
      </c>
      <c r="P375" s="550" t="str">
        <f t="shared" si="132"/>
        <v>CA_XFER_ADD</v>
      </c>
      <c r="Q375" s="550" t="str">
        <f t="shared" si="130"/>
        <v>Actual</v>
      </c>
      <c r="R375" s="550" t="str">
        <f t="shared" si="130"/>
        <v>FCCS_YTD_Input</v>
      </c>
      <c r="S375" s="550" t="str">
        <f t="shared" si="130"/>
        <v>No Custom4</v>
      </c>
      <c r="T375" s="550" t="str">
        <f t="shared" si="116"/>
        <v>FCCS_Entity Input</v>
      </c>
    </row>
    <row r="376" spans="1:20" x14ac:dyDescent="0.25">
      <c r="A376" s="548" t="s">
        <v>962</v>
      </c>
      <c r="B376" s="548" t="s">
        <v>978</v>
      </c>
      <c r="C376" s="549" t="str">
        <f t="shared" si="131"/>
        <v>CA_XFER_ADD</v>
      </c>
      <c r="D376" s="533" t="str">
        <f>[1]!HsSetValue(E376,"FCC","Scenario#"&amp;Q376&amp;";Years#"&amp;J376&amp;";Period#"&amp;I376&amp;";View#"&amp;R376&amp;";Entity#"&amp;H376&amp;";Data Source#"&amp;K376&amp;";Account#"&amp;F376&amp;";Intercompany#"&amp;L376&amp;";Movement#"&amp;P376&amp;";Consolidation#"&amp;T376&amp;";Custom1#"&amp;M376&amp;";Custom2#"&amp;N376&amp;";Custom3#"&amp;O376&amp;";Custom4#"&amp;S376&amp;"")</f>
        <v>#Invalid Syntax</v>
      </c>
      <c r="E376" s="547">
        <f>+'Capital Assets'!$P$47</f>
        <v>0</v>
      </c>
      <c r="F376" s="550">
        <f>+$F$13</f>
        <v>1584000</v>
      </c>
      <c r="G376" s="550" t="s">
        <v>979</v>
      </c>
      <c r="H376" s="550" t="e">
        <f t="shared" si="129"/>
        <v>#N/A</v>
      </c>
      <c r="I376" s="550" t="str">
        <f t="shared" si="129"/>
        <v>Jun</v>
      </c>
      <c r="J376" s="550" t="str">
        <f t="shared" si="129"/>
        <v>FY25</v>
      </c>
      <c r="K376" s="550" t="str">
        <f t="shared" si="129"/>
        <v>FCCS_Other Data</v>
      </c>
      <c r="L376" s="550" t="str">
        <f t="shared" si="129"/>
        <v>FCCS_No Intercompany</v>
      </c>
      <c r="M376" s="36" t="s">
        <v>419</v>
      </c>
      <c r="N376" s="550" t="str">
        <f t="shared" si="129"/>
        <v>No Custom2</v>
      </c>
      <c r="O376" s="550" t="str">
        <f t="shared" si="129"/>
        <v>No Custom3</v>
      </c>
      <c r="P376" s="550" t="str">
        <f t="shared" si="132"/>
        <v>CA_XFER_ADD</v>
      </c>
      <c r="Q376" s="550" t="str">
        <f t="shared" si="130"/>
        <v>Actual</v>
      </c>
      <c r="R376" s="550" t="str">
        <f t="shared" si="130"/>
        <v>FCCS_YTD_Input</v>
      </c>
      <c r="S376" s="550" t="str">
        <f t="shared" si="130"/>
        <v>No Custom4</v>
      </c>
      <c r="T376" s="550" t="str">
        <f t="shared" si="116"/>
        <v>FCCS_Entity Input</v>
      </c>
    </row>
    <row r="377" spans="1:20" x14ac:dyDescent="0.25">
      <c r="A377" s="548" t="s">
        <v>962</v>
      </c>
      <c r="B377" s="548" t="s">
        <v>280</v>
      </c>
      <c r="C377" s="549" t="str">
        <f t="shared" si="131"/>
        <v>CA_XFER_ADD</v>
      </c>
      <c r="D377" s="533" t="str">
        <f>[1]!HsSetValue(E377,"FCC","Scenario#"&amp;Q377&amp;";Years#"&amp;J377&amp;";Period#"&amp;I377&amp;";View#"&amp;R377&amp;";Entity#"&amp;H377&amp;";Data Source#"&amp;K377&amp;";Account#"&amp;F377&amp;";Intercompany#"&amp;L377&amp;";Movement#"&amp;P377&amp;";Consolidation#"&amp;T377&amp;";Custom1#"&amp;M377&amp;";Custom2#"&amp;N377&amp;";Custom3#"&amp;O377&amp;";Custom4#"&amp;S377&amp;"")</f>
        <v>#Invalid Syntax</v>
      </c>
      <c r="E377" s="547">
        <f>+'Capital Assets'!$P$49</f>
        <v>0</v>
      </c>
      <c r="F377" s="550">
        <f>+$F$14</f>
        <v>1583000</v>
      </c>
      <c r="G377" s="550" t="s">
        <v>980</v>
      </c>
      <c r="H377" s="550" t="e">
        <f t="shared" si="129"/>
        <v>#N/A</v>
      </c>
      <c r="I377" s="550" t="str">
        <f t="shared" si="129"/>
        <v>Jun</v>
      </c>
      <c r="J377" s="550" t="str">
        <f t="shared" si="129"/>
        <v>FY25</v>
      </c>
      <c r="K377" s="550" t="str">
        <f t="shared" si="129"/>
        <v>FCCS_Other Data</v>
      </c>
      <c r="L377" s="550" t="str">
        <f t="shared" si="129"/>
        <v>FCCS_No Intercompany</v>
      </c>
      <c r="M377" s="36" t="s">
        <v>419</v>
      </c>
      <c r="N377" s="550" t="str">
        <f t="shared" si="129"/>
        <v>No Custom2</v>
      </c>
      <c r="O377" s="550" t="str">
        <f t="shared" si="129"/>
        <v>No Custom3</v>
      </c>
      <c r="P377" s="550" t="str">
        <f t="shared" si="132"/>
        <v>CA_XFER_ADD</v>
      </c>
      <c r="Q377" s="550" t="str">
        <f t="shared" si="130"/>
        <v>Actual</v>
      </c>
      <c r="R377" s="550" t="str">
        <f t="shared" si="130"/>
        <v>FCCS_YTD_Input</v>
      </c>
      <c r="S377" s="550" t="str">
        <f t="shared" si="130"/>
        <v>No Custom4</v>
      </c>
      <c r="T377" s="550" t="str">
        <f t="shared" si="116"/>
        <v>FCCS_Entity Input</v>
      </c>
    </row>
    <row r="378" spans="1:20" x14ac:dyDescent="0.25">
      <c r="D378" s="533"/>
    </row>
    <row r="379" spans="1:20" x14ac:dyDescent="0.25">
      <c r="A379" s="539" t="s">
        <v>962</v>
      </c>
      <c r="B379" s="539" t="s">
        <v>263</v>
      </c>
      <c r="C379" s="532" t="s">
        <v>996</v>
      </c>
      <c r="D379" s="533" t="str">
        <f>[1]!HsSetValue(E379,"FCC","Scenario#"&amp;Q379&amp;";Years#"&amp;J379&amp;";Period#"&amp;I379&amp;";View#"&amp;R379&amp;";Entity#"&amp;H379&amp;";Data Source#"&amp;K379&amp;";Account#"&amp;F379&amp;";Intercompany#"&amp;L379&amp;";Movement#"&amp;P379&amp;";Consolidation#"&amp;T379&amp;";Custom1#"&amp;M379&amp;";Custom2#"&amp;N379&amp;";Custom3#"&amp;O379&amp;";Custom4#"&amp;S379&amp;"")</f>
        <v>#Invalid Syntax</v>
      </c>
      <c r="E379" s="540">
        <f>+'Capital Assets'!$Q$35</f>
        <v>0</v>
      </c>
      <c r="F379" s="36">
        <f>+$F$2</f>
        <v>1581000</v>
      </c>
      <c r="G379" s="36" t="s">
        <v>964</v>
      </c>
      <c r="H379" s="36" t="e">
        <f t="shared" ref="H379:O391" si="133">+H$2</f>
        <v>#N/A</v>
      </c>
      <c r="I379" s="36" t="str">
        <f t="shared" si="133"/>
        <v>Jun</v>
      </c>
      <c r="J379" s="36" t="str">
        <f t="shared" si="133"/>
        <v>FY25</v>
      </c>
      <c r="K379" s="36" t="str">
        <f t="shared" si="133"/>
        <v>FCCS_Other Data</v>
      </c>
      <c r="L379" s="36" t="str">
        <f t="shared" si="133"/>
        <v>FCCS_No Intercompany</v>
      </c>
      <c r="M379" s="36" t="s">
        <v>419</v>
      </c>
      <c r="N379" s="36" t="str">
        <f t="shared" si="133"/>
        <v>No Custom2</v>
      </c>
      <c r="O379" s="36" t="str">
        <f t="shared" si="133"/>
        <v>No Custom3</v>
      </c>
      <c r="P379" s="532" t="s">
        <v>997</v>
      </c>
      <c r="Q379" s="36" t="str">
        <f t="shared" ref="Q379:S394" si="134">+Q$2</f>
        <v>Actual</v>
      </c>
      <c r="R379" s="36" t="str">
        <f t="shared" si="134"/>
        <v>FCCS_YTD_Input</v>
      </c>
      <c r="S379" s="36" t="str">
        <f t="shared" si="130"/>
        <v>No Custom4</v>
      </c>
      <c r="T379" s="36" t="str">
        <f t="shared" ref="T379:T421" si="135">T$2</f>
        <v>FCCS_Entity Input</v>
      </c>
    </row>
    <row r="380" spans="1:20" x14ac:dyDescent="0.25">
      <c r="A380" s="539" t="s">
        <v>962</v>
      </c>
      <c r="B380" s="539" t="s">
        <v>265</v>
      </c>
      <c r="C380" s="532" t="str">
        <f>+C379</f>
        <v>Del - Other -xfer</v>
      </c>
      <c r="D380" s="533" t="str">
        <f>[1]!HsSetValue(E380,"FCC","Scenario#"&amp;Q380&amp;";Years#"&amp;J380&amp;";Period#"&amp;I380&amp;";View#"&amp;R380&amp;";Entity#"&amp;H380&amp;";Data Source#"&amp;K380&amp;";Account#"&amp;F380&amp;";Intercompany#"&amp;L380&amp;";Movement#"&amp;P380&amp;";Consolidation#"&amp;T380&amp;";Custom1#"&amp;M380&amp;";Custom2#"&amp;N380&amp;";Custom3#"&amp;O380&amp;";Custom4#"&amp;S380&amp;"")</f>
        <v>#Invalid Syntax</v>
      </c>
      <c r="E380" s="540">
        <f>+'Capital Assets'!$Q$36</f>
        <v>0</v>
      </c>
      <c r="F380" s="36">
        <f>+$F$3</f>
        <v>1571000</v>
      </c>
      <c r="G380" s="36" t="s">
        <v>966</v>
      </c>
      <c r="H380" s="36" t="e">
        <f t="shared" si="133"/>
        <v>#N/A</v>
      </c>
      <c r="I380" s="36" t="str">
        <f t="shared" si="133"/>
        <v>Jun</v>
      </c>
      <c r="J380" s="36" t="str">
        <f t="shared" si="133"/>
        <v>FY25</v>
      </c>
      <c r="K380" s="36" t="str">
        <f t="shared" si="133"/>
        <v>FCCS_Other Data</v>
      </c>
      <c r="L380" s="36" t="str">
        <f t="shared" si="133"/>
        <v>FCCS_No Intercompany</v>
      </c>
      <c r="M380" s="36" t="s">
        <v>419</v>
      </c>
      <c r="N380" s="36" t="str">
        <f t="shared" si="133"/>
        <v>No Custom2</v>
      </c>
      <c r="O380" s="36" t="str">
        <f t="shared" si="133"/>
        <v>No Custom3</v>
      </c>
      <c r="P380" s="36" t="str">
        <f>+P379</f>
        <v>CA_XFER_DEL</v>
      </c>
      <c r="Q380" s="36" t="str">
        <f t="shared" si="134"/>
        <v>Actual</v>
      </c>
      <c r="R380" s="36" t="str">
        <f t="shared" si="134"/>
        <v>FCCS_YTD_Input</v>
      </c>
      <c r="S380" s="36" t="str">
        <f t="shared" si="130"/>
        <v>No Custom4</v>
      </c>
      <c r="T380" s="36" t="str">
        <f t="shared" si="135"/>
        <v>FCCS_Entity Input</v>
      </c>
    </row>
    <row r="381" spans="1:20" x14ac:dyDescent="0.25">
      <c r="A381" s="539" t="s">
        <v>962</v>
      </c>
      <c r="B381" s="539" t="s">
        <v>266</v>
      </c>
      <c r="C381" s="532" t="str">
        <f t="shared" ref="C381:C391" si="136">+C380</f>
        <v>Del - Other -xfer</v>
      </c>
      <c r="D381" s="533" t="str">
        <f>[1]!HsSetValue(E381,"FCC","Scenario#"&amp;Q381&amp;";Years#"&amp;J381&amp;";Period#"&amp;I381&amp;";View#"&amp;R381&amp;";Entity#"&amp;H381&amp;";Data Source#"&amp;K381&amp;";Account#"&amp;F381&amp;";Intercompany#"&amp;L381&amp;";Movement#"&amp;P381&amp;";Consolidation#"&amp;T381&amp;";Custom1#"&amp;M381&amp;";Custom2#"&amp;N381&amp;";Custom3#"&amp;O381&amp;";Custom4#"&amp;S381&amp;"")</f>
        <v>#Invalid Syntax</v>
      </c>
      <c r="E381" s="540">
        <f>+'Capital Assets'!$Q$37</f>
        <v>0</v>
      </c>
      <c r="F381" s="36">
        <f>+$F$4</f>
        <v>1572000</v>
      </c>
      <c r="G381" s="36" t="s">
        <v>967</v>
      </c>
      <c r="H381" s="36" t="e">
        <f t="shared" si="133"/>
        <v>#N/A</v>
      </c>
      <c r="I381" s="36" t="str">
        <f t="shared" si="133"/>
        <v>Jun</v>
      </c>
      <c r="J381" s="36" t="str">
        <f t="shared" si="133"/>
        <v>FY25</v>
      </c>
      <c r="K381" s="36" t="str">
        <f t="shared" si="133"/>
        <v>FCCS_Other Data</v>
      </c>
      <c r="L381" s="36" t="str">
        <f t="shared" si="133"/>
        <v>FCCS_No Intercompany</v>
      </c>
      <c r="M381" s="36" t="s">
        <v>419</v>
      </c>
      <c r="N381" s="36" t="str">
        <f t="shared" si="133"/>
        <v>No Custom2</v>
      </c>
      <c r="O381" s="36" t="str">
        <f t="shared" si="133"/>
        <v>No Custom3</v>
      </c>
      <c r="P381" s="36" t="str">
        <f t="shared" ref="P381:P391" si="137">+P380</f>
        <v>CA_XFER_DEL</v>
      </c>
      <c r="Q381" s="36" t="str">
        <f t="shared" si="134"/>
        <v>Actual</v>
      </c>
      <c r="R381" s="36" t="str">
        <f t="shared" si="134"/>
        <v>FCCS_YTD_Input</v>
      </c>
      <c r="S381" s="36" t="str">
        <f t="shared" si="134"/>
        <v>No Custom4</v>
      </c>
      <c r="T381" s="36" t="str">
        <f t="shared" si="135"/>
        <v>FCCS_Entity Input</v>
      </c>
    </row>
    <row r="382" spans="1:20" x14ac:dyDescent="0.25">
      <c r="A382" s="539" t="s">
        <v>962</v>
      </c>
      <c r="B382" s="539" t="s">
        <v>267</v>
      </c>
      <c r="C382" s="532" t="str">
        <f t="shared" si="136"/>
        <v>Del - Other -xfer</v>
      </c>
      <c r="D382" s="533" t="str">
        <f>[1]!HsSetValue(E382,"FCC","Scenario#"&amp;Q382&amp;";Years#"&amp;J382&amp;";Period#"&amp;I382&amp;";View#"&amp;R382&amp;";Entity#"&amp;H382&amp;";Data Source#"&amp;K382&amp;";Account#"&amp;F382&amp;";Intercompany#"&amp;L382&amp;";Movement#"&amp;P382&amp;";Consolidation#"&amp;T382&amp;";Custom1#"&amp;M382&amp;";Custom2#"&amp;N382&amp;";Custom3#"&amp;O382&amp;";Custom4#"&amp;S382&amp;"")</f>
        <v>#Invalid Syntax</v>
      </c>
      <c r="E382" s="540">
        <f>+'Capital Assets'!$Q$38</f>
        <v>0</v>
      </c>
      <c r="F382" s="36">
        <f>+$F$5</f>
        <v>1577000</v>
      </c>
      <c r="G382" s="36" t="s">
        <v>968</v>
      </c>
      <c r="H382" s="36" t="e">
        <f t="shared" si="133"/>
        <v>#N/A</v>
      </c>
      <c r="I382" s="36" t="str">
        <f t="shared" si="133"/>
        <v>Jun</v>
      </c>
      <c r="J382" s="36" t="str">
        <f t="shared" si="133"/>
        <v>FY25</v>
      </c>
      <c r="K382" s="36" t="str">
        <f t="shared" si="133"/>
        <v>FCCS_Other Data</v>
      </c>
      <c r="L382" s="36" t="str">
        <f t="shared" si="133"/>
        <v>FCCS_No Intercompany</v>
      </c>
      <c r="M382" s="36" t="s">
        <v>419</v>
      </c>
      <c r="N382" s="36" t="str">
        <f t="shared" si="133"/>
        <v>No Custom2</v>
      </c>
      <c r="O382" s="36" t="str">
        <f t="shared" si="133"/>
        <v>No Custom3</v>
      </c>
      <c r="P382" s="36" t="str">
        <f t="shared" si="137"/>
        <v>CA_XFER_DEL</v>
      </c>
      <c r="Q382" s="36" t="str">
        <f t="shared" si="134"/>
        <v>Actual</v>
      </c>
      <c r="R382" s="36" t="str">
        <f t="shared" si="134"/>
        <v>FCCS_YTD_Input</v>
      </c>
      <c r="S382" s="36" t="str">
        <f t="shared" si="134"/>
        <v>No Custom4</v>
      </c>
      <c r="T382" s="36" t="str">
        <f t="shared" si="135"/>
        <v>FCCS_Entity Input</v>
      </c>
    </row>
    <row r="383" spans="1:20" x14ac:dyDescent="0.25">
      <c r="A383" s="539" t="s">
        <v>962</v>
      </c>
      <c r="B383" s="539" t="s">
        <v>324</v>
      </c>
      <c r="C383" s="532" t="str">
        <f t="shared" si="136"/>
        <v>Del - Other -xfer</v>
      </c>
      <c r="D383" s="533" t="str">
        <f>[1]!HsSetValue(E383,"FCC","Scenario#"&amp;Q383&amp;";Years#"&amp;J383&amp;";Period#"&amp;I383&amp;";View#"&amp;R383&amp;";Entity#"&amp;H383&amp;";Data Source#"&amp;K383&amp;";Account#"&amp;F383&amp;";Intercompany#"&amp;L383&amp;";Movement#"&amp;P383&amp;";Consolidation#"&amp;T383&amp;";Custom1#"&amp;M383&amp;";Custom2#"&amp;N383&amp;";Custom3#"&amp;O383&amp;";Custom4#"&amp;S383&amp;"")</f>
        <v>#Invalid Syntax</v>
      </c>
      <c r="E383" s="540">
        <f>+'Capital Assets'!$Q$39</f>
        <v>0</v>
      </c>
      <c r="F383" s="36">
        <f>+$F$6</f>
        <v>1573000</v>
      </c>
      <c r="G383" s="36" t="s">
        <v>969</v>
      </c>
      <c r="H383" s="36" t="e">
        <f t="shared" si="133"/>
        <v>#N/A</v>
      </c>
      <c r="I383" s="36" t="str">
        <f t="shared" si="133"/>
        <v>Jun</v>
      </c>
      <c r="J383" s="36" t="str">
        <f t="shared" si="133"/>
        <v>FY25</v>
      </c>
      <c r="K383" s="36" t="str">
        <f t="shared" si="133"/>
        <v>FCCS_Other Data</v>
      </c>
      <c r="L383" s="36" t="str">
        <f t="shared" si="133"/>
        <v>FCCS_No Intercompany</v>
      </c>
      <c r="M383" s="36" t="s">
        <v>419</v>
      </c>
      <c r="N383" s="36" t="str">
        <f t="shared" si="133"/>
        <v>No Custom2</v>
      </c>
      <c r="O383" s="36" t="str">
        <f t="shared" si="133"/>
        <v>No Custom3</v>
      </c>
      <c r="P383" s="36" t="str">
        <f t="shared" si="137"/>
        <v>CA_XFER_DEL</v>
      </c>
      <c r="Q383" s="36" t="str">
        <f t="shared" si="134"/>
        <v>Actual</v>
      </c>
      <c r="R383" s="36" t="str">
        <f t="shared" si="134"/>
        <v>FCCS_YTD_Input</v>
      </c>
      <c r="S383" s="36" t="str">
        <f t="shared" si="134"/>
        <v>No Custom4</v>
      </c>
      <c r="T383" s="36" t="str">
        <f t="shared" si="135"/>
        <v>FCCS_Entity Input</v>
      </c>
    </row>
    <row r="384" spans="1:20" x14ac:dyDescent="0.25">
      <c r="A384" s="539" t="s">
        <v>962</v>
      </c>
      <c r="B384" s="539" t="s">
        <v>269</v>
      </c>
      <c r="C384" s="532" t="str">
        <f t="shared" si="136"/>
        <v>Del - Other -xfer</v>
      </c>
      <c r="D384" s="533" t="str">
        <f>[1]!HsSetValue(E384,"FCC","Scenario#"&amp;Q384&amp;";Years#"&amp;J384&amp;";Period#"&amp;I384&amp;";View#"&amp;R384&amp;";Entity#"&amp;H384&amp;";Data Source#"&amp;K384&amp;";Account#"&amp;F384&amp;";Intercompany#"&amp;L384&amp;";Movement#"&amp;P384&amp;";Consolidation#"&amp;T384&amp;";Custom1#"&amp;M384&amp;";Custom2#"&amp;N384&amp;";Custom3#"&amp;O384&amp;";Custom4#"&amp;S384&amp;"")</f>
        <v>#Invalid Syntax</v>
      </c>
      <c r="E384" s="540">
        <f>+'Capital Assets'!$Q$40</f>
        <v>0</v>
      </c>
      <c r="F384" s="36">
        <f>+$F$7</f>
        <v>1575000</v>
      </c>
      <c r="G384" s="36" t="s">
        <v>970</v>
      </c>
      <c r="H384" s="36" t="e">
        <f t="shared" si="133"/>
        <v>#N/A</v>
      </c>
      <c r="I384" s="36" t="str">
        <f t="shared" si="133"/>
        <v>Jun</v>
      </c>
      <c r="J384" s="36" t="str">
        <f t="shared" si="133"/>
        <v>FY25</v>
      </c>
      <c r="K384" s="36" t="str">
        <f t="shared" si="133"/>
        <v>FCCS_Other Data</v>
      </c>
      <c r="L384" s="36" t="str">
        <f t="shared" si="133"/>
        <v>FCCS_No Intercompany</v>
      </c>
      <c r="M384" s="36" t="s">
        <v>419</v>
      </c>
      <c r="N384" s="36" t="str">
        <f t="shared" si="133"/>
        <v>No Custom2</v>
      </c>
      <c r="O384" s="36" t="str">
        <f t="shared" si="133"/>
        <v>No Custom3</v>
      </c>
      <c r="P384" s="36" t="str">
        <f t="shared" si="137"/>
        <v>CA_XFER_DEL</v>
      </c>
      <c r="Q384" s="36" t="str">
        <f t="shared" si="134"/>
        <v>Actual</v>
      </c>
      <c r="R384" s="36" t="str">
        <f t="shared" si="134"/>
        <v>FCCS_YTD_Input</v>
      </c>
      <c r="S384" s="36" t="str">
        <f t="shared" si="134"/>
        <v>No Custom4</v>
      </c>
      <c r="T384" s="36" t="str">
        <f t="shared" si="135"/>
        <v>FCCS_Entity Input</v>
      </c>
    </row>
    <row r="385" spans="1:20" x14ac:dyDescent="0.25">
      <c r="A385" s="539" t="s">
        <v>962</v>
      </c>
      <c r="B385" s="539" t="s">
        <v>271</v>
      </c>
      <c r="C385" s="532" t="str">
        <f t="shared" si="136"/>
        <v>Del - Other -xfer</v>
      </c>
      <c r="D385" s="533" t="str">
        <f>[1]!HsSetValue(E385,"FCC","Scenario#"&amp;Q385&amp;";Years#"&amp;J385&amp;";Period#"&amp;I385&amp;";View#"&amp;R385&amp;";Entity#"&amp;H385&amp;";Data Source#"&amp;K385&amp;";Account#"&amp;F385&amp;";Intercompany#"&amp;L385&amp;";Movement#"&amp;P385&amp;";Consolidation#"&amp;T385&amp;";Custom1#"&amp;M385&amp;";Custom2#"&amp;N385&amp;";Custom3#"&amp;O385&amp;";Custom4#"&amp;S385&amp;"")</f>
        <v>#Invalid Syntax</v>
      </c>
      <c r="E385" s="540">
        <f>+'Capital Assets'!$Q$41</f>
        <v>0</v>
      </c>
      <c r="F385" s="36">
        <f>+$F$8</f>
        <v>1576000</v>
      </c>
      <c r="G385" s="36" t="s">
        <v>971</v>
      </c>
      <c r="H385" s="36" t="e">
        <f t="shared" si="133"/>
        <v>#N/A</v>
      </c>
      <c r="I385" s="36" t="str">
        <f t="shared" si="133"/>
        <v>Jun</v>
      </c>
      <c r="J385" s="36" t="str">
        <f t="shared" si="133"/>
        <v>FY25</v>
      </c>
      <c r="K385" s="36" t="str">
        <f t="shared" si="133"/>
        <v>FCCS_Other Data</v>
      </c>
      <c r="L385" s="36" t="str">
        <f t="shared" si="133"/>
        <v>FCCS_No Intercompany</v>
      </c>
      <c r="M385" s="36" t="s">
        <v>419</v>
      </c>
      <c r="N385" s="36" t="str">
        <f t="shared" si="133"/>
        <v>No Custom2</v>
      </c>
      <c r="O385" s="36" t="str">
        <f t="shared" si="133"/>
        <v>No Custom3</v>
      </c>
      <c r="P385" s="36" t="str">
        <f t="shared" si="137"/>
        <v>CA_XFER_DEL</v>
      </c>
      <c r="Q385" s="36" t="str">
        <f t="shared" si="134"/>
        <v>Actual</v>
      </c>
      <c r="R385" s="36" t="str">
        <f t="shared" si="134"/>
        <v>FCCS_YTD_Input</v>
      </c>
      <c r="S385" s="36" t="str">
        <f t="shared" si="134"/>
        <v>No Custom4</v>
      </c>
      <c r="T385" s="36" t="str">
        <f t="shared" si="135"/>
        <v>FCCS_Entity Input</v>
      </c>
    </row>
    <row r="386" spans="1:20" x14ac:dyDescent="0.25">
      <c r="A386" s="539" t="s">
        <v>962</v>
      </c>
      <c r="B386" s="539" t="s">
        <v>272</v>
      </c>
      <c r="C386" s="532" t="str">
        <f t="shared" si="136"/>
        <v>Del - Other -xfer</v>
      </c>
      <c r="D386" s="533" t="str">
        <f>[1]!HsSetValue(E386,"FCC","Scenario#"&amp;Q386&amp;";Years#"&amp;J386&amp;";Period#"&amp;I386&amp;";View#"&amp;R386&amp;";Entity#"&amp;H386&amp;";Data Source#"&amp;K386&amp;";Account#"&amp;F386&amp;";Intercompany#"&amp;L386&amp;";Movement#"&amp;P386&amp;";Consolidation#"&amp;T386&amp;";Custom1#"&amp;M386&amp;";Custom2#"&amp;N386&amp;";Custom3#"&amp;O386&amp;";Custom4#"&amp;S386&amp;"")</f>
        <v>#Invalid Syntax</v>
      </c>
      <c r="E386" s="540">
        <f>+'Capital Assets'!$Q$42</f>
        <v>0</v>
      </c>
      <c r="F386" s="36">
        <f>+$F$9</f>
        <v>1582000</v>
      </c>
      <c r="G386" s="36" t="s">
        <v>972</v>
      </c>
      <c r="H386" s="36" t="e">
        <f t="shared" si="133"/>
        <v>#N/A</v>
      </c>
      <c r="I386" s="36" t="str">
        <f t="shared" si="133"/>
        <v>Jun</v>
      </c>
      <c r="J386" s="36" t="str">
        <f t="shared" si="133"/>
        <v>FY25</v>
      </c>
      <c r="K386" s="36" t="str">
        <f t="shared" si="133"/>
        <v>FCCS_Other Data</v>
      </c>
      <c r="L386" s="36" t="str">
        <f t="shared" si="133"/>
        <v>FCCS_No Intercompany</v>
      </c>
      <c r="M386" s="36" t="s">
        <v>419</v>
      </c>
      <c r="N386" s="36" t="str">
        <f t="shared" si="133"/>
        <v>No Custom2</v>
      </c>
      <c r="O386" s="36" t="str">
        <f t="shared" si="133"/>
        <v>No Custom3</v>
      </c>
      <c r="P386" s="36" t="str">
        <f t="shared" si="137"/>
        <v>CA_XFER_DEL</v>
      </c>
      <c r="Q386" s="36" t="str">
        <f t="shared" si="134"/>
        <v>Actual</v>
      </c>
      <c r="R386" s="36" t="str">
        <f t="shared" si="134"/>
        <v>FCCS_YTD_Input</v>
      </c>
      <c r="S386" s="36" t="str">
        <f t="shared" si="134"/>
        <v>No Custom4</v>
      </c>
      <c r="T386" s="36" t="str">
        <f t="shared" si="135"/>
        <v>FCCS_Entity Input</v>
      </c>
    </row>
    <row r="387" spans="1:20" x14ac:dyDescent="0.25">
      <c r="A387" s="539" t="s">
        <v>962</v>
      </c>
      <c r="B387" s="539" t="s">
        <v>273</v>
      </c>
      <c r="C387" s="532" t="str">
        <f t="shared" si="136"/>
        <v>Del - Other -xfer</v>
      </c>
      <c r="D387" s="533" t="str">
        <f>[1]!HsSetValue(E387,"FCC","Scenario#"&amp;Q387&amp;";Years#"&amp;J387&amp;";Period#"&amp;I387&amp;";View#"&amp;R387&amp;";Entity#"&amp;H387&amp;";Data Source#"&amp;K387&amp;";Account#"&amp;F387&amp;";Intercompany#"&amp;L387&amp;";Movement#"&amp;P387&amp;";Consolidation#"&amp;T387&amp;";Custom1#"&amp;M387&amp;";Custom2#"&amp;N387&amp;";Custom3#"&amp;O387&amp;";Custom4#"&amp;S387&amp;"")</f>
        <v>#Invalid Syntax</v>
      </c>
      <c r="E387" s="540">
        <f>+'Capital Assets'!$Q$43</f>
        <v>0</v>
      </c>
      <c r="F387" s="36">
        <f>+$F$10</f>
        <v>1574000</v>
      </c>
      <c r="G387" s="36" t="s">
        <v>973</v>
      </c>
      <c r="H387" s="36" t="e">
        <f t="shared" si="133"/>
        <v>#N/A</v>
      </c>
      <c r="I387" s="36" t="str">
        <f t="shared" si="133"/>
        <v>Jun</v>
      </c>
      <c r="J387" s="36" t="str">
        <f t="shared" si="133"/>
        <v>FY25</v>
      </c>
      <c r="K387" s="36" t="str">
        <f t="shared" si="133"/>
        <v>FCCS_Other Data</v>
      </c>
      <c r="L387" s="36" t="str">
        <f t="shared" si="133"/>
        <v>FCCS_No Intercompany</v>
      </c>
      <c r="M387" s="36" t="s">
        <v>419</v>
      </c>
      <c r="N387" s="36" t="str">
        <f t="shared" si="133"/>
        <v>No Custom2</v>
      </c>
      <c r="O387" s="36" t="str">
        <f t="shared" si="133"/>
        <v>No Custom3</v>
      </c>
      <c r="P387" s="36" t="str">
        <f t="shared" si="137"/>
        <v>CA_XFER_DEL</v>
      </c>
      <c r="Q387" s="36" t="str">
        <f t="shared" si="134"/>
        <v>Actual</v>
      </c>
      <c r="R387" s="36" t="str">
        <f t="shared" si="134"/>
        <v>FCCS_YTD_Input</v>
      </c>
      <c r="S387" s="36" t="str">
        <f t="shared" si="134"/>
        <v>No Custom4</v>
      </c>
      <c r="T387" s="36" t="str">
        <f t="shared" si="135"/>
        <v>FCCS_Entity Input</v>
      </c>
    </row>
    <row r="388" spans="1:20" x14ac:dyDescent="0.25">
      <c r="A388" s="539" t="s">
        <v>962</v>
      </c>
      <c r="B388" s="539" t="s">
        <v>974</v>
      </c>
      <c r="C388" s="532" t="str">
        <f t="shared" si="136"/>
        <v>Del - Other -xfer</v>
      </c>
      <c r="D388" s="533" t="str">
        <f>[1]!HsSetValue(E388,"FCC","Scenario#"&amp;Q388&amp;";Years#"&amp;J388&amp;";Period#"&amp;I388&amp;";View#"&amp;R388&amp;";Entity#"&amp;H388&amp;";Data Source#"&amp;K388&amp;";Account#"&amp;F388&amp;";Intercompany#"&amp;L388&amp;";Movement#"&amp;P388&amp;";Consolidation#"&amp;T388&amp;";Custom1#"&amp;M388&amp;";Custom2#"&amp;N388&amp;";Custom3#"&amp;O388&amp;";Custom4#"&amp;S388&amp;"")</f>
        <v>#Invalid Syntax</v>
      </c>
      <c r="E388" s="540">
        <f>+'Capital Assets'!$Q$45</f>
        <v>0</v>
      </c>
      <c r="F388" s="36">
        <f>+$F$11</f>
        <v>1574100</v>
      </c>
      <c r="G388" s="36" t="s">
        <v>975</v>
      </c>
      <c r="H388" s="36" t="e">
        <f t="shared" si="133"/>
        <v>#N/A</v>
      </c>
      <c r="I388" s="36" t="str">
        <f t="shared" si="133"/>
        <v>Jun</v>
      </c>
      <c r="J388" s="36" t="str">
        <f t="shared" si="133"/>
        <v>FY25</v>
      </c>
      <c r="K388" s="36" t="str">
        <f t="shared" si="133"/>
        <v>FCCS_Other Data</v>
      </c>
      <c r="L388" s="36" t="str">
        <f t="shared" si="133"/>
        <v>FCCS_No Intercompany</v>
      </c>
      <c r="M388" s="36" t="s">
        <v>419</v>
      </c>
      <c r="N388" s="36" t="str">
        <f t="shared" si="133"/>
        <v>No Custom2</v>
      </c>
      <c r="O388" s="36" t="str">
        <f t="shared" si="133"/>
        <v>No Custom3</v>
      </c>
      <c r="P388" s="36" t="str">
        <f t="shared" si="137"/>
        <v>CA_XFER_DEL</v>
      </c>
      <c r="Q388" s="36" t="str">
        <f t="shared" si="134"/>
        <v>Actual</v>
      </c>
      <c r="R388" s="36" t="str">
        <f t="shared" si="134"/>
        <v>FCCS_YTD_Input</v>
      </c>
      <c r="S388" s="36" t="str">
        <f t="shared" si="134"/>
        <v>No Custom4</v>
      </c>
      <c r="T388" s="36" t="str">
        <f t="shared" si="135"/>
        <v>FCCS_Entity Input</v>
      </c>
    </row>
    <row r="389" spans="1:20" x14ac:dyDescent="0.25">
      <c r="A389" s="539" t="s">
        <v>962</v>
      </c>
      <c r="B389" s="539" t="s">
        <v>976</v>
      </c>
      <c r="C389" s="532" t="str">
        <f t="shared" si="136"/>
        <v>Del - Other -xfer</v>
      </c>
      <c r="D389" s="533" t="str">
        <f>[1]!HsSetValue(E389,"FCC","Scenario#"&amp;Q389&amp;";Years#"&amp;J389&amp;";Period#"&amp;I389&amp;";View#"&amp;R389&amp;";Entity#"&amp;H389&amp;";Data Source#"&amp;K389&amp;";Account#"&amp;F389&amp;";Intercompany#"&amp;L389&amp;";Movement#"&amp;P389&amp;";Consolidation#"&amp;T389&amp;";Custom1#"&amp;M389&amp;";Custom2#"&amp;N389&amp;";Custom3#"&amp;O389&amp;";Custom4#"&amp;S389&amp;"")</f>
        <v>#Invalid Syntax</v>
      </c>
      <c r="E389" s="540">
        <f>+'Capital Assets'!$Q$46</f>
        <v>0</v>
      </c>
      <c r="F389" s="36">
        <f>+$F$12</f>
        <v>1574200</v>
      </c>
      <c r="G389" s="36" t="s">
        <v>977</v>
      </c>
      <c r="H389" s="36" t="e">
        <f t="shared" si="133"/>
        <v>#N/A</v>
      </c>
      <c r="I389" s="36" t="str">
        <f t="shared" si="133"/>
        <v>Jun</v>
      </c>
      <c r="J389" s="36" t="str">
        <f t="shared" si="133"/>
        <v>FY25</v>
      </c>
      <c r="K389" s="36" t="str">
        <f t="shared" si="133"/>
        <v>FCCS_Other Data</v>
      </c>
      <c r="L389" s="36" t="str">
        <f t="shared" si="133"/>
        <v>FCCS_No Intercompany</v>
      </c>
      <c r="M389" s="36" t="s">
        <v>419</v>
      </c>
      <c r="N389" s="36" t="str">
        <f t="shared" si="133"/>
        <v>No Custom2</v>
      </c>
      <c r="O389" s="36" t="str">
        <f t="shared" si="133"/>
        <v>No Custom3</v>
      </c>
      <c r="P389" s="36" t="str">
        <f t="shared" si="137"/>
        <v>CA_XFER_DEL</v>
      </c>
      <c r="Q389" s="36" t="str">
        <f t="shared" si="134"/>
        <v>Actual</v>
      </c>
      <c r="R389" s="36" t="str">
        <f t="shared" si="134"/>
        <v>FCCS_YTD_Input</v>
      </c>
      <c r="S389" s="36" t="str">
        <f t="shared" si="134"/>
        <v>No Custom4</v>
      </c>
      <c r="T389" s="36" t="str">
        <f t="shared" si="135"/>
        <v>FCCS_Entity Input</v>
      </c>
    </row>
    <row r="390" spans="1:20" x14ac:dyDescent="0.25">
      <c r="A390" s="539" t="s">
        <v>962</v>
      </c>
      <c r="B390" s="539" t="s">
        <v>978</v>
      </c>
      <c r="C390" s="532" t="str">
        <f t="shared" si="136"/>
        <v>Del - Other -xfer</v>
      </c>
      <c r="D390" s="533" t="str">
        <f>[1]!HsSetValue(E390,"FCC","Scenario#"&amp;Q390&amp;";Years#"&amp;J390&amp;";Period#"&amp;I390&amp;";View#"&amp;R390&amp;";Entity#"&amp;H390&amp;";Data Source#"&amp;K390&amp;";Account#"&amp;F390&amp;";Intercompany#"&amp;L390&amp;";Movement#"&amp;P390&amp;";Consolidation#"&amp;T390&amp;";Custom1#"&amp;M390&amp;";Custom2#"&amp;N390&amp;";Custom3#"&amp;O390&amp;";Custom4#"&amp;S390&amp;"")</f>
        <v>#Invalid Syntax</v>
      </c>
      <c r="E390" s="540">
        <f>+'Capital Assets'!$Q$47</f>
        <v>0</v>
      </c>
      <c r="F390" s="36">
        <f>+$F$13</f>
        <v>1584000</v>
      </c>
      <c r="G390" s="36" t="s">
        <v>979</v>
      </c>
      <c r="H390" s="36" t="e">
        <f t="shared" si="133"/>
        <v>#N/A</v>
      </c>
      <c r="I390" s="36" t="str">
        <f t="shared" si="133"/>
        <v>Jun</v>
      </c>
      <c r="J390" s="36" t="str">
        <f t="shared" si="133"/>
        <v>FY25</v>
      </c>
      <c r="K390" s="36" t="str">
        <f t="shared" si="133"/>
        <v>FCCS_Other Data</v>
      </c>
      <c r="L390" s="36" t="str">
        <f t="shared" si="133"/>
        <v>FCCS_No Intercompany</v>
      </c>
      <c r="M390" s="36" t="s">
        <v>419</v>
      </c>
      <c r="N390" s="36" t="str">
        <f t="shared" si="133"/>
        <v>No Custom2</v>
      </c>
      <c r="O390" s="36" t="str">
        <f t="shared" si="133"/>
        <v>No Custom3</v>
      </c>
      <c r="P390" s="36" t="str">
        <f t="shared" si="137"/>
        <v>CA_XFER_DEL</v>
      </c>
      <c r="Q390" s="36" t="str">
        <f t="shared" si="134"/>
        <v>Actual</v>
      </c>
      <c r="R390" s="36" t="str">
        <f t="shared" si="134"/>
        <v>FCCS_YTD_Input</v>
      </c>
      <c r="S390" s="36" t="str">
        <f t="shared" si="134"/>
        <v>No Custom4</v>
      </c>
      <c r="T390" s="36" t="str">
        <f t="shared" si="135"/>
        <v>FCCS_Entity Input</v>
      </c>
    </row>
    <row r="391" spans="1:20" x14ac:dyDescent="0.25">
      <c r="A391" s="539" t="s">
        <v>962</v>
      </c>
      <c r="B391" s="539" t="s">
        <v>280</v>
      </c>
      <c r="C391" s="532" t="str">
        <f t="shared" si="136"/>
        <v>Del - Other -xfer</v>
      </c>
      <c r="D391" s="533" t="str">
        <f>[1]!HsSetValue(E391,"FCC","Scenario#"&amp;Q391&amp;";Years#"&amp;J391&amp;";Period#"&amp;I391&amp;";View#"&amp;R391&amp;";Entity#"&amp;H391&amp;";Data Source#"&amp;K391&amp;";Account#"&amp;F391&amp;";Intercompany#"&amp;L391&amp;";Movement#"&amp;P391&amp;";Consolidation#"&amp;T391&amp;";Custom1#"&amp;M391&amp;";Custom2#"&amp;N391&amp;";Custom3#"&amp;O391&amp;";Custom4#"&amp;S391&amp;"")</f>
        <v>#Invalid Syntax</v>
      </c>
      <c r="E391" s="540">
        <f>+'Capital Assets'!$Q$49</f>
        <v>0</v>
      </c>
      <c r="F391" s="36">
        <f>+$F$14</f>
        <v>1583000</v>
      </c>
      <c r="G391" s="36" t="s">
        <v>980</v>
      </c>
      <c r="H391" s="36" t="e">
        <f t="shared" si="133"/>
        <v>#N/A</v>
      </c>
      <c r="I391" s="36" t="str">
        <f t="shared" si="133"/>
        <v>Jun</v>
      </c>
      <c r="J391" s="36" t="str">
        <f t="shared" si="133"/>
        <v>FY25</v>
      </c>
      <c r="K391" s="36" t="str">
        <f t="shared" si="133"/>
        <v>FCCS_Other Data</v>
      </c>
      <c r="L391" s="36" t="str">
        <f t="shared" si="133"/>
        <v>FCCS_No Intercompany</v>
      </c>
      <c r="M391" s="36" t="s">
        <v>419</v>
      </c>
      <c r="N391" s="36" t="str">
        <f t="shared" si="133"/>
        <v>No Custom2</v>
      </c>
      <c r="O391" s="36" t="str">
        <f t="shared" si="133"/>
        <v>No Custom3</v>
      </c>
      <c r="P391" s="36" t="str">
        <f t="shared" si="137"/>
        <v>CA_XFER_DEL</v>
      </c>
      <c r="Q391" s="36" t="str">
        <f t="shared" si="134"/>
        <v>Actual</v>
      </c>
      <c r="R391" s="36" t="str">
        <f t="shared" si="134"/>
        <v>FCCS_YTD_Input</v>
      </c>
      <c r="S391" s="36" t="str">
        <f t="shared" si="134"/>
        <v>No Custom4</v>
      </c>
      <c r="T391" s="36" t="str">
        <f t="shared" si="135"/>
        <v>FCCS_Entity Input</v>
      </c>
    </row>
    <row r="392" spans="1:20" x14ac:dyDescent="0.25">
      <c r="D392" s="533"/>
    </row>
    <row r="393" spans="1:20" x14ac:dyDescent="0.25">
      <c r="A393" s="541" t="s">
        <v>998</v>
      </c>
      <c r="B393" s="541" t="s">
        <v>265</v>
      </c>
      <c r="C393" s="532" t="s">
        <v>963</v>
      </c>
      <c r="D393" s="533" t="str">
        <f>[1]!HsSetValue(E393,"FCC","Scenario#"&amp;Q393&amp;";Years#"&amp;J393&amp;";Period#"&amp;I393&amp;";View#"&amp;R393&amp;";Entity#"&amp;H393&amp;";Data Source#"&amp;K393&amp;";Account#"&amp;F393&amp;";Intercompany#"&amp;L393&amp;";Movement#"&amp;P393&amp;";Consolidation#"&amp;T393&amp;";Custom1#"&amp;M393&amp;";Custom2#"&amp;N393&amp;";Custom3#"&amp;O393&amp;";Custom4#"&amp;S393&amp;"")</f>
        <v>#Invalid Syntax</v>
      </c>
      <c r="E393" s="540">
        <f>(Depreciation!$E$37)*-1</f>
        <v>0</v>
      </c>
      <c r="F393" s="36">
        <v>1579100</v>
      </c>
      <c r="G393" s="36" t="s">
        <v>999</v>
      </c>
      <c r="H393" s="36" t="e">
        <f t="shared" ref="H393:O408" si="138">+H$2</f>
        <v>#N/A</v>
      </c>
      <c r="I393" s="36" t="str">
        <f t="shared" si="138"/>
        <v>Jun</v>
      </c>
      <c r="J393" s="36" t="str">
        <f t="shared" si="138"/>
        <v>FY25</v>
      </c>
      <c r="K393" s="36" t="str">
        <f t="shared" si="138"/>
        <v>FCCS_Other Data</v>
      </c>
      <c r="L393" s="36" t="str">
        <f t="shared" si="138"/>
        <v>FCCS_No Intercompany</v>
      </c>
      <c r="M393" s="36" t="s">
        <v>419</v>
      </c>
      <c r="N393" s="36" t="str">
        <f t="shared" si="138"/>
        <v>No Custom2</v>
      </c>
      <c r="O393" s="36" t="str">
        <f t="shared" si="138"/>
        <v>No Custom3</v>
      </c>
      <c r="P393" s="532" t="s">
        <v>965</v>
      </c>
      <c r="Q393" s="36" t="str">
        <f t="shared" ref="Q393:S408" si="139">+Q$2</f>
        <v>Actual</v>
      </c>
      <c r="R393" s="36" t="str">
        <f t="shared" si="139"/>
        <v>FCCS_YTD_Input</v>
      </c>
      <c r="S393" s="36" t="str">
        <f t="shared" si="134"/>
        <v>No Custom4</v>
      </c>
      <c r="T393" s="36" t="str">
        <f t="shared" si="135"/>
        <v>FCCS_Entity Input</v>
      </c>
    </row>
    <row r="394" spans="1:20" x14ac:dyDescent="0.25">
      <c r="A394" s="541" t="s">
        <v>998</v>
      </c>
      <c r="B394" s="541" t="s">
        <v>266</v>
      </c>
      <c r="C394" s="532" t="str">
        <f>+C393</f>
        <v>Beg Bal</v>
      </c>
      <c r="D394" s="533" t="str">
        <f>[1]!HsSetValue(E394,"FCC","Scenario#"&amp;Q394&amp;";Years#"&amp;J394&amp;";Period#"&amp;I394&amp;";View#"&amp;R394&amp;";Entity#"&amp;H394&amp;";Data Source#"&amp;K394&amp;";Account#"&amp;F394&amp;";Intercompany#"&amp;L394&amp;";Movement#"&amp;P394&amp;";Consolidation#"&amp;T394&amp;";Custom1#"&amp;M394&amp;";Custom2#"&amp;N394&amp;";Custom3#"&amp;O394&amp;";Custom4#"&amp;S394&amp;"")</f>
        <v>#Invalid Syntax</v>
      </c>
      <c r="E394" s="540">
        <f>(Depreciation!$E$38)*-1</f>
        <v>0</v>
      </c>
      <c r="F394" s="36">
        <v>1579200</v>
      </c>
      <c r="G394" s="36" t="s">
        <v>1000</v>
      </c>
      <c r="H394" s="36" t="e">
        <f t="shared" si="138"/>
        <v>#N/A</v>
      </c>
      <c r="I394" s="36" t="str">
        <f t="shared" si="138"/>
        <v>Jun</v>
      </c>
      <c r="J394" s="36" t="str">
        <f t="shared" si="138"/>
        <v>FY25</v>
      </c>
      <c r="K394" s="36" t="str">
        <f t="shared" si="138"/>
        <v>FCCS_Other Data</v>
      </c>
      <c r="L394" s="36" t="str">
        <f t="shared" si="138"/>
        <v>FCCS_No Intercompany</v>
      </c>
      <c r="M394" s="36" t="s">
        <v>419</v>
      </c>
      <c r="N394" s="36" t="str">
        <f t="shared" si="138"/>
        <v>No Custom2</v>
      </c>
      <c r="O394" s="36" t="str">
        <f t="shared" si="138"/>
        <v>No Custom3</v>
      </c>
      <c r="P394" s="36" t="str">
        <f>+P393</f>
        <v>CA_BB</v>
      </c>
      <c r="Q394" s="36" t="str">
        <f t="shared" si="139"/>
        <v>Actual</v>
      </c>
      <c r="R394" s="36" t="str">
        <f t="shared" si="139"/>
        <v>FCCS_YTD_Input</v>
      </c>
      <c r="S394" s="36" t="str">
        <f t="shared" si="134"/>
        <v>No Custom4</v>
      </c>
      <c r="T394" s="36" t="str">
        <f t="shared" si="135"/>
        <v>FCCS_Entity Input</v>
      </c>
    </row>
    <row r="395" spans="1:20" x14ac:dyDescent="0.25">
      <c r="A395" s="541" t="s">
        <v>998</v>
      </c>
      <c r="B395" s="541" t="s">
        <v>267</v>
      </c>
      <c r="C395" s="532" t="str">
        <f t="shared" ref="C395:C401" si="140">+C394</f>
        <v>Beg Bal</v>
      </c>
      <c r="D395" s="533" t="str">
        <f>[1]!HsSetValue(E395,"FCC","Scenario#"&amp;Q395&amp;";Years#"&amp;J395&amp;";Period#"&amp;I395&amp;";View#"&amp;R395&amp;";Entity#"&amp;H395&amp;";Data Source#"&amp;K395&amp;";Account#"&amp;F395&amp;";Intercompany#"&amp;L395&amp;";Movement#"&amp;P395&amp;";Consolidation#"&amp;T395&amp;";Custom1#"&amp;M395&amp;";Custom2#"&amp;N395&amp;";Custom3#"&amp;O395&amp;";Custom4#"&amp;S395&amp;"")</f>
        <v>#Invalid Syntax</v>
      </c>
      <c r="E395" s="540">
        <f>(Depreciation!$E$39)*-1</f>
        <v>0</v>
      </c>
      <c r="F395" s="36">
        <v>1579700</v>
      </c>
      <c r="G395" s="36" t="s">
        <v>1001</v>
      </c>
      <c r="H395" s="36" t="e">
        <f t="shared" si="138"/>
        <v>#N/A</v>
      </c>
      <c r="I395" s="36" t="str">
        <f t="shared" si="138"/>
        <v>Jun</v>
      </c>
      <c r="J395" s="36" t="str">
        <f t="shared" si="138"/>
        <v>FY25</v>
      </c>
      <c r="K395" s="36" t="str">
        <f t="shared" si="138"/>
        <v>FCCS_Other Data</v>
      </c>
      <c r="L395" s="36" t="str">
        <f t="shared" si="138"/>
        <v>FCCS_No Intercompany</v>
      </c>
      <c r="M395" s="36" t="s">
        <v>419</v>
      </c>
      <c r="N395" s="36" t="str">
        <f t="shared" si="138"/>
        <v>No Custom2</v>
      </c>
      <c r="O395" s="36" t="str">
        <f t="shared" si="138"/>
        <v>No Custom3</v>
      </c>
      <c r="P395" s="36" t="str">
        <f t="shared" ref="P395:P401" si="141">+P394</f>
        <v>CA_BB</v>
      </c>
      <c r="Q395" s="36" t="str">
        <f t="shared" si="139"/>
        <v>Actual</v>
      </c>
      <c r="R395" s="36" t="str">
        <f t="shared" si="139"/>
        <v>FCCS_YTD_Input</v>
      </c>
      <c r="S395" s="36" t="str">
        <f t="shared" si="139"/>
        <v>No Custom4</v>
      </c>
      <c r="T395" s="36" t="str">
        <f t="shared" si="135"/>
        <v>FCCS_Entity Input</v>
      </c>
    </row>
    <row r="396" spans="1:20" x14ac:dyDescent="0.25">
      <c r="A396" s="541" t="s">
        <v>998</v>
      </c>
      <c r="B396" s="541" t="s">
        <v>323</v>
      </c>
      <c r="C396" s="532" t="str">
        <f t="shared" si="140"/>
        <v>Beg Bal</v>
      </c>
      <c r="D396" s="533" t="str">
        <f>[1]!HsSetValue(E396,"FCC","Scenario#"&amp;Q396&amp;";Years#"&amp;J396&amp;";Period#"&amp;I396&amp;";View#"&amp;R396&amp;";Entity#"&amp;H396&amp;";Data Source#"&amp;K396&amp;";Account#"&amp;F396&amp;";Intercompany#"&amp;L396&amp;";Movement#"&amp;P396&amp;";Consolidation#"&amp;T396&amp;";Custom1#"&amp;M396&amp;";Custom2#"&amp;N396&amp;";Custom3#"&amp;O396&amp;";Custom4#"&amp;S396&amp;"")</f>
        <v>#Invalid Syntax</v>
      </c>
      <c r="E396" s="540">
        <f>(Depreciation!$E$40)*-1</f>
        <v>0</v>
      </c>
      <c r="F396" s="36">
        <v>1579300</v>
      </c>
      <c r="G396" s="36" t="s">
        <v>1002</v>
      </c>
      <c r="H396" s="36" t="e">
        <f t="shared" si="138"/>
        <v>#N/A</v>
      </c>
      <c r="I396" s="36" t="str">
        <f t="shared" si="138"/>
        <v>Jun</v>
      </c>
      <c r="J396" s="36" t="str">
        <f t="shared" si="138"/>
        <v>FY25</v>
      </c>
      <c r="K396" s="36" t="str">
        <f t="shared" si="138"/>
        <v>FCCS_Other Data</v>
      </c>
      <c r="L396" s="36" t="str">
        <f t="shared" si="138"/>
        <v>FCCS_No Intercompany</v>
      </c>
      <c r="M396" s="36" t="s">
        <v>419</v>
      </c>
      <c r="N396" s="36" t="str">
        <f t="shared" si="138"/>
        <v>No Custom2</v>
      </c>
      <c r="O396" s="36" t="str">
        <f t="shared" si="138"/>
        <v>No Custom3</v>
      </c>
      <c r="P396" s="36" t="str">
        <f t="shared" si="141"/>
        <v>CA_BB</v>
      </c>
      <c r="Q396" s="36" t="str">
        <f t="shared" si="139"/>
        <v>Actual</v>
      </c>
      <c r="R396" s="36" t="str">
        <f t="shared" si="139"/>
        <v>FCCS_YTD_Input</v>
      </c>
      <c r="S396" s="36" t="str">
        <f t="shared" si="139"/>
        <v>No Custom4</v>
      </c>
      <c r="T396" s="36" t="str">
        <f t="shared" si="135"/>
        <v>FCCS_Entity Input</v>
      </c>
    </row>
    <row r="397" spans="1:20" x14ac:dyDescent="0.25">
      <c r="A397" s="541" t="s">
        <v>998</v>
      </c>
      <c r="B397" s="541" t="s">
        <v>269</v>
      </c>
      <c r="C397" s="532" t="str">
        <f t="shared" si="140"/>
        <v>Beg Bal</v>
      </c>
      <c r="D397" s="533" t="str">
        <f>[1]!HsSetValue(E397,"FCC","Scenario#"&amp;Q397&amp;";Years#"&amp;J397&amp;";Period#"&amp;I397&amp;";View#"&amp;R397&amp;";Entity#"&amp;H397&amp;";Data Source#"&amp;K397&amp;";Account#"&amp;F397&amp;";Intercompany#"&amp;L397&amp;";Movement#"&amp;P397&amp;";Consolidation#"&amp;T397&amp;";Custom1#"&amp;M397&amp;";Custom2#"&amp;N397&amp;";Custom3#"&amp;O397&amp;";Custom4#"&amp;S397&amp;"")</f>
        <v>#Invalid Syntax</v>
      </c>
      <c r="E397" s="540">
        <f>(Depreciation!$E$41)*-1</f>
        <v>0</v>
      </c>
      <c r="F397" s="36">
        <v>1579500</v>
      </c>
      <c r="G397" s="36" t="s">
        <v>1003</v>
      </c>
      <c r="H397" s="36" t="e">
        <f t="shared" si="138"/>
        <v>#N/A</v>
      </c>
      <c r="I397" s="36" t="str">
        <f t="shared" si="138"/>
        <v>Jun</v>
      </c>
      <c r="J397" s="36" t="str">
        <f t="shared" si="138"/>
        <v>FY25</v>
      </c>
      <c r="K397" s="36" t="str">
        <f t="shared" si="138"/>
        <v>FCCS_Other Data</v>
      </c>
      <c r="L397" s="36" t="str">
        <f t="shared" si="138"/>
        <v>FCCS_No Intercompany</v>
      </c>
      <c r="M397" s="36" t="s">
        <v>419</v>
      </c>
      <c r="N397" s="36" t="str">
        <f t="shared" si="138"/>
        <v>No Custom2</v>
      </c>
      <c r="O397" s="36" t="str">
        <f t="shared" si="138"/>
        <v>No Custom3</v>
      </c>
      <c r="P397" s="36" t="str">
        <f t="shared" si="141"/>
        <v>CA_BB</v>
      </c>
      <c r="Q397" s="36" t="str">
        <f t="shared" si="139"/>
        <v>Actual</v>
      </c>
      <c r="R397" s="36" t="str">
        <f t="shared" si="139"/>
        <v>FCCS_YTD_Input</v>
      </c>
      <c r="S397" s="36" t="str">
        <f t="shared" si="139"/>
        <v>No Custom4</v>
      </c>
      <c r="T397" s="36" t="str">
        <f t="shared" si="135"/>
        <v>FCCS_Entity Input</v>
      </c>
    </row>
    <row r="398" spans="1:20" x14ac:dyDescent="0.25">
      <c r="A398" s="541" t="s">
        <v>998</v>
      </c>
      <c r="B398" s="541" t="s">
        <v>271</v>
      </c>
      <c r="C398" s="532" t="str">
        <f t="shared" si="140"/>
        <v>Beg Bal</v>
      </c>
      <c r="D398" s="533" t="str">
        <f>[1]!HsSetValue(E398,"FCC","Scenario#"&amp;Q398&amp;";Years#"&amp;J398&amp;";Period#"&amp;I398&amp;";View#"&amp;R398&amp;";Entity#"&amp;H398&amp;";Data Source#"&amp;K398&amp;";Account#"&amp;F398&amp;";Intercompany#"&amp;L398&amp;";Movement#"&amp;P398&amp;";Consolidation#"&amp;T398&amp;";Custom1#"&amp;M398&amp;";Custom2#"&amp;N398&amp;";Custom3#"&amp;O398&amp;";Custom4#"&amp;S398&amp;"")</f>
        <v>#Invalid Syntax</v>
      </c>
      <c r="E398" s="540">
        <f>(Depreciation!$E$42)*-1</f>
        <v>0</v>
      </c>
      <c r="F398" s="36">
        <v>1579600</v>
      </c>
      <c r="G398" s="36" t="s">
        <v>1004</v>
      </c>
      <c r="H398" s="36" t="e">
        <f t="shared" si="138"/>
        <v>#N/A</v>
      </c>
      <c r="I398" s="36" t="str">
        <f t="shared" si="138"/>
        <v>Jun</v>
      </c>
      <c r="J398" s="36" t="str">
        <f t="shared" si="138"/>
        <v>FY25</v>
      </c>
      <c r="K398" s="36" t="str">
        <f t="shared" si="138"/>
        <v>FCCS_Other Data</v>
      </c>
      <c r="L398" s="36" t="str">
        <f t="shared" si="138"/>
        <v>FCCS_No Intercompany</v>
      </c>
      <c r="M398" s="36" t="s">
        <v>419</v>
      </c>
      <c r="N398" s="36" t="str">
        <f t="shared" si="138"/>
        <v>No Custom2</v>
      </c>
      <c r="O398" s="36" t="str">
        <f t="shared" si="138"/>
        <v>No Custom3</v>
      </c>
      <c r="P398" s="36" t="str">
        <f t="shared" si="141"/>
        <v>CA_BB</v>
      </c>
      <c r="Q398" s="36" t="str">
        <f t="shared" si="139"/>
        <v>Actual</v>
      </c>
      <c r="R398" s="36" t="str">
        <f t="shared" si="139"/>
        <v>FCCS_YTD_Input</v>
      </c>
      <c r="S398" s="36" t="str">
        <f t="shared" si="139"/>
        <v>No Custom4</v>
      </c>
      <c r="T398" s="36" t="str">
        <f t="shared" si="135"/>
        <v>FCCS_Entity Input</v>
      </c>
    </row>
    <row r="399" spans="1:20" x14ac:dyDescent="0.25">
      <c r="A399" s="541" t="s">
        <v>998</v>
      </c>
      <c r="B399" s="541" t="s">
        <v>273</v>
      </c>
      <c r="C399" s="532" t="str">
        <f t="shared" si="140"/>
        <v>Beg Bal</v>
      </c>
      <c r="D399" s="533" t="str">
        <f>[1]!HsSetValue(E399,"FCC","Scenario#"&amp;Q399&amp;";Years#"&amp;J399&amp;";Period#"&amp;I399&amp;";View#"&amp;R399&amp;";Entity#"&amp;H399&amp;";Data Source#"&amp;K399&amp;";Account#"&amp;F399&amp;";Intercompany#"&amp;L399&amp;";Movement#"&amp;P399&amp;";Consolidation#"&amp;T399&amp;";Custom1#"&amp;M399&amp;";Custom2#"&amp;N399&amp;";Custom3#"&amp;O399&amp;";Custom4#"&amp;S399&amp;"")</f>
        <v>#Invalid Syntax</v>
      </c>
      <c r="E399" s="540">
        <f>(Depreciation!$E$44)*-1</f>
        <v>0</v>
      </c>
      <c r="F399" s="36">
        <v>1579400</v>
      </c>
      <c r="G399" s="36" t="s">
        <v>1005</v>
      </c>
      <c r="H399" s="36" t="e">
        <f t="shared" si="138"/>
        <v>#N/A</v>
      </c>
      <c r="I399" s="36" t="str">
        <f t="shared" si="138"/>
        <v>Jun</v>
      </c>
      <c r="J399" s="36" t="str">
        <f t="shared" si="138"/>
        <v>FY25</v>
      </c>
      <c r="K399" s="36" t="str">
        <f t="shared" si="138"/>
        <v>FCCS_Other Data</v>
      </c>
      <c r="L399" s="36" t="str">
        <f t="shared" si="138"/>
        <v>FCCS_No Intercompany</v>
      </c>
      <c r="M399" s="36" t="s">
        <v>419</v>
      </c>
      <c r="N399" s="36" t="str">
        <f t="shared" si="138"/>
        <v>No Custom2</v>
      </c>
      <c r="O399" s="36" t="str">
        <f t="shared" si="138"/>
        <v>No Custom3</v>
      </c>
      <c r="P399" s="36" t="str">
        <f t="shared" si="141"/>
        <v>CA_BB</v>
      </c>
      <c r="Q399" s="36" t="str">
        <f t="shared" si="139"/>
        <v>Actual</v>
      </c>
      <c r="R399" s="36" t="str">
        <f t="shared" si="139"/>
        <v>FCCS_YTD_Input</v>
      </c>
      <c r="S399" s="36" t="str">
        <f t="shared" si="139"/>
        <v>No Custom4</v>
      </c>
      <c r="T399" s="36" t="str">
        <f t="shared" si="135"/>
        <v>FCCS_Entity Input</v>
      </c>
    </row>
    <row r="400" spans="1:20" x14ac:dyDescent="0.25">
      <c r="A400" s="541" t="s">
        <v>998</v>
      </c>
      <c r="B400" s="541" t="s">
        <v>974</v>
      </c>
      <c r="C400" s="532" t="str">
        <f t="shared" si="140"/>
        <v>Beg Bal</v>
      </c>
      <c r="D400" s="533" t="str">
        <f>[1]!HsSetValue(E400,"FCC","Scenario#"&amp;Q400&amp;";Years#"&amp;J400&amp;";Period#"&amp;I400&amp;";View#"&amp;R400&amp;";Entity#"&amp;H400&amp;";Data Source#"&amp;K400&amp;";Account#"&amp;F400&amp;";Intercompany#"&amp;L400&amp;";Movement#"&amp;P400&amp;";Consolidation#"&amp;T400&amp;";Custom1#"&amp;M400&amp;";Custom2#"&amp;N400&amp;";Custom3#"&amp;O400&amp;";Custom4#"&amp;S400&amp;"")</f>
        <v>#Invalid Syntax</v>
      </c>
      <c r="E400" s="540">
        <f>(Depreciation!$E$46)*-1</f>
        <v>0</v>
      </c>
      <c r="F400" s="36">
        <v>1579410</v>
      </c>
      <c r="G400" s="36" t="s">
        <v>1006</v>
      </c>
      <c r="H400" s="36" t="e">
        <f t="shared" si="138"/>
        <v>#N/A</v>
      </c>
      <c r="I400" s="36" t="str">
        <f t="shared" si="138"/>
        <v>Jun</v>
      </c>
      <c r="J400" s="36" t="str">
        <f t="shared" si="138"/>
        <v>FY25</v>
      </c>
      <c r="K400" s="36" t="str">
        <f t="shared" si="138"/>
        <v>FCCS_Other Data</v>
      </c>
      <c r="L400" s="36" t="str">
        <f t="shared" si="138"/>
        <v>FCCS_No Intercompany</v>
      </c>
      <c r="M400" s="36" t="s">
        <v>419</v>
      </c>
      <c r="N400" s="36" t="str">
        <f t="shared" si="138"/>
        <v>No Custom2</v>
      </c>
      <c r="O400" s="36" t="str">
        <f t="shared" si="138"/>
        <v>No Custom3</v>
      </c>
      <c r="P400" s="36" t="str">
        <f t="shared" si="141"/>
        <v>CA_BB</v>
      </c>
      <c r="Q400" s="36" t="str">
        <f t="shared" si="139"/>
        <v>Actual</v>
      </c>
      <c r="R400" s="36" t="str">
        <f t="shared" si="139"/>
        <v>FCCS_YTD_Input</v>
      </c>
      <c r="S400" s="36" t="str">
        <f t="shared" si="139"/>
        <v>No Custom4</v>
      </c>
      <c r="T400" s="36" t="str">
        <f t="shared" si="135"/>
        <v>FCCS_Entity Input</v>
      </c>
    </row>
    <row r="401" spans="1:20" x14ac:dyDescent="0.25">
      <c r="A401" s="541" t="s">
        <v>998</v>
      </c>
      <c r="B401" s="541" t="s">
        <v>976</v>
      </c>
      <c r="C401" s="532" t="str">
        <f t="shared" si="140"/>
        <v>Beg Bal</v>
      </c>
      <c r="D401" s="533" t="str">
        <f>[1]!HsSetValue(E401,"FCC","Scenario#"&amp;Q401&amp;";Years#"&amp;J401&amp;";Period#"&amp;I401&amp;";View#"&amp;R401&amp;";Entity#"&amp;H401&amp;";Data Source#"&amp;K401&amp;";Account#"&amp;F401&amp;";Intercompany#"&amp;L401&amp;";Movement#"&amp;P401&amp;";Consolidation#"&amp;T401&amp;";Custom1#"&amp;M401&amp;";Custom2#"&amp;N401&amp;";Custom3#"&amp;O401&amp;";Custom4#"&amp;S401&amp;"")</f>
        <v>#Invalid Syntax</v>
      </c>
      <c r="E401" s="540">
        <f>(Depreciation!$E$47)*-1</f>
        <v>0</v>
      </c>
      <c r="F401" s="36">
        <v>1579420</v>
      </c>
      <c r="G401" s="36" t="s">
        <v>1007</v>
      </c>
      <c r="H401" s="36" t="e">
        <f t="shared" si="138"/>
        <v>#N/A</v>
      </c>
      <c r="I401" s="36" t="str">
        <f t="shared" si="138"/>
        <v>Jun</v>
      </c>
      <c r="J401" s="36" t="str">
        <f t="shared" si="138"/>
        <v>FY25</v>
      </c>
      <c r="K401" s="36" t="str">
        <f t="shared" si="138"/>
        <v>FCCS_Other Data</v>
      </c>
      <c r="L401" s="36" t="str">
        <f t="shared" si="138"/>
        <v>FCCS_No Intercompany</v>
      </c>
      <c r="M401" s="36" t="s">
        <v>419</v>
      </c>
      <c r="N401" s="36" t="str">
        <f t="shared" si="138"/>
        <v>No Custom2</v>
      </c>
      <c r="O401" s="36" t="str">
        <f t="shared" si="138"/>
        <v>No Custom3</v>
      </c>
      <c r="P401" s="36" t="str">
        <f t="shared" si="141"/>
        <v>CA_BB</v>
      </c>
      <c r="Q401" s="36" t="str">
        <f t="shared" si="139"/>
        <v>Actual</v>
      </c>
      <c r="R401" s="36" t="str">
        <f t="shared" si="139"/>
        <v>FCCS_YTD_Input</v>
      </c>
      <c r="S401" s="36" t="str">
        <f t="shared" si="139"/>
        <v>No Custom4</v>
      </c>
      <c r="T401" s="36" t="str">
        <f t="shared" si="135"/>
        <v>FCCS_Entity Input</v>
      </c>
    </row>
    <row r="402" spans="1:20" x14ac:dyDescent="0.25">
      <c r="D402" s="533"/>
    </row>
    <row r="403" spans="1:20" x14ac:dyDescent="0.25">
      <c r="A403" s="551" t="s">
        <v>998</v>
      </c>
      <c r="B403" s="551" t="s">
        <v>265</v>
      </c>
      <c r="C403" s="549" t="s">
        <v>981</v>
      </c>
      <c r="D403" s="533" t="str">
        <f>[1]!HsSetValue(E403,"FCC","Scenario#"&amp;Q403&amp;";Years#"&amp;J403&amp;";Period#"&amp;I403&amp;";View#"&amp;R403&amp;";Entity#"&amp;H403&amp;";Data Source#"&amp;K403&amp;";Account#"&amp;F403&amp;";Intercompany#"&amp;L403&amp;";Movement#"&amp;P403&amp;";Consolidation#"&amp;T403&amp;";Custom1#"&amp;M403&amp;";Custom2#"&amp;N403&amp;";Custom3#"&amp;O403&amp;";Custom4#"&amp;S403&amp;"")</f>
        <v>#Invalid Syntax</v>
      </c>
      <c r="E403" s="547">
        <f>(Depreciation!$F$37)*-1</f>
        <v>0</v>
      </c>
      <c r="F403" s="550">
        <v>1579100</v>
      </c>
      <c r="G403" s="550" t="s">
        <v>999</v>
      </c>
      <c r="H403" s="550" t="e">
        <f t="shared" si="138"/>
        <v>#N/A</v>
      </c>
      <c r="I403" s="550" t="str">
        <f t="shared" si="138"/>
        <v>Jun</v>
      </c>
      <c r="J403" s="550" t="str">
        <f t="shared" si="138"/>
        <v>FY25</v>
      </c>
      <c r="K403" s="550" t="str">
        <f t="shared" si="138"/>
        <v>FCCS_Other Data</v>
      </c>
      <c r="L403" s="550" t="str">
        <f t="shared" si="138"/>
        <v>FCCS_No Intercompany</v>
      </c>
      <c r="M403" s="36" t="s">
        <v>419</v>
      </c>
      <c r="N403" s="550" t="str">
        <f t="shared" si="138"/>
        <v>No Custom2</v>
      </c>
      <c r="O403" s="550" t="str">
        <f t="shared" si="138"/>
        <v>No Custom3</v>
      </c>
      <c r="P403" s="549" t="s">
        <v>981</v>
      </c>
      <c r="Q403" s="550" t="str">
        <f t="shared" si="139"/>
        <v>Actual</v>
      </c>
      <c r="R403" s="550" t="str">
        <f t="shared" si="139"/>
        <v>FCCS_YTD_Input</v>
      </c>
      <c r="S403" s="550" t="str">
        <f t="shared" si="139"/>
        <v>No Custom4</v>
      </c>
      <c r="T403" s="550" t="str">
        <f t="shared" si="135"/>
        <v>FCCS_Entity Input</v>
      </c>
    </row>
    <row r="404" spans="1:20" x14ac:dyDescent="0.25">
      <c r="A404" s="551" t="s">
        <v>998</v>
      </c>
      <c r="B404" s="551" t="s">
        <v>266</v>
      </c>
      <c r="C404" s="549" t="str">
        <f>+C403</f>
        <v>CA_BBAdj</v>
      </c>
      <c r="D404" s="533" t="str">
        <f>[1]!HsSetValue(E404,"FCC","Scenario#"&amp;Q404&amp;";Years#"&amp;J404&amp;";Period#"&amp;I404&amp;";View#"&amp;R404&amp;";Entity#"&amp;H404&amp;";Data Source#"&amp;K404&amp;";Account#"&amp;F404&amp;";Intercompany#"&amp;L404&amp;";Movement#"&amp;P404&amp;";Consolidation#"&amp;T404&amp;";Custom1#"&amp;M404&amp;";Custom2#"&amp;N404&amp;";Custom3#"&amp;O404&amp;";Custom4#"&amp;S404&amp;"")</f>
        <v>#Invalid Syntax</v>
      </c>
      <c r="E404" s="547">
        <f>(Depreciation!$F$38)*-1</f>
        <v>0</v>
      </c>
      <c r="F404" s="550">
        <v>1579200</v>
      </c>
      <c r="G404" s="550" t="s">
        <v>1000</v>
      </c>
      <c r="H404" s="550" t="e">
        <f t="shared" si="138"/>
        <v>#N/A</v>
      </c>
      <c r="I404" s="550" t="str">
        <f t="shared" si="138"/>
        <v>Jun</v>
      </c>
      <c r="J404" s="550" t="str">
        <f t="shared" si="138"/>
        <v>FY25</v>
      </c>
      <c r="K404" s="550" t="str">
        <f t="shared" si="138"/>
        <v>FCCS_Other Data</v>
      </c>
      <c r="L404" s="550" t="str">
        <f t="shared" si="138"/>
        <v>FCCS_No Intercompany</v>
      </c>
      <c r="M404" s="36" t="s">
        <v>419</v>
      </c>
      <c r="N404" s="550" t="str">
        <f t="shared" si="138"/>
        <v>No Custom2</v>
      </c>
      <c r="O404" s="550" t="str">
        <f t="shared" si="138"/>
        <v>No Custom3</v>
      </c>
      <c r="P404" s="550" t="str">
        <f>+P403</f>
        <v>CA_BBAdj</v>
      </c>
      <c r="Q404" s="550" t="str">
        <f t="shared" si="139"/>
        <v>Actual</v>
      </c>
      <c r="R404" s="550" t="str">
        <f t="shared" si="139"/>
        <v>FCCS_YTD_Input</v>
      </c>
      <c r="S404" s="550" t="str">
        <f t="shared" si="139"/>
        <v>No Custom4</v>
      </c>
      <c r="T404" s="550" t="str">
        <f t="shared" si="135"/>
        <v>FCCS_Entity Input</v>
      </c>
    </row>
    <row r="405" spans="1:20" x14ac:dyDescent="0.25">
      <c r="A405" s="551" t="s">
        <v>998</v>
      </c>
      <c r="B405" s="551" t="s">
        <v>267</v>
      </c>
      <c r="C405" s="549" t="str">
        <f t="shared" ref="C405:C411" si="142">+C404</f>
        <v>CA_BBAdj</v>
      </c>
      <c r="D405" s="533" t="str">
        <f>[1]!HsSetValue(E405,"FCC","Scenario#"&amp;Q405&amp;";Years#"&amp;J405&amp;";Period#"&amp;I405&amp;";View#"&amp;R405&amp;";Entity#"&amp;H405&amp;";Data Source#"&amp;K405&amp;";Account#"&amp;F405&amp;";Intercompany#"&amp;L405&amp;";Movement#"&amp;P405&amp;";Consolidation#"&amp;T405&amp;";Custom1#"&amp;M405&amp;";Custom2#"&amp;N405&amp;";Custom3#"&amp;O405&amp;";Custom4#"&amp;S405&amp;"")</f>
        <v>#Invalid Syntax</v>
      </c>
      <c r="E405" s="547">
        <f>(Depreciation!$F$39)*-1</f>
        <v>0</v>
      </c>
      <c r="F405" s="550">
        <v>1579700</v>
      </c>
      <c r="G405" s="550" t="s">
        <v>1001</v>
      </c>
      <c r="H405" s="550" t="e">
        <f t="shared" si="138"/>
        <v>#N/A</v>
      </c>
      <c r="I405" s="550" t="str">
        <f t="shared" si="138"/>
        <v>Jun</v>
      </c>
      <c r="J405" s="550" t="str">
        <f t="shared" si="138"/>
        <v>FY25</v>
      </c>
      <c r="K405" s="550" t="str">
        <f t="shared" si="138"/>
        <v>FCCS_Other Data</v>
      </c>
      <c r="L405" s="550" t="str">
        <f t="shared" si="138"/>
        <v>FCCS_No Intercompany</v>
      </c>
      <c r="M405" s="36" t="s">
        <v>419</v>
      </c>
      <c r="N405" s="550" t="str">
        <f t="shared" si="138"/>
        <v>No Custom2</v>
      </c>
      <c r="O405" s="550" t="str">
        <f t="shared" si="138"/>
        <v>No Custom3</v>
      </c>
      <c r="P405" s="550" t="str">
        <f t="shared" ref="P405:P411" si="143">+P404</f>
        <v>CA_BBAdj</v>
      </c>
      <c r="Q405" s="550" t="str">
        <f t="shared" si="139"/>
        <v>Actual</v>
      </c>
      <c r="R405" s="550" t="str">
        <f t="shared" si="139"/>
        <v>FCCS_YTD_Input</v>
      </c>
      <c r="S405" s="550" t="str">
        <f t="shared" si="139"/>
        <v>No Custom4</v>
      </c>
      <c r="T405" s="550" t="str">
        <f t="shared" si="135"/>
        <v>FCCS_Entity Input</v>
      </c>
    </row>
    <row r="406" spans="1:20" x14ac:dyDescent="0.25">
      <c r="A406" s="551" t="s">
        <v>998</v>
      </c>
      <c r="B406" s="551" t="s">
        <v>323</v>
      </c>
      <c r="C406" s="549" t="str">
        <f t="shared" si="142"/>
        <v>CA_BBAdj</v>
      </c>
      <c r="D406" s="533" t="str">
        <f>[1]!HsSetValue(E406,"FCC","Scenario#"&amp;Q406&amp;";Years#"&amp;J406&amp;";Period#"&amp;I406&amp;";View#"&amp;R406&amp;";Entity#"&amp;H406&amp;";Data Source#"&amp;K406&amp;";Account#"&amp;F406&amp;";Intercompany#"&amp;L406&amp;";Movement#"&amp;P406&amp;";Consolidation#"&amp;T406&amp;";Custom1#"&amp;M406&amp;";Custom2#"&amp;N406&amp;";Custom3#"&amp;O406&amp;";Custom4#"&amp;S406&amp;"")</f>
        <v>#Invalid Syntax</v>
      </c>
      <c r="E406" s="547">
        <f>(Depreciation!$F$40)*-1</f>
        <v>0</v>
      </c>
      <c r="F406" s="550">
        <v>1579300</v>
      </c>
      <c r="G406" s="550" t="s">
        <v>1002</v>
      </c>
      <c r="H406" s="550" t="e">
        <f t="shared" si="138"/>
        <v>#N/A</v>
      </c>
      <c r="I406" s="550" t="str">
        <f t="shared" si="138"/>
        <v>Jun</v>
      </c>
      <c r="J406" s="550" t="str">
        <f t="shared" si="138"/>
        <v>FY25</v>
      </c>
      <c r="K406" s="550" t="str">
        <f t="shared" si="138"/>
        <v>FCCS_Other Data</v>
      </c>
      <c r="L406" s="550" t="str">
        <f t="shared" si="138"/>
        <v>FCCS_No Intercompany</v>
      </c>
      <c r="M406" s="36" t="s">
        <v>419</v>
      </c>
      <c r="N406" s="550" t="str">
        <f t="shared" si="138"/>
        <v>No Custom2</v>
      </c>
      <c r="O406" s="550" t="str">
        <f t="shared" si="138"/>
        <v>No Custom3</v>
      </c>
      <c r="P406" s="550" t="str">
        <f t="shared" si="143"/>
        <v>CA_BBAdj</v>
      </c>
      <c r="Q406" s="550" t="str">
        <f t="shared" si="139"/>
        <v>Actual</v>
      </c>
      <c r="R406" s="550" t="str">
        <f t="shared" si="139"/>
        <v>FCCS_YTD_Input</v>
      </c>
      <c r="S406" s="550" t="str">
        <f t="shared" si="139"/>
        <v>No Custom4</v>
      </c>
      <c r="T406" s="550" t="str">
        <f t="shared" si="135"/>
        <v>FCCS_Entity Input</v>
      </c>
    </row>
    <row r="407" spans="1:20" x14ac:dyDescent="0.25">
      <c r="A407" s="551" t="s">
        <v>998</v>
      </c>
      <c r="B407" s="551" t="s">
        <v>269</v>
      </c>
      <c r="C407" s="549" t="str">
        <f t="shared" si="142"/>
        <v>CA_BBAdj</v>
      </c>
      <c r="D407" s="533" t="str">
        <f>[1]!HsSetValue(E407,"FCC","Scenario#"&amp;Q407&amp;";Years#"&amp;J407&amp;";Period#"&amp;I407&amp;";View#"&amp;R407&amp;";Entity#"&amp;H407&amp;";Data Source#"&amp;K407&amp;";Account#"&amp;F407&amp;";Intercompany#"&amp;L407&amp;";Movement#"&amp;P407&amp;";Consolidation#"&amp;T407&amp;";Custom1#"&amp;M407&amp;";Custom2#"&amp;N407&amp;";Custom3#"&amp;O407&amp;";Custom4#"&amp;S407&amp;"")</f>
        <v>#Invalid Syntax</v>
      </c>
      <c r="E407" s="547">
        <f>(Depreciation!$F$41)*-1</f>
        <v>0</v>
      </c>
      <c r="F407" s="550">
        <v>1579500</v>
      </c>
      <c r="G407" s="550" t="s">
        <v>1003</v>
      </c>
      <c r="H407" s="550" t="e">
        <f t="shared" si="138"/>
        <v>#N/A</v>
      </c>
      <c r="I407" s="550" t="str">
        <f t="shared" si="138"/>
        <v>Jun</v>
      </c>
      <c r="J407" s="550" t="str">
        <f t="shared" si="138"/>
        <v>FY25</v>
      </c>
      <c r="K407" s="550" t="str">
        <f t="shared" si="138"/>
        <v>FCCS_Other Data</v>
      </c>
      <c r="L407" s="550" t="str">
        <f t="shared" si="138"/>
        <v>FCCS_No Intercompany</v>
      </c>
      <c r="M407" s="36" t="s">
        <v>419</v>
      </c>
      <c r="N407" s="550" t="str">
        <f t="shared" si="138"/>
        <v>No Custom2</v>
      </c>
      <c r="O407" s="550" t="str">
        <f t="shared" si="138"/>
        <v>No Custom3</v>
      </c>
      <c r="P407" s="550" t="str">
        <f t="shared" si="143"/>
        <v>CA_BBAdj</v>
      </c>
      <c r="Q407" s="550" t="str">
        <f t="shared" si="139"/>
        <v>Actual</v>
      </c>
      <c r="R407" s="550" t="str">
        <f t="shared" si="139"/>
        <v>FCCS_YTD_Input</v>
      </c>
      <c r="S407" s="550" t="str">
        <f t="shared" si="139"/>
        <v>No Custom4</v>
      </c>
      <c r="T407" s="550" t="str">
        <f t="shared" si="135"/>
        <v>FCCS_Entity Input</v>
      </c>
    </row>
    <row r="408" spans="1:20" x14ac:dyDescent="0.25">
      <c r="A408" s="551" t="s">
        <v>998</v>
      </c>
      <c r="B408" s="551" t="s">
        <v>271</v>
      </c>
      <c r="C408" s="549" t="str">
        <f t="shared" si="142"/>
        <v>CA_BBAdj</v>
      </c>
      <c r="D408" s="533" t="str">
        <f>[1]!HsSetValue(E408,"FCC","Scenario#"&amp;Q408&amp;";Years#"&amp;J408&amp;";Period#"&amp;I408&amp;";View#"&amp;R408&amp;";Entity#"&amp;H408&amp;";Data Source#"&amp;K408&amp;";Account#"&amp;F408&amp;";Intercompany#"&amp;L408&amp;";Movement#"&amp;P408&amp;";Consolidation#"&amp;T408&amp;";Custom1#"&amp;M408&amp;";Custom2#"&amp;N408&amp;";Custom3#"&amp;O408&amp;";Custom4#"&amp;S408&amp;"")</f>
        <v>#Invalid Syntax</v>
      </c>
      <c r="E408" s="547">
        <f>(Depreciation!$F$42)*-1</f>
        <v>0</v>
      </c>
      <c r="F408" s="550">
        <v>1579600</v>
      </c>
      <c r="G408" s="550" t="s">
        <v>1004</v>
      </c>
      <c r="H408" s="550" t="e">
        <f t="shared" si="138"/>
        <v>#N/A</v>
      </c>
      <c r="I408" s="550" t="str">
        <f t="shared" si="138"/>
        <v>Jun</v>
      </c>
      <c r="J408" s="550" t="str">
        <f t="shared" si="138"/>
        <v>FY25</v>
      </c>
      <c r="K408" s="550" t="str">
        <f t="shared" si="138"/>
        <v>FCCS_Other Data</v>
      </c>
      <c r="L408" s="550" t="str">
        <f t="shared" si="138"/>
        <v>FCCS_No Intercompany</v>
      </c>
      <c r="M408" s="36" t="s">
        <v>419</v>
      </c>
      <c r="N408" s="550" t="str">
        <f t="shared" si="138"/>
        <v>No Custom2</v>
      </c>
      <c r="O408" s="550" t="str">
        <f t="shared" si="138"/>
        <v>No Custom3</v>
      </c>
      <c r="P408" s="550" t="str">
        <f t="shared" si="143"/>
        <v>CA_BBAdj</v>
      </c>
      <c r="Q408" s="550" t="str">
        <f t="shared" si="139"/>
        <v>Actual</v>
      </c>
      <c r="R408" s="550" t="str">
        <f t="shared" si="139"/>
        <v>FCCS_YTD_Input</v>
      </c>
      <c r="S408" s="550" t="str">
        <f t="shared" si="139"/>
        <v>No Custom4</v>
      </c>
      <c r="T408" s="550" t="str">
        <f t="shared" si="135"/>
        <v>FCCS_Entity Input</v>
      </c>
    </row>
    <row r="409" spans="1:20" x14ac:dyDescent="0.25">
      <c r="A409" s="551" t="s">
        <v>998</v>
      </c>
      <c r="B409" s="551" t="s">
        <v>273</v>
      </c>
      <c r="C409" s="549" t="str">
        <f t="shared" si="142"/>
        <v>CA_BBAdj</v>
      </c>
      <c r="D409" s="533" t="str">
        <f>[1]!HsSetValue(E409,"FCC","Scenario#"&amp;Q409&amp;";Years#"&amp;J409&amp;";Period#"&amp;I409&amp;";View#"&amp;R409&amp;";Entity#"&amp;H409&amp;";Data Source#"&amp;K409&amp;";Account#"&amp;F409&amp;";Intercompany#"&amp;L409&amp;";Movement#"&amp;P409&amp;";Consolidation#"&amp;T409&amp;";Custom1#"&amp;M409&amp;";Custom2#"&amp;N409&amp;";Custom3#"&amp;O409&amp;";Custom4#"&amp;S409&amp;"")</f>
        <v>#Invalid Syntax</v>
      </c>
      <c r="E409" s="547">
        <f>(Depreciation!$F$44)*-1</f>
        <v>0</v>
      </c>
      <c r="F409" s="550">
        <v>1579400</v>
      </c>
      <c r="G409" s="550" t="s">
        <v>1005</v>
      </c>
      <c r="H409" s="550" t="e">
        <f t="shared" ref="H409:O411" si="144">+H$2</f>
        <v>#N/A</v>
      </c>
      <c r="I409" s="550" t="str">
        <f t="shared" si="144"/>
        <v>Jun</v>
      </c>
      <c r="J409" s="550" t="str">
        <f t="shared" si="144"/>
        <v>FY25</v>
      </c>
      <c r="K409" s="550" t="str">
        <f t="shared" si="144"/>
        <v>FCCS_Other Data</v>
      </c>
      <c r="L409" s="550" t="str">
        <f t="shared" si="144"/>
        <v>FCCS_No Intercompany</v>
      </c>
      <c r="M409" s="36" t="s">
        <v>419</v>
      </c>
      <c r="N409" s="550" t="str">
        <f t="shared" si="144"/>
        <v>No Custom2</v>
      </c>
      <c r="O409" s="550" t="str">
        <f t="shared" si="144"/>
        <v>No Custom3</v>
      </c>
      <c r="P409" s="550" t="str">
        <f t="shared" si="143"/>
        <v>CA_BBAdj</v>
      </c>
      <c r="Q409" s="550" t="str">
        <f t="shared" ref="Q409:S414" si="145">+Q$2</f>
        <v>Actual</v>
      </c>
      <c r="R409" s="550" t="str">
        <f t="shared" si="145"/>
        <v>FCCS_YTD_Input</v>
      </c>
      <c r="S409" s="550" t="str">
        <f t="shared" si="145"/>
        <v>No Custom4</v>
      </c>
      <c r="T409" s="550" t="str">
        <f t="shared" si="135"/>
        <v>FCCS_Entity Input</v>
      </c>
    </row>
    <row r="410" spans="1:20" x14ac:dyDescent="0.25">
      <c r="A410" s="551" t="s">
        <v>998</v>
      </c>
      <c r="B410" s="551" t="s">
        <v>974</v>
      </c>
      <c r="C410" s="549" t="str">
        <f t="shared" si="142"/>
        <v>CA_BBAdj</v>
      </c>
      <c r="D410" s="533" t="str">
        <f>[1]!HsSetValue(E410,"FCC","Scenario#"&amp;Q410&amp;";Years#"&amp;J410&amp;";Period#"&amp;I410&amp;";View#"&amp;R410&amp;";Entity#"&amp;H410&amp;";Data Source#"&amp;K410&amp;";Account#"&amp;F410&amp;";Intercompany#"&amp;L410&amp;";Movement#"&amp;P410&amp;";Consolidation#"&amp;T410&amp;";Custom1#"&amp;M410&amp;";Custom2#"&amp;N410&amp;";Custom3#"&amp;O410&amp;";Custom4#"&amp;S410&amp;"")</f>
        <v>#Invalid Syntax</v>
      </c>
      <c r="E410" s="547">
        <f>(Depreciation!$F$46)*-1</f>
        <v>0</v>
      </c>
      <c r="F410" s="550">
        <v>1579410</v>
      </c>
      <c r="G410" s="550" t="s">
        <v>1006</v>
      </c>
      <c r="H410" s="550" t="e">
        <f t="shared" si="144"/>
        <v>#N/A</v>
      </c>
      <c r="I410" s="550" t="str">
        <f t="shared" si="144"/>
        <v>Jun</v>
      </c>
      <c r="J410" s="550" t="str">
        <f t="shared" si="144"/>
        <v>FY25</v>
      </c>
      <c r="K410" s="550" t="str">
        <f t="shared" si="144"/>
        <v>FCCS_Other Data</v>
      </c>
      <c r="L410" s="550" t="str">
        <f t="shared" si="144"/>
        <v>FCCS_No Intercompany</v>
      </c>
      <c r="M410" s="36" t="s">
        <v>419</v>
      </c>
      <c r="N410" s="550" t="str">
        <f t="shared" si="144"/>
        <v>No Custom2</v>
      </c>
      <c r="O410" s="550" t="str">
        <f t="shared" si="144"/>
        <v>No Custom3</v>
      </c>
      <c r="P410" s="550" t="str">
        <f t="shared" si="143"/>
        <v>CA_BBAdj</v>
      </c>
      <c r="Q410" s="550" t="str">
        <f t="shared" si="145"/>
        <v>Actual</v>
      </c>
      <c r="R410" s="550" t="str">
        <f t="shared" si="145"/>
        <v>FCCS_YTD_Input</v>
      </c>
      <c r="S410" s="550" t="str">
        <f t="shared" si="145"/>
        <v>No Custom4</v>
      </c>
      <c r="T410" s="550" t="str">
        <f t="shared" si="135"/>
        <v>FCCS_Entity Input</v>
      </c>
    </row>
    <row r="411" spans="1:20" x14ac:dyDescent="0.25">
      <c r="A411" s="551" t="s">
        <v>998</v>
      </c>
      <c r="B411" s="551" t="s">
        <v>976</v>
      </c>
      <c r="C411" s="549" t="str">
        <f t="shared" si="142"/>
        <v>CA_BBAdj</v>
      </c>
      <c r="D411" s="533" t="str">
        <f>[1]!HsSetValue(E411,"FCC","Scenario#"&amp;Q411&amp;";Years#"&amp;J411&amp;";Period#"&amp;I411&amp;";View#"&amp;R411&amp;";Entity#"&amp;H411&amp;";Data Source#"&amp;K411&amp;";Account#"&amp;F411&amp;";Intercompany#"&amp;L411&amp;";Movement#"&amp;P411&amp;";Consolidation#"&amp;T411&amp;";Custom1#"&amp;M411&amp;";Custom2#"&amp;N411&amp;";Custom3#"&amp;O411&amp;";Custom4#"&amp;S411&amp;"")</f>
        <v>#Invalid Syntax</v>
      </c>
      <c r="E411" s="547">
        <f>(Depreciation!$F$47)*-1</f>
        <v>0</v>
      </c>
      <c r="F411" s="550">
        <v>1579420</v>
      </c>
      <c r="G411" s="550" t="s">
        <v>1007</v>
      </c>
      <c r="H411" s="550" t="e">
        <f t="shared" si="144"/>
        <v>#N/A</v>
      </c>
      <c r="I411" s="550" t="str">
        <f t="shared" si="144"/>
        <v>Jun</v>
      </c>
      <c r="J411" s="550" t="str">
        <f t="shared" si="144"/>
        <v>FY25</v>
      </c>
      <c r="K411" s="550" t="str">
        <f t="shared" si="144"/>
        <v>FCCS_Other Data</v>
      </c>
      <c r="L411" s="550" t="str">
        <f t="shared" si="144"/>
        <v>FCCS_No Intercompany</v>
      </c>
      <c r="M411" s="36" t="s">
        <v>419</v>
      </c>
      <c r="N411" s="550" t="str">
        <f t="shared" si="144"/>
        <v>No Custom2</v>
      </c>
      <c r="O411" s="550" t="str">
        <f t="shared" si="144"/>
        <v>No Custom3</v>
      </c>
      <c r="P411" s="550" t="str">
        <f t="shared" si="143"/>
        <v>CA_BBAdj</v>
      </c>
      <c r="Q411" s="550" t="str">
        <f t="shared" si="145"/>
        <v>Actual</v>
      </c>
      <c r="R411" s="550" t="str">
        <f t="shared" si="145"/>
        <v>FCCS_YTD_Input</v>
      </c>
      <c r="S411" s="550" t="str">
        <f t="shared" si="145"/>
        <v>No Custom4</v>
      </c>
      <c r="T411" s="550" t="str">
        <f t="shared" si="135"/>
        <v>FCCS_Entity Input</v>
      </c>
    </row>
    <row r="412" spans="1:20" x14ac:dyDescent="0.25">
      <c r="D412" s="533"/>
    </row>
    <row r="413" spans="1:20" x14ac:dyDescent="0.25">
      <c r="A413" s="541" t="s">
        <v>998</v>
      </c>
      <c r="B413" s="541" t="s">
        <v>265</v>
      </c>
      <c r="C413" s="532" t="s">
        <v>982</v>
      </c>
      <c r="D413" s="533" t="str">
        <f>[1]!HsSetValue(E413,"FCC","Scenario#"&amp;Q413&amp;";Years#"&amp;J413&amp;";Period#"&amp;I413&amp;";View#"&amp;R413&amp;";Entity#"&amp;H413&amp;";Data Source#"&amp;K413&amp;";Account#"&amp;F413&amp;";Intercompany#"&amp;L413&amp;";Movement#"&amp;P413&amp;";Consolidation#"&amp;T413&amp;";Custom1#"&amp;M413&amp;";Custom2#"&amp;N413&amp;";Custom3#"&amp;O413&amp;";Custom4#"&amp;S413&amp;"")</f>
        <v>#Invalid Syntax</v>
      </c>
      <c r="E413" s="540">
        <f>(Depreciation!$H$37)*-1</f>
        <v>0</v>
      </c>
      <c r="F413" s="36">
        <f>+$F$157</f>
        <v>1579100</v>
      </c>
      <c r="G413" s="36" t="s">
        <v>999</v>
      </c>
      <c r="H413" s="36" t="e">
        <f t="shared" ref="H413:O421" si="146">+H$2</f>
        <v>#N/A</v>
      </c>
      <c r="I413" s="36" t="str">
        <f t="shared" si="146"/>
        <v>Jun</v>
      </c>
      <c r="J413" s="36" t="str">
        <f t="shared" si="146"/>
        <v>FY25</v>
      </c>
      <c r="K413" s="36" t="str">
        <f t="shared" si="146"/>
        <v>FCCS_Other Data</v>
      </c>
      <c r="L413" s="36" t="str">
        <f t="shared" si="146"/>
        <v>FCCS_No Intercompany</v>
      </c>
      <c r="M413" s="36" t="s">
        <v>419</v>
      </c>
      <c r="N413" s="36" t="str">
        <f t="shared" si="146"/>
        <v>No Custom2</v>
      </c>
      <c r="O413" s="36" t="str">
        <f t="shared" si="146"/>
        <v>No Custom3</v>
      </c>
      <c r="P413" s="532" t="s">
        <v>983</v>
      </c>
      <c r="Q413" s="36" t="str">
        <f t="shared" ref="Q413:S421" si="147">+Q$2</f>
        <v>Actual</v>
      </c>
      <c r="R413" s="36" t="str">
        <f t="shared" si="147"/>
        <v>FCCS_YTD_Input</v>
      </c>
      <c r="S413" s="36" t="str">
        <f t="shared" si="145"/>
        <v>No Custom4</v>
      </c>
      <c r="T413" s="36" t="str">
        <f t="shared" si="135"/>
        <v>FCCS_Entity Input</v>
      </c>
    </row>
    <row r="414" spans="1:20" x14ac:dyDescent="0.25">
      <c r="A414" s="541" t="s">
        <v>998</v>
      </c>
      <c r="B414" s="541" t="s">
        <v>266</v>
      </c>
      <c r="C414" s="532" t="str">
        <f>+C413</f>
        <v>Exp</v>
      </c>
      <c r="D414" s="533" t="str">
        <f>[1]!HsSetValue(E414,"FCC","Scenario#"&amp;Q414&amp;";Years#"&amp;J414&amp;";Period#"&amp;I414&amp;";View#"&amp;R414&amp;";Entity#"&amp;H414&amp;";Data Source#"&amp;K414&amp;";Account#"&amp;F414&amp;";Intercompany#"&amp;L414&amp;";Movement#"&amp;P414&amp;";Consolidation#"&amp;T414&amp;";Custom1#"&amp;M414&amp;";Custom2#"&amp;N414&amp;";Custom3#"&amp;O414&amp;";Custom4#"&amp;S414&amp;"")</f>
        <v>#Invalid Syntax</v>
      </c>
      <c r="E414" s="540">
        <f>(Depreciation!$H$38)*-1</f>
        <v>0</v>
      </c>
      <c r="F414" s="36">
        <f>+$F$158</f>
        <v>1579200</v>
      </c>
      <c r="G414" s="36" t="s">
        <v>1000</v>
      </c>
      <c r="H414" s="36" t="e">
        <f t="shared" si="146"/>
        <v>#N/A</v>
      </c>
      <c r="I414" s="36" t="str">
        <f t="shared" si="146"/>
        <v>Jun</v>
      </c>
      <c r="J414" s="36" t="str">
        <f t="shared" si="146"/>
        <v>FY25</v>
      </c>
      <c r="K414" s="36" t="str">
        <f t="shared" si="146"/>
        <v>FCCS_Other Data</v>
      </c>
      <c r="L414" s="36" t="str">
        <f t="shared" si="146"/>
        <v>FCCS_No Intercompany</v>
      </c>
      <c r="M414" s="36" t="s">
        <v>419</v>
      </c>
      <c r="N414" s="36" t="str">
        <f t="shared" si="146"/>
        <v>No Custom2</v>
      </c>
      <c r="O414" s="36" t="str">
        <f t="shared" si="146"/>
        <v>No Custom3</v>
      </c>
      <c r="P414" s="36" t="str">
        <f>+P413</f>
        <v>CA_EXP</v>
      </c>
      <c r="Q414" s="36" t="str">
        <f t="shared" si="147"/>
        <v>Actual</v>
      </c>
      <c r="R414" s="36" t="str">
        <f t="shared" si="147"/>
        <v>FCCS_YTD_Input</v>
      </c>
      <c r="S414" s="36" t="str">
        <f t="shared" si="145"/>
        <v>No Custom4</v>
      </c>
      <c r="T414" s="36" t="str">
        <f t="shared" si="135"/>
        <v>FCCS_Entity Input</v>
      </c>
    </row>
    <row r="415" spans="1:20" x14ac:dyDescent="0.25">
      <c r="A415" s="541" t="s">
        <v>998</v>
      </c>
      <c r="B415" s="541" t="s">
        <v>267</v>
      </c>
      <c r="C415" s="532" t="str">
        <f t="shared" ref="C415:C421" si="148">+C414</f>
        <v>Exp</v>
      </c>
      <c r="D415" s="533" t="str">
        <f>[1]!HsSetValue(E415,"FCC","Scenario#"&amp;Q415&amp;";Years#"&amp;J415&amp;";Period#"&amp;I415&amp;";View#"&amp;R415&amp;";Entity#"&amp;H415&amp;";Data Source#"&amp;K415&amp;";Account#"&amp;F415&amp;";Intercompany#"&amp;L415&amp;";Movement#"&amp;P415&amp;";Consolidation#"&amp;T415&amp;";Custom1#"&amp;M415&amp;";Custom2#"&amp;N415&amp;";Custom3#"&amp;O415&amp;";Custom4#"&amp;S415&amp;"")</f>
        <v>#Invalid Syntax</v>
      </c>
      <c r="E415" s="540">
        <f>(Depreciation!$H$39)*-1</f>
        <v>0</v>
      </c>
      <c r="F415" s="36">
        <f>+$F$159</f>
        <v>1579700</v>
      </c>
      <c r="G415" s="36" t="s">
        <v>1001</v>
      </c>
      <c r="H415" s="36" t="e">
        <f t="shared" si="146"/>
        <v>#N/A</v>
      </c>
      <c r="I415" s="36" t="str">
        <f t="shared" si="146"/>
        <v>Jun</v>
      </c>
      <c r="J415" s="36" t="str">
        <f t="shared" si="146"/>
        <v>FY25</v>
      </c>
      <c r="K415" s="36" t="str">
        <f t="shared" si="146"/>
        <v>FCCS_Other Data</v>
      </c>
      <c r="L415" s="36" t="str">
        <f t="shared" si="146"/>
        <v>FCCS_No Intercompany</v>
      </c>
      <c r="M415" s="36" t="s">
        <v>419</v>
      </c>
      <c r="N415" s="36" t="str">
        <f t="shared" si="146"/>
        <v>No Custom2</v>
      </c>
      <c r="O415" s="36" t="str">
        <f t="shared" si="146"/>
        <v>No Custom3</v>
      </c>
      <c r="P415" s="36" t="str">
        <f t="shared" ref="P415:P421" si="149">+P414</f>
        <v>CA_EXP</v>
      </c>
      <c r="Q415" s="36" t="str">
        <f t="shared" si="147"/>
        <v>Actual</v>
      </c>
      <c r="R415" s="36" t="str">
        <f t="shared" si="147"/>
        <v>FCCS_YTD_Input</v>
      </c>
      <c r="S415" s="36" t="str">
        <f t="shared" si="147"/>
        <v>No Custom4</v>
      </c>
      <c r="T415" s="36" t="str">
        <f t="shared" si="135"/>
        <v>FCCS_Entity Input</v>
      </c>
    </row>
    <row r="416" spans="1:20" x14ac:dyDescent="0.25">
      <c r="A416" s="541" t="s">
        <v>998</v>
      </c>
      <c r="B416" s="541" t="s">
        <v>323</v>
      </c>
      <c r="C416" s="532" t="str">
        <f t="shared" si="148"/>
        <v>Exp</v>
      </c>
      <c r="D416" s="533" t="str">
        <f>[1]!HsSetValue(E416,"FCC","Scenario#"&amp;Q416&amp;";Years#"&amp;J416&amp;";Period#"&amp;I416&amp;";View#"&amp;R416&amp;";Entity#"&amp;H416&amp;";Data Source#"&amp;K416&amp;";Account#"&amp;F416&amp;";Intercompany#"&amp;L416&amp;";Movement#"&amp;P416&amp;";Consolidation#"&amp;T416&amp;";Custom1#"&amp;M416&amp;";Custom2#"&amp;N416&amp;";Custom3#"&amp;O416&amp;";Custom4#"&amp;S416&amp;"")</f>
        <v>#Invalid Syntax</v>
      </c>
      <c r="E416" s="540">
        <f>(Depreciation!$H$40)*-1</f>
        <v>0</v>
      </c>
      <c r="F416" s="36">
        <f>+$F$160</f>
        <v>1579300</v>
      </c>
      <c r="G416" s="36" t="s">
        <v>1002</v>
      </c>
      <c r="H416" s="36" t="e">
        <f t="shared" si="146"/>
        <v>#N/A</v>
      </c>
      <c r="I416" s="36" t="str">
        <f t="shared" si="146"/>
        <v>Jun</v>
      </c>
      <c r="J416" s="36" t="str">
        <f t="shared" si="146"/>
        <v>FY25</v>
      </c>
      <c r="K416" s="36" t="str">
        <f t="shared" si="146"/>
        <v>FCCS_Other Data</v>
      </c>
      <c r="L416" s="36" t="str">
        <f t="shared" si="146"/>
        <v>FCCS_No Intercompany</v>
      </c>
      <c r="M416" s="36" t="s">
        <v>419</v>
      </c>
      <c r="N416" s="36" t="str">
        <f t="shared" si="146"/>
        <v>No Custom2</v>
      </c>
      <c r="O416" s="36" t="str">
        <f t="shared" si="146"/>
        <v>No Custom3</v>
      </c>
      <c r="P416" s="36" t="str">
        <f t="shared" si="149"/>
        <v>CA_EXP</v>
      </c>
      <c r="Q416" s="36" t="str">
        <f t="shared" si="147"/>
        <v>Actual</v>
      </c>
      <c r="R416" s="36" t="str">
        <f t="shared" si="147"/>
        <v>FCCS_YTD_Input</v>
      </c>
      <c r="S416" s="36" t="str">
        <f t="shared" si="147"/>
        <v>No Custom4</v>
      </c>
      <c r="T416" s="36" t="str">
        <f t="shared" si="135"/>
        <v>FCCS_Entity Input</v>
      </c>
    </row>
    <row r="417" spans="1:20" x14ac:dyDescent="0.25">
      <c r="A417" s="541" t="s">
        <v>998</v>
      </c>
      <c r="B417" s="541" t="s">
        <v>269</v>
      </c>
      <c r="C417" s="532" t="str">
        <f t="shared" si="148"/>
        <v>Exp</v>
      </c>
      <c r="D417" s="533" t="str">
        <f>[1]!HsSetValue(E417,"FCC","Scenario#"&amp;Q417&amp;";Years#"&amp;J417&amp;";Period#"&amp;I417&amp;";View#"&amp;R417&amp;";Entity#"&amp;H417&amp;";Data Source#"&amp;K417&amp;";Account#"&amp;F417&amp;";Intercompany#"&amp;L417&amp;";Movement#"&amp;P417&amp;";Consolidation#"&amp;T417&amp;";Custom1#"&amp;M417&amp;";Custom2#"&amp;N417&amp;";Custom3#"&amp;O417&amp;";Custom4#"&amp;S417&amp;"")</f>
        <v>#Invalid Syntax</v>
      </c>
      <c r="E417" s="540">
        <f>(Depreciation!$H$41)*-1</f>
        <v>0</v>
      </c>
      <c r="F417" s="36">
        <f>+$F$161</f>
        <v>1579500</v>
      </c>
      <c r="G417" s="36" t="s">
        <v>1003</v>
      </c>
      <c r="H417" s="36" t="e">
        <f t="shared" si="146"/>
        <v>#N/A</v>
      </c>
      <c r="I417" s="36" t="str">
        <f t="shared" si="146"/>
        <v>Jun</v>
      </c>
      <c r="J417" s="36" t="str">
        <f t="shared" si="146"/>
        <v>FY25</v>
      </c>
      <c r="K417" s="36" t="str">
        <f t="shared" si="146"/>
        <v>FCCS_Other Data</v>
      </c>
      <c r="L417" s="36" t="str">
        <f t="shared" si="146"/>
        <v>FCCS_No Intercompany</v>
      </c>
      <c r="M417" s="36" t="s">
        <v>419</v>
      </c>
      <c r="N417" s="36" t="str">
        <f t="shared" si="146"/>
        <v>No Custom2</v>
      </c>
      <c r="O417" s="36" t="str">
        <f t="shared" si="146"/>
        <v>No Custom3</v>
      </c>
      <c r="P417" s="36" t="str">
        <f t="shared" si="149"/>
        <v>CA_EXP</v>
      </c>
      <c r="Q417" s="36" t="str">
        <f t="shared" si="147"/>
        <v>Actual</v>
      </c>
      <c r="R417" s="36" t="str">
        <f t="shared" si="147"/>
        <v>FCCS_YTD_Input</v>
      </c>
      <c r="S417" s="36" t="str">
        <f t="shared" si="147"/>
        <v>No Custom4</v>
      </c>
      <c r="T417" s="36" t="str">
        <f t="shared" si="135"/>
        <v>FCCS_Entity Input</v>
      </c>
    </row>
    <row r="418" spans="1:20" x14ac:dyDescent="0.25">
      <c r="A418" s="541" t="s">
        <v>998</v>
      </c>
      <c r="B418" s="541" t="s">
        <v>271</v>
      </c>
      <c r="C418" s="532" t="str">
        <f t="shared" si="148"/>
        <v>Exp</v>
      </c>
      <c r="D418" s="533" t="str">
        <f>[1]!HsSetValue(E418,"FCC","Scenario#"&amp;Q418&amp;";Years#"&amp;J418&amp;";Period#"&amp;I418&amp;";View#"&amp;R418&amp;";Entity#"&amp;H418&amp;";Data Source#"&amp;K418&amp;";Account#"&amp;F418&amp;";Intercompany#"&amp;L418&amp;";Movement#"&amp;P418&amp;";Consolidation#"&amp;T418&amp;";Custom1#"&amp;M418&amp;";Custom2#"&amp;N418&amp;";Custom3#"&amp;O418&amp;";Custom4#"&amp;S418&amp;"")</f>
        <v>#Invalid Syntax</v>
      </c>
      <c r="E418" s="540">
        <f>(Depreciation!$H$42)*-1</f>
        <v>0</v>
      </c>
      <c r="F418" s="36">
        <f>+$F$162</f>
        <v>1579600</v>
      </c>
      <c r="G418" s="36" t="s">
        <v>1004</v>
      </c>
      <c r="H418" s="36" t="e">
        <f t="shared" si="146"/>
        <v>#N/A</v>
      </c>
      <c r="I418" s="36" t="str">
        <f t="shared" si="146"/>
        <v>Jun</v>
      </c>
      <c r="J418" s="36" t="str">
        <f t="shared" si="146"/>
        <v>FY25</v>
      </c>
      <c r="K418" s="36" t="str">
        <f t="shared" si="146"/>
        <v>FCCS_Other Data</v>
      </c>
      <c r="L418" s="36" t="str">
        <f t="shared" si="146"/>
        <v>FCCS_No Intercompany</v>
      </c>
      <c r="M418" s="36" t="s">
        <v>419</v>
      </c>
      <c r="N418" s="36" t="str">
        <f t="shared" si="146"/>
        <v>No Custom2</v>
      </c>
      <c r="O418" s="36" t="str">
        <f t="shared" si="146"/>
        <v>No Custom3</v>
      </c>
      <c r="P418" s="36" t="str">
        <f t="shared" si="149"/>
        <v>CA_EXP</v>
      </c>
      <c r="Q418" s="36" t="str">
        <f t="shared" si="147"/>
        <v>Actual</v>
      </c>
      <c r="R418" s="36" t="str">
        <f t="shared" si="147"/>
        <v>FCCS_YTD_Input</v>
      </c>
      <c r="S418" s="36" t="str">
        <f t="shared" si="147"/>
        <v>No Custom4</v>
      </c>
      <c r="T418" s="36" t="str">
        <f t="shared" si="135"/>
        <v>FCCS_Entity Input</v>
      </c>
    </row>
    <row r="419" spans="1:20" x14ac:dyDescent="0.25">
      <c r="A419" s="541" t="s">
        <v>998</v>
      </c>
      <c r="B419" s="541" t="s">
        <v>273</v>
      </c>
      <c r="C419" s="532" t="str">
        <f t="shared" si="148"/>
        <v>Exp</v>
      </c>
      <c r="D419" s="533" t="str">
        <f>[1]!HsSetValue(E419,"FCC","Scenario#"&amp;Q419&amp;";Years#"&amp;J419&amp;";Period#"&amp;I419&amp;";View#"&amp;R419&amp;";Entity#"&amp;H419&amp;";Data Source#"&amp;K419&amp;";Account#"&amp;F419&amp;";Intercompany#"&amp;L419&amp;";Movement#"&amp;P419&amp;";Consolidation#"&amp;T419&amp;";Custom1#"&amp;M419&amp;";Custom2#"&amp;N419&amp;";Custom3#"&amp;O419&amp;";Custom4#"&amp;S419&amp;"")</f>
        <v>#Invalid Syntax</v>
      </c>
      <c r="E419" s="540">
        <f>(Depreciation!$H$44)*-1</f>
        <v>0</v>
      </c>
      <c r="F419" s="36">
        <f>+$F$163</f>
        <v>1579400</v>
      </c>
      <c r="G419" s="36" t="s">
        <v>1005</v>
      </c>
      <c r="H419" s="36" t="e">
        <f t="shared" si="146"/>
        <v>#N/A</v>
      </c>
      <c r="I419" s="36" t="str">
        <f t="shared" si="146"/>
        <v>Jun</v>
      </c>
      <c r="J419" s="36" t="str">
        <f t="shared" si="146"/>
        <v>FY25</v>
      </c>
      <c r="K419" s="36" t="str">
        <f t="shared" si="146"/>
        <v>FCCS_Other Data</v>
      </c>
      <c r="L419" s="36" t="str">
        <f t="shared" si="146"/>
        <v>FCCS_No Intercompany</v>
      </c>
      <c r="M419" s="36" t="s">
        <v>419</v>
      </c>
      <c r="N419" s="36" t="str">
        <f t="shared" si="146"/>
        <v>No Custom2</v>
      </c>
      <c r="O419" s="36" t="str">
        <f t="shared" si="146"/>
        <v>No Custom3</v>
      </c>
      <c r="P419" s="36" t="str">
        <f t="shared" si="149"/>
        <v>CA_EXP</v>
      </c>
      <c r="Q419" s="36" t="str">
        <f t="shared" si="147"/>
        <v>Actual</v>
      </c>
      <c r="R419" s="36" t="str">
        <f t="shared" si="147"/>
        <v>FCCS_YTD_Input</v>
      </c>
      <c r="S419" s="36" t="str">
        <f t="shared" si="147"/>
        <v>No Custom4</v>
      </c>
      <c r="T419" s="36" t="str">
        <f t="shared" si="135"/>
        <v>FCCS_Entity Input</v>
      </c>
    </row>
    <row r="420" spans="1:20" x14ac:dyDescent="0.25">
      <c r="A420" s="541" t="s">
        <v>998</v>
      </c>
      <c r="B420" s="541" t="s">
        <v>974</v>
      </c>
      <c r="C420" s="532" t="str">
        <f t="shared" si="148"/>
        <v>Exp</v>
      </c>
      <c r="D420" s="533" t="str">
        <f>[1]!HsSetValue(E420,"FCC","Scenario#"&amp;Q420&amp;";Years#"&amp;J420&amp;";Period#"&amp;I420&amp;";View#"&amp;R420&amp;";Entity#"&amp;H420&amp;";Data Source#"&amp;K420&amp;";Account#"&amp;F420&amp;";Intercompany#"&amp;L420&amp;";Movement#"&amp;P420&amp;";Consolidation#"&amp;T420&amp;";Custom1#"&amp;M420&amp;";Custom2#"&amp;N420&amp;";Custom3#"&amp;O420&amp;";Custom4#"&amp;S420&amp;"")</f>
        <v>#Invalid Syntax</v>
      </c>
      <c r="E420" s="540">
        <f>(Depreciation!$H$46)*-1</f>
        <v>0</v>
      </c>
      <c r="F420" s="36">
        <f>+$F$164</f>
        <v>1579410</v>
      </c>
      <c r="G420" s="36" t="s">
        <v>1006</v>
      </c>
      <c r="H420" s="36" t="e">
        <f t="shared" si="146"/>
        <v>#N/A</v>
      </c>
      <c r="I420" s="36" t="str">
        <f t="shared" si="146"/>
        <v>Jun</v>
      </c>
      <c r="J420" s="36" t="str">
        <f t="shared" si="146"/>
        <v>FY25</v>
      </c>
      <c r="K420" s="36" t="str">
        <f t="shared" si="146"/>
        <v>FCCS_Other Data</v>
      </c>
      <c r="L420" s="36" t="str">
        <f t="shared" si="146"/>
        <v>FCCS_No Intercompany</v>
      </c>
      <c r="M420" s="36" t="s">
        <v>419</v>
      </c>
      <c r="N420" s="36" t="str">
        <f t="shared" si="146"/>
        <v>No Custom2</v>
      </c>
      <c r="O420" s="36" t="str">
        <f t="shared" si="146"/>
        <v>No Custom3</v>
      </c>
      <c r="P420" s="36" t="str">
        <f t="shared" si="149"/>
        <v>CA_EXP</v>
      </c>
      <c r="Q420" s="36" t="str">
        <f t="shared" si="147"/>
        <v>Actual</v>
      </c>
      <c r="R420" s="36" t="str">
        <f t="shared" si="147"/>
        <v>FCCS_YTD_Input</v>
      </c>
      <c r="S420" s="36" t="str">
        <f t="shared" si="147"/>
        <v>No Custom4</v>
      </c>
      <c r="T420" s="36" t="str">
        <f t="shared" si="135"/>
        <v>FCCS_Entity Input</v>
      </c>
    </row>
    <row r="421" spans="1:20" x14ac:dyDescent="0.25">
      <c r="A421" s="541" t="s">
        <v>998</v>
      </c>
      <c r="B421" s="541" t="s">
        <v>976</v>
      </c>
      <c r="C421" s="532" t="str">
        <f t="shared" si="148"/>
        <v>Exp</v>
      </c>
      <c r="D421" s="533" t="str">
        <f>[1]!HsSetValue(E421,"FCC","Scenario#"&amp;Q421&amp;";Years#"&amp;J421&amp;";Period#"&amp;I421&amp;";View#"&amp;R421&amp;";Entity#"&amp;H421&amp;";Data Source#"&amp;K421&amp;";Account#"&amp;F421&amp;";Intercompany#"&amp;L421&amp;";Movement#"&amp;P421&amp;";Consolidation#"&amp;T421&amp;";Custom1#"&amp;M421&amp;";Custom2#"&amp;N421&amp;";Custom3#"&amp;O421&amp;";Custom4#"&amp;S421&amp;"")</f>
        <v>#Invalid Syntax</v>
      </c>
      <c r="E421" s="540">
        <f>(Depreciation!$H$47)*-1</f>
        <v>0</v>
      </c>
      <c r="F421" s="36">
        <f>+$F$165</f>
        <v>1579420</v>
      </c>
      <c r="G421" s="36" t="s">
        <v>1007</v>
      </c>
      <c r="H421" s="36" t="e">
        <f t="shared" si="146"/>
        <v>#N/A</v>
      </c>
      <c r="I421" s="36" t="str">
        <f t="shared" si="146"/>
        <v>Jun</v>
      </c>
      <c r="J421" s="36" t="str">
        <f t="shared" si="146"/>
        <v>FY25</v>
      </c>
      <c r="K421" s="36" t="str">
        <f t="shared" si="146"/>
        <v>FCCS_Other Data</v>
      </c>
      <c r="L421" s="36" t="str">
        <f t="shared" si="146"/>
        <v>FCCS_No Intercompany</v>
      </c>
      <c r="M421" s="36" t="s">
        <v>419</v>
      </c>
      <c r="N421" s="36" t="str">
        <f t="shared" si="146"/>
        <v>No Custom2</v>
      </c>
      <c r="O421" s="36" t="str">
        <f t="shared" si="146"/>
        <v>No Custom3</v>
      </c>
      <c r="P421" s="36" t="str">
        <f t="shared" si="149"/>
        <v>CA_EXP</v>
      </c>
      <c r="Q421" s="36" t="str">
        <f t="shared" si="147"/>
        <v>Actual</v>
      </c>
      <c r="R421" s="36" t="str">
        <f t="shared" si="147"/>
        <v>FCCS_YTD_Input</v>
      </c>
      <c r="S421" s="36" t="str">
        <f t="shared" si="147"/>
        <v>No Custom4</v>
      </c>
      <c r="T421" s="36" t="str">
        <f t="shared" si="135"/>
        <v>FCCS_Entity Input</v>
      </c>
    </row>
    <row r="422" spans="1:20" x14ac:dyDescent="0.25">
      <c r="D422" s="533"/>
    </row>
    <row r="423" spans="1:20" x14ac:dyDescent="0.25">
      <c r="A423" s="541" t="s">
        <v>998</v>
      </c>
      <c r="B423" s="541" t="s">
        <v>265</v>
      </c>
      <c r="C423" s="532" t="s">
        <v>989</v>
      </c>
      <c r="D423" s="533" t="str">
        <f>[1]!HsSetValue(E423,"FCC","Scenario#"&amp;Q423&amp;";Years#"&amp;J423&amp;";Period#"&amp;I423&amp;";View#"&amp;R423&amp;";Entity#"&amp;H423&amp;";Data Source#"&amp;K423&amp;";Account#"&amp;F423&amp;";Intercompany#"&amp;L423&amp;";Movement#"&amp;P423&amp;";Consolidation#"&amp;T423&amp;";Custom1#"&amp;M423&amp;";Custom2#"&amp;N423&amp;";Custom3#"&amp;O423&amp;";Custom4#"&amp;S423&amp;"")</f>
        <v>#Invalid Syntax</v>
      </c>
      <c r="E423" s="540">
        <f>(Depreciation!$J$37)*-1</f>
        <v>0</v>
      </c>
      <c r="F423" s="36">
        <f>+$F$157</f>
        <v>1579100</v>
      </c>
      <c r="G423" s="36" t="s">
        <v>999</v>
      </c>
      <c r="H423" s="36" t="e">
        <f t="shared" ref="H423:O431" si="150">+H$2</f>
        <v>#N/A</v>
      </c>
      <c r="I423" s="36" t="str">
        <f t="shared" si="150"/>
        <v>Jun</v>
      </c>
      <c r="J423" s="36" t="str">
        <f t="shared" si="150"/>
        <v>FY25</v>
      </c>
      <c r="K423" s="36" t="str">
        <f t="shared" si="150"/>
        <v>FCCS_Other Data</v>
      </c>
      <c r="L423" s="36" t="str">
        <f t="shared" si="150"/>
        <v>FCCS_No Intercompany</v>
      </c>
      <c r="M423" s="36" t="s">
        <v>419</v>
      </c>
      <c r="N423" s="36" t="str">
        <f t="shared" si="150"/>
        <v>No Custom2</v>
      </c>
      <c r="O423" s="36" t="str">
        <f t="shared" si="150"/>
        <v>No Custom3</v>
      </c>
      <c r="P423" s="532" t="s">
        <v>990</v>
      </c>
      <c r="Q423" s="36" t="str">
        <f t="shared" ref="Q423:S438" si="151">+Q$2</f>
        <v>Actual</v>
      </c>
      <c r="R423" s="36" t="str">
        <f t="shared" si="151"/>
        <v>FCCS_YTD_Input</v>
      </c>
      <c r="S423" s="36" t="str">
        <f t="shared" ref="S423:S428" si="152">+S$2</f>
        <v>No Custom4</v>
      </c>
      <c r="T423" s="36" t="str">
        <f t="shared" ref="T423:T471" si="153">T$2</f>
        <v>FCCS_Entity Input</v>
      </c>
    </row>
    <row r="424" spans="1:20" x14ac:dyDescent="0.25">
      <c r="A424" s="541" t="s">
        <v>998</v>
      </c>
      <c r="B424" s="541" t="s">
        <v>266</v>
      </c>
      <c r="C424" s="532" t="str">
        <f>+C423</f>
        <v>Lease Adj</v>
      </c>
      <c r="D424" s="533" t="str">
        <f>[1]!HsSetValue(E424,"FCC","Scenario#"&amp;Q424&amp;";Years#"&amp;J424&amp;";Period#"&amp;I424&amp;";View#"&amp;R424&amp;";Entity#"&amp;H424&amp;";Data Source#"&amp;K424&amp;";Account#"&amp;F424&amp;";Intercompany#"&amp;L424&amp;";Movement#"&amp;P424&amp;";Consolidation#"&amp;T424&amp;";Custom1#"&amp;M424&amp;";Custom2#"&amp;N424&amp;";Custom3#"&amp;O424&amp;";Custom4#"&amp;S424&amp;"")</f>
        <v>#Invalid Syntax</v>
      </c>
      <c r="E424" s="540">
        <f>(Depreciation!$J$38)*-1</f>
        <v>0</v>
      </c>
      <c r="F424" s="36">
        <f>+$F$158</f>
        <v>1579200</v>
      </c>
      <c r="G424" s="36" t="s">
        <v>1000</v>
      </c>
      <c r="H424" s="36" t="e">
        <f t="shared" si="150"/>
        <v>#N/A</v>
      </c>
      <c r="I424" s="36" t="str">
        <f t="shared" si="150"/>
        <v>Jun</v>
      </c>
      <c r="J424" s="36" t="str">
        <f t="shared" si="150"/>
        <v>FY25</v>
      </c>
      <c r="K424" s="36" t="str">
        <f t="shared" si="150"/>
        <v>FCCS_Other Data</v>
      </c>
      <c r="L424" s="36" t="str">
        <f t="shared" si="150"/>
        <v>FCCS_No Intercompany</v>
      </c>
      <c r="M424" s="36" t="s">
        <v>419</v>
      </c>
      <c r="N424" s="36" t="str">
        <f t="shared" si="150"/>
        <v>No Custom2</v>
      </c>
      <c r="O424" s="36" t="str">
        <f t="shared" si="150"/>
        <v>No Custom3</v>
      </c>
      <c r="P424" s="36" t="str">
        <f>+P423</f>
        <v>CA_LEASEADJ</v>
      </c>
      <c r="Q424" s="36" t="str">
        <f t="shared" si="151"/>
        <v>Actual</v>
      </c>
      <c r="R424" s="36" t="str">
        <f t="shared" si="151"/>
        <v>FCCS_YTD_Input</v>
      </c>
      <c r="S424" s="36" t="str">
        <f t="shared" si="152"/>
        <v>No Custom4</v>
      </c>
      <c r="T424" s="36" t="str">
        <f t="shared" si="153"/>
        <v>FCCS_Entity Input</v>
      </c>
    </row>
    <row r="425" spans="1:20" x14ac:dyDescent="0.25">
      <c r="A425" s="541" t="s">
        <v>998</v>
      </c>
      <c r="B425" s="541" t="s">
        <v>267</v>
      </c>
      <c r="C425" s="532" t="str">
        <f t="shared" ref="C425:C431" si="154">+C424</f>
        <v>Lease Adj</v>
      </c>
      <c r="D425" s="533" t="str">
        <f>[1]!HsSetValue(E425,"FCC","Scenario#"&amp;Q425&amp;";Years#"&amp;J425&amp;";Period#"&amp;I425&amp;";View#"&amp;R425&amp;";Entity#"&amp;H425&amp;";Data Source#"&amp;K425&amp;";Account#"&amp;F425&amp;";Intercompany#"&amp;L425&amp;";Movement#"&amp;P425&amp;";Consolidation#"&amp;T425&amp;";Custom1#"&amp;M425&amp;";Custom2#"&amp;N425&amp;";Custom3#"&amp;O425&amp;";Custom4#"&amp;S425&amp;"")</f>
        <v>#Invalid Syntax</v>
      </c>
      <c r="E425" s="540">
        <f>(Depreciation!$J$39)*-1</f>
        <v>0</v>
      </c>
      <c r="F425" s="36">
        <f>+$F$159</f>
        <v>1579700</v>
      </c>
      <c r="G425" s="36" t="s">
        <v>1001</v>
      </c>
      <c r="H425" s="36" t="e">
        <f t="shared" si="150"/>
        <v>#N/A</v>
      </c>
      <c r="I425" s="36" t="str">
        <f t="shared" si="150"/>
        <v>Jun</v>
      </c>
      <c r="J425" s="36" t="str">
        <f t="shared" si="150"/>
        <v>FY25</v>
      </c>
      <c r="K425" s="36" t="str">
        <f t="shared" si="150"/>
        <v>FCCS_Other Data</v>
      </c>
      <c r="L425" s="36" t="str">
        <f t="shared" si="150"/>
        <v>FCCS_No Intercompany</v>
      </c>
      <c r="M425" s="36" t="s">
        <v>419</v>
      </c>
      <c r="N425" s="36" t="str">
        <f t="shared" si="150"/>
        <v>No Custom2</v>
      </c>
      <c r="O425" s="36" t="str">
        <f t="shared" si="150"/>
        <v>No Custom3</v>
      </c>
      <c r="P425" s="36" t="str">
        <f t="shared" ref="P425:P431" si="155">+P424</f>
        <v>CA_LEASEADJ</v>
      </c>
      <c r="Q425" s="36" t="str">
        <f t="shared" si="151"/>
        <v>Actual</v>
      </c>
      <c r="R425" s="36" t="str">
        <f t="shared" si="151"/>
        <v>FCCS_YTD_Input</v>
      </c>
      <c r="S425" s="36" t="str">
        <f t="shared" si="152"/>
        <v>No Custom4</v>
      </c>
      <c r="T425" s="36" t="str">
        <f t="shared" si="153"/>
        <v>FCCS_Entity Input</v>
      </c>
    </row>
    <row r="426" spans="1:20" x14ac:dyDescent="0.25">
      <c r="A426" s="541" t="s">
        <v>998</v>
      </c>
      <c r="B426" s="541" t="s">
        <v>323</v>
      </c>
      <c r="C426" s="532" t="str">
        <f t="shared" si="154"/>
        <v>Lease Adj</v>
      </c>
      <c r="D426" s="533" t="str">
        <f>[1]!HsSetValue(E426,"FCC","Scenario#"&amp;Q426&amp;";Years#"&amp;J426&amp;";Period#"&amp;I426&amp;";View#"&amp;R426&amp;";Entity#"&amp;H426&amp;";Data Source#"&amp;K426&amp;";Account#"&amp;F426&amp;";Intercompany#"&amp;L426&amp;";Movement#"&amp;P426&amp;";Consolidation#"&amp;T426&amp;";Custom1#"&amp;M426&amp;";Custom2#"&amp;N426&amp;";Custom3#"&amp;O426&amp;";Custom4#"&amp;S426&amp;"")</f>
        <v>#Invalid Syntax</v>
      </c>
      <c r="E426" s="540">
        <f>(Depreciation!$J$40)*-1</f>
        <v>0</v>
      </c>
      <c r="F426" s="36">
        <f>+$F$160</f>
        <v>1579300</v>
      </c>
      <c r="G426" s="36" t="s">
        <v>1002</v>
      </c>
      <c r="H426" s="36" t="e">
        <f t="shared" si="150"/>
        <v>#N/A</v>
      </c>
      <c r="I426" s="36" t="str">
        <f t="shared" si="150"/>
        <v>Jun</v>
      </c>
      <c r="J426" s="36" t="str">
        <f t="shared" si="150"/>
        <v>FY25</v>
      </c>
      <c r="K426" s="36" t="str">
        <f t="shared" si="150"/>
        <v>FCCS_Other Data</v>
      </c>
      <c r="L426" s="36" t="str">
        <f t="shared" si="150"/>
        <v>FCCS_No Intercompany</v>
      </c>
      <c r="M426" s="36" t="s">
        <v>419</v>
      </c>
      <c r="N426" s="36" t="str">
        <f t="shared" si="150"/>
        <v>No Custom2</v>
      </c>
      <c r="O426" s="36" t="str">
        <f t="shared" si="150"/>
        <v>No Custom3</v>
      </c>
      <c r="P426" s="36" t="str">
        <f t="shared" si="155"/>
        <v>CA_LEASEADJ</v>
      </c>
      <c r="Q426" s="36" t="str">
        <f t="shared" si="151"/>
        <v>Actual</v>
      </c>
      <c r="R426" s="36" t="str">
        <f t="shared" si="151"/>
        <v>FCCS_YTD_Input</v>
      </c>
      <c r="S426" s="36" t="str">
        <f t="shared" si="152"/>
        <v>No Custom4</v>
      </c>
      <c r="T426" s="36" t="str">
        <f t="shared" si="153"/>
        <v>FCCS_Entity Input</v>
      </c>
    </row>
    <row r="427" spans="1:20" x14ac:dyDescent="0.25">
      <c r="A427" s="541" t="s">
        <v>998</v>
      </c>
      <c r="B427" s="541" t="s">
        <v>269</v>
      </c>
      <c r="C427" s="532" t="str">
        <f t="shared" si="154"/>
        <v>Lease Adj</v>
      </c>
      <c r="D427" s="533" t="str">
        <f>[1]!HsSetValue(E427,"FCC","Scenario#"&amp;Q427&amp;";Years#"&amp;J427&amp;";Period#"&amp;I427&amp;";View#"&amp;R427&amp;";Entity#"&amp;H427&amp;";Data Source#"&amp;K427&amp;";Account#"&amp;F427&amp;";Intercompany#"&amp;L427&amp;";Movement#"&amp;P427&amp;";Consolidation#"&amp;T427&amp;";Custom1#"&amp;M427&amp;";Custom2#"&amp;N427&amp;";Custom3#"&amp;O427&amp;";Custom4#"&amp;S427&amp;"")</f>
        <v>#Invalid Syntax</v>
      </c>
      <c r="E427" s="540">
        <f>(Depreciation!$J$41)*-1</f>
        <v>0</v>
      </c>
      <c r="F427" s="36">
        <f>+$F$161</f>
        <v>1579500</v>
      </c>
      <c r="G427" s="36" t="s">
        <v>1003</v>
      </c>
      <c r="H427" s="36" t="e">
        <f t="shared" si="150"/>
        <v>#N/A</v>
      </c>
      <c r="I427" s="36" t="str">
        <f t="shared" si="150"/>
        <v>Jun</v>
      </c>
      <c r="J427" s="36" t="str">
        <f t="shared" si="150"/>
        <v>FY25</v>
      </c>
      <c r="K427" s="36" t="str">
        <f t="shared" si="150"/>
        <v>FCCS_Other Data</v>
      </c>
      <c r="L427" s="36" t="str">
        <f t="shared" si="150"/>
        <v>FCCS_No Intercompany</v>
      </c>
      <c r="M427" s="36" t="s">
        <v>419</v>
      </c>
      <c r="N427" s="36" t="str">
        <f t="shared" si="150"/>
        <v>No Custom2</v>
      </c>
      <c r="O427" s="36" t="str">
        <f t="shared" si="150"/>
        <v>No Custom3</v>
      </c>
      <c r="P427" s="36" t="str">
        <f t="shared" si="155"/>
        <v>CA_LEASEADJ</v>
      </c>
      <c r="Q427" s="36" t="str">
        <f t="shared" si="151"/>
        <v>Actual</v>
      </c>
      <c r="R427" s="36" t="str">
        <f t="shared" si="151"/>
        <v>FCCS_YTD_Input</v>
      </c>
      <c r="S427" s="36" t="str">
        <f t="shared" si="152"/>
        <v>No Custom4</v>
      </c>
      <c r="T427" s="36" t="str">
        <f t="shared" si="153"/>
        <v>FCCS_Entity Input</v>
      </c>
    </row>
    <row r="428" spans="1:20" x14ac:dyDescent="0.25">
      <c r="A428" s="541" t="s">
        <v>998</v>
      </c>
      <c r="B428" s="541" t="s">
        <v>271</v>
      </c>
      <c r="C428" s="532" t="str">
        <f t="shared" si="154"/>
        <v>Lease Adj</v>
      </c>
      <c r="D428" s="533" t="str">
        <f>[1]!HsSetValue(E428,"FCC","Scenario#"&amp;Q428&amp;";Years#"&amp;J428&amp;";Period#"&amp;I428&amp;";View#"&amp;R428&amp;";Entity#"&amp;H428&amp;";Data Source#"&amp;K428&amp;";Account#"&amp;F428&amp;";Intercompany#"&amp;L428&amp;";Movement#"&amp;P428&amp;";Consolidation#"&amp;T428&amp;";Custom1#"&amp;M428&amp;";Custom2#"&amp;N428&amp;";Custom3#"&amp;O428&amp;";Custom4#"&amp;S428&amp;"")</f>
        <v>#Invalid Syntax</v>
      </c>
      <c r="E428" s="540">
        <f>(Depreciation!$J$42)*-1</f>
        <v>0</v>
      </c>
      <c r="F428" s="36">
        <f>+$F$162</f>
        <v>1579600</v>
      </c>
      <c r="G428" s="36" t="s">
        <v>1004</v>
      </c>
      <c r="H428" s="36" t="e">
        <f t="shared" si="150"/>
        <v>#N/A</v>
      </c>
      <c r="I428" s="36" t="str">
        <f t="shared" si="150"/>
        <v>Jun</v>
      </c>
      <c r="J428" s="36" t="str">
        <f t="shared" si="150"/>
        <v>FY25</v>
      </c>
      <c r="K428" s="36" t="str">
        <f t="shared" si="150"/>
        <v>FCCS_Other Data</v>
      </c>
      <c r="L428" s="36" t="str">
        <f t="shared" si="150"/>
        <v>FCCS_No Intercompany</v>
      </c>
      <c r="M428" s="36" t="s">
        <v>419</v>
      </c>
      <c r="N428" s="36" t="str">
        <f t="shared" si="150"/>
        <v>No Custom2</v>
      </c>
      <c r="O428" s="36" t="str">
        <f t="shared" si="150"/>
        <v>No Custom3</v>
      </c>
      <c r="P428" s="36" t="str">
        <f t="shared" si="155"/>
        <v>CA_LEASEADJ</v>
      </c>
      <c r="Q428" s="36" t="str">
        <f t="shared" si="151"/>
        <v>Actual</v>
      </c>
      <c r="R428" s="36" t="str">
        <f t="shared" si="151"/>
        <v>FCCS_YTD_Input</v>
      </c>
      <c r="S428" s="36" t="str">
        <f t="shared" si="152"/>
        <v>No Custom4</v>
      </c>
      <c r="T428" s="36" t="str">
        <f t="shared" si="153"/>
        <v>FCCS_Entity Input</v>
      </c>
    </row>
    <row r="429" spans="1:20" x14ac:dyDescent="0.25">
      <c r="A429" s="541" t="s">
        <v>998</v>
      </c>
      <c r="B429" s="541" t="s">
        <v>273</v>
      </c>
      <c r="C429" s="532" t="str">
        <f t="shared" si="154"/>
        <v>Lease Adj</v>
      </c>
      <c r="D429" s="533" t="str">
        <f>[1]!HsSetValue(E429,"FCC","Scenario#"&amp;Q429&amp;";Years#"&amp;J429&amp;";Period#"&amp;I429&amp;";View#"&amp;R429&amp;";Entity#"&amp;H429&amp;";Data Source#"&amp;K429&amp;";Account#"&amp;F429&amp;";Intercompany#"&amp;L429&amp;";Movement#"&amp;P429&amp;";Consolidation#"&amp;T429&amp;";Custom1#"&amp;M429&amp;";Custom2#"&amp;N429&amp;";Custom3#"&amp;O429&amp;";Custom4#"&amp;S429&amp;"")</f>
        <v>#Invalid Syntax</v>
      </c>
      <c r="E429" s="540">
        <f>(Depreciation!$J$44)*-1</f>
        <v>0</v>
      </c>
      <c r="F429" s="36">
        <f>+$F$163</f>
        <v>1579400</v>
      </c>
      <c r="G429" s="36" t="s">
        <v>1005</v>
      </c>
      <c r="H429" s="36" t="e">
        <f t="shared" si="150"/>
        <v>#N/A</v>
      </c>
      <c r="I429" s="36" t="str">
        <f t="shared" si="150"/>
        <v>Jun</v>
      </c>
      <c r="J429" s="36" t="str">
        <f t="shared" si="150"/>
        <v>FY25</v>
      </c>
      <c r="K429" s="36" t="str">
        <f t="shared" si="150"/>
        <v>FCCS_Other Data</v>
      </c>
      <c r="L429" s="36" t="str">
        <f t="shared" si="150"/>
        <v>FCCS_No Intercompany</v>
      </c>
      <c r="M429" s="36" t="s">
        <v>419</v>
      </c>
      <c r="N429" s="36" t="str">
        <f t="shared" si="150"/>
        <v>No Custom2</v>
      </c>
      <c r="O429" s="36" t="str">
        <f t="shared" si="150"/>
        <v>No Custom3</v>
      </c>
      <c r="P429" s="36" t="str">
        <f t="shared" si="155"/>
        <v>CA_LEASEADJ</v>
      </c>
      <c r="Q429" s="36" t="str">
        <f t="shared" si="151"/>
        <v>Actual</v>
      </c>
      <c r="R429" s="36" t="str">
        <f t="shared" si="151"/>
        <v>FCCS_YTD_Input</v>
      </c>
      <c r="S429" s="36" t="str">
        <f t="shared" si="151"/>
        <v>No Custom4</v>
      </c>
      <c r="T429" s="36" t="str">
        <f t="shared" si="153"/>
        <v>FCCS_Entity Input</v>
      </c>
    </row>
    <row r="430" spans="1:20" x14ac:dyDescent="0.25">
      <c r="A430" s="541" t="s">
        <v>998</v>
      </c>
      <c r="B430" s="541" t="s">
        <v>974</v>
      </c>
      <c r="C430" s="532" t="str">
        <f t="shared" si="154"/>
        <v>Lease Adj</v>
      </c>
      <c r="D430" s="533" t="str">
        <f>[1]!HsSetValue(E430,"FCC","Scenario#"&amp;Q430&amp;";Years#"&amp;J430&amp;";Period#"&amp;I430&amp;";View#"&amp;R430&amp;";Entity#"&amp;H430&amp;";Data Source#"&amp;K430&amp;";Account#"&amp;F430&amp;";Intercompany#"&amp;L430&amp;";Movement#"&amp;P430&amp;";Consolidation#"&amp;T430&amp;";Custom1#"&amp;M430&amp;";Custom2#"&amp;N430&amp;";Custom3#"&amp;O430&amp;";Custom4#"&amp;S430&amp;"")</f>
        <v>#Invalid Syntax</v>
      </c>
      <c r="E430" s="540">
        <f>(Depreciation!$J$46)*-1</f>
        <v>0</v>
      </c>
      <c r="F430" s="36">
        <f>+$F$164</f>
        <v>1579410</v>
      </c>
      <c r="G430" s="36" t="s">
        <v>1006</v>
      </c>
      <c r="H430" s="36" t="e">
        <f t="shared" si="150"/>
        <v>#N/A</v>
      </c>
      <c r="I430" s="36" t="str">
        <f t="shared" si="150"/>
        <v>Jun</v>
      </c>
      <c r="J430" s="36" t="str">
        <f t="shared" si="150"/>
        <v>FY25</v>
      </c>
      <c r="K430" s="36" t="str">
        <f t="shared" si="150"/>
        <v>FCCS_Other Data</v>
      </c>
      <c r="L430" s="36" t="str">
        <f t="shared" si="150"/>
        <v>FCCS_No Intercompany</v>
      </c>
      <c r="M430" s="36" t="s">
        <v>419</v>
      </c>
      <c r="N430" s="36" t="str">
        <f t="shared" si="150"/>
        <v>No Custom2</v>
      </c>
      <c r="O430" s="36" t="str">
        <f t="shared" si="150"/>
        <v>No Custom3</v>
      </c>
      <c r="P430" s="36" t="str">
        <f t="shared" si="155"/>
        <v>CA_LEASEADJ</v>
      </c>
      <c r="Q430" s="36" t="str">
        <f t="shared" si="151"/>
        <v>Actual</v>
      </c>
      <c r="R430" s="36" t="str">
        <f t="shared" si="151"/>
        <v>FCCS_YTD_Input</v>
      </c>
      <c r="S430" s="36" t="str">
        <f t="shared" si="151"/>
        <v>No Custom4</v>
      </c>
      <c r="T430" s="36" t="str">
        <f t="shared" si="153"/>
        <v>FCCS_Entity Input</v>
      </c>
    </row>
    <row r="431" spans="1:20" x14ac:dyDescent="0.25">
      <c r="A431" s="541" t="s">
        <v>998</v>
      </c>
      <c r="B431" s="541" t="s">
        <v>976</v>
      </c>
      <c r="C431" s="532" t="str">
        <f t="shared" si="154"/>
        <v>Lease Adj</v>
      </c>
      <c r="D431" s="533" t="str">
        <f>[1]!HsSetValue(E431,"FCC","Scenario#"&amp;Q431&amp;";Years#"&amp;J431&amp;";Period#"&amp;I431&amp;";View#"&amp;R431&amp;";Entity#"&amp;H431&amp;";Data Source#"&amp;K431&amp;";Account#"&amp;F431&amp;";Intercompany#"&amp;L431&amp;";Movement#"&amp;P431&amp;";Consolidation#"&amp;T431&amp;";Custom1#"&amp;M431&amp;";Custom2#"&amp;N431&amp;";Custom3#"&amp;O431&amp;";Custom4#"&amp;S431&amp;"")</f>
        <v>#Invalid Syntax</v>
      </c>
      <c r="E431" s="540">
        <f>(Depreciation!$J$47)*-1</f>
        <v>0</v>
      </c>
      <c r="F431" s="36">
        <f>+$F$165</f>
        <v>1579420</v>
      </c>
      <c r="G431" s="36" t="s">
        <v>1007</v>
      </c>
      <c r="H431" s="36" t="e">
        <f t="shared" si="150"/>
        <v>#N/A</v>
      </c>
      <c r="I431" s="36" t="str">
        <f t="shared" si="150"/>
        <v>Jun</v>
      </c>
      <c r="J431" s="36" t="str">
        <f t="shared" si="150"/>
        <v>FY25</v>
      </c>
      <c r="K431" s="36" t="str">
        <f t="shared" si="150"/>
        <v>FCCS_Other Data</v>
      </c>
      <c r="L431" s="36" t="str">
        <f t="shared" si="150"/>
        <v>FCCS_No Intercompany</v>
      </c>
      <c r="M431" s="36" t="s">
        <v>419</v>
      </c>
      <c r="N431" s="36" t="str">
        <f t="shared" si="150"/>
        <v>No Custom2</v>
      </c>
      <c r="O431" s="36" t="str">
        <f t="shared" si="150"/>
        <v>No Custom3</v>
      </c>
      <c r="P431" s="36" t="str">
        <f t="shared" si="155"/>
        <v>CA_LEASEADJ</v>
      </c>
      <c r="Q431" s="36" t="str">
        <f t="shared" si="151"/>
        <v>Actual</v>
      </c>
      <c r="R431" s="36" t="str">
        <f t="shared" si="151"/>
        <v>FCCS_YTD_Input</v>
      </c>
      <c r="S431" s="36" t="str">
        <f t="shared" si="151"/>
        <v>No Custom4</v>
      </c>
      <c r="T431" s="36" t="str">
        <f t="shared" si="153"/>
        <v>FCCS_Entity Input</v>
      </c>
    </row>
    <row r="432" spans="1:20" x14ac:dyDescent="0.25">
      <c r="D432" s="533"/>
    </row>
    <row r="433" spans="1:20" x14ac:dyDescent="0.25">
      <c r="A433" s="541" t="s">
        <v>998</v>
      </c>
      <c r="B433" s="541" t="s">
        <v>265</v>
      </c>
      <c r="C433" s="532" t="s">
        <v>991</v>
      </c>
      <c r="D433" s="533" t="str">
        <f>[1]!HsSetValue(E433,"FCC","Scenario#"&amp;Q433&amp;";Years#"&amp;J433&amp;";Period#"&amp;I433&amp;";View#"&amp;R433&amp;";Entity#"&amp;H433&amp;";Data Source#"&amp;K433&amp;";Account#"&amp;F433&amp;";Intercompany#"&amp;L433&amp;";Movement#"&amp;P433&amp;";Consolidation#"&amp;T433&amp;";Custom1#"&amp;M433&amp;";Custom2#"&amp;N433&amp;";Custom3#"&amp;O433&amp;";Custom4#"&amp;S433&amp;"")</f>
        <v>#Invalid Syntax</v>
      </c>
      <c r="E433" s="540">
        <f>(Depreciation!$K$37)*-1</f>
        <v>0</v>
      </c>
      <c r="F433" s="36">
        <f>+$F$157</f>
        <v>1579100</v>
      </c>
      <c r="G433" s="36" t="s">
        <v>999</v>
      </c>
      <c r="H433" s="36" t="e">
        <f t="shared" ref="H433:O441" si="156">+H$2</f>
        <v>#N/A</v>
      </c>
      <c r="I433" s="36" t="str">
        <f t="shared" si="156"/>
        <v>Jun</v>
      </c>
      <c r="J433" s="36" t="str">
        <f t="shared" si="156"/>
        <v>FY25</v>
      </c>
      <c r="K433" s="36" t="str">
        <f t="shared" si="156"/>
        <v>FCCS_Other Data</v>
      </c>
      <c r="L433" s="36" t="str">
        <f t="shared" si="156"/>
        <v>FCCS_No Intercompany</v>
      </c>
      <c r="M433" s="36" t="s">
        <v>419</v>
      </c>
      <c r="N433" s="36" t="str">
        <f t="shared" si="156"/>
        <v>No Custom2</v>
      </c>
      <c r="O433" s="36" t="str">
        <f t="shared" si="156"/>
        <v>No Custom3</v>
      </c>
      <c r="P433" s="532" t="s">
        <v>992</v>
      </c>
      <c r="Q433" s="36" t="str">
        <f t="shared" ref="Q433:S448" si="157">+Q$2</f>
        <v>Actual</v>
      </c>
      <c r="R433" s="36" t="str">
        <f t="shared" si="157"/>
        <v>FCCS_YTD_Input</v>
      </c>
      <c r="S433" s="36" t="str">
        <f t="shared" si="151"/>
        <v>No Custom4</v>
      </c>
      <c r="T433" s="36" t="str">
        <f t="shared" si="153"/>
        <v>FCCS_Entity Input</v>
      </c>
    </row>
    <row r="434" spans="1:20" x14ac:dyDescent="0.25">
      <c r="A434" s="541" t="s">
        <v>998</v>
      </c>
      <c r="B434" s="541" t="s">
        <v>266</v>
      </c>
      <c r="C434" s="532" t="str">
        <f>+C433</f>
        <v>Retire</v>
      </c>
      <c r="D434" s="533" t="str">
        <f>[1]!HsSetValue(E434,"FCC","Scenario#"&amp;Q434&amp;";Years#"&amp;J434&amp;";Period#"&amp;I434&amp;";View#"&amp;R434&amp;";Entity#"&amp;H434&amp;";Data Source#"&amp;K434&amp;";Account#"&amp;F434&amp;";Intercompany#"&amp;L434&amp;";Movement#"&amp;P434&amp;";Consolidation#"&amp;T434&amp;";Custom1#"&amp;M434&amp;";Custom2#"&amp;N434&amp;";Custom3#"&amp;O434&amp;";Custom4#"&amp;S434&amp;"")</f>
        <v>#Invalid Syntax</v>
      </c>
      <c r="E434" s="540">
        <f>(Depreciation!$K$38)*-1</f>
        <v>0</v>
      </c>
      <c r="F434" s="36">
        <f>+$F$158</f>
        <v>1579200</v>
      </c>
      <c r="G434" s="36" t="s">
        <v>1000</v>
      </c>
      <c r="H434" s="36" t="e">
        <f t="shared" si="156"/>
        <v>#N/A</v>
      </c>
      <c r="I434" s="36" t="str">
        <f t="shared" si="156"/>
        <v>Jun</v>
      </c>
      <c r="J434" s="36" t="str">
        <f t="shared" si="156"/>
        <v>FY25</v>
      </c>
      <c r="K434" s="36" t="str">
        <f t="shared" si="156"/>
        <v>FCCS_Other Data</v>
      </c>
      <c r="L434" s="36" t="str">
        <f t="shared" si="156"/>
        <v>FCCS_No Intercompany</v>
      </c>
      <c r="M434" s="36" t="s">
        <v>419</v>
      </c>
      <c r="N434" s="36" t="str">
        <f t="shared" si="156"/>
        <v>No Custom2</v>
      </c>
      <c r="O434" s="36" t="str">
        <f t="shared" si="156"/>
        <v>No Custom3</v>
      </c>
      <c r="P434" s="36" t="str">
        <f>+P433</f>
        <v>CA_RETIRE</v>
      </c>
      <c r="Q434" s="36" t="str">
        <f t="shared" si="157"/>
        <v>Actual</v>
      </c>
      <c r="R434" s="36" t="str">
        <f t="shared" si="157"/>
        <v>FCCS_YTD_Input</v>
      </c>
      <c r="S434" s="36" t="str">
        <f t="shared" si="151"/>
        <v>No Custom4</v>
      </c>
      <c r="T434" s="36" t="str">
        <f t="shared" si="153"/>
        <v>FCCS_Entity Input</v>
      </c>
    </row>
    <row r="435" spans="1:20" x14ac:dyDescent="0.25">
      <c r="A435" s="541" t="s">
        <v>998</v>
      </c>
      <c r="B435" s="541" t="s">
        <v>267</v>
      </c>
      <c r="C435" s="532" t="str">
        <f t="shared" ref="C435:C441" si="158">+C434</f>
        <v>Retire</v>
      </c>
      <c r="D435" s="533" t="str">
        <f>[1]!HsSetValue(E435,"FCC","Scenario#"&amp;Q435&amp;";Years#"&amp;J435&amp;";Period#"&amp;I435&amp;";View#"&amp;R435&amp;";Entity#"&amp;H435&amp;";Data Source#"&amp;K435&amp;";Account#"&amp;F435&amp;";Intercompany#"&amp;L435&amp;";Movement#"&amp;P435&amp;";Consolidation#"&amp;T435&amp;";Custom1#"&amp;M435&amp;";Custom2#"&amp;N435&amp;";Custom3#"&amp;O435&amp;";Custom4#"&amp;S435&amp;"")</f>
        <v>#Invalid Syntax</v>
      </c>
      <c r="E435" s="540">
        <f>(Depreciation!$K$39)*-1</f>
        <v>0</v>
      </c>
      <c r="F435" s="36">
        <f>+$F$159</f>
        <v>1579700</v>
      </c>
      <c r="G435" s="36" t="s">
        <v>1001</v>
      </c>
      <c r="H435" s="36" t="e">
        <f t="shared" si="156"/>
        <v>#N/A</v>
      </c>
      <c r="I435" s="36" t="str">
        <f t="shared" si="156"/>
        <v>Jun</v>
      </c>
      <c r="J435" s="36" t="str">
        <f t="shared" si="156"/>
        <v>FY25</v>
      </c>
      <c r="K435" s="36" t="str">
        <f t="shared" si="156"/>
        <v>FCCS_Other Data</v>
      </c>
      <c r="L435" s="36" t="str">
        <f t="shared" si="156"/>
        <v>FCCS_No Intercompany</v>
      </c>
      <c r="M435" s="36" t="s">
        <v>419</v>
      </c>
      <c r="N435" s="36" t="str">
        <f t="shared" si="156"/>
        <v>No Custom2</v>
      </c>
      <c r="O435" s="36" t="str">
        <f t="shared" si="156"/>
        <v>No Custom3</v>
      </c>
      <c r="P435" s="36" t="str">
        <f t="shared" ref="P435:P441" si="159">+P434</f>
        <v>CA_RETIRE</v>
      </c>
      <c r="Q435" s="36" t="str">
        <f t="shared" si="157"/>
        <v>Actual</v>
      </c>
      <c r="R435" s="36" t="str">
        <f t="shared" si="157"/>
        <v>FCCS_YTD_Input</v>
      </c>
      <c r="S435" s="36" t="str">
        <f t="shared" si="151"/>
        <v>No Custom4</v>
      </c>
      <c r="T435" s="36" t="str">
        <f t="shared" si="153"/>
        <v>FCCS_Entity Input</v>
      </c>
    </row>
    <row r="436" spans="1:20" x14ac:dyDescent="0.25">
      <c r="A436" s="541" t="s">
        <v>998</v>
      </c>
      <c r="B436" s="541" t="s">
        <v>323</v>
      </c>
      <c r="C436" s="532" t="str">
        <f t="shared" si="158"/>
        <v>Retire</v>
      </c>
      <c r="D436" s="533" t="str">
        <f>[1]!HsSetValue(E436,"FCC","Scenario#"&amp;Q436&amp;";Years#"&amp;J436&amp;";Period#"&amp;I436&amp;";View#"&amp;R436&amp;";Entity#"&amp;H436&amp;";Data Source#"&amp;K436&amp;";Account#"&amp;F436&amp;";Intercompany#"&amp;L436&amp;";Movement#"&amp;P436&amp;";Consolidation#"&amp;T436&amp;";Custom1#"&amp;M436&amp;";Custom2#"&amp;N436&amp;";Custom3#"&amp;O436&amp;";Custom4#"&amp;S436&amp;"")</f>
        <v>#Invalid Syntax</v>
      </c>
      <c r="E436" s="540">
        <f>(Depreciation!$K$40)*-1</f>
        <v>0</v>
      </c>
      <c r="F436" s="36">
        <f>+$F$160</f>
        <v>1579300</v>
      </c>
      <c r="G436" s="36" t="s">
        <v>1002</v>
      </c>
      <c r="H436" s="36" t="e">
        <f t="shared" si="156"/>
        <v>#N/A</v>
      </c>
      <c r="I436" s="36" t="str">
        <f t="shared" si="156"/>
        <v>Jun</v>
      </c>
      <c r="J436" s="36" t="str">
        <f t="shared" si="156"/>
        <v>FY25</v>
      </c>
      <c r="K436" s="36" t="str">
        <f t="shared" si="156"/>
        <v>FCCS_Other Data</v>
      </c>
      <c r="L436" s="36" t="str">
        <f t="shared" si="156"/>
        <v>FCCS_No Intercompany</v>
      </c>
      <c r="M436" s="36" t="s">
        <v>419</v>
      </c>
      <c r="N436" s="36" t="str">
        <f t="shared" si="156"/>
        <v>No Custom2</v>
      </c>
      <c r="O436" s="36" t="str">
        <f t="shared" si="156"/>
        <v>No Custom3</v>
      </c>
      <c r="P436" s="36" t="str">
        <f t="shared" si="159"/>
        <v>CA_RETIRE</v>
      </c>
      <c r="Q436" s="36" t="str">
        <f t="shared" si="157"/>
        <v>Actual</v>
      </c>
      <c r="R436" s="36" t="str">
        <f t="shared" si="157"/>
        <v>FCCS_YTD_Input</v>
      </c>
      <c r="S436" s="36" t="str">
        <f t="shared" si="151"/>
        <v>No Custom4</v>
      </c>
      <c r="T436" s="36" t="str">
        <f t="shared" si="153"/>
        <v>FCCS_Entity Input</v>
      </c>
    </row>
    <row r="437" spans="1:20" x14ac:dyDescent="0.25">
      <c r="A437" s="541" t="s">
        <v>998</v>
      </c>
      <c r="B437" s="541" t="s">
        <v>269</v>
      </c>
      <c r="C437" s="532" t="str">
        <f t="shared" si="158"/>
        <v>Retire</v>
      </c>
      <c r="D437" s="533" t="str">
        <f>[1]!HsSetValue(E437,"FCC","Scenario#"&amp;Q437&amp;";Years#"&amp;J437&amp;";Period#"&amp;I437&amp;";View#"&amp;R437&amp;";Entity#"&amp;H437&amp;";Data Source#"&amp;K437&amp;";Account#"&amp;F437&amp;";Intercompany#"&amp;L437&amp;";Movement#"&amp;P437&amp;";Consolidation#"&amp;T437&amp;";Custom1#"&amp;M437&amp;";Custom2#"&amp;N437&amp;";Custom3#"&amp;O437&amp;";Custom4#"&amp;S437&amp;"")</f>
        <v>#Invalid Syntax</v>
      </c>
      <c r="E437" s="540">
        <f>(Depreciation!$K$41)*-1</f>
        <v>0</v>
      </c>
      <c r="F437" s="36">
        <f>+$F$161</f>
        <v>1579500</v>
      </c>
      <c r="G437" s="36" t="s">
        <v>1003</v>
      </c>
      <c r="H437" s="36" t="e">
        <f t="shared" si="156"/>
        <v>#N/A</v>
      </c>
      <c r="I437" s="36" t="str">
        <f t="shared" si="156"/>
        <v>Jun</v>
      </c>
      <c r="J437" s="36" t="str">
        <f t="shared" si="156"/>
        <v>FY25</v>
      </c>
      <c r="K437" s="36" t="str">
        <f t="shared" si="156"/>
        <v>FCCS_Other Data</v>
      </c>
      <c r="L437" s="36" t="str">
        <f t="shared" si="156"/>
        <v>FCCS_No Intercompany</v>
      </c>
      <c r="M437" s="36" t="s">
        <v>419</v>
      </c>
      <c r="N437" s="36" t="str">
        <f t="shared" si="156"/>
        <v>No Custom2</v>
      </c>
      <c r="O437" s="36" t="str">
        <f t="shared" si="156"/>
        <v>No Custom3</v>
      </c>
      <c r="P437" s="36" t="str">
        <f t="shared" si="159"/>
        <v>CA_RETIRE</v>
      </c>
      <c r="Q437" s="36" t="str">
        <f t="shared" si="157"/>
        <v>Actual</v>
      </c>
      <c r="R437" s="36" t="str">
        <f t="shared" si="157"/>
        <v>FCCS_YTD_Input</v>
      </c>
      <c r="S437" s="36" t="str">
        <f t="shared" si="151"/>
        <v>No Custom4</v>
      </c>
      <c r="T437" s="36" t="str">
        <f t="shared" si="153"/>
        <v>FCCS_Entity Input</v>
      </c>
    </row>
    <row r="438" spans="1:20" x14ac:dyDescent="0.25">
      <c r="A438" s="541" t="s">
        <v>998</v>
      </c>
      <c r="B438" s="541" t="s">
        <v>271</v>
      </c>
      <c r="C438" s="532" t="str">
        <f t="shared" si="158"/>
        <v>Retire</v>
      </c>
      <c r="D438" s="533" t="str">
        <f>[1]!HsSetValue(E438,"FCC","Scenario#"&amp;Q438&amp;";Years#"&amp;J438&amp;";Period#"&amp;I438&amp;";View#"&amp;R438&amp;";Entity#"&amp;H438&amp;";Data Source#"&amp;K438&amp;";Account#"&amp;F438&amp;";Intercompany#"&amp;L438&amp;";Movement#"&amp;P438&amp;";Consolidation#"&amp;T438&amp;";Custom1#"&amp;M438&amp;";Custom2#"&amp;N438&amp;";Custom3#"&amp;O438&amp;";Custom4#"&amp;S438&amp;"")</f>
        <v>#Invalid Syntax</v>
      </c>
      <c r="E438" s="540">
        <f>(Depreciation!$K$42)*-1</f>
        <v>0</v>
      </c>
      <c r="F438" s="36">
        <f>+$F$162</f>
        <v>1579600</v>
      </c>
      <c r="G438" s="36" t="s">
        <v>1004</v>
      </c>
      <c r="H438" s="36" t="e">
        <f t="shared" si="156"/>
        <v>#N/A</v>
      </c>
      <c r="I438" s="36" t="str">
        <f t="shared" si="156"/>
        <v>Jun</v>
      </c>
      <c r="J438" s="36" t="str">
        <f t="shared" si="156"/>
        <v>FY25</v>
      </c>
      <c r="K438" s="36" t="str">
        <f t="shared" si="156"/>
        <v>FCCS_Other Data</v>
      </c>
      <c r="L438" s="36" t="str">
        <f t="shared" si="156"/>
        <v>FCCS_No Intercompany</v>
      </c>
      <c r="M438" s="36" t="s">
        <v>419</v>
      </c>
      <c r="N438" s="36" t="str">
        <f t="shared" si="156"/>
        <v>No Custom2</v>
      </c>
      <c r="O438" s="36" t="str">
        <f t="shared" si="156"/>
        <v>No Custom3</v>
      </c>
      <c r="P438" s="36" t="str">
        <f t="shared" si="159"/>
        <v>CA_RETIRE</v>
      </c>
      <c r="Q438" s="36" t="str">
        <f t="shared" si="157"/>
        <v>Actual</v>
      </c>
      <c r="R438" s="36" t="str">
        <f t="shared" si="157"/>
        <v>FCCS_YTD_Input</v>
      </c>
      <c r="S438" s="36" t="str">
        <f t="shared" si="151"/>
        <v>No Custom4</v>
      </c>
      <c r="T438" s="36" t="str">
        <f t="shared" si="153"/>
        <v>FCCS_Entity Input</v>
      </c>
    </row>
    <row r="439" spans="1:20" x14ac:dyDescent="0.25">
      <c r="A439" s="541" t="s">
        <v>998</v>
      </c>
      <c r="B439" s="541" t="s">
        <v>273</v>
      </c>
      <c r="C439" s="532" t="str">
        <f t="shared" si="158"/>
        <v>Retire</v>
      </c>
      <c r="D439" s="533" t="str">
        <f>[1]!HsSetValue(E439,"FCC","Scenario#"&amp;Q439&amp;";Years#"&amp;J439&amp;";Period#"&amp;I439&amp;";View#"&amp;R439&amp;";Entity#"&amp;H439&amp;";Data Source#"&amp;K439&amp;";Account#"&amp;F439&amp;";Intercompany#"&amp;L439&amp;";Movement#"&amp;P439&amp;";Consolidation#"&amp;T439&amp;";Custom1#"&amp;M439&amp;";Custom2#"&amp;N439&amp;";Custom3#"&amp;O439&amp;";Custom4#"&amp;S439&amp;"")</f>
        <v>#Invalid Syntax</v>
      </c>
      <c r="E439" s="540">
        <f>(Depreciation!$K$44)*-1</f>
        <v>0</v>
      </c>
      <c r="F439" s="36">
        <f>+$F$163</f>
        <v>1579400</v>
      </c>
      <c r="G439" s="36" t="s">
        <v>1005</v>
      </c>
      <c r="H439" s="36" t="e">
        <f t="shared" si="156"/>
        <v>#N/A</v>
      </c>
      <c r="I439" s="36" t="str">
        <f t="shared" si="156"/>
        <v>Jun</v>
      </c>
      <c r="J439" s="36" t="str">
        <f t="shared" si="156"/>
        <v>FY25</v>
      </c>
      <c r="K439" s="36" t="str">
        <f t="shared" si="156"/>
        <v>FCCS_Other Data</v>
      </c>
      <c r="L439" s="36" t="str">
        <f t="shared" si="156"/>
        <v>FCCS_No Intercompany</v>
      </c>
      <c r="M439" s="36" t="s">
        <v>419</v>
      </c>
      <c r="N439" s="36" t="str">
        <f t="shared" si="156"/>
        <v>No Custom2</v>
      </c>
      <c r="O439" s="36" t="str">
        <f t="shared" si="156"/>
        <v>No Custom3</v>
      </c>
      <c r="P439" s="36" t="str">
        <f t="shared" si="159"/>
        <v>CA_RETIRE</v>
      </c>
      <c r="Q439" s="36" t="str">
        <f t="shared" si="157"/>
        <v>Actual</v>
      </c>
      <c r="R439" s="36" t="str">
        <f t="shared" si="157"/>
        <v>FCCS_YTD_Input</v>
      </c>
      <c r="S439" s="36" t="str">
        <f t="shared" si="157"/>
        <v>No Custom4</v>
      </c>
      <c r="T439" s="36" t="str">
        <f t="shared" si="153"/>
        <v>FCCS_Entity Input</v>
      </c>
    </row>
    <row r="440" spans="1:20" x14ac:dyDescent="0.25">
      <c r="A440" s="541" t="s">
        <v>998</v>
      </c>
      <c r="B440" s="541" t="s">
        <v>974</v>
      </c>
      <c r="C440" s="532" t="str">
        <f t="shared" si="158"/>
        <v>Retire</v>
      </c>
      <c r="D440" s="533" t="str">
        <f>[1]!HsSetValue(E440,"FCC","Scenario#"&amp;Q440&amp;";Years#"&amp;J440&amp;";Period#"&amp;I440&amp;";View#"&amp;R440&amp;";Entity#"&amp;H440&amp;";Data Source#"&amp;K440&amp;";Account#"&amp;F440&amp;";Intercompany#"&amp;L440&amp;";Movement#"&amp;P440&amp;";Consolidation#"&amp;T440&amp;";Custom1#"&amp;M440&amp;";Custom2#"&amp;N440&amp;";Custom3#"&amp;O440&amp;";Custom4#"&amp;S440&amp;"")</f>
        <v>#Invalid Syntax</v>
      </c>
      <c r="E440" s="540">
        <f>(Depreciation!$K$46)*-1</f>
        <v>0</v>
      </c>
      <c r="F440" s="36">
        <f>+$F$164</f>
        <v>1579410</v>
      </c>
      <c r="G440" s="36" t="s">
        <v>1006</v>
      </c>
      <c r="H440" s="36" t="e">
        <f t="shared" si="156"/>
        <v>#N/A</v>
      </c>
      <c r="I440" s="36" t="str">
        <f t="shared" si="156"/>
        <v>Jun</v>
      </c>
      <c r="J440" s="36" t="str">
        <f t="shared" si="156"/>
        <v>FY25</v>
      </c>
      <c r="K440" s="36" t="str">
        <f t="shared" si="156"/>
        <v>FCCS_Other Data</v>
      </c>
      <c r="L440" s="36" t="str">
        <f t="shared" si="156"/>
        <v>FCCS_No Intercompany</v>
      </c>
      <c r="M440" s="36" t="s">
        <v>419</v>
      </c>
      <c r="N440" s="36" t="str">
        <f t="shared" si="156"/>
        <v>No Custom2</v>
      </c>
      <c r="O440" s="36" t="str">
        <f t="shared" si="156"/>
        <v>No Custom3</v>
      </c>
      <c r="P440" s="36" t="str">
        <f t="shared" si="159"/>
        <v>CA_RETIRE</v>
      </c>
      <c r="Q440" s="36" t="str">
        <f t="shared" si="157"/>
        <v>Actual</v>
      </c>
      <c r="R440" s="36" t="str">
        <f t="shared" si="157"/>
        <v>FCCS_YTD_Input</v>
      </c>
      <c r="S440" s="36" t="str">
        <f t="shared" si="157"/>
        <v>No Custom4</v>
      </c>
      <c r="T440" s="36" t="str">
        <f t="shared" si="153"/>
        <v>FCCS_Entity Input</v>
      </c>
    </row>
    <row r="441" spans="1:20" x14ac:dyDescent="0.25">
      <c r="A441" s="541" t="s">
        <v>998</v>
      </c>
      <c r="B441" s="541" t="s">
        <v>976</v>
      </c>
      <c r="C441" s="532" t="str">
        <f t="shared" si="158"/>
        <v>Retire</v>
      </c>
      <c r="D441" s="533" t="str">
        <f>[1]!HsSetValue(E441,"FCC","Scenario#"&amp;Q441&amp;";Years#"&amp;J441&amp;";Period#"&amp;I441&amp;";View#"&amp;R441&amp;";Entity#"&amp;H441&amp;";Data Source#"&amp;K441&amp;";Account#"&amp;F441&amp;";Intercompany#"&amp;L441&amp;";Movement#"&amp;P441&amp;";Consolidation#"&amp;T441&amp;";Custom1#"&amp;M441&amp;";Custom2#"&amp;N441&amp;";Custom3#"&amp;O441&amp;";Custom4#"&amp;S441&amp;"")</f>
        <v>#Invalid Syntax</v>
      </c>
      <c r="E441" s="540">
        <f>(Depreciation!$K$47)*-1</f>
        <v>0</v>
      </c>
      <c r="F441" s="36">
        <f>+$F$165</f>
        <v>1579420</v>
      </c>
      <c r="G441" s="36" t="s">
        <v>1007</v>
      </c>
      <c r="H441" s="36" t="e">
        <f t="shared" si="156"/>
        <v>#N/A</v>
      </c>
      <c r="I441" s="36" t="str">
        <f t="shared" si="156"/>
        <v>Jun</v>
      </c>
      <c r="J441" s="36" t="str">
        <f t="shared" si="156"/>
        <v>FY25</v>
      </c>
      <c r="K441" s="36" t="str">
        <f t="shared" si="156"/>
        <v>FCCS_Other Data</v>
      </c>
      <c r="L441" s="36" t="str">
        <f t="shared" si="156"/>
        <v>FCCS_No Intercompany</v>
      </c>
      <c r="M441" s="36" t="s">
        <v>419</v>
      </c>
      <c r="N441" s="36" t="str">
        <f t="shared" si="156"/>
        <v>No Custom2</v>
      </c>
      <c r="O441" s="36" t="str">
        <f t="shared" si="156"/>
        <v>No Custom3</v>
      </c>
      <c r="P441" s="36" t="str">
        <f t="shared" si="159"/>
        <v>CA_RETIRE</v>
      </c>
      <c r="Q441" s="36" t="str">
        <f t="shared" si="157"/>
        <v>Actual</v>
      </c>
      <c r="R441" s="36" t="str">
        <f t="shared" si="157"/>
        <v>FCCS_YTD_Input</v>
      </c>
      <c r="S441" s="36" t="str">
        <f t="shared" si="157"/>
        <v>No Custom4</v>
      </c>
      <c r="T441" s="36" t="str">
        <f t="shared" si="153"/>
        <v>FCCS_Entity Input</v>
      </c>
    </row>
    <row r="442" spans="1:20" x14ac:dyDescent="0.25">
      <c r="D442" s="533"/>
    </row>
    <row r="443" spans="1:20" x14ac:dyDescent="0.25">
      <c r="A443" s="541" t="s">
        <v>998</v>
      </c>
      <c r="B443" s="541" t="s">
        <v>265</v>
      </c>
      <c r="C443" s="532" t="s">
        <v>1008</v>
      </c>
      <c r="D443" s="533" t="str">
        <f>[1]!HsSetValue(E443,"FCC","Scenario#"&amp;Q443&amp;";Years#"&amp;J443&amp;";Period#"&amp;I443&amp;";View#"&amp;R443&amp;";Entity#"&amp;H443&amp;";Data Source#"&amp;K443&amp;";Account#"&amp;F443&amp;";Intercompany#"&amp;L443&amp;";Movement#"&amp;P443&amp;";Consolidation#"&amp;T443&amp;";Custom1#"&amp;M443&amp;";Custom2#"&amp;N443&amp;";Custom3#"&amp;O443&amp;";Custom4#"&amp;S443&amp;"")</f>
        <v>#Invalid Syntax</v>
      </c>
      <c r="E443" s="540">
        <f>(Depreciation!$L$37)*-1</f>
        <v>0</v>
      </c>
      <c r="F443" s="36">
        <f>+$F$157</f>
        <v>1579100</v>
      </c>
      <c r="G443" s="36" t="s">
        <v>999</v>
      </c>
      <c r="H443" s="36" t="e">
        <f t="shared" ref="H443:O451" si="160">+H$2</f>
        <v>#N/A</v>
      </c>
      <c r="I443" s="36" t="str">
        <f t="shared" si="160"/>
        <v>Jun</v>
      </c>
      <c r="J443" s="36" t="str">
        <f t="shared" si="160"/>
        <v>FY25</v>
      </c>
      <c r="K443" s="36" t="str">
        <f t="shared" si="160"/>
        <v>FCCS_Other Data</v>
      </c>
      <c r="L443" s="36" t="str">
        <f t="shared" si="160"/>
        <v>FCCS_No Intercompany</v>
      </c>
      <c r="M443" s="36" t="s">
        <v>419</v>
      </c>
      <c r="N443" s="36" t="str">
        <f t="shared" si="160"/>
        <v>No Custom2</v>
      </c>
      <c r="O443" s="36" t="str">
        <f t="shared" si="160"/>
        <v>No Custom3</v>
      </c>
      <c r="P443" s="532" t="s">
        <v>994</v>
      </c>
      <c r="Q443" s="36" t="str">
        <f t="shared" ref="Q443:S458" si="161">+Q$2</f>
        <v>Actual</v>
      </c>
      <c r="R443" s="36" t="str">
        <f t="shared" si="161"/>
        <v>FCCS_YTD_Input</v>
      </c>
      <c r="S443" s="36" t="str">
        <f t="shared" si="157"/>
        <v>No Custom4</v>
      </c>
      <c r="T443" s="36" t="str">
        <f t="shared" si="153"/>
        <v>FCCS_Entity Input</v>
      </c>
    </row>
    <row r="444" spans="1:20" x14ac:dyDescent="0.25">
      <c r="A444" s="541" t="s">
        <v>998</v>
      </c>
      <c r="B444" s="541" t="s">
        <v>266</v>
      </c>
      <c r="C444" s="532" t="str">
        <f>+C443</f>
        <v>Retire Adj</v>
      </c>
      <c r="D444" s="533" t="str">
        <f>[1]!HsSetValue(E444,"FCC","Scenario#"&amp;Q444&amp;";Years#"&amp;J444&amp;";Period#"&amp;I444&amp;";View#"&amp;R444&amp;";Entity#"&amp;H444&amp;";Data Source#"&amp;K444&amp;";Account#"&amp;F444&amp;";Intercompany#"&amp;L444&amp;";Movement#"&amp;P444&amp;";Consolidation#"&amp;T444&amp;";Custom1#"&amp;M444&amp;";Custom2#"&amp;N444&amp;";Custom3#"&amp;O444&amp;";Custom4#"&amp;S444&amp;"")</f>
        <v>#Invalid Syntax</v>
      </c>
      <c r="E444" s="540">
        <f>(Depreciation!$L$38)*-1</f>
        <v>0</v>
      </c>
      <c r="F444" s="36">
        <f>+$F$158</f>
        <v>1579200</v>
      </c>
      <c r="G444" s="36" t="s">
        <v>1000</v>
      </c>
      <c r="H444" s="36" t="e">
        <f t="shared" si="160"/>
        <v>#N/A</v>
      </c>
      <c r="I444" s="36" t="str">
        <f t="shared" si="160"/>
        <v>Jun</v>
      </c>
      <c r="J444" s="36" t="str">
        <f t="shared" si="160"/>
        <v>FY25</v>
      </c>
      <c r="K444" s="36" t="str">
        <f t="shared" si="160"/>
        <v>FCCS_Other Data</v>
      </c>
      <c r="L444" s="36" t="str">
        <f t="shared" si="160"/>
        <v>FCCS_No Intercompany</v>
      </c>
      <c r="M444" s="36" t="s">
        <v>419</v>
      </c>
      <c r="N444" s="36" t="str">
        <f t="shared" si="160"/>
        <v>No Custom2</v>
      </c>
      <c r="O444" s="36" t="str">
        <f t="shared" si="160"/>
        <v>No Custom3</v>
      </c>
      <c r="P444" s="36" t="str">
        <f>+P443</f>
        <v>CA_ADJ_DEL</v>
      </c>
      <c r="Q444" s="36" t="str">
        <f t="shared" si="161"/>
        <v>Actual</v>
      </c>
      <c r="R444" s="36" t="str">
        <f t="shared" si="161"/>
        <v>FCCS_YTD_Input</v>
      </c>
      <c r="S444" s="36" t="str">
        <f t="shared" si="157"/>
        <v>No Custom4</v>
      </c>
      <c r="T444" s="36" t="str">
        <f t="shared" si="153"/>
        <v>FCCS_Entity Input</v>
      </c>
    </row>
    <row r="445" spans="1:20" x14ac:dyDescent="0.25">
      <c r="A445" s="541" t="s">
        <v>998</v>
      </c>
      <c r="B445" s="541" t="s">
        <v>267</v>
      </c>
      <c r="C445" s="532" t="str">
        <f t="shared" ref="C445:C451" si="162">+C444</f>
        <v>Retire Adj</v>
      </c>
      <c r="D445" s="533" t="str">
        <f>[1]!HsSetValue(E445,"FCC","Scenario#"&amp;Q445&amp;";Years#"&amp;J445&amp;";Period#"&amp;I445&amp;";View#"&amp;R445&amp;";Entity#"&amp;H445&amp;";Data Source#"&amp;K445&amp;";Account#"&amp;F445&amp;";Intercompany#"&amp;L445&amp;";Movement#"&amp;P445&amp;";Consolidation#"&amp;T445&amp;";Custom1#"&amp;M445&amp;";Custom2#"&amp;N445&amp;";Custom3#"&amp;O445&amp;";Custom4#"&amp;S445&amp;"")</f>
        <v>#Invalid Syntax</v>
      </c>
      <c r="E445" s="540">
        <f>(Depreciation!$L$39)*-1</f>
        <v>0</v>
      </c>
      <c r="F445" s="36">
        <f>+$F$159</f>
        <v>1579700</v>
      </c>
      <c r="G445" s="36" t="s">
        <v>1001</v>
      </c>
      <c r="H445" s="36" t="e">
        <f t="shared" si="160"/>
        <v>#N/A</v>
      </c>
      <c r="I445" s="36" t="str">
        <f t="shared" si="160"/>
        <v>Jun</v>
      </c>
      <c r="J445" s="36" t="str">
        <f t="shared" si="160"/>
        <v>FY25</v>
      </c>
      <c r="K445" s="36" t="str">
        <f t="shared" si="160"/>
        <v>FCCS_Other Data</v>
      </c>
      <c r="L445" s="36" t="str">
        <f t="shared" si="160"/>
        <v>FCCS_No Intercompany</v>
      </c>
      <c r="M445" s="36" t="s">
        <v>419</v>
      </c>
      <c r="N445" s="36" t="str">
        <f t="shared" si="160"/>
        <v>No Custom2</v>
      </c>
      <c r="O445" s="36" t="str">
        <f t="shared" si="160"/>
        <v>No Custom3</v>
      </c>
      <c r="P445" s="36" t="str">
        <f t="shared" ref="P445:P451" si="163">+P444</f>
        <v>CA_ADJ_DEL</v>
      </c>
      <c r="Q445" s="36" t="str">
        <f t="shared" si="161"/>
        <v>Actual</v>
      </c>
      <c r="R445" s="36" t="str">
        <f t="shared" si="161"/>
        <v>FCCS_YTD_Input</v>
      </c>
      <c r="S445" s="36" t="str">
        <f t="shared" si="157"/>
        <v>No Custom4</v>
      </c>
      <c r="T445" s="36" t="str">
        <f t="shared" si="153"/>
        <v>FCCS_Entity Input</v>
      </c>
    </row>
    <row r="446" spans="1:20" x14ac:dyDescent="0.25">
      <c r="A446" s="541" t="s">
        <v>998</v>
      </c>
      <c r="B446" s="541" t="s">
        <v>323</v>
      </c>
      <c r="C446" s="532" t="str">
        <f t="shared" si="162"/>
        <v>Retire Adj</v>
      </c>
      <c r="D446" s="533" t="str">
        <f>[1]!HsSetValue(E446,"FCC","Scenario#"&amp;Q446&amp;";Years#"&amp;J446&amp;";Period#"&amp;I446&amp;";View#"&amp;R446&amp;";Entity#"&amp;H446&amp;";Data Source#"&amp;K446&amp;";Account#"&amp;F446&amp;";Intercompany#"&amp;L446&amp;";Movement#"&amp;P446&amp;";Consolidation#"&amp;T446&amp;";Custom1#"&amp;M446&amp;";Custom2#"&amp;N446&amp;";Custom3#"&amp;O446&amp;";Custom4#"&amp;S446&amp;"")</f>
        <v>#Invalid Syntax</v>
      </c>
      <c r="E446" s="540">
        <f>(Depreciation!$L$40)*-1</f>
        <v>0</v>
      </c>
      <c r="F446" s="36">
        <f>+$F$160</f>
        <v>1579300</v>
      </c>
      <c r="G446" s="36" t="s">
        <v>1002</v>
      </c>
      <c r="H446" s="36" t="e">
        <f t="shared" si="160"/>
        <v>#N/A</v>
      </c>
      <c r="I446" s="36" t="str">
        <f t="shared" si="160"/>
        <v>Jun</v>
      </c>
      <c r="J446" s="36" t="str">
        <f t="shared" si="160"/>
        <v>FY25</v>
      </c>
      <c r="K446" s="36" t="str">
        <f t="shared" si="160"/>
        <v>FCCS_Other Data</v>
      </c>
      <c r="L446" s="36" t="str">
        <f t="shared" si="160"/>
        <v>FCCS_No Intercompany</v>
      </c>
      <c r="M446" s="36" t="s">
        <v>419</v>
      </c>
      <c r="N446" s="36" t="str">
        <f t="shared" si="160"/>
        <v>No Custom2</v>
      </c>
      <c r="O446" s="36" t="str">
        <f t="shared" si="160"/>
        <v>No Custom3</v>
      </c>
      <c r="P446" s="36" t="str">
        <f t="shared" si="163"/>
        <v>CA_ADJ_DEL</v>
      </c>
      <c r="Q446" s="36" t="str">
        <f t="shared" si="161"/>
        <v>Actual</v>
      </c>
      <c r="R446" s="36" t="str">
        <f t="shared" si="161"/>
        <v>FCCS_YTD_Input</v>
      </c>
      <c r="S446" s="36" t="str">
        <f t="shared" si="157"/>
        <v>No Custom4</v>
      </c>
      <c r="T446" s="36" t="str">
        <f t="shared" si="153"/>
        <v>FCCS_Entity Input</v>
      </c>
    </row>
    <row r="447" spans="1:20" x14ac:dyDescent="0.25">
      <c r="A447" s="541" t="s">
        <v>998</v>
      </c>
      <c r="B447" s="541" t="s">
        <v>269</v>
      </c>
      <c r="C447" s="532" t="str">
        <f t="shared" si="162"/>
        <v>Retire Adj</v>
      </c>
      <c r="D447" s="533" t="str">
        <f>[1]!HsSetValue(E447,"FCC","Scenario#"&amp;Q447&amp;";Years#"&amp;J447&amp;";Period#"&amp;I447&amp;";View#"&amp;R447&amp;";Entity#"&amp;H447&amp;";Data Source#"&amp;K447&amp;";Account#"&amp;F447&amp;";Intercompany#"&amp;L447&amp;";Movement#"&amp;P447&amp;";Consolidation#"&amp;T447&amp;";Custom1#"&amp;M447&amp;";Custom2#"&amp;N447&amp;";Custom3#"&amp;O447&amp;";Custom4#"&amp;S447&amp;"")</f>
        <v>#Invalid Syntax</v>
      </c>
      <c r="E447" s="540">
        <f>(Depreciation!$L$41)*-1</f>
        <v>0</v>
      </c>
      <c r="F447" s="36">
        <f>+$F$161</f>
        <v>1579500</v>
      </c>
      <c r="G447" s="36" t="s">
        <v>1003</v>
      </c>
      <c r="H447" s="36" t="e">
        <f t="shared" si="160"/>
        <v>#N/A</v>
      </c>
      <c r="I447" s="36" t="str">
        <f t="shared" si="160"/>
        <v>Jun</v>
      </c>
      <c r="J447" s="36" t="str">
        <f t="shared" si="160"/>
        <v>FY25</v>
      </c>
      <c r="K447" s="36" t="str">
        <f t="shared" si="160"/>
        <v>FCCS_Other Data</v>
      </c>
      <c r="L447" s="36" t="str">
        <f t="shared" si="160"/>
        <v>FCCS_No Intercompany</v>
      </c>
      <c r="M447" s="36" t="s">
        <v>419</v>
      </c>
      <c r="N447" s="36" t="str">
        <f t="shared" si="160"/>
        <v>No Custom2</v>
      </c>
      <c r="O447" s="36" t="str">
        <f t="shared" si="160"/>
        <v>No Custom3</v>
      </c>
      <c r="P447" s="36" t="str">
        <f t="shared" si="163"/>
        <v>CA_ADJ_DEL</v>
      </c>
      <c r="Q447" s="36" t="str">
        <f t="shared" si="161"/>
        <v>Actual</v>
      </c>
      <c r="R447" s="36" t="str">
        <f t="shared" si="161"/>
        <v>FCCS_YTD_Input</v>
      </c>
      <c r="S447" s="36" t="str">
        <f t="shared" si="157"/>
        <v>No Custom4</v>
      </c>
      <c r="T447" s="36" t="str">
        <f t="shared" si="153"/>
        <v>FCCS_Entity Input</v>
      </c>
    </row>
    <row r="448" spans="1:20" x14ac:dyDescent="0.25">
      <c r="A448" s="541" t="s">
        <v>998</v>
      </c>
      <c r="B448" s="541" t="s">
        <v>271</v>
      </c>
      <c r="C448" s="532" t="str">
        <f t="shared" si="162"/>
        <v>Retire Adj</v>
      </c>
      <c r="D448" s="533" t="str">
        <f>[1]!HsSetValue(E448,"FCC","Scenario#"&amp;Q448&amp;";Years#"&amp;J448&amp;";Period#"&amp;I448&amp;";View#"&amp;R448&amp;";Entity#"&amp;H448&amp;";Data Source#"&amp;K448&amp;";Account#"&amp;F448&amp;";Intercompany#"&amp;L448&amp;";Movement#"&amp;P448&amp;";Consolidation#"&amp;T448&amp;";Custom1#"&amp;M448&amp;";Custom2#"&amp;N448&amp;";Custom3#"&amp;O448&amp;";Custom4#"&amp;S448&amp;"")</f>
        <v>#Invalid Syntax</v>
      </c>
      <c r="E448" s="540">
        <f>(Depreciation!$L$42)*-1</f>
        <v>0</v>
      </c>
      <c r="F448" s="36">
        <f>+$F$162</f>
        <v>1579600</v>
      </c>
      <c r="G448" s="36" t="s">
        <v>1004</v>
      </c>
      <c r="H448" s="36" t="e">
        <f t="shared" si="160"/>
        <v>#N/A</v>
      </c>
      <c r="I448" s="36" t="str">
        <f t="shared" si="160"/>
        <v>Jun</v>
      </c>
      <c r="J448" s="36" t="str">
        <f t="shared" si="160"/>
        <v>FY25</v>
      </c>
      <c r="K448" s="36" t="str">
        <f t="shared" si="160"/>
        <v>FCCS_Other Data</v>
      </c>
      <c r="L448" s="36" t="str">
        <f t="shared" si="160"/>
        <v>FCCS_No Intercompany</v>
      </c>
      <c r="M448" s="36" t="s">
        <v>419</v>
      </c>
      <c r="N448" s="36" t="str">
        <f t="shared" si="160"/>
        <v>No Custom2</v>
      </c>
      <c r="O448" s="36" t="str">
        <f t="shared" si="160"/>
        <v>No Custom3</v>
      </c>
      <c r="P448" s="36" t="str">
        <f t="shared" si="163"/>
        <v>CA_ADJ_DEL</v>
      </c>
      <c r="Q448" s="36" t="str">
        <f t="shared" si="161"/>
        <v>Actual</v>
      </c>
      <c r="R448" s="36" t="str">
        <f t="shared" si="161"/>
        <v>FCCS_YTD_Input</v>
      </c>
      <c r="S448" s="36" t="str">
        <f t="shared" si="157"/>
        <v>No Custom4</v>
      </c>
      <c r="T448" s="36" t="str">
        <f t="shared" si="153"/>
        <v>FCCS_Entity Input</v>
      </c>
    </row>
    <row r="449" spans="1:20" x14ac:dyDescent="0.25">
      <c r="A449" s="541" t="s">
        <v>998</v>
      </c>
      <c r="B449" s="541" t="s">
        <v>273</v>
      </c>
      <c r="C449" s="532" t="str">
        <f t="shared" si="162"/>
        <v>Retire Adj</v>
      </c>
      <c r="D449" s="533" t="str">
        <f>[1]!HsSetValue(E449,"FCC","Scenario#"&amp;Q449&amp;";Years#"&amp;J449&amp;";Period#"&amp;I449&amp;";View#"&amp;R449&amp;";Entity#"&amp;H449&amp;";Data Source#"&amp;K449&amp;";Account#"&amp;F449&amp;";Intercompany#"&amp;L449&amp;";Movement#"&amp;P449&amp;";Consolidation#"&amp;T449&amp;";Custom1#"&amp;M449&amp;";Custom2#"&amp;N449&amp;";Custom3#"&amp;O449&amp;";Custom4#"&amp;S449&amp;"")</f>
        <v>#Invalid Syntax</v>
      </c>
      <c r="E449" s="540">
        <f>(Depreciation!$L$44)*-1</f>
        <v>0</v>
      </c>
      <c r="F449" s="36">
        <f>+$F$163</f>
        <v>1579400</v>
      </c>
      <c r="G449" s="36" t="s">
        <v>1005</v>
      </c>
      <c r="H449" s="36" t="e">
        <f t="shared" si="160"/>
        <v>#N/A</v>
      </c>
      <c r="I449" s="36" t="str">
        <f t="shared" si="160"/>
        <v>Jun</v>
      </c>
      <c r="J449" s="36" t="str">
        <f t="shared" si="160"/>
        <v>FY25</v>
      </c>
      <c r="K449" s="36" t="str">
        <f t="shared" si="160"/>
        <v>FCCS_Other Data</v>
      </c>
      <c r="L449" s="36" t="str">
        <f t="shared" si="160"/>
        <v>FCCS_No Intercompany</v>
      </c>
      <c r="M449" s="36" t="s">
        <v>419</v>
      </c>
      <c r="N449" s="36" t="str">
        <f t="shared" si="160"/>
        <v>No Custom2</v>
      </c>
      <c r="O449" s="36" t="str">
        <f t="shared" si="160"/>
        <v>No Custom3</v>
      </c>
      <c r="P449" s="36" t="str">
        <f t="shared" si="163"/>
        <v>CA_ADJ_DEL</v>
      </c>
      <c r="Q449" s="36" t="str">
        <f t="shared" si="161"/>
        <v>Actual</v>
      </c>
      <c r="R449" s="36" t="str">
        <f t="shared" si="161"/>
        <v>FCCS_YTD_Input</v>
      </c>
      <c r="S449" s="36" t="str">
        <f t="shared" si="161"/>
        <v>No Custom4</v>
      </c>
      <c r="T449" s="36" t="str">
        <f t="shared" si="153"/>
        <v>FCCS_Entity Input</v>
      </c>
    </row>
    <row r="450" spans="1:20" x14ac:dyDescent="0.25">
      <c r="A450" s="541" t="s">
        <v>998</v>
      </c>
      <c r="B450" s="541" t="s">
        <v>974</v>
      </c>
      <c r="C450" s="532" t="str">
        <f t="shared" si="162"/>
        <v>Retire Adj</v>
      </c>
      <c r="D450" s="533" t="str">
        <f>[1]!HsSetValue(E450,"FCC","Scenario#"&amp;Q450&amp;";Years#"&amp;J450&amp;";Period#"&amp;I450&amp;";View#"&amp;R450&amp;";Entity#"&amp;H450&amp;";Data Source#"&amp;K450&amp;";Account#"&amp;F450&amp;";Intercompany#"&amp;L450&amp;";Movement#"&amp;P450&amp;";Consolidation#"&amp;T450&amp;";Custom1#"&amp;M450&amp;";Custom2#"&amp;N450&amp;";Custom3#"&amp;O450&amp;";Custom4#"&amp;S450&amp;"")</f>
        <v>#Invalid Syntax</v>
      </c>
      <c r="E450" s="540">
        <f>(Depreciation!$L$46)*-1</f>
        <v>0</v>
      </c>
      <c r="F450" s="36">
        <f>+$F$164</f>
        <v>1579410</v>
      </c>
      <c r="G450" s="36" t="s">
        <v>1006</v>
      </c>
      <c r="H450" s="36" t="e">
        <f t="shared" si="160"/>
        <v>#N/A</v>
      </c>
      <c r="I450" s="36" t="str">
        <f t="shared" si="160"/>
        <v>Jun</v>
      </c>
      <c r="J450" s="36" t="str">
        <f t="shared" si="160"/>
        <v>FY25</v>
      </c>
      <c r="K450" s="36" t="str">
        <f t="shared" si="160"/>
        <v>FCCS_Other Data</v>
      </c>
      <c r="L450" s="36" t="str">
        <f t="shared" si="160"/>
        <v>FCCS_No Intercompany</v>
      </c>
      <c r="M450" s="36" t="s">
        <v>419</v>
      </c>
      <c r="N450" s="36" t="str">
        <f t="shared" si="160"/>
        <v>No Custom2</v>
      </c>
      <c r="O450" s="36" t="str">
        <f t="shared" si="160"/>
        <v>No Custom3</v>
      </c>
      <c r="P450" s="36" t="str">
        <f t="shared" si="163"/>
        <v>CA_ADJ_DEL</v>
      </c>
      <c r="Q450" s="36" t="str">
        <f t="shared" si="161"/>
        <v>Actual</v>
      </c>
      <c r="R450" s="36" t="str">
        <f t="shared" si="161"/>
        <v>FCCS_YTD_Input</v>
      </c>
      <c r="S450" s="36" t="str">
        <f t="shared" si="161"/>
        <v>No Custom4</v>
      </c>
      <c r="T450" s="36" t="str">
        <f t="shared" si="153"/>
        <v>FCCS_Entity Input</v>
      </c>
    </row>
    <row r="451" spans="1:20" x14ac:dyDescent="0.25">
      <c r="A451" s="541" t="s">
        <v>998</v>
      </c>
      <c r="B451" s="541" t="s">
        <v>976</v>
      </c>
      <c r="C451" s="532" t="str">
        <f t="shared" si="162"/>
        <v>Retire Adj</v>
      </c>
      <c r="D451" s="533" t="str">
        <f>[1]!HsSetValue(E451,"FCC","Scenario#"&amp;Q451&amp;";Years#"&amp;J451&amp;";Period#"&amp;I451&amp;";View#"&amp;R451&amp;";Entity#"&amp;H451&amp;";Data Source#"&amp;K451&amp;";Account#"&amp;F451&amp;";Intercompany#"&amp;L451&amp;";Movement#"&amp;P451&amp;";Consolidation#"&amp;T451&amp;";Custom1#"&amp;M451&amp;";Custom2#"&amp;N451&amp;";Custom3#"&amp;O451&amp;";Custom4#"&amp;S451&amp;"")</f>
        <v>#Invalid Syntax</v>
      </c>
      <c r="E451" s="540">
        <f>(Depreciation!$L$47)*-1</f>
        <v>0</v>
      </c>
      <c r="F451" s="36">
        <f>+$F$165</f>
        <v>1579420</v>
      </c>
      <c r="G451" s="36" t="s">
        <v>1007</v>
      </c>
      <c r="H451" s="36" t="e">
        <f t="shared" si="160"/>
        <v>#N/A</v>
      </c>
      <c r="I451" s="36" t="str">
        <f t="shared" si="160"/>
        <v>Jun</v>
      </c>
      <c r="J451" s="36" t="str">
        <f t="shared" si="160"/>
        <v>FY25</v>
      </c>
      <c r="K451" s="36" t="str">
        <f t="shared" si="160"/>
        <v>FCCS_Other Data</v>
      </c>
      <c r="L451" s="36" t="str">
        <f t="shared" si="160"/>
        <v>FCCS_No Intercompany</v>
      </c>
      <c r="M451" s="36" t="s">
        <v>419</v>
      </c>
      <c r="N451" s="36" t="str">
        <f t="shared" si="160"/>
        <v>No Custom2</v>
      </c>
      <c r="O451" s="36" t="str">
        <f t="shared" si="160"/>
        <v>No Custom3</v>
      </c>
      <c r="P451" s="36" t="str">
        <f t="shared" si="163"/>
        <v>CA_ADJ_DEL</v>
      </c>
      <c r="Q451" s="36" t="str">
        <f t="shared" si="161"/>
        <v>Actual</v>
      </c>
      <c r="R451" s="36" t="str">
        <f t="shared" si="161"/>
        <v>FCCS_YTD_Input</v>
      </c>
      <c r="S451" s="36" t="str">
        <f t="shared" si="161"/>
        <v>No Custom4</v>
      </c>
      <c r="T451" s="36" t="str">
        <f t="shared" si="153"/>
        <v>FCCS_Entity Input</v>
      </c>
    </row>
    <row r="452" spans="1:20" x14ac:dyDescent="0.25">
      <c r="D452" s="533"/>
    </row>
    <row r="453" spans="1:20" x14ac:dyDescent="0.25">
      <c r="A453" s="551" t="s">
        <v>998</v>
      </c>
      <c r="B453" s="551" t="s">
        <v>265</v>
      </c>
      <c r="C453" s="549" t="str">
        <f>+C369</f>
        <v>CA_XFER_ADD</v>
      </c>
      <c r="D453" s="533" t="str">
        <f>[1]!HsSetValue(E453,"FCC","Scenario#"&amp;Q453&amp;";Years#"&amp;J453&amp;";Period#"&amp;I453&amp;";View#"&amp;R453&amp;";Entity#"&amp;H453&amp;";Data Source#"&amp;K453&amp;";Account#"&amp;F453&amp;";Intercompany#"&amp;L453&amp;";Movement#"&amp;P453&amp;";Consolidation#"&amp;T453&amp;";Custom1#"&amp;M453&amp;";Custom2#"&amp;N453&amp;";Custom3#"&amp;O453&amp;";Custom4#"&amp;S453&amp;"")</f>
        <v>#Invalid Syntax</v>
      </c>
      <c r="E453" s="547">
        <f>(Depreciation!$M$37)*-1</f>
        <v>0</v>
      </c>
      <c r="F453" s="550">
        <f>+$F$157</f>
        <v>1579100</v>
      </c>
      <c r="G453" s="550" t="s">
        <v>999</v>
      </c>
      <c r="H453" s="550" t="e">
        <f t="shared" ref="H453:O461" si="164">+H$2</f>
        <v>#N/A</v>
      </c>
      <c r="I453" s="550" t="str">
        <f t="shared" si="164"/>
        <v>Jun</v>
      </c>
      <c r="J453" s="550" t="str">
        <f t="shared" si="164"/>
        <v>FY25</v>
      </c>
      <c r="K453" s="550" t="str">
        <f t="shared" si="164"/>
        <v>FCCS_Other Data</v>
      </c>
      <c r="L453" s="550" t="str">
        <f t="shared" si="164"/>
        <v>FCCS_No Intercompany</v>
      </c>
      <c r="M453" s="36" t="s">
        <v>419</v>
      </c>
      <c r="N453" s="550" t="str">
        <f t="shared" si="164"/>
        <v>No Custom2</v>
      </c>
      <c r="O453" s="550" t="str">
        <f t="shared" si="164"/>
        <v>No Custom3</v>
      </c>
      <c r="P453" s="549" t="str">
        <f>+P369</f>
        <v>CA_XFER_ADD</v>
      </c>
      <c r="Q453" s="550" t="str">
        <f t="shared" ref="Q453:S468" si="165">+Q$2</f>
        <v>Actual</v>
      </c>
      <c r="R453" s="550" t="str">
        <f t="shared" si="165"/>
        <v>FCCS_YTD_Input</v>
      </c>
      <c r="S453" s="550" t="str">
        <f t="shared" si="161"/>
        <v>No Custom4</v>
      </c>
      <c r="T453" s="550" t="str">
        <f t="shared" si="153"/>
        <v>FCCS_Entity Input</v>
      </c>
    </row>
    <row r="454" spans="1:20" x14ac:dyDescent="0.25">
      <c r="A454" s="551" t="s">
        <v>998</v>
      </c>
      <c r="B454" s="551" t="s">
        <v>266</v>
      </c>
      <c r="C454" s="549" t="str">
        <f>+C453</f>
        <v>CA_XFER_ADD</v>
      </c>
      <c r="D454" s="533" t="str">
        <f>[1]!HsSetValue(E454,"FCC","Scenario#"&amp;Q454&amp;";Years#"&amp;J454&amp;";Period#"&amp;I454&amp;";View#"&amp;R454&amp;";Entity#"&amp;H454&amp;";Data Source#"&amp;K454&amp;";Account#"&amp;F454&amp;";Intercompany#"&amp;L454&amp;";Movement#"&amp;P454&amp;";Consolidation#"&amp;T454&amp;";Custom1#"&amp;M454&amp;";Custom2#"&amp;N454&amp;";Custom3#"&amp;O454&amp;";Custom4#"&amp;S454&amp;"")</f>
        <v>#Invalid Syntax</v>
      </c>
      <c r="E454" s="547">
        <f>(Depreciation!$M$38)*-1</f>
        <v>0</v>
      </c>
      <c r="F454" s="550">
        <f>+$F$158</f>
        <v>1579200</v>
      </c>
      <c r="G454" s="550" t="s">
        <v>1000</v>
      </c>
      <c r="H454" s="550" t="e">
        <f t="shared" si="164"/>
        <v>#N/A</v>
      </c>
      <c r="I454" s="550" t="str">
        <f t="shared" si="164"/>
        <v>Jun</v>
      </c>
      <c r="J454" s="550" t="str">
        <f t="shared" si="164"/>
        <v>FY25</v>
      </c>
      <c r="K454" s="550" t="str">
        <f t="shared" si="164"/>
        <v>FCCS_Other Data</v>
      </c>
      <c r="L454" s="550" t="str">
        <f t="shared" si="164"/>
        <v>FCCS_No Intercompany</v>
      </c>
      <c r="M454" s="36" t="s">
        <v>419</v>
      </c>
      <c r="N454" s="550" t="str">
        <f t="shared" si="164"/>
        <v>No Custom2</v>
      </c>
      <c r="O454" s="550" t="str">
        <f t="shared" si="164"/>
        <v>No Custom3</v>
      </c>
      <c r="P454" s="550" t="str">
        <f>+P453</f>
        <v>CA_XFER_ADD</v>
      </c>
      <c r="Q454" s="550" t="str">
        <f t="shared" si="165"/>
        <v>Actual</v>
      </c>
      <c r="R454" s="550" t="str">
        <f t="shared" si="165"/>
        <v>FCCS_YTD_Input</v>
      </c>
      <c r="S454" s="550" t="str">
        <f t="shared" si="161"/>
        <v>No Custom4</v>
      </c>
      <c r="T454" s="550" t="str">
        <f t="shared" si="153"/>
        <v>FCCS_Entity Input</v>
      </c>
    </row>
    <row r="455" spans="1:20" x14ac:dyDescent="0.25">
      <c r="A455" s="551" t="s">
        <v>998</v>
      </c>
      <c r="B455" s="551" t="s">
        <v>267</v>
      </c>
      <c r="C455" s="549" t="str">
        <f t="shared" ref="C455:C461" si="166">+C454</f>
        <v>CA_XFER_ADD</v>
      </c>
      <c r="D455" s="533" t="str">
        <f>[1]!HsSetValue(E455,"FCC","Scenario#"&amp;Q455&amp;";Years#"&amp;J455&amp;";Period#"&amp;I455&amp;";View#"&amp;R455&amp;";Entity#"&amp;H455&amp;";Data Source#"&amp;K455&amp;";Account#"&amp;F455&amp;";Intercompany#"&amp;L455&amp;";Movement#"&amp;P455&amp;";Consolidation#"&amp;T455&amp;";Custom1#"&amp;M455&amp;";Custom2#"&amp;N455&amp;";Custom3#"&amp;O455&amp;";Custom4#"&amp;S455&amp;"")</f>
        <v>#Invalid Syntax</v>
      </c>
      <c r="E455" s="547">
        <f>(Depreciation!$M$39)*-1</f>
        <v>0</v>
      </c>
      <c r="F455" s="550">
        <f>+$F$159</f>
        <v>1579700</v>
      </c>
      <c r="G455" s="550" t="s">
        <v>1001</v>
      </c>
      <c r="H455" s="550" t="e">
        <f t="shared" si="164"/>
        <v>#N/A</v>
      </c>
      <c r="I455" s="550" t="str">
        <f t="shared" si="164"/>
        <v>Jun</v>
      </c>
      <c r="J455" s="550" t="str">
        <f t="shared" si="164"/>
        <v>FY25</v>
      </c>
      <c r="K455" s="550" t="str">
        <f t="shared" si="164"/>
        <v>FCCS_Other Data</v>
      </c>
      <c r="L455" s="550" t="str">
        <f t="shared" si="164"/>
        <v>FCCS_No Intercompany</v>
      </c>
      <c r="M455" s="36" t="s">
        <v>419</v>
      </c>
      <c r="N455" s="550" t="str">
        <f t="shared" si="164"/>
        <v>No Custom2</v>
      </c>
      <c r="O455" s="550" t="str">
        <f t="shared" si="164"/>
        <v>No Custom3</v>
      </c>
      <c r="P455" s="550" t="str">
        <f t="shared" ref="P455:P461" si="167">+P454</f>
        <v>CA_XFER_ADD</v>
      </c>
      <c r="Q455" s="550" t="str">
        <f t="shared" si="165"/>
        <v>Actual</v>
      </c>
      <c r="R455" s="550" t="str">
        <f t="shared" si="165"/>
        <v>FCCS_YTD_Input</v>
      </c>
      <c r="S455" s="550" t="str">
        <f t="shared" si="161"/>
        <v>No Custom4</v>
      </c>
      <c r="T455" s="550" t="str">
        <f t="shared" si="153"/>
        <v>FCCS_Entity Input</v>
      </c>
    </row>
    <row r="456" spans="1:20" x14ac:dyDescent="0.25">
      <c r="A456" s="551" t="s">
        <v>998</v>
      </c>
      <c r="B456" s="551" t="s">
        <v>323</v>
      </c>
      <c r="C456" s="549" t="str">
        <f t="shared" si="166"/>
        <v>CA_XFER_ADD</v>
      </c>
      <c r="D456" s="533" t="str">
        <f>[1]!HsSetValue(E456,"FCC","Scenario#"&amp;Q456&amp;";Years#"&amp;J456&amp;";Period#"&amp;I456&amp;";View#"&amp;R456&amp;";Entity#"&amp;H456&amp;";Data Source#"&amp;K456&amp;";Account#"&amp;F456&amp;";Intercompany#"&amp;L456&amp;";Movement#"&amp;P456&amp;";Consolidation#"&amp;T456&amp;";Custom1#"&amp;M456&amp;";Custom2#"&amp;N456&amp;";Custom3#"&amp;O456&amp;";Custom4#"&amp;S456&amp;"")</f>
        <v>#Invalid Syntax</v>
      </c>
      <c r="E456" s="547">
        <f>(Depreciation!$M$40)*-1</f>
        <v>0</v>
      </c>
      <c r="F456" s="550">
        <f>+$F$160</f>
        <v>1579300</v>
      </c>
      <c r="G456" s="550" t="s">
        <v>1002</v>
      </c>
      <c r="H456" s="550" t="e">
        <f t="shared" si="164"/>
        <v>#N/A</v>
      </c>
      <c r="I456" s="550" t="str">
        <f t="shared" si="164"/>
        <v>Jun</v>
      </c>
      <c r="J456" s="550" t="str">
        <f t="shared" si="164"/>
        <v>FY25</v>
      </c>
      <c r="K456" s="550" t="str">
        <f t="shared" si="164"/>
        <v>FCCS_Other Data</v>
      </c>
      <c r="L456" s="550" t="str">
        <f t="shared" si="164"/>
        <v>FCCS_No Intercompany</v>
      </c>
      <c r="M456" s="36" t="s">
        <v>419</v>
      </c>
      <c r="N456" s="550" t="str">
        <f t="shared" si="164"/>
        <v>No Custom2</v>
      </c>
      <c r="O456" s="550" t="str">
        <f t="shared" si="164"/>
        <v>No Custom3</v>
      </c>
      <c r="P456" s="550" t="str">
        <f t="shared" si="167"/>
        <v>CA_XFER_ADD</v>
      </c>
      <c r="Q456" s="550" t="str">
        <f t="shared" si="165"/>
        <v>Actual</v>
      </c>
      <c r="R456" s="550" t="str">
        <f t="shared" si="165"/>
        <v>FCCS_YTD_Input</v>
      </c>
      <c r="S456" s="550" t="str">
        <f t="shared" si="161"/>
        <v>No Custom4</v>
      </c>
      <c r="T456" s="550" t="str">
        <f t="shared" si="153"/>
        <v>FCCS_Entity Input</v>
      </c>
    </row>
    <row r="457" spans="1:20" x14ac:dyDescent="0.25">
      <c r="A457" s="551" t="s">
        <v>998</v>
      </c>
      <c r="B457" s="551" t="s">
        <v>269</v>
      </c>
      <c r="C457" s="549" t="str">
        <f t="shared" si="166"/>
        <v>CA_XFER_ADD</v>
      </c>
      <c r="D457" s="533" t="str">
        <f>[1]!HsSetValue(E457,"FCC","Scenario#"&amp;Q457&amp;";Years#"&amp;J457&amp;";Period#"&amp;I457&amp;";View#"&amp;R457&amp;";Entity#"&amp;H457&amp;";Data Source#"&amp;K457&amp;";Account#"&amp;F457&amp;";Intercompany#"&amp;L457&amp;";Movement#"&amp;P457&amp;";Consolidation#"&amp;T457&amp;";Custom1#"&amp;M457&amp;";Custom2#"&amp;N457&amp;";Custom3#"&amp;O457&amp;";Custom4#"&amp;S457&amp;"")</f>
        <v>#Invalid Syntax</v>
      </c>
      <c r="E457" s="547">
        <f>(Depreciation!$M$41)*-1</f>
        <v>0</v>
      </c>
      <c r="F457" s="550">
        <f>+$F$161</f>
        <v>1579500</v>
      </c>
      <c r="G457" s="550" t="s">
        <v>1003</v>
      </c>
      <c r="H457" s="550" t="e">
        <f t="shared" si="164"/>
        <v>#N/A</v>
      </c>
      <c r="I457" s="550" t="str">
        <f t="shared" si="164"/>
        <v>Jun</v>
      </c>
      <c r="J457" s="550" t="str">
        <f t="shared" si="164"/>
        <v>FY25</v>
      </c>
      <c r="K457" s="550" t="str">
        <f t="shared" si="164"/>
        <v>FCCS_Other Data</v>
      </c>
      <c r="L457" s="550" t="str">
        <f t="shared" si="164"/>
        <v>FCCS_No Intercompany</v>
      </c>
      <c r="M457" s="36" t="s">
        <v>419</v>
      </c>
      <c r="N457" s="550" t="str">
        <f t="shared" si="164"/>
        <v>No Custom2</v>
      </c>
      <c r="O457" s="550" t="str">
        <f t="shared" si="164"/>
        <v>No Custom3</v>
      </c>
      <c r="P457" s="550" t="str">
        <f t="shared" si="167"/>
        <v>CA_XFER_ADD</v>
      </c>
      <c r="Q457" s="550" t="str">
        <f t="shared" si="165"/>
        <v>Actual</v>
      </c>
      <c r="R457" s="550" t="str">
        <f t="shared" si="165"/>
        <v>FCCS_YTD_Input</v>
      </c>
      <c r="S457" s="550" t="str">
        <f t="shared" si="161"/>
        <v>No Custom4</v>
      </c>
      <c r="T457" s="550" t="str">
        <f t="shared" si="153"/>
        <v>FCCS_Entity Input</v>
      </c>
    </row>
    <row r="458" spans="1:20" x14ac:dyDescent="0.25">
      <c r="A458" s="551" t="s">
        <v>998</v>
      </c>
      <c r="B458" s="551" t="s">
        <v>271</v>
      </c>
      <c r="C458" s="549" t="str">
        <f t="shared" si="166"/>
        <v>CA_XFER_ADD</v>
      </c>
      <c r="D458" s="533" t="str">
        <f>[1]!HsSetValue(E458,"FCC","Scenario#"&amp;Q458&amp;";Years#"&amp;J458&amp;";Period#"&amp;I458&amp;";View#"&amp;R458&amp;";Entity#"&amp;H458&amp;";Data Source#"&amp;K458&amp;";Account#"&amp;F458&amp;";Intercompany#"&amp;L458&amp;";Movement#"&amp;P458&amp;";Consolidation#"&amp;T458&amp;";Custom1#"&amp;M458&amp;";Custom2#"&amp;N458&amp;";Custom3#"&amp;O458&amp;";Custom4#"&amp;S458&amp;"")</f>
        <v>#Invalid Syntax</v>
      </c>
      <c r="E458" s="547">
        <f>(Depreciation!$M$42)*-1</f>
        <v>0</v>
      </c>
      <c r="F458" s="550">
        <f>+$F$162</f>
        <v>1579600</v>
      </c>
      <c r="G458" s="550" t="s">
        <v>1004</v>
      </c>
      <c r="H458" s="550" t="e">
        <f t="shared" si="164"/>
        <v>#N/A</v>
      </c>
      <c r="I458" s="550" t="str">
        <f t="shared" si="164"/>
        <v>Jun</v>
      </c>
      <c r="J458" s="550" t="str">
        <f t="shared" si="164"/>
        <v>FY25</v>
      </c>
      <c r="K458" s="550" t="str">
        <f t="shared" si="164"/>
        <v>FCCS_Other Data</v>
      </c>
      <c r="L458" s="550" t="str">
        <f t="shared" si="164"/>
        <v>FCCS_No Intercompany</v>
      </c>
      <c r="M458" s="36" t="s">
        <v>419</v>
      </c>
      <c r="N458" s="550" t="str">
        <f t="shared" si="164"/>
        <v>No Custom2</v>
      </c>
      <c r="O458" s="550" t="str">
        <f t="shared" si="164"/>
        <v>No Custom3</v>
      </c>
      <c r="P458" s="550" t="str">
        <f t="shared" si="167"/>
        <v>CA_XFER_ADD</v>
      </c>
      <c r="Q458" s="550" t="str">
        <f t="shared" si="165"/>
        <v>Actual</v>
      </c>
      <c r="R458" s="550" t="str">
        <f t="shared" si="165"/>
        <v>FCCS_YTD_Input</v>
      </c>
      <c r="S458" s="550" t="str">
        <f t="shared" si="161"/>
        <v>No Custom4</v>
      </c>
      <c r="T458" s="550" t="str">
        <f t="shared" si="153"/>
        <v>FCCS_Entity Input</v>
      </c>
    </row>
    <row r="459" spans="1:20" x14ac:dyDescent="0.25">
      <c r="A459" s="551" t="s">
        <v>998</v>
      </c>
      <c r="B459" s="551" t="s">
        <v>273</v>
      </c>
      <c r="C459" s="549" t="str">
        <f t="shared" si="166"/>
        <v>CA_XFER_ADD</v>
      </c>
      <c r="D459" s="533" t="str">
        <f>[1]!HsSetValue(E459,"FCC","Scenario#"&amp;Q459&amp;";Years#"&amp;J459&amp;";Period#"&amp;I459&amp;";View#"&amp;R459&amp;";Entity#"&amp;H459&amp;";Data Source#"&amp;K459&amp;";Account#"&amp;F459&amp;";Intercompany#"&amp;L459&amp;";Movement#"&amp;P459&amp;";Consolidation#"&amp;T459&amp;";Custom1#"&amp;M459&amp;";Custom2#"&amp;N459&amp;";Custom3#"&amp;O459&amp;";Custom4#"&amp;S459&amp;"")</f>
        <v>#Invalid Syntax</v>
      </c>
      <c r="E459" s="547">
        <f>(Depreciation!$M$44)*-1</f>
        <v>0</v>
      </c>
      <c r="F459" s="550">
        <f>+$F$163</f>
        <v>1579400</v>
      </c>
      <c r="G459" s="550" t="s">
        <v>1005</v>
      </c>
      <c r="H459" s="550" t="e">
        <f t="shared" si="164"/>
        <v>#N/A</v>
      </c>
      <c r="I459" s="550" t="str">
        <f t="shared" si="164"/>
        <v>Jun</v>
      </c>
      <c r="J459" s="550" t="str">
        <f t="shared" si="164"/>
        <v>FY25</v>
      </c>
      <c r="K459" s="550" t="str">
        <f t="shared" si="164"/>
        <v>FCCS_Other Data</v>
      </c>
      <c r="L459" s="550" t="str">
        <f t="shared" si="164"/>
        <v>FCCS_No Intercompany</v>
      </c>
      <c r="M459" s="36" t="s">
        <v>419</v>
      </c>
      <c r="N459" s="550" t="str">
        <f t="shared" si="164"/>
        <v>No Custom2</v>
      </c>
      <c r="O459" s="550" t="str">
        <f t="shared" si="164"/>
        <v>No Custom3</v>
      </c>
      <c r="P459" s="550" t="str">
        <f t="shared" si="167"/>
        <v>CA_XFER_ADD</v>
      </c>
      <c r="Q459" s="550" t="str">
        <f t="shared" si="165"/>
        <v>Actual</v>
      </c>
      <c r="R459" s="550" t="str">
        <f t="shared" si="165"/>
        <v>FCCS_YTD_Input</v>
      </c>
      <c r="S459" s="550" t="str">
        <f t="shared" si="165"/>
        <v>No Custom4</v>
      </c>
      <c r="T459" s="550" t="str">
        <f t="shared" si="153"/>
        <v>FCCS_Entity Input</v>
      </c>
    </row>
    <row r="460" spans="1:20" x14ac:dyDescent="0.25">
      <c r="A460" s="551" t="s">
        <v>998</v>
      </c>
      <c r="B460" s="551" t="s">
        <v>974</v>
      </c>
      <c r="C460" s="549" t="str">
        <f t="shared" si="166"/>
        <v>CA_XFER_ADD</v>
      </c>
      <c r="D460" s="533" t="str">
        <f>[1]!HsSetValue(E460,"FCC","Scenario#"&amp;Q460&amp;";Years#"&amp;J460&amp;";Period#"&amp;I460&amp;";View#"&amp;R460&amp;";Entity#"&amp;H460&amp;";Data Source#"&amp;K460&amp;";Account#"&amp;F460&amp;";Intercompany#"&amp;L460&amp;";Movement#"&amp;P460&amp;";Consolidation#"&amp;T460&amp;";Custom1#"&amp;M460&amp;";Custom2#"&amp;N460&amp;";Custom3#"&amp;O460&amp;";Custom4#"&amp;S460&amp;"")</f>
        <v>#Invalid Syntax</v>
      </c>
      <c r="E460" s="547">
        <f>(Depreciation!$M$46)*-1</f>
        <v>0</v>
      </c>
      <c r="F460" s="550">
        <f>+$F$164</f>
        <v>1579410</v>
      </c>
      <c r="G460" s="550" t="s">
        <v>1006</v>
      </c>
      <c r="H460" s="550" t="e">
        <f t="shared" si="164"/>
        <v>#N/A</v>
      </c>
      <c r="I460" s="550" t="str">
        <f t="shared" si="164"/>
        <v>Jun</v>
      </c>
      <c r="J460" s="550" t="str">
        <f t="shared" si="164"/>
        <v>FY25</v>
      </c>
      <c r="K460" s="550" t="str">
        <f t="shared" si="164"/>
        <v>FCCS_Other Data</v>
      </c>
      <c r="L460" s="550" t="str">
        <f t="shared" si="164"/>
        <v>FCCS_No Intercompany</v>
      </c>
      <c r="M460" s="36" t="s">
        <v>419</v>
      </c>
      <c r="N460" s="550" t="str">
        <f t="shared" si="164"/>
        <v>No Custom2</v>
      </c>
      <c r="O460" s="550" t="str">
        <f t="shared" si="164"/>
        <v>No Custom3</v>
      </c>
      <c r="P460" s="550" t="str">
        <f t="shared" si="167"/>
        <v>CA_XFER_ADD</v>
      </c>
      <c r="Q460" s="550" t="str">
        <f t="shared" si="165"/>
        <v>Actual</v>
      </c>
      <c r="R460" s="550" t="str">
        <f t="shared" si="165"/>
        <v>FCCS_YTD_Input</v>
      </c>
      <c r="S460" s="550" t="str">
        <f t="shared" si="165"/>
        <v>No Custom4</v>
      </c>
      <c r="T460" s="550" t="str">
        <f t="shared" si="153"/>
        <v>FCCS_Entity Input</v>
      </c>
    </row>
    <row r="461" spans="1:20" x14ac:dyDescent="0.25">
      <c r="A461" s="551" t="s">
        <v>998</v>
      </c>
      <c r="B461" s="551" t="s">
        <v>976</v>
      </c>
      <c r="C461" s="549" t="str">
        <f t="shared" si="166"/>
        <v>CA_XFER_ADD</v>
      </c>
      <c r="D461" s="533" t="str">
        <f>[1]!HsSetValue(E461,"FCC","Scenario#"&amp;Q461&amp;";Years#"&amp;J461&amp;";Period#"&amp;I461&amp;";View#"&amp;R461&amp;";Entity#"&amp;H461&amp;";Data Source#"&amp;K461&amp;";Account#"&amp;F461&amp;";Intercompany#"&amp;L461&amp;";Movement#"&amp;P461&amp;";Consolidation#"&amp;T461&amp;";Custom1#"&amp;M461&amp;";Custom2#"&amp;N461&amp;";Custom3#"&amp;O461&amp;";Custom4#"&amp;S461&amp;"")</f>
        <v>#Invalid Syntax</v>
      </c>
      <c r="E461" s="547">
        <f>(Depreciation!$M$47)*-1</f>
        <v>0</v>
      </c>
      <c r="F461" s="550">
        <f>+$F$165</f>
        <v>1579420</v>
      </c>
      <c r="G461" s="550" t="s">
        <v>1007</v>
      </c>
      <c r="H461" s="550" t="e">
        <f t="shared" si="164"/>
        <v>#N/A</v>
      </c>
      <c r="I461" s="550" t="str">
        <f t="shared" si="164"/>
        <v>Jun</v>
      </c>
      <c r="J461" s="550" t="str">
        <f t="shared" si="164"/>
        <v>FY25</v>
      </c>
      <c r="K461" s="550" t="str">
        <f t="shared" si="164"/>
        <v>FCCS_Other Data</v>
      </c>
      <c r="L461" s="550" t="str">
        <f t="shared" si="164"/>
        <v>FCCS_No Intercompany</v>
      </c>
      <c r="M461" s="36" t="s">
        <v>419</v>
      </c>
      <c r="N461" s="550" t="str">
        <f t="shared" si="164"/>
        <v>No Custom2</v>
      </c>
      <c r="O461" s="550" t="str">
        <f t="shared" si="164"/>
        <v>No Custom3</v>
      </c>
      <c r="P461" s="550" t="str">
        <f t="shared" si="167"/>
        <v>CA_XFER_ADD</v>
      </c>
      <c r="Q461" s="550" t="str">
        <f t="shared" si="165"/>
        <v>Actual</v>
      </c>
      <c r="R461" s="550" t="str">
        <f t="shared" si="165"/>
        <v>FCCS_YTD_Input</v>
      </c>
      <c r="S461" s="550" t="str">
        <f t="shared" si="165"/>
        <v>No Custom4</v>
      </c>
      <c r="T461" s="550" t="str">
        <f t="shared" si="153"/>
        <v>FCCS_Entity Input</v>
      </c>
    </row>
    <row r="462" spans="1:20" x14ac:dyDescent="0.25">
      <c r="D462" s="533"/>
    </row>
    <row r="463" spans="1:20" x14ac:dyDescent="0.25">
      <c r="A463" s="541" t="s">
        <v>998</v>
      </c>
      <c r="B463" s="541" t="s">
        <v>265</v>
      </c>
      <c r="C463" s="532" t="str">
        <f>+C379</f>
        <v>Del - Other -xfer</v>
      </c>
      <c r="D463" s="533" t="str">
        <f>[1]!HsSetValue(E463,"FCC","Scenario#"&amp;Q463&amp;";Years#"&amp;J463&amp;";Period#"&amp;I463&amp;";View#"&amp;R463&amp;";Entity#"&amp;H463&amp;";Data Source#"&amp;K463&amp;";Account#"&amp;F463&amp;";Intercompany#"&amp;L463&amp;";Movement#"&amp;P463&amp;";Consolidation#"&amp;T463&amp;";Custom1#"&amp;M463&amp;";Custom2#"&amp;N463&amp;";Custom3#"&amp;O463&amp;";Custom4#"&amp;S463&amp;"")</f>
        <v>#Invalid Syntax</v>
      </c>
      <c r="E463" s="540">
        <f>(Depreciation!$N$37)*-1</f>
        <v>0</v>
      </c>
      <c r="F463" s="36">
        <f>+$F$157</f>
        <v>1579100</v>
      </c>
      <c r="G463" s="36" t="s">
        <v>999</v>
      </c>
      <c r="H463" s="36" t="e">
        <f t="shared" ref="H463:O471" si="168">+H$2</f>
        <v>#N/A</v>
      </c>
      <c r="I463" s="36" t="str">
        <f t="shared" si="168"/>
        <v>Jun</v>
      </c>
      <c r="J463" s="36" t="str">
        <f t="shared" si="168"/>
        <v>FY25</v>
      </c>
      <c r="K463" s="36" t="str">
        <f t="shared" si="168"/>
        <v>FCCS_Other Data</v>
      </c>
      <c r="L463" s="36" t="str">
        <f t="shared" si="168"/>
        <v>FCCS_No Intercompany</v>
      </c>
      <c r="M463" s="36" t="s">
        <v>419</v>
      </c>
      <c r="N463" s="36" t="str">
        <f t="shared" si="168"/>
        <v>No Custom2</v>
      </c>
      <c r="O463" s="36" t="str">
        <f t="shared" si="168"/>
        <v>No Custom3</v>
      </c>
      <c r="P463" s="532" t="str">
        <f>+P379</f>
        <v>CA_XFER_DEL</v>
      </c>
      <c r="Q463" s="36" t="str">
        <f t="shared" ref="Q463:S471" si="169">+Q$2</f>
        <v>Actual</v>
      </c>
      <c r="R463" s="36" t="str">
        <f t="shared" si="169"/>
        <v>FCCS_YTD_Input</v>
      </c>
      <c r="S463" s="36" t="str">
        <f t="shared" si="165"/>
        <v>No Custom4</v>
      </c>
      <c r="T463" s="36" t="str">
        <f t="shared" si="153"/>
        <v>FCCS_Entity Input</v>
      </c>
    </row>
    <row r="464" spans="1:20" x14ac:dyDescent="0.25">
      <c r="A464" s="541" t="s">
        <v>998</v>
      </c>
      <c r="B464" s="541" t="s">
        <v>266</v>
      </c>
      <c r="C464" s="532" t="str">
        <f>+C463</f>
        <v>Del - Other -xfer</v>
      </c>
      <c r="D464" s="533" t="str">
        <f>[1]!HsSetValue(E464,"FCC","Scenario#"&amp;Q464&amp;";Years#"&amp;J464&amp;";Period#"&amp;I464&amp;";View#"&amp;R464&amp;";Entity#"&amp;H464&amp;";Data Source#"&amp;K464&amp;";Account#"&amp;F464&amp;";Intercompany#"&amp;L464&amp;";Movement#"&amp;P464&amp;";Consolidation#"&amp;T464&amp;";Custom1#"&amp;M464&amp;";Custom2#"&amp;N464&amp;";Custom3#"&amp;O464&amp;";Custom4#"&amp;S464&amp;"")</f>
        <v>#Invalid Syntax</v>
      </c>
      <c r="E464" s="540">
        <f>(Depreciation!$N$38)*-1</f>
        <v>0</v>
      </c>
      <c r="F464" s="36">
        <f>+$F$158</f>
        <v>1579200</v>
      </c>
      <c r="G464" s="36" t="s">
        <v>1000</v>
      </c>
      <c r="H464" s="36" t="e">
        <f t="shared" si="168"/>
        <v>#N/A</v>
      </c>
      <c r="I464" s="36" t="str">
        <f t="shared" si="168"/>
        <v>Jun</v>
      </c>
      <c r="J464" s="36" t="str">
        <f t="shared" si="168"/>
        <v>FY25</v>
      </c>
      <c r="K464" s="36" t="str">
        <f t="shared" si="168"/>
        <v>FCCS_Other Data</v>
      </c>
      <c r="L464" s="36" t="str">
        <f t="shared" si="168"/>
        <v>FCCS_No Intercompany</v>
      </c>
      <c r="M464" s="36" t="s">
        <v>419</v>
      </c>
      <c r="N464" s="36" t="str">
        <f t="shared" si="168"/>
        <v>No Custom2</v>
      </c>
      <c r="O464" s="36" t="str">
        <f t="shared" si="168"/>
        <v>No Custom3</v>
      </c>
      <c r="P464" s="36" t="str">
        <f>+P463</f>
        <v>CA_XFER_DEL</v>
      </c>
      <c r="Q464" s="36" t="str">
        <f t="shared" si="169"/>
        <v>Actual</v>
      </c>
      <c r="R464" s="36" t="str">
        <f t="shared" si="169"/>
        <v>FCCS_YTD_Input</v>
      </c>
      <c r="S464" s="36" t="str">
        <f t="shared" si="165"/>
        <v>No Custom4</v>
      </c>
      <c r="T464" s="36" t="str">
        <f t="shared" si="153"/>
        <v>FCCS_Entity Input</v>
      </c>
    </row>
    <row r="465" spans="1:20" x14ac:dyDescent="0.25">
      <c r="A465" s="541" t="s">
        <v>998</v>
      </c>
      <c r="B465" s="541" t="s">
        <v>267</v>
      </c>
      <c r="C465" s="532" t="str">
        <f t="shared" ref="C465:C471" si="170">+C464</f>
        <v>Del - Other -xfer</v>
      </c>
      <c r="D465" s="533" t="str">
        <f>[1]!HsSetValue(E465,"FCC","Scenario#"&amp;Q465&amp;";Years#"&amp;J465&amp;";Period#"&amp;I465&amp;";View#"&amp;R465&amp;";Entity#"&amp;H465&amp;";Data Source#"&amp;K465&amp;";Account#"&amp;F465&amp;";Intercompany#"&amp;L465&amp;";Movement#"&amp;P465&amp;";Consolidation#"&amp;T465&amp;";Custom1#"&amp;M465&amp;";Custom2#"&amp;N465&amp;";Custom3#"&amp;O465&amp;";Custom4#"&amp;S465&amp;"")</f>
        <v>#Invalid Syntax</v>
      </c>
      <c r="E465" s="540">
        <f>(Depreciation!$N$39)*-1</f>
        <v>0</v>
      </c>
      <c r="F465" s="36">
        <f>+$F$159</f>
        <v>1579700</v>
      </c>
      <c r="G465" s="36" t="s">
        <v>1001</v>
      </c>
      <c r="H465" s="36" t="e">
        <f t="shared" si="168"/>
        <v>#N/A</v>
      </c>
      <c r="I465" s="36" t="str">
        <f t="shared" si="168"/>
        <v>Jun</v>
      </c>
      <c r="J465" s="36" t="str">
        <f t="shared" si="168"/>
        <v>FY25</v>
      </c>
      <c r="K465" s="36" t="str">
        <f t="shared" si="168"/>
        <v>FCCS_Other Data</v>
      </c>
      <c r="L465" s="36" t="str">
        <f t="shared" si="168"/>
        <v>FCCS_No Intercompany</v>
      </c>
      <c r="M465" s="36" t="s">
        <v>419</v>
      </c>
      <c r="N465" s="36" t="str">
        <f t="shared" si="168"/>
        <v>No Custom2</v>
      </c>
      <c r="O465" s="36" t="str">
        <f t="shared" si="168"/>
        <v>No Custom3</v>
      </c>
      <c r="P465" s="36" t="str">
        <f t="shared" ref="P465:P471" si="171">+P464</f>
        <v>CA_XFER_DEL</v>
      </c>
      <c r="Q465" s="36" t="str">
        <f t="shared" si="169"/>
        <v>Actual</v>
      </c>
      <c r="R465" s="36" t="str">
        <f t="shared" si="169"/>
        <v>FCCS_YTD_Input</v>
      </c>
      <c r="S465" s="36" t="str">
        <f t="shared" si="165"/>
        <v>No Custom4</v>
      </c>
      <c r="T465" s="36" t="str">
        <f t="shared" si="153"/>
        <v>FCCS_Entity Input</v>
      </c>
    </row>
    <row r="466" spans="1:20" x14ac:dyDescent="0.25">
      <c r="A466" s="541" t="s">
        <v>998</v>
      </c>
      <c r="B466" s="541" t="s">
        <v>323</v>
      </c>
      <c r="C466" s="532" t="str">
        <f t="shared" si="170"/>
        <v>Del - Other -xfer</v>
      </c>
      <c r="D466" s="533" t="str">
        <f>[1]!HsSetValue(E466,"FCC","Scenario#"&amp;Q466&amp;";Years#"&amp;J466&amp;";Period#"&amp;I466&amp;";View#"&amp;R466&amp;";Entity#"&amp;H466&amp;";Data Source#"&amp;K466&amp;";Account#"&amp;F466&amp;";Intercompany#"&amp;L466&amp;";Movement#"&amp;P466&amp;";Consolidation#"&amp;T466&amp;";Custom1#"&amp;M466&amp;";Custom2#"&amp;N466&amp;";Custom3#"&amp;O466&amp;";Custom4#"&amp;S466&amp;"")</f>
        <v>#Invalid Syntax</v>
      </c>
      <c r="E466" s="540">
        <f>(Depreciation!$N$40)*-1</f>
        <v>0</v>
      </c>
      <c r="F466" s="36">
        <f>+$F$160</f>
        <v>1579300</v>
      </c>
      <c r="G466" s="36" t="s">
        <v>1002</v>
      </c>
      <c r="H466" s="36" t="e">
        <f t="shared" si="168"/>
        <v>#N/A</v>
      </c>
      <c r="I466" s="36" t="str">
        <f t="shared" si="168"/>
        <v>Jun</v>
      </c>
      <c r="J466" s="36" t="str">
        <f t="shared" si="168"/>
        <v>FY25</v>
      </c>
      <c r="K466" s="36" t="str">
        <f t="shared" si="168"/>
        <v>FCCS_Other Data</v>
      </c>
      <c r="L466" s="36" t="str">
        <f t="shared" si="168"/>
        <v>FCCS_No Intercompany</v>
      </c>
      <c r="M466" s="36" t="s">
        <v>419</v>
      </c>
      <c r="N466" s="36" t="str">
        <f t="shared" si="168"/>
        <v>No Custom2</v>
      </c>
      <c r="O466" s="36" t="str">
        <f t="shared" si="168"/>
        <v>No Custom3</v>
      </c>
      <c r="P466" s="36" t="str">
        <f t="shared" si="171"/>
        <v>CA_XFER_DEL</v>
      </c>
      <c r="Q466" s="36" t="str">
        <f t="shared" si="169"/>
        <v>Actual</v>
      </c>
      <c r="R466" s="36" t="str">
        <f t="shared" si="169"/>
        <v>FCCS_YTD_Input</v>
      </c>
      <c r="S466" s="36" t="str">
        <f t="shared" si="165"/>
        <v>No Custom4</v>
      </c>
      <c r="T466" s="36" t="str">
        <f t="shared" si="153"/>
        <v>FCCS_Entity Input</v>
      </c>
    </row>
    <row r="467" spans="1:20" x14ac:dyDescent="0.25">
      <c r="A467" s="541" t="s">
        <v>998</v>
      </c>
      <c r="B467" s="541" t="s">
        <v>269</v>
      </c>
      <c r="C467" s="532" t="str">
        <f t="shared" si="170"/>
        <v>Del - Other -xfer</v>
      </c>
      <c r="D467" s="533" t="str">
        <f>[1]!HsSetValue(E467,"FCC","Scenario#"&amp;Q467&amp;";Years#"&amp;J467&amp;";Period#"&amp;I467&amp;";View#"&amp;R467&amp;";Entity#"&amp;H467&amp;";Data Source#"&amp;K467&amp;";Account#"&amp;F467&amp;";Intercompany#"&amp;L467&amp;";Movement#"&amp;P467&amp;";Consolidation#"&amp;T467&amp;";Custom1#"&amp;M467&amp;";Custom2#"&amp;N467&amp;";Custom3#"&amp;O467&amp;";Custom4#"&amp;S467&amp;"")</f>
        <v>#Invalid Syntax</v>
      </c>
      <c r="E467" s="540">
        <f>(Depreciation!$N$41)*-1</f>
        <v>0</v>
      </c>
      <c r="F467" s="36">
        <f>+$F$161</f>
        <v>1579500</v>
      </c>
      <c r="G467" s="36" t="s">
        <v>1003</v>
      </c>
      <c r="H467" s="36" t="e">
        <f t="shared" si="168"/>
        <v>#N/A</v>
      </c>
      <c r="I467" s="36" t="str">
        <f t="shared" si="168"/>
        <v>Jun</v>
      </c>
      <c r="J467" s="36" t="str">
        <f t="shared" si="168"/>
        <v>FY25</v>
      </c>
      <c r="K467" s="36" t="str">
        <f t="shared" si="168"/>
        <v>FCCS_Other Data</v>
      </c>
      <c r="L467" s="36" t="str">
        <f t="shared" si="168"/>
        <v>FCCS_No Intercompany</v>
      </c>
      <c r="M467" s="36" t="s">
        <v>419</v>
      </c>
      <c r="N467" s="36" t="str">
        <f t="shared" si="168"/>
        <v>No Custom2</v>
      </c>
      <c r="O467" s="36" t="str">
        <f t="shared" si="168"/>
        <v>No Custom3</v>
      </c>
      <c r="P467" s="36" t="str">
        <f t="shared" si="171"/>
        <v>CA_XFER_DEL</v>
      </c>
      <c r="Q467" s="36" t="str">
        <f t="shared" si="169"/>
        <v>Actual</v>
      </c>
      <c r="R467" s="36" t="str">
        <f t="shared" si="169"/>
        <v>FCCS_YTD_Input</v>
      </c>
      <c r="S467" s="36" t="str">
        <f t="shared" si="165"/>
        <v>No Custom4</v>
      </c>
      <c r="T467" s="36" t="str">
        <f t="shared" si="153"/>
        <v>FCCS_Entity Input</v>
      </c>
    </row>
    <row r="468" spans="1:20" x14ac:dyDescent="0.25">
      <c r="A468" s="541" t="s">
        <v>998</v>
      </c>
      <c r="B468" s="541" t="s">
        <v>271</v>
      </c>
      <c r="C468" s="532" t="str">
        <f t="shared" si="170"/>
        <v>Del - Other -xfer</v>
      </c>
      <c r="D468" s="533" t="str">
        <f>[1]!HsSetValue(E468,"FCC","Scenario#"&amp;Q468&amp;";Years#"&amp;J468&amp;";Period#"&amp;I468&amp;";View#"&amp;R468&amp;";Entity#"&amp;H468&amp;";Data Source#"&amp;K468&amp;";Account#"&amp;F468&amp;";Intercompany#"&amp;L468&amp;";Movement#"&amp;P468&amp;";Consolidation#"&amp;T468&amp;";Custom1#"&amp;M468&amp;";Custom2#"&amp;N468&amp;";Custom3#"&amp;O468&amp;";Custom4#"&amp;S468&amp;"")</f>
        <v>#Invalid Syntax</v>
      </c>
      <c r="E468" s="540">
        <f>(Depreciation!$N$42)*-1</f>
        <v>0</v>
      </c>
      <c r="F468" s="36">
        <f>+$F$162</f>
        <v>1579600</v>
      </c>
      <c r="G468" s="36" t="s">
        <v>1004</v>
      </c>
      <c r="H468" s="36" t="e">
        <f t="shared" si="168"/>
        <v>#N/A</v>
      </c>
      <c r="I468" s="36" t="str">
        <f t="shared" si="168"/>
        <v>Jun</v>
      </c>
      <c r="J468" s="36" t="str">
        <f t="shared" si="168"/>
        <v>FY25</v>
      </c>
      <c r="K468" s="36" t="str">
        <f t="shared" si="168"/>
        <v>FCCS_Other Data</v>
      </c>
      <c r="L468" s="36" t="str">
        <f t="shared" si="168"/>
        <v>FCCS_No Intercompany</v>
      </c>
      <c r="M468" s="36" t="s">
        <v>419</v>
      </c>
      <c r="N468" s="36" t="str">
        <f t="shared" si="168"/>
        <v>No Custom2</v>
      </c>
      <c r="O468" s="36" t="str">
        <f t="shared" si="168"/>
        <v>No Custom3</v>
      </c>
      <c r="P468" s="36" t="str">
        <f t="shared" si="171"/>
        <v>CA_XFER_DEL</v>
      </c>
      <c r="Q468" s="36" t="str">
        <f t="shared" si="169"/>
        <v>Actual</v>
      </c>
      <c r="R468" s="36" t="str">
        <f t="shared" si="169"/>
        <v>FCCS_YTD_Input</v>
      </c>
      <c r="S468" s="36" t="str">
        <f t="shared" si="165"/>
        <v>No Custom4</v>
      </c>
      <c r="T468" s="36" t="str">
        <f t="shared" si="153"/>
        <v>FCCS_Entity Input</v>
      </c>
    </row>
    <row r="469" spans="1:20" x14ac:dyDescent="0.25">
      <c r="A469" s="541" t="s">
        <v>998</v>
      </c>
      <c r="B469" s="541" t="s">
        <v>273</v>
      </c>
      <c r="C469" s="532" t="str">
        <f t="shared" si="170"/>
        <v>Del - Other -xfer</v>
      </c>
      <c r="D469" s="533" t="str">
        <f>[1]!HsSetValue(E469,"FCC","Scenario#"&amp;Q469&amp;";Years#"&amp;J469&amp;";Period#"&amp;I469&amp;";View#"&amp;R469&amp;";Entity#"&amp;H469&amp;";Data Source#"&amp;K469&amp;";Account#"&amp;F469&amp;";Intercompany#"&amp;L469&amp;";Movement#"&amp;P469&amp;";Consolidation#"&amp;T469&amp;";Custom1#"&amp;M469&amp;";Custom2#"&amp;N469&amp;";Custom3#"&amp;O469&amp;";Custom4#"&amp;S469&amp;"")</f>
        <v>#Invalid Syntax</v>
      </c>
      <c r="E469" s="540">
        <f>(Depreciation!$N$44)*-1</f>
        <v>0</v>
      </c>
      <c r="F469" s="36">
        <f>+$F$163</f>
        <v>1579400</v>
      </c>
      <c r="G469" s="36" t="s">
        <v>1005</v>
      </c>
      <c r="H469" s="36" t="e">
        <f t="shared" si="168"/>
        <v>#N/A</v>
      </c>
      <c r="I469" s="36" t="str">
        <f t="shared" si="168"/>
        <v>Jun</v>
      </c>
      <c r="J469" s="36" t="str">
        <f t="shared" si="168"/>
        <v>FY25</v>
      </c>
      <c r="K469" s="36" t="str">
        <f t="shared" si="168"/>
        <v>FCCS_Other Data</v>
      </c>
      <c r="L469" s="36" t="str">
        <f t="shared" si="168"/>
        <v>FCCS_No Intercompany</v>
      </c>
      <c r="M469" s="36" t="s">
        <v>419</v>
      </c>
      <c r="N469" s="36" t="str">
        <f t="shared" si="168"/>
        <v>No Custom2</v>
      </c>
      <c r="O469" s="36" t="str">
        <f t="shared" si="168"/>
        <v>No Custom3</v>
      </c>
      <c r="P469" s="36" t="str">
        <f t="shared" si="171"/>
        <v>CA_XFER_DEL</v>
      </c>
      <c r="Q469" s="36" t="str">
        <f t="shared" si="169"/>
        <v>Actual</v>
      </c>
      <c r="R469" s="36" t="str">
        <f t="shared" si="169"/>
        <v>FCCS_YTD_Input</v>
      </c>
      <c r="S469" s="36" t="str">
        <f t="shared" si="169"/>
        <v>No Custom4</v>
      </c>
      <c r="T469" s="36" t="str">
        <f t="shared" si="153"/>
        <v>FCCS_Entity Input</v>
      </c>
    </row>
    <row r="470" spans="1:20" x14ac:dyDescent="0.25">
      <c r="A470" s="541" t="s">
        <v>998</v>
      </c>
      <c r="B470" s="541" t="s">
        <v>974</v>
      </c>
      <c r="C470" s="532" t="str">
        <f t="shared" si="170"/>
        <v>Del - Other -xfer</v>
      </c>
      <c r="D470" s="533" t="str">
        <f>[1]!HsSetValue(E470,"FCC","Scenario#"&amp;Q470&amp;";Years#"&amp;J470&amp;";Period#"&amp;I470&amp;";View#"&amp;R470&amp;";Entity#"&amp;H470&amp;";Data Source#"&amp;K470&amp;";Account#"&amp;F470&amp;";Intercompany#"&amp;L470&amp;";Movement#"&amp;P470&amp;";Consolidation#"&amp;T470&amp;";Custom1#"&amp;M470&amp;";Custom2#"&amp;N470&amp;";Custom3#"&amp;O470&amp;";Custom4#"&amp;S470&amp;"")</f>
        <v>#Invalid Syntax</v>
      </c>
      <c r="E470" s="540">
        <f>(Depreciation!$N$46)*-1</f>
        <v>0</v>
      </c>
      <c r="F470" s="36">
        <f>+$F$164</f>
        <v>1579410</v>
      </c>
      <c r="G470" s="36" t="s">
        <v>1006</v>
      </c>
      <c r="H470" s="36" t="e">
        <f t="shared" si="168"/>
        <v>#N/A</v>
      </c>
      <c r="I470" s="36" t="str">
        <f t="shared" si="168"/>
        <v>Jun</v>
      </c>
      <c r="J470" s="36" t="str">
        <f t="shared" si="168"/>
        <v>FY25</v>
      </c>
      <c r="K470" s="36" t="str">
        <f t="shared" si="168"/>
        <v>FCCS_Other Data</v>
      </c>
      <c r="L470" s="36" t="str">
        <f t="shared" si="168"/>
        <v>FCCS_No Intercompany</v>
      </c>
      <c r="M470" s="36" t="s">
        <v>419</v>
      </c>
      <c r="N470" s="36" t="str">
        <f t="shared" si="168"/>
        <v>No Custom2</v>
      </c>
      <c r="O470" s="36" t="str">
        <f t="shared" si="168"/>
        <v>No Custom3</v>
      </c>
      <c r="P470" s="36" t="str">
        <f t="shared" si="171"/>
        <v>CA_XFER_DEL</v>
      </c>
      <c r="Q470" s="36" t="str">
        <f t="shared" si="169"/>
        <v>Actual</v>
      </c>
      <c r="R470" s="36" t="str">
        <f t="shared" si="169"/>
        <v>FCCS_YTD_Input</v>
      </c>
      <c r="S470" s="36" t="str">
        <f t="shared" si="169"/>
        <v>No Custom4</v>
      </c>
      <c r="T470" s="36" t="str">
        <f t="shared" si="153"/>
        <v>FCCS_Entity Input</v>
      </c>
    </row>
    <row r="471" spans="1:20" x14ac:dyDescent="0.25">
      <c r="A471" s="541" t="s">
        <v>998</v>
      </c>
      <c r="B471" s="541" t="s">
        <v>976</v>
      </c>
      <c r="C471" s="532" t="str">
        <f t="shared" si="170"/>
        <v>Del - Other -xfer</v>
      </c>
      <c r="D471" s="533" t="str">
        <f>[1]!HsSetValue(E471,"FCC","Scenario#"&amp;Q471&amp;";Years#"&amp;J471&amp;";Period#"&amp;I471&amp;";View#"&amp;R471&amp;";Entity#"&amp;H471&amp;";Data Source#"&amp;K471&amp;";Account#"&amp;F471&amp;";Intercompany#"&amp;L471&amp;";Movement#"&amp;P471&amp;";Consolidation#"&amp;T471&amp;";Custom1#"&amp;M471&amp;";Custom2#"&amp;N471&amp;";Custom3#"&amp;O471&amp;";Custom4#"&amp;S471&amp;"")</f>
        <v>#Invalid Syntax</v>
      </c>
      <c r="E471" s="540">
        <f>(Depreciation!$N$47)*-1</f>
        <v>0</v>
      </c>
      <c r="F471" s="36">
        <f>+$F$165</f>
        <v>1579420</v>
      </c>
      <c r="G471" s="36" t="s">
        <v>1007</v>
      </c>
      <c r="H471" s="36" t="e">
        <f t="shared" si="168"/>
        <v>#N/A</v>
      </c>
      <c r="I471" s="36" t="str">
        <f t="shared" si="168"/>
        <v>Jun</v>
      </c>
      <c r="J471" s="36" t="str">
        <f t="shared" si="168"/>
        <v>FY25</v>
      </c>
      <c r="K471" s="36" t="str">
        <f t="shared" si="168"/>
        <v>FCCS_Other Data</v>
      </c>
      <c r="L471" s="36" t="str">
        <f t="shared" si="168"/>
        <v>FCCS_No Intercompany</v>
      </c>
      <c r="M471" s="36" t="s">
        <v>419</v>
      </c>
      <c r="N471" s="36" t="str">
        <f t="shared" si="168"/>
        <v>No Custom2</v>
      </c>
      <c r="O471" s="36" t="str">
        <f t="shared" si="168"/>
        <v>No Custom3</v>
      </c>
      <c r="P471" s="36" t="str">
        <f t="shared" si="171"/>
        <v>CA_XFER_DEL</v>
      </c>
      <c r="Q471" s="36" t="str">
        <f t="shared" si="169"/>
        <v>Actual</v>
      </c>
      <c r="R471" s="36" t="str">
        <f t="shared" si="169"/>
        <v>FCCS_YTD_Input</v>
      </c>
      <c r="S471" s="36" t="str">
        <f t="shared" si="169"/>
        <v>No Custom4</v>
      </c>
      <c r="T471" s="36" t="str">
        <f t="shared" si="153"/>
        <v>FCCS_Entity Input</v>
      </c>
    </row>
  </sheetData>
  <sheetProtection formatCells="0" formatColumns="0" formatRows="0"/>
  <autoFilter ref="A1:AN471" xr:uid="{9D2FF122-05CD-4229-B852-7798B57A0481}"/>
  <conditionalFormatting sqref="A1:XFD1048576">
    <cfRule type="expression" priority="1">
      <formula>CELL("protect", INDIRECT(ADDRESS(ROW(),COLUMN())))=1</formula>
    </cfRule>
  </conditionalFormatting>
  <pageMargins left="0.7" right="0.7" top="0.75" bottom="0.75" header="0.3" footer="0.3"/>
  <pageSetup scale="37" fitToHeight="10" orientation="landscape" r:id="rId1"/>
  <headerFooter>
    <oddFooter>&amp;L&amp;"Times New Roman,Italic"&amp;9&amp;Z&amp;F  &amp;A&amp;R&amp;"Times New Roman,Italic"&amp;9&amp;D&amp;T</oddFooter>
  </headerFooter>
  <customProperties>
    <customPr name="SheetOptions"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pageSetUpPr fitToPage="1"/>
  </sheetPr>
  <dimension ref="A1:M129"/>
  <sheetViews>
    <sheetView workbookViewId="0">
      <selection activeCell="I27" sqref="I27"/>
    </sheetView>
  </sheetViews>
  <sheetFormatPr defaultColWidth="9.33203125" defaultRowHeight="13.2" x14ac:dyDescent="0.25"/>
  <cols>
    <col min="1" max="1" width="11" bestFit="1" customWidth="1"/>
    <col min="2" max="2" width="56.44140625" bestFit="1" customWidth="1"/>
    <col min="3" max="3" width="14" bestFit="1" customWidth="1"/>
    <col min="4" max="16384" width="9.33203125" style="36"/>
  </cols>
  <sheetData>
    <row r="1" spans="1:13" ht="22.5" customHeight="1" x14ac:dyDescent="0.3">
      <c r="A1" s="577" t="s">
        <v>1009</v>
      </c>
      <c r="B1" s="578" t="s">
        <v>1010</v>
      </c>
      <c r="C1" s="578" t="s">
        <v>1011</v>
      </c>
    </row>
    <row r="2" spans="1:13" ht="12" customHeight="1" x14ac:dyDescent="0.3">
      <c r="A2" s="589">
        <v>15100</v>
      </c>
      <c r="B2" s="511" t="s">
        <v>1012</v>
      </c>
      <c r="C2" t="s">
        <v>1013</v>
      </c>
      <c r="G2" s="36" t="s">
        <v>1014</v>
      </c>
    </row>
    <row r="3" spans="1:13" customFormat="1" ht="15" customHeight="1" x14ac:dyDescent="0.3">
      <c r="A3" s="589">
        <v>15300</v>
      </c>
      <c r="B3" s="511" t="s">
        <v>1015</v>
      </c>
      <c r="C3" t="s">
        <v>1016</v>
      </c>
      <c r="D3" s="36"/>
      <c r="E3" s="102"/>
      <c r="F3" s="102"/>
      <c r="G3" s="102" t="s">
        <v>1017</v>
      </c>
      <c r="H3" s="36"/>
      <c r="I3" s="36"/>
      <c r="J3" s="36"/>
      <c r="K3" s="36"/>
      <c r="L3" s="36"/>
      <c r="M3" s="36"/>
    </row>
    <row r="4" spans="1:13" customFormat="1" ht="14.4" x14ac:dyDescent="0.3">
      <c r="A4" s="590">
        <v>26000</v>
      </c>
      <c r="B4" s="511" t="s">
        <v>1018</v>
      </c>
      <c r="C4" t="s">
        <v>1019</v>
      </c>
      <c r="D4" s="36"/>
      <c r="E4" s="36"/>
      <c r="F4" s="36"/>
      <c r="G4" s="36" t="s">
        <v>1020</v>
      </c>
      <c r="H4" s="36"/>
    </row>
    <row r="5" spans="1:13" customFormat="1" ht="15" customHeight="1" x14ac:dyDescent="0.3">
      <c r="A5" s="589">
        <v>40200</v>
      </c>
      <c r="B5" s="511" t="s">
        <v>592</v>
      </c>
      <c r="C5" t="s">
        <v>1021</v>
      </c>
      <c r="D5" s="36"/>
      <c r="E5" s="36"/>
      <c r="F5" s="36"/>
      <c r="G5" s="102" t="s">
        <v>1022</v>
      </c>
    </row>
    <row r="6" spans="1:13" customFormat="1" ht="15" customHeight="1" x14ac:dyDescent="0.3">
      <c r="A6" s="589" t="s">
        <v>1174</v>
      </c>
      <c r="B6" s="511" t="s">
        <v>1175</v>
      </c>
      <c r="C6" t="s">
        <v>1140</v>
      </c>
      <c r="D6" s="36"/>
      <c r="E6" s="102"/>
      <c r="F6" s="102"/>
      <c r="G6" s="102"/>
      <c r="H6" s="36"/>
      <c r="I6" s="36"/>
      <c r="J6" s="36"/>
      <c r="K6" s="36"/>
      <c r="L6" s="36"/>
      <c r="M6" s="36"/>
    </row>
    <row r="7" spans="1:13" customFormat="1" ht="15" customHeight="1" x14ac:dyDescent="0.3">
      <c r="A7" s="589" t="s">
        <v>1176</v>
      </c>
      <c r="B7" s="511" t="s">
        <v>1177</v>
      </c>
      <c r="C7" t="s">
        <v>1141</v>
      </c>
      <c r="D7" s="36"/>
      <c r="E7" s="102"/>
      <c r="F7" s="102"/>
      <c r="G7" s="102"/>
      <c r="H7" s="36"/>
      <c r="I7" s="36"/>
      <c r="J7" s="36"/>
      <c r="K7" s="36"/>
      <c r="L7" s="36"/>
      <c r="M7" s="36"/>
    </row>
    <row r="8" spans="1:13" customFormat="1" ht="15" customHeight="1" x14ac:dyDescent="0.3">
      <c r="A8" s="589" t="s">
        <v>847</v>
      </c>
      <c r="B8" s="511" t="s">
        <v>1023</v>
      </c>
      <c r="C8" t="s">
        <v>846</v>
      </c>
      <c r="D8" s="488"/>
      <c r="E8" s="102"/>
      <c r="F8" s="102"/>
      <c r="G8" s="102"/>
      <c r="H8" s="36"/>
      <c r="I8" s="36"/>
      <c r="J8" s="36"/>
      <c r="K8" s="36"/>
      <c r="L8" s="36"/>
      <c r="M8" s="36"/>
    </row>
    <row r="9" spans="1:13" customFormat="1" ht="15" customHeight="1" x14ac:dyDescent="0.3">
      <c r="A9" s="589" t="s">
        <v>1024</v>
      </c>
      <c r="B9" s="511" t="s">
        <v>1025</v>
      </c>
      <c r="C9" t="s">
        <v>1026</v>
      </c>
      <c r="D9" s="36"/>
      <c r="E9" s="36"/>
      <c r="F9" s="36"/>
      <c r="G9" s="36"/>
      <c r="H9" s="36"/>
      <c r="I9" s="36"/>
      <c r="J9" s="36"/>
      <c r="K9" s="36"/>
      <c r="L9" s="36"/>
      <c r="M9" s="36"/>
    </row>
    <row r="10" spans="1:13" customFormat="1" ht="15" customHeight="1" x14ac:dyDescent="0.3">
      <c r="A10" s="589" t="s">
        <v>850</v>
      </c>
      <c r="B10" s="511" t="s">
        <v>1027</v>
      </c>
      <c r="C10" t="s">
        <v>849</v>
      </c>
      <c r="D10" s="36"/>
      <c r="E10" s="36"/>
      <c r="F10" s="36"/>
      <c r="G10" s="36"/>
      <c r="H10" s="36"/>
      <c r="I10" s="36"/>
      <c r="J10" s="36"/>
      <c r="K10" s="36"/>
      <c r="L10" s="36"/>
      <c r="M10" s="36"/>
    </row>
    <row r="11" spans="1:13" customFormat="1" ht="15" customHeight="1" x14ac:dyDescent="0.3">
      <c r="A11" s="589">
        <v>40400</v>
      </c>
      <c r="B11" s="511" t="s">
        <v>1028</v>
      </c>
      <c r="C11" t="s">
        <v>1029</v>
      </c>
      <c r="D11" s="36"/>
      <c r="E11" s="36"/>
      <c r="F11" s="36"/>
      <c r="G11" s="36"/>
      <c r="H11" s="36"/>
      <c r="I11" s="36"/>
      <c r="J11" s="36"/>
      <c r="K11" s="36"/>
      <c r="L11" s="36"/>
      <c r="M11" s="36"/>
    </row>
    <row r="12" spans="1:13" customFormat="1" ht="15" customHeight="1" x14ac:dyDescent="0.3">
      <c r="A12" s="589">
        <v>40500</v>
      </c>
      <c r="B12" s="511" t="s">
        <v>422</v>
      </c>
      <c r="C12" t="s">
        <v>1030</v>
      </c>
      <c r="D12" s="36"/>
      <c r="E12" s="36"/>
      <c r="F12" s="36"/>
      <c r="G12" s="36"/>
      <c r="H12" s="36"/>
      <c r="I12" s="36"/>
      <c r="J12" s="36"/>
      <c r="K12" s="36"/>
      <c r="L12" s="36"/>
      <c r="M12" s="36"/>
    </row>
    <row r="13" spans="1:13" customFormat="1" ht="15" customHeight="1" x14ac:dyDescent="0.3">
      <c r="A13" s="589">
        <v>40600</v>
      </c>
      <c r="B13" s="511" t="s">
        <v>304</v>
      </c>
      <c r="C13" t="s">
        <v>1031</v>
      </c>
      <c r="D13" s="36"/>
      <c r="E13" s="36"/>
      <c r="F13" s="36"/>
      <c r="G13" s="36"/>
      <c r="H13" s="36"/>
      <c r="I13" s="36"/>
      <c r="J13" s="36"/>
      <c r="K13" s="36"/>
      <c r="L13" s="36"/>
      <c r="M13" s="36"/>
    </row>
    <row r="14" spans="1:13" customFormat="1" ht="15" customHeight="1" x14ac:dyDescent="0.3">
      <c r="A14" s="589">
        <v>40700</v>
      </c>
      <c r="B14" s="511" t="s">
        <v>305</v>
      </c>
      <c r="C14" t="s">
        <v>1032</v>
      </c>
      <c r="D14" s="36"/>
      <c r="E14" s="36"/>
      <c r="F14" s="36"/>
      <c r="G14" s="36"/>
      <c r="H14" s="36"/>
      <c r="I14" s="36"/>
      <c r="J14" s="36"/>
      <c r="K14" s="36"/>
      <c r="L14" s="36"/>
      <c r="M14" s="36"/>
    </row>
    <row r="15" spans="1:13" customFormat="1" ht="15" customHeight="1" x14ac:dyDescent="0.3">
      <c r="A15" s="589">
        <v>40800</v>
      </c>
      <c r="B15" s="511" t="s">
        <v>1033</v>
      </c>
      <c r="C15" t="s">
        <v>1034</v>
      </c>
      <c r="D15" s="36"/>
      <c r="E15" s="36"/>
      <c r="F15" s="36"/>
      <c r="G15" s="36"/>
      <c r="H15" s="36"/>
      <c r="I15" s="36"/>
      <c r="J15" s="36"/>
      <c r="K15" s="36"/>
      <c r="L15" s="36"/>
      <c r="M15" s="36"/>
    </row>
    <row r="16" spans="1:13" customFormat="1" ht="15" customHeight="1" x14ac:dyDescent="0.3">
      <c r="A16" s="589">
        <v>40900</v>
      </c>
      <c r="B16" s="511" t="s">
        <v>1035</v>
      </c>
      <c r="C16" t="s">
        <v>1036</v>
      </c>
      <c r="D16" s="36"/>
      <c r="E16" s="36"/>
      <c r="F16" s="36"/>
      <c r="G16" s="36"/>
      <c r="H16" s="36"/>
      <c r="I16" s="36"/>
      <c r="J16" s="36"/>
      <c r="K16" s="36"/>
      <c r="L16" s="36"/>
      <c r="M16" s="36"/>
    </row>
    <row r="17" spans="1:13" customFormat="1" ht="15" customHeight="1" x14ac:dyDescent="0.3">
      <c r="A17" s="589">
        <v>41000</v>
      </c>
      <c r="B17" s="511" t="s">
        <v>1037</v>
      </c>
      <c r="C17" t="s">
        <v>1038</v>
      </c>
      <c r="D17" s="36"/>
      <c r="E17" s="36"/>
      <c r="F17" s="36"/>
      <c r="G17" s="36"/>
      <c r="H17" s="36"/>
      <c r="I17" s="36"/>
      <c r="J17" s="36"/>
      <c r="K17" s="36"/>
      <c r="L17" s="36"/>
      <c r="M17" s="36"/>
    </row>
    <row r="18" spans="1:13" customFormat="1" ht="15" customHeight="1" x14ac:dyDescent="0.3">
      <c r="A18" s="589">
        <v>41100</v>
      </c>
      <c r="B18" s="511" t="s">
        <v>444</v>
      </c>
      <c r="C18" t="s">
        <v>1039</v>
      </c>
      <c r="D18" s="36"/>
      <c r="E18" s="36"/>
      <c r="F18" s="36"/>
      <c r="G18" s="36"/>
      <c r="H18" s="36"/>
      <c r="I18" s="36"/>
      <c r="J18" s="36"/>
      <c r="K18" s="36"/>
      <c r="L18" s="36"/>
      <c r="M18" s="36"/>
    </row>
    <row r="19" spans="1:13" customFormat="1" ht="15" customHeight="1" x14ac:dyDescent="0.3">
      <c r="A19" s="590">
        <v>41200</v>
      </c>
      <c r="B19" s="511" t="s">
        <v>1040</v>
      </c>
      <c r="C19" t="s">
        <v>1041</v>
      </c>
      <c r="D19" s="36"/>
      <c r="E19" s="36"/>
      <c r="F19" s="36"/>
      <c r="G19" s="36"/>
      <c r="H19" s="36"/>
      <c r="I19" s="36"/>
      <c r="J19" s="36"/>
      <c r="K19" s="36"/>
      <c r="L19" s="36"/>
      <c r="M19" s="36"/>
    </row>
    <row r="20" spans="1:13" customFormat="1" ht="15" customHeight="1" x14ac:dyDescent="0.3">
      <c r="A20" s="589">
        <v>41400</v>
      </c>
      <c r="B20" s="511" t="s">
        <v>448</v>
      </c>
      <c r="C20" t="s">
        <v>1042</v>
      </c>
      <c r="D20" s="36"/>
      <c r="E20" s="36"/>
      <c r="F20" s="36"/>
      <c r="G20" s="36"/>
      <c r="H20" s="36"/>
      <c r="I20" s="36"/>
      <c r="J20" s="36"/>
      <c r="K20" s="36"/>
      <c r="L20" s="36"/>
      <c r="M20" s="36"/>
    </row>
    <row r="21" spans="1:13" customFormat="1" ht="15" customHeight="1" x14ac:dyDescent="0.3">
      <c r="A21" s="589">
        <v>41500</v>
      </c>
      <c r="B21" s="511" t="s">
        <v>812</v>
      </c>
      <c r="C21" t="s">
        <v>1043</v>
      </c>
      <c r="D21" s="36"/>
      <c r="E21" s="36"/>
      <c r="F21" s="36"/>
      <c r="G21" s="36"/>
      <c r="H21" s="36"/>
      <c r="I21" s="36"/>
      <c r="J21" s="36"/>
      <c r="K21" s="36"/>
      <c r="L21" s="36"/>
      <c r="M21" s="36"/>
    </row>
    <row r="22" spans="1:13" customFormat="1" ht="15" customHeight="1" x14ac:dyDescent="0.3">
      <c r="A22" s="589">
        <v>41600</v>
      </c>
      <c r="B22" s="511" t="s">
        <v>1044</v>
      </c>
      <c r="C22" t="s">
        <v>861</v>
      </c>
      <c r="D22" s="36"/>
      <c r="E22" s="36"/>
      <c r="F22" s="36"/>
      <c r="G22" s="36"/>
      <c r="H22" s="36"/>
      <c r="I22" s="36"/>
      <c r="J22" s="36"/>
      <c r="K22" s="36"/>
      <c r="L22" s="36"/>
      <c r="M22" s="36"/>
    </row>
    <row r="23" spans="1:13" customFormat="1" ht="15" customHeight="1" x14ac:dyDescent="0.3">
      <c r="A23" s="589">
        <v>41800</v>
      </c>
      <c r="B23" s="511" t="s">
        <v>1045</v>
      </c>
      <c r="C23" t="s">
        <v>1046</v>
      </c>
      <c r="D23" s="36"/>
      <c r="E23" s="36"/>
      <c r="F23" s="36"/>
      <c r="G23" s="36"/>
      <c r="H23" s="36"/>
      <c r="I23" s="36"/>
      <c r="J23" s="36"/>
      <c r="K23" s="36"/>
      <c r="L23" s="36"/>
      <c r="M23" s="36"/>
    </row>
    <row r="24" spans="1:13" customFormat="1" ht="15" customHeight="1" x14ac:dyDescent="0.3">
      <c r="A24" s="589" t="s">
        <v>1047</v>
      </c>
      <c r="B24" s="511" t="s">
        <v>1048</v>
      </c>
      <c r="C24" t="s">
        <v>1049</v>
      </c>
      <c r="D24" s="36"/>
      <c r="E24" s="36"/>
      <c r="F24" s="36"/>
      <c r="G24" s="36"/>
      <c r="H24" s="36"/>
      <c r="I24" s="36"/>
      <c r="J24" s="36"/>
      <c r="K24" s="36"/>
      <c r="L24" s="36"/>
      <c r="M24" s="36"/>
    </row>
    <row r="25" spans="1:13" customFormat="1" ht="15" customHeight="1" x14ac:dyDescent="0.3">
      <c r="A25" s="589" t="s">
        <v>1050</v>
      </c>
      <c r="B25" s="511" t="s">
        <v>1051</v>
      </c>
      <c r="C25" t="s">
        <v>1049</v>
      </c>
      <c r="D25" s="36"/>
      <c r="E25" s="36"/>
      <c r="F25" s="36"/>
      <c r="G25" s="36"/>
      <c r="H25" s="36"/>
      <c r="I25" s="36"/>
      <c r="J25" s="36"/>
      <c r="K25" s="36"/>
      <c r="L25" s="36"/>
      <c r="M25" s="36"/>
    </row>
    <row r="26" spans="1:13" customFormat="1" ht="15" customHeight="1" x14ac:dyDescent="0.3">
      <c r="A26" s="589">
        <v>42000</v>
      </c>
      <c r="B26" s="511" t="s">
        <v>1052</v>
      </c>
      <c r="C26" t="s">
        <v>1053</v>
      </c>
      <c r="D26" s="36"/>
      <c r="E26" s="36"/>
      <c r="F26" s="36"/>
      <c r="G26" s="36"/>
      <c r="H26" s="36"/>
      <c r="I26" s="36"/>
      <c r="J26" s="36"/>
      <c r="K26" s="36"/>
      <c r="L26" s="36"/>
      <c r="M26" s="36"/>
    </row>
    <row r="27" spans="1:13" customFormat="1" ht="15" customHeight="1" x14ac:dyDescent="0.3">
      <c r="A27" s="589">
        <v>42200</v>
      </c>
      <c r="B27" s="511" t="s">
        <v>462</v>
      </c>
      <c r="C27" t="s">
        <v>1054</v>
      </c>
      <c r="D27" s="36"/>
      <c r="E27" s="36"/>
      <c r="F27" s="36"/>
      <c r="G27" s="36"/>
      <c r="H27" s="36"/>
      <c r="I27" s="36"/>
      <c r="J27" s="36"/>
      <c r="K27" s="36"/>
      <c r="L27" s="36"/>
      <c r="M27" s="36"/>
    </row>
    <row r="28" spans="1:13" customFormat="1" ht="15" customHeight="1" x14ac:dyDescent="0.3">
      <c r="A28" s="589">
        <v>42700</v>
      </c>
      <c r="B28" s="511" t="s">
        <v>466</v>
      </c>
      <c r="C28" t="s">
        <v>1055</v>
      </c>
      <c r="D28" s="36"/>
      <c r="E28" s="36"/>
      <c r="F28" s="36"/>
      <c r="G28" s="36"/>
      <c r="H28" s="36"/>
      <c r="I28" s="36"/>
      <c r="J28" s="36"/>
      <c r="K28" s="36"/>
      <c r="L28" s="36"/>
      <c r="M28" s="36"/>
    </row>
    <row r="29" spans="1:13" customFormat="1" ht="15" customHeight="1" x14ac:dyDescent="0.3">
      <c r="A29" s="589">
        <v>42800</v>
      </c>
      <c r="B29" s="511" t="s">
        <v>470</v>
      </c>
      <c r="C29" t="s">
        <v>1056</v>
      </c>
      <c r="D29" s="36"/>
      <c r="E29" s="36"/>
      <c r="F29" s="36"/>
      <c r="G29" s="36"/>
    </row>
    <row r="30" spans="1:13" customFormat="1" ht="15" customHeight="1" x14ac:dyDescent="0.3">
      <c r="A30" s="589">
        <v>42900</v>
      </c>
      <c r="B30" s="511" t="s">
        <v>474</v>
      </c>
      <c r="C30" t="s">
        <v>1057</v>
      </c>
      <c r="D30" s="36"/>
      <c r="E30" s="36"/>
      <c r="F30" s="36"/>
      <c r="G30" s="36"/>
    </row>
    <row r="31" spans="1:13" customFormat="1" ht="15" customHeight="1" x14ac:dyDescent="0.3">
      <c r="A31" s="589">
        <v>43000</v>
      </c>
      <c r="B31" s="511" t="s">
        <v>1058</v>
      </c>
      <c r="C31" t="s">
        <v>1059</v>
      </c>
      <c r="D31" s="36"/>
      <c r="E31" s="36"/>
      <c r="F31" s="36"/>
      <c r="G31" s="36"/>
      <c r="H31" s="36"/>
      <c r="I31" s="36"/>
      <c r="J31" s="36"/>
      <c r="K31" s="36"/>
      <c r="L31" s="36"/>
      <c r="M31" s="36"/>
    </row>
    <row r="32" spans="1:13" customFormat="1" ht="15" customHeight="1" x14ac:dyDescent="0.3">
      <c r="A32" s="589">
        <v>43100</v>
      </c>
      <c r="B32" s="511" t="s">
        <v>1060</v>
      </c>
      <c r="C32" t="s">
        <v>1061</v>
      </c>
      <c r="D32" s="36"/>
      <c r="E32" s="36"/>
      <c r="F32" s="36"/>
      <c r="G32" s="36"/>
      <c r="H32" s="36"/>
      <c r="I32" s="36"/>
      <c r="J32" s="36"/>
      <c r="K32" s="36"/>
      <c r="L32" s="36"/>
      <c r="M32" s="36"/>
    </row>
    <row r="33" spans="1:13" customFormat="1" ht="15" customHeight="1" x14ac:dyDescent="0.3">
      <c r="A33" s="589">
        <v>43200</v>
      </c>
      <c r="B33" s="511" t="s">
        <v>1062</v>
      </c>
      <c r="C33" t="s">
        <v>1063</v>
      </c>
      <c r="D33" s="36"/>
      <c r="E33" s="36"/>
      <c r="F33" s="36"/>
      <c r="G33" s="36"/>
      <c r="H33" s="36"/>
      <c r="I33" s="36"/>
      <c r="J33" s="36"/>
      <c r="K33" s="36"/>
      <c r="L33" s="36"/>
      <c r="M33" s="36"/>
    </row>
    <row r="34" spans="1:13" customFormat="1" ht="15" customHeight="1" x14ac:dyDescent="0.3">
      <c r="A34" s="589">
        <v>43400</v>
      </c>
      <c r="B34" s="511" t="s">
        <v>1064</v>
      </c>
      <c r="C34" t="s">
        <v>1065</v>
      </c>
      <c r="D34" s="36"/>
      <c r="E34" s="36"/>
      <c r="F34" s="36"/>
      <c r="G34" s="36"/>
      <c r="H34" s="36"/>
      <c r="I34" s="36"/>
      <c r="J34" s="36"/>
      <c r="K34" s="36"/>
      <c r="L34" s="36"/>
      <c r="M34" s="36"/>
    </row>
    <row r="35" spans="1:13" customFormat="1" ht="15" customHeight="1" x14ac:dyDescent="0.3">
      <c r="A35" s="589">
        <v>43600</v>
      </c>
      <c r="B35" s="511" t="s">
        <v>1066</v>
      </c>
      <c r="C35" t="s">
        <v>1067</v>
      </c>
      <c r="D35" s="36"/>
      <c r="E35" s="36"/>
      <c r="F35" s="36"/>
      <c r="G35" s="36"/>
      <c r="H35" s="36"/>
      <c r="I35" s="36"/>
      <c r="J35" s="36"/>
      <c r="K35" s="36"/>
      <c r="L35" s="36"/>
      <c r="M35" s="36"/>
    </row>
    <row r="36" spans="1:13" customFormat="1" ht="15" customHeight="1" x14ac:dyDescent="0.3">
      <c r="A36" s="589">
        <v>43800</v>
      </c>
      <c r="B36" s="511" t="s">
        <v>1068</v>
      </c>
      <c r="C36" t="s">
        <v>1069</v>
      </c>
      <c r="D36" s="36"/>
      <c r="E36" s="36"/>
      <c r="F36" s="36"/>
      <c r="G36" s="36"/>
      <c r="H36" s="36"/>
      <c r="I36" s="36"/>
      <c r="J36" s="36"/>
      <c r="K36" s="36"/>
      <c r="L36" s="36"/>
      <c r="M36" s="36"/>
    </row>
    <row r="37" spans="1:13" customFormat="1" ht="15" customHeight="1" x14ac:dyDescent="0.3">
      <c r="A37" s="589" t="s">
        <v>1070</v>
      </c>
      <c r="B37" s="511" t="s">
        <v>1071</v>
      </c>
      <c r="C37" t="s">
        <v>824</v>
      </c>
      <c r="D37" s="36"/>
      <c r="E37" s="36"/>
      <c r="F37" s="36"/>
      <c r="G37" s="36"/>
    </row>
    <row r="38" spans="1:13" customFormat="1" ht="15" customHeight="1" x14ac:dyDescent="0.3">
      <c r="A38" s="589" t="s">
        <v>498</v>
      </c>
      <c r="B38" s="511" t="s">
        <v>1072</v>
      </c>
      <c r="C38" t="s">
        <v>1073</v>
      </c>
      <c r="D38" s="36"/>
      <c r="E38" s="36"/>
      <c r="F38" s="36"/>
      <c r="G38" s="36"/>
    </row>
    <row r="39" spans="1:13" customFormat="1" ht="15" customHeight="1" x14ac:dyDescent="0.3">
      <c r="A39" s="589">
        <v>44100</v>
      </c>
      <c r="B39" s="511" t="s">
        <v>599</v>
      </c>
      <c r="C39" t="s">
        <v>1074</v>
      </c>
      <c r="D39" s="36"/>
      <c r="E39" s="36"/>
      <c r="F39" s="36"/>
      <c r="G39" s="36"/>
      <c r="H39" s="36"/>
      <c r="I39" s="36"/>
      <c r="J39" s="36"/>
      <c r="K39" s="36"/>
      <c r="L39" s="36"/>
      <c r="M39" s="36"/>
    </row>
    <row r="40" spans="1:13" customFormat="1" ht="15" customHeight="1" x14ac:dyDescent="0.3">
      <c r="A40" s="589">
        <v>44200</v>
      </c>
      <c r="B40" s="511" t="s">
        <v>503</v>
      </c>
      <c r="C40" t="s">
        <v>1075</v>
      </c>
      <c r="D40" s="36"/>
      <c r="E40" s="36"/>
      <c r="F40" s="36"/>
      <c r="G40" s="36"/>
      <c r="H40" s="36"/>
      <c r="I40" s="36"/>
      <c r="J40" s="36"/>
      <c r="K40" s="36"/>
      <c r="L40" s="36"/>
      <c r="M40" s="36"/>
    </row>
    <row r="41" spans="1:13" customFormat="1" ht="15" customHeight="1" x14ac:dyDescent="0.3">
      <c r="A41" s="589">
        <v>44400</v>
      </c>
      <c r="B41" s="511" t="s">
        <v>1076</v>
      </c>
      <c r="C41" t="s">
        <v>1077</v>
      </c>
      <c r="D41" s="36"/>
      <c r="E41" s="36"/>
      <c r="F41" s="36"/>
      <c r="G41" s="36"/>
      <c r="H41" s="36"/>
      <c r="I41" s="36"/>
      <c r="J41" s="36"/>
      <c r="K41" s="36"/>
      <c r="L41" s="36"/>
      <c r="M41" s="36"/>
    </row>
    <row r="42" spans="1:13" customFormat="1" ht="15" customHeight="1" x14ac:dyDescent="0.3">
      <c r="A42" s="589">
        <v>44500</v>
      </c>
      <c r="B42" s="511" t="s">
        <v>1078</v>
      </c>
      <c r="C42" t="s">
        <v>1079</v>
      </c>
      <c r="D42" s="36"/>
      <c r="E42" s="36"/>
      <c r="F42" s="36"/>
      <c r="G42" s="36"/>
      <c r="H42" s="36"/>
      <c r="I42" s="36"/>
      <c r="J42" s="36"/>
      <c r="K42" s="36"/>
      <c r="L42" s="36"/>
      <c r="M42" s="36"/>
    </row>
    <row r="43" spans="1:13" customFormat="1" ht="15" customHeight="1" x14ac:dyDescent="0.3">
      <c r="A43" s="589">
        <v>44600</v>
      </c>
      <c r="B43" s="511" t="s">
        <v>1080</v>
      </c>
      <c r="C43" t="s">
        <v>1081</v>
      </c>
      <c r="D43" s="36"/>
      <c r="E43" s="36"/>
      <c r="F43" s="36"/>
      <c r="G43" s="36"/>
      <c r="H43" s="36"/>
      <c r="I43" s="36"/>
      <c r="J43" s="36"/>
      <c r="K43" s="36"/>
      <c r="L43" s="36"/>
      <c r="M43" s="36"/>
    </row>
    <row r="44" spans="1:13" customFormat="1" ht="15" customHeight="1" x14ac:dyDescent="0.3">
      <c r="A44" s="589">
        <v>45200</v>
      </c>
      <c r="B44" s="511" t="s">
        <v>1082</v>
      </c>
      <c r="C44" t="s">
        <v>1083</v>
      </c>
      <c r="D44" s="36"/>
      <c r="E44" s="36"/>
      <c r="F44" s="36"/>
      <c r="G44" s="36"/>
      <c r="H44" s="36"/>
      <c r="I44" s="36"/>
      <c r="J44" s="36"/>
      <c r="K44" s="36"/>
      <c r="L44" s="36"/>
      <c r="M44" s="36"/>
    </row>
    <row r="45" spans="1:13" customFormat="1" ht="15" customHeight="1" x14ac:dyDescent="0.3">
      <c r="A45" s="589">
        <v>46100</v>
      </c>
      <c r="B45" s="511" t="s">
        <v>512</v>
      </c>
      <c r="C45" t="s">
        <v>1084</v>
      </c>
      <c r="D45" s="36"/>
      <c r="E45" s="36"/>
      <c r="F45" s="36"/>
      <c r="G45" s="36"/>
      <c r="H45" s="36"/>
      <c r="I45" s="36"/>
      <c r="J45" s="36"/>
      <c r="K45" s="36"/>
      <c r="L45" s="36"/>
      <c r="M45" s="36"/>
    </row>
    <row r="46" spans="1:13" customFormat="1" ht="15" customHeight="1" x14ac:dyDescent="0.3">
      <c r="A46" s="589">
        <v>46200</v>
      </c>
      <c r="B46" s="511" t="s">
        <v>516</v>
      </c>
      <c r="C46" t="s">
        <v>1085</v>
      </c>
      <c r="D46" s="36"/>
      <c r="E46" s="36"/>
      <c r="F46" s="36"/>
      <c r="G46" s="36"/>
      <c r="H46" s="36"/>
      <c r="I46" s="36"/>
      <c r="J46" s="36"/>
      <c r="K46" s="36"/>
      <c r="L46" s="36"/>
      <c r="M46" s="36"/>
    </row>
    <row r="47" spans="1:13" customFormat="1" ht="15" customHeight="1" x14ac:dyDescent="0.3">
      <c r="A47" s="589">
        <v>46500</v>
      </c>
      <c r="B47" s="511" t="s">
        <v>520</v>
      </c>
      <c r="C47" t="s">
        <v>1086</v>
      </c>
      <c r="D47" s="36"/>
      <c r="E47" s="36"/>
      <c r="F47" s="36"/>
      <c r="G47" s="36"/>
      <c r="H47" s="36"/>
      <c r="I47" s="36"/>
      <c r="J47" s="36"/>
      <c r="K47" s="36"/>
      <c r="L47" s="36"/>
      <c r="M47" s="36"/>
    </row>
    <row r="48" spans="1:13" customFormat="1" ht="15" customHeight="1" x14ac:dyDescent="0.3">
      <c r="A48" s="589">
        <v>46600</v>
      </c>
      <c r="B48" s="511" t="s">
        <v>524</v>
      </c>
      <c r="C48" t="s">
        <v>1087</v>
      </c>
      <c r="D48" s="36"/>
      <c r="E48" s="36"/>
      <c r="F48" s="36"/>
      <c r="G48" s="36"/>
      <c r="H48" s="36"/>
      <c r="I48" s="36"/>
      <c r="J48" s="36"/>
      <c r="K48" s="36"/>
      <c r="L48" s="36"/>
      <c r="M48" s="36"/>
    </row>
    <row r="49" spans="1:13" customFormat="1" ht="15" customHeight="1" x14ac:dyDescent="0.3">
      <c r="A49" s="589">
        <v>46700</v>
      </c>
      <c r="B49" s="511" t="s">
        <v>528</v>
      </c>
      <c r="C49" t="s">
        <v>1088</v>
      </c>
      <c r="D49" s="36"/>
      <c r="E49" s="36"/>
      <c r="F49" s="36"/>
      <c r="G49" s="36"/>
      <c r="H49" s="36"/>
      <c r="I49" s="36"/>
      <c r="J49" s="36"/>
      <c r="K49" s="36"/>
      <c r="L49" s="36"/>
      <c r="M49" s="36"/>
    </row>
    <row r="50" spans="1:13" customFormat="1" ht="15" customHeight="1" x14ac:dyDescent="0.3">
      <c r="A50" s="589">
        <v>46900</v>
      </c>
      <c r="B50" s="511" t="s">
        <v>532</v>
      </c>
      <c r="C50" t="s">
        <v>1089</v>
      </c>
      <c r="D50" s="36"/>
      <c r="E50" s="36"/>
      <c r="F50" s="36"/>
      <c r="G50" s="36"/>
      <c r="H50" s="36"/>
      <c r="I50" s="36"/>
      <c r="J50" s="36"/>
      <c r="K50" s="36"/>
      <c r="L50" s="36"/>
      <c r="M50" s="36"/>
    </row>
    <row r="51" spans="1:13" customFormat="1" ht="15" customHeight="1" x14ac:dyDescent="0.3">
      <c r="A51" s="589">
        <v>47000</v>
      </c>
      <c r="B51" s="511" t="s">
        <v>1090</v>
      </c>
      <c r="C51" t="s">
        <v>1091</v>
      </c>
      <c r="D51" s="36"/>
      <c r="E51" s="36"/>
      <c r="F51" s="36"/>
      <c r="G51" s="36"/>
      <c r="H51" s="36"/>
      <c r="I51" s="36"/>
      <c r="J51" s="36"/>
      <c r="K51" s="36"/>
      <c r="L51" s="36"/>
      <c r="M51" s="36"/>
    </row>
    <row r="52" spans="1:13" customFormat="1" ht="15" customHeight="1" x14ac:dyDescent="0.3">
      <c r="A52" s="589">
        <v>47100</v>
      </c>
      <c r="B52" s="511" t="s">
        <v>540</v>
      </c>
      <c r="C52" t="s">
        <v>1092</v>
      </c>
      <c r="D52" s="36"/>
      <c r="E52" s="36"/>
      <c r="F52" s="36"/>
      <c r="G52" s="36"/>
      <c r="H52" s="36"/>
      <c r="I52" s="36"/>
      <c r="J52" s="36"/>
      <c r="K52" s="36"/>
      <c r="L52" s="36"/>
      <c r="M52" s="36"/>
    </row>
    <row r="53" spans="1:13" customFormat="1" ht="15" customHeight="1" x14ac:dyDescent="0.3">
      <c r="A53" s="589">
        <v>47200</v>
      </c>
      <c r="B53" s="511" t="s">
        <v>1093</v>
      </c>
      <c r="C53" t="s">
        <v>818</v>
      </c>
      <c r="D53" s="36"/>
      <c r="E53" s="36"/>
      <c r="F53" s="36"/>
      <c r="G53" s="36"/>
      <c r="H53" s="36"/>
      <c r="I53" s="36"/>
      <c r="J53" s="36"/>
      <c r="K53" s="36"/>
      <c r="L53" s="36"/>
      <c r="M53" s="36"/>
    </row>
    <row r="54" spans="1:13" ht="15" customHeight="1" x14ac:dyDescent="0.3">
      <c r="A54" s="589">
        <v>47400</v>
      </c>
      <c r="B54" s="511" t="s">
        <v>544</v>
      </c>
      <c r="C54" t="s">
        <v>1094</v>
      </c>
    </row>
    <row r="55" spans="1:13" customFormat="1" ht="15" customHeight="1" x14ac:dyDescent="0.3">
      <c r="A55" s="589">
        <v>47500</v>
      </c>
      <c r="B55" s="511" t="s">
        <v>548</v>
      </c>
      <c r="C55" t="s">
        <v>1095</v>
      </c>
      <c r="D55" s="36"/>
      <c r="E55" s="36"/>
      <c r="F55" s="36"/>
      <c r="G55" s="36"/>
      <c r="H55" s="36"/>
      <c r="I55" s="36"/>
      <c r="J55" s="36"/>
      <c r="K55" s="36"/>
      <c r="L55" s="36"/>
      <c r="M55" s="36"/>
    </row>
    <row r="56" spans="1:13" customFormat="1" ht="15" customHeight="1" x14ac:dyDescent="0.3">
      <c r="A56" s="589">
        <v>47600</v>
      </c>
      <c r="B56" s="511" t="s">
        <v>552</v>
      </c>
      <c r="C56" t="s">
        <v>1096</v>
      </c>
      <c r="D56" s="36"/>
      <c r="E56" s="36"/>
      <c r="F56" s="36"/>
      <c r="G56" s="36"/>
      <c r="H56" s="36"/>
      <c r="I56" s="36"/>
      <c r="J56" s="36"/>
      <c r="K56" s="36"/>
      <c r="L56" s="36"/>
      <c r="M56" s="36"/>
    </row>
    <row r="57" spans="1:13" customFormat="1" ht="15" customHeight="1" x14ac:dyDescent="0.3">
      <c r="A57" s="589">
        <v>47610</v>
      </c>
      <c r="B57" s="511" t="s">
        <v>1097</v>
      </c>
      <c r="C57" t="s">
        <v>722</v>
      </c>
      <c r="D57" s="36"/>
      <c r="E57" s="36"/>
      <c r="F57" s="36"/>
      <c r="G57" s="36"/>
      <c r="H57" s="36"/>
      <c r="I57" s="36"/>
      <c r="J57" s="36"/>
      <c r="K57" s="36"/>
      <c r="L57" s="36"/>
      <c r="M57" s="36"/>
    </row>
    <row r="58" spans="1:13" customFormat="1" ht="15" customHeight="1" x14ac:dyDescent="0.3">
      <c r="A58" s="589">
        <v>47700</v>
      </c>
      <c r="B58" s="511" t="s">
        <v>1098</v>
      </c>
      <c r="C58" t="s">
        <v>1099</v>
      </c>
      <c r="D58" s="36"/>
      <c r="E58" s="36"/>
      <c r="F58" s="36"/>
      <c r="G58" s="36"/>
      <c r="H58" s="36"/>
      <c r="I58" s="36"/>
      <c r="J58" s="36"/>
      <c r="K58" s="36"/>
      <c r="L58" s="36"/>
      <c r="M58" s="36"/>
    </row>
    <row r="59" spans="1:13" customFormat="1" ht="15" customHeight="1" x14ac:dyDescent="0.3">
      <c r="A59" s="589">
        <v>47800</v>
      </c>
      <c r="B59" s="511" t="s">
        <v>556</v>
      </c>
      <c r="C59" t="s">
        <v>1100</v>
      </c>
      <c r="D59" s="36"/>
      <c r="E59" s="36"/>
      <c r="F59" s="36"/>
      <c r="G59" s="36"/>
    </row>
    <row r="60" spans="1:13" customFormat="1" ht="15" customHeight="1" x14ac:dyDescent="0.3">
      <c r="A60" s="589">
        <v>48200</v>
      </c>
      <c r="B60" s="511" t="s">
        <v>1101</v>
      </c>
      <c r="C60" t="s">
        <v>864</v>
      </c>
      <c r="D60" s="36"/>
      <c r="E60" s="36"/>
      <c r="F60" s="36"/>
      <c r="G60" s="36"/>
      <c r="H60" s="36"/>
      <c r="I60" s="36"/>
      <c r="J60" s="36"/>
      <c r="K60" s="36"/>
      <c r="L60" s="36"/>
      <c r="M60" s="36"/>
    </row>
    <row r="61" spans="1:13" customFormat="1" ht="15" customHeight="1" x14ac:dyDescent="0.3">
      <c r="A61" s="589">
        <v>48400</v>
      </c>
      <c r="B61" s="511" t="s">
        <v>567</v>
      </c>
      <c r="C61" t="s">
        <v>1102</v>
      </c>
      <c r="D61" s="36"/>
      <c r="E61" s="36"/>
      <c r="F61" s="36"/>
      <c r="G61" s="36"/>
      <c r="H61" s="36"/>
      <c r="I61" s="36"/>
      <c r="J61" s="36"/>
      <c r="K61" s="36"/>
      <c r="L61" s="36"/>
      <c r="M61" s="36"/>
    </row>
    <row r="62" spans="1:13" customFormat="1" ht="15" customHeight="1" x14ac:dyDescent="0.3">
      <c r="A62" s="589" t="s">
        <v>1103</v>
      </c>
      <c r="B62" s="511" t="s">
        <v>1104</v>
      </c>
      <c r="C62" t="s">
        <v>1105</v>
      </c>
      <c r="D62" s="36"/>
      <c r="E62" s="36"/>
      <c r="F62" s="36"/>
      <c r="G62" s="36"/>
      <c r="H62" s="36"/>
      <c r="I62" s="36"/>
      <c r="J62" s="36"/>
      <c r="K62" s="36"/>
      <c r="L62" s="36"/>
      <c r="M62" s="36"/>
    </row>
    <row r="63" spans="1:13" customFormat="1" ht="15" customHeight="1" x14ac:dyDescent="0.3">
      <c r="A63" s="589">
        <v>48600</v>
      </c>
      <c r="B63" s="511" t="s">
        <v>1106</v>
      </c>
      <c r="C63" t="s">
        <v>1107</v>
      </c>
      <c r="D63" s="36"/>
      <c r="E63" s="36"/>
      <c r="F63" s="36"/>
      <c r="G63" s="36"/>
      <c r="H63" s="36"/>
      <c r="I63" s="36"/>
      <c r="J63" s="36"/>
      <c r="K63" s="36"/>
      <c r="L63" s="36"/>
      <c r="M63" s="36"/>
    </row>
    <row r="64" spans="1:13" customFormat="1" ht="15" customHeight="1" x14ac:dyDescent="0.3">
      <c r="A64" s="589">
        <v>48800</v>
      </c>
      <c r="B64" s="511" t="s">
        <v>1108</v>
      </c>
      <c r="C64" t="s">
        <v>1109</v>
      </c>
      <c r="D64" s="36"/>
      <c r="E64" s="36"/>
      <c r="F64" s="36"/>
      <c r="G64" s="36"/>
      <c r="H64" s="36"/>
      <c r="I64" s="36"/>
      <c r="J64" s="36"/>
      <c r="K64" s="36"/>
      <c r="L64" s="36"/>
      <c r="M64" s="36"/>
    </row>
    <row r="65" spans="1:13" customFormat="1" ht="15" customHeight="1" x14ac:dyDescent="0.3">
      <c r="A65" s="589">
        <v>48900</v>
      </c>
      <c r="B65" s="511" t="s">
        <v>1110</v>
      </c>
      <c r="C65" t="s">
        <v>856</v>
      </c>
      <c r="D65" s="36"/>
      <c r="E65" s="36"/>
      <c r="F65" s="36"/>
      <c r="G65" s="36"/>
      <c r="H65" s="36"/>
      <c r="I65" s="36"/>
      <c r="J65" s="36"/>
      <c r="K65" s="36"/>
      <c r="L65" s="36"/>
      <c r="M65" s="36"/>
    </row>
    <row r="66" spans="1:13" customFormat="1" ht="15" customHeight="1" x14ac:dyDescent="0.3">
      <c r="A66" s="589">
        <v>49000</v>
      </c>
      <c r="B66" s="511" t="s">
        <v>579</v>
      </c>
      <c r="C66" t="s">
        <v>1111</v>
      </c>
      <c r="D66" s="36"/>
      <c r="E66" s="36"/>
      <c r="F66" s="36"/>
      <c r="G66" s="36"/>
      <c r="H66" s="36"/>
      <c r="I66" s="36"/>
      <c r="J66" s="36"/>
      <c r="K66" s="36"/>
      <c r="L66" s="36"/>
      <c r="M66" s="36"/>
    </row>
    <row r="67" spans="1:13" customFormat="1" ht="15" customHeight="1" x14ac:dyDescent="0.3">
      <c r="A67" s="589">
        <v>49200</v>
      </c>
      <c r="B67" s="511" t="s">
        <v>1112</v>
      </c>
      <c r="C67" t="s">
        <v>1113</v>
      </c>
      <c r="D67" s="36"/>
      <c r="E67" s="36"/>
      <c r="F67" s="36"/>
      <c r="G67" s="36"/>
      <c r="H67" s="36"/>
      <c r="I67" s="36"/>
      <c r="J67" s="36"/>
      <c r="K67" s="36"/>
      <c r="L67" s="36"/>
      <c r="M67" s="36"/>
    </row>
    <row r="68" spans="1:13" customFormat="1" ht="15" customHeight="1" x14ac:dyDescent="0.3">
      <c r="A68" s="589">
        <v>49500</v>
      </c>
      <c r="B68" s="511" t="s">
        <v>1114</v>
      </c>
      <c r="C68" t="s">
        <v>1115</v>
      </c>
      <c r="D68" s="36"/>
      <c r="E68" s="36"/>
      <c r="F68" s="36"/>
      <c r="G68" s="36"/>
      <c r="H68" s="36"/>
      <c r="I68" s="36"/>
      <c r="J68" s="36"/>
      <c r="K68" s="36"/>
      <c r="L68" s="36"/>
      <c r="M68" s="36"/>
    </row>
    <row r="69" spans="1:13" customFormat="1" ht="15" customHeight="1" x14ac:dyDescent="0.3">
      <c r="A69" s="589">
        <v>51270</v>
      </c>
      <c r="B69" s="511" t="s">
        <v>1116</v>
      </c>
      <c r="C69" t="s">
        <v>1117</v>
      </c>
      <c r="D69" s="36"/>
      <c r="E69" s="36"/>
      <c r="F69" s="36"/>
      <c r="G69" s="36"/>
      <c r="H69" s="36"/>
      <c r="I69" s="36"/>
      <c r="J69" s="36"/>
      <c r="K69" s="36"/>
      <c r="L69" s="36"/>
      <c r="M69" s="36"/>
    </row>
    <row r="70" spans="1:13" customFormat="1" ht="15" customHeight="1" x14ac:dyDescent="0.3">
      <c r="A70" s="589">
        <v>85040</v>
      </c>
      <c r="B70" s="511" t="s">
        <v>754</v>
      </c>
      <c r="C70" t="s">
        <v>752</v>
      </c>
      <c r="D70" s="36"/>
      <c r="E70" s="36"/>
      <c r="F70" s="36"/>
      <c r="G70" s="36"/>
      <c r="H70" s="36"/>
      <c r="I70" s="36"/>
      <c r="J70" s="36"/>
      <c r="K70" s="36"/>
      <c r="L70" s="36"/>
      <c r="M70" s="36"/>
    </row>
    <row r="71" spans="1:13" customFormat="1" ht="15" customHeight="1" x14ac:dyDescent="0.3">
      <c r="A71" s="589">
        <v>85240</v>
      </c>
      <c r="B71" s="511" t="s">
        <v>757</v>
      </c>
      <c r="C71" t="s">
        <v>756</v>
      </c>
      <c r="D71" s="36"/>
      <c r="E71" s="36"/>
      <c r="F71" s="36"/>
      <c r="G71" s="36"/>
      <c r="H71" s="36"/>
      <c r="I71" s="36"/>
      <c r="J71" s="36"/>
      <c r="K71" s="36"/>
      <c r="L71" s="36"/>
      <c r="M71" s="36"/>
    </row>
    <row r="72" spans="1:13" customFormat="1" ht="15" customHeight="1" x14ac:dyDescent="0.3">
      <c r="A72" s="589">
        <v>85440</v>
      </c>
      <c r="B72" s="511" t="s">
        <v>760</v>
      </c>
      <c r="C72" t="s">
        <v>759</v>
      </c>
      <c r="D72" s="36"/>
      <c r="E72" s="36"/>
      <c r="F72" s="36"/>
      <c r="G72" s="36"/>
      <c r="H72" s="36"/>
      <c r="I72" s="36"/>
      <c r="J72" s="36"/>
      <c r="K72" s="36"/>
      <c r="L72" s="36"/>
      <c r="M72" s="36"/>
    </row>
    <row r="73" spans="1:13" customFormat="1" ht="15" customHeight="1" x14ac:dyDescent="0.3">
      <c r="A73" s="589">
        <v>85640</v>
      </c>
      <c r="B73" s="511" t="s">
        <v>763</v>
      </c>
      <c r="C73" t="s">
        <v>762</v>
      </c>
      <c r="D73" s="36"/>
      <c r="E73" s="36"/>
      <c r="F73" s="36"/>
      <c r="G73" s="36"/>
      <c r="H73" s="36"/>
      <c r="I73" s="36"/>
      <c r="J73" s="36"/>
      <c r="K73" s="36"/>
      <c r="L73" s="36"/>
      <c r="M73" s="36"/>
    </row>
    <row r="74" spans="1:13" customFormat="1" ht="15" customHeight="1" x14ac:dyDescent="0.3">
      <c r="A74" s="589">
        <v>85840</v>
      </c>
      <c r="B74" s="511" t="s">
        <v>766</v>
      </c>
      <c r="C74" t="s">
        <v>765</v>
      </c>
      <c r="D74" s="36"/>
      <c r="E74" s="36"/>
      <c r="F74" s="36"/>
      <c r="G74" s="36"/>
      <c r="H74" s="36"/>
      <c r="I74" s="36"/>
      <c r="J74" s="36"/>
      <c r="K74" s="36"/>
      <c r="L74" s="36"/>
      <c r="M74" s="36"/>
    </row>
    <row r="75" spans="1:13" customFormat="1" ht="15" customHeight="1" x14ac:dyDescent="0.3">
      <c r="A75" s="589">
        <v>86040</v>
      </c>
      <c r="B75" s="511" t="s">
        <v>769</v>
      </c>
      <c r="C75" t="s">
        <v>768</v>
      </c>
      <c r="D75" s="36"/>
      <c r="E75" s="36"/>
      <c r="F75" s="36"/>
      <c r="G75" s="36"/>
      <c r="H75" s="36"/>
      <c r="I75" s="36"/>
      <c r="J75" s="36"/>
      <c r="K75" s="36"/>
      <c r="L75" s="36"/>
      <c r="M75" s="36"/>
    </row>
    <row r="76" spans="1:13" customFormat="1" ht="15" customHeight="1" x14ac:dyDescent="0.3">
      <c r="A76" s="589">
        <v>86240</v>
      </c>
      <c r="B76" s="511" t="s">
        <v>772</v>
      </c>
      <c r="C76" t="s">
        <v>771</v>
      </c>
      <c r="D76" s="36"/>
      <c r="E76" s="36"/>
      <c r="F76" s="36"/>
      <c r="G76" s="36"/>
      <c r="H76" s="36"/>
      <c r="I76" s="36"/>
      <c r="J76" s="36"/>
      <c r="K76" s="36"/>
      <c r="L76" s="36"/>
      <c r="M76" s="36"/>
    </row>
    <row r="77" spans="1:13" customFormat="1" ht="15" customHeight="1" x14ac:dyDescent="0.3">
      <c r="A77" s="589">
        <v>86440</v>
      </c>
      <c r="B77" s="511" t="s">
        <v>775</v>
      </c>
      <c r="C77" t="s">
        <v>774</v>
      </c>
      <c r="D77" s="36"/>
      <c r="E77" s="36"/>
      <c r="F77" s="36"/>
      <c r="G77" s="36"/>
      <c r="H77" s="36"/>
      <c r="I77" s="36"/>
      <c r="J77" s="36"/>
      <c r="K77" s="36"/>
      <c r="L77" s="36"/>
      <c r="M77" s="36"/>
    </row>
    <row r="78" spans="1:13" customFormat="1" ht="15" customHeight="1" x14ac:dyDescent="0.3">
      <c r="A78" s="589">
        <v>86640</v>
      </c>
      <c r="B78" s="511" t="s">
        <v>778</v>
      </c>
      <c r="C78" t="s">
        <v>777</v>
      </c>
      <c r="D78" s="36"/>
      <c r="E78" s="36"/>
      <c r="F78" s="36"/>
      <c r="G78" s="36"/>
      <c r="H78" s="36"/>
      <c r="I78" s="36"/>
      <c r="J78" s="36"/>
      <c r="K78" s="36"/>
      <c r="L78" s="36"/>
      <c r="M78" s="36"/>
    </row>
    <row r="79" spans="1:13" customFormat="1" ht="15" customHeight="1" x14ac:dyDescent="0.3">
      <c r="A79" s="589">
        <v>86840</v>
      </c>
      <c r="B79" s="511" t="s">
        <v>781</v>
      </c>
      <c r="C79" t="s">
        <v>780</v>
      </c>
      <c r="D79" s="36"/>
      <c r="E79" s="36"/>
      <c r="F79" s="36"/>
      <c r="G79" s="36"/>
      <c r="H79" s="36"/>
      <c r="I79" s="36"/>
      <c r="J79" s="36"/>
      <c r="K79" s="36"/>
      <c r="L79" s="36"/>
      <c r="M79" s="36"/>
    </row>
    <row r="80" spans="1:13" customFormat="1" ht="15" customHeight="1" x14ac:dyDescent="0.3">
      <c r="A80" s="589">
        <v>87240</v>
      </c>
      <c r="B80" s="511" t="s">
        <v>784</v>
      </c>
      <c r="C80" t="s">
        <v>783</v>
      </c>
      <c r="D80" s="36"/>
      <c r="E80" s="36"/>
      <c r="F80" s="36"/>
      <c r="G80" s="36"/>
      <c r="H80" s="36"/>
      <c r="I80" s="36"/>
      <c r="J80" s="36"/>
      <c r="K80" s="36"/>
      <c r="L80" s="36"/>
      <c r="M80" s="36"/>
    </row>
    <row r="81" spans="1:13" customFormat="1" ht="15" customHeight="1" x14ac:dyDescent="0.3">
      <c r="A81" s="589">
        <v>87640</v>
      </c>
      <c r="B81" s="511" t="s">
        <v>787</v>
      </c>
      <c r="C81" t="s">
        <v>786</v>
      </c>
      <c r="D81" s="36"/>
      <c r="E81" s="36"/>
      <c r="F81" s="36"/>
      <c r="G81" s="36"/>
      <c r="H81" s="36"/>
      <c r="I81" s="36"/>
      <c r="J81" s="36"/>
      <c r="K81" s="36"/>
      <c r="L81" s="36"/>
      <c r="M81" s="36"/>
    </row>
    <row r="82" spans="1:13" customFormat="1" ht="15" customHeight="1" x14ac:dyDescent="0.3">
      <c r="A82" s="589">
        <v>88040</v>
      </c>
      <c r="B82" s="511" t="s">
        <v>790</v>
      </c>
      <c r="C82" t="s">
        <v>789</v>
      </c>
      <c r="D82" s="36"/>
      <c r="E82" s="36"/>
      <c r="F82" s="36"/>
      <c r="G82" s="36"/>
      <c r="H82" s="36"/>
      <c r="I82" s="36"/>
      <c r="J82" s="36"/>
      <c r="K82" s="36"/>
      <c r="L82" s="36"/>
      <c r="M82" s="36"/>
    </row>
    <row r="83" spans="1:13" customFormat="1" ht="15" customHeight="1" x14ac:dyDescent="0.3">
      <c r="A83" s="589">
        <v>88440</v>
      </c>
      <c r="B83" s="511" t="s">
        <v>793</v>
      </c>
      <c r="C83" t="s">
        <v>792</v>
      </c>
      <c r="D83" s="36"/>
      <c r="E83" s="36"/>
      <c r="F83" s="36"/>
      <c r="G83" s="36"/>
      <c r="H83" s="36"/>
      <c r="I83" s="36"/>
      <c r="J83" s="36"/>
      <c r="K83" s="36"/>
      <c r="L83" s="36"/>
      <c r="M83" s="36"/>
    </row>
    <row r="84" spans="1:13" customFormat="1" ht="15" customHeight="1" x14ac:dyDescent="0.3">
      <c r="A84" s="589">
        <v>88640</v>
      </c>
      <c r="B84" s="511" t="s">
        <v>796</v>
      </c>
      <c r="C84" t="s">
        <v>795</v>
      </c>
      <c r="D84" s="36"/>
      <c r="E84" s="36"/>
      <c r="F84" s="36"/>
      <c r="G84" s="36"/>
      <c r="H84" s="36"/>
      <c r="I84" s="36"/>
      <c r="J84" s="36"/>
      <c r="K84" s="36"/>
      <c r="L84" s="36"/>
      <c r="M84" s="36"/>
    </row>
    <row r="85" spans="1:13" customFormat="1" ht="15" customHeight="1" x14ac:dyDescent="0.3">
      <c r="A85" s="589">
        <v>88840</v>
      </c>
      <c r="B85" s="511" t="s">
        <v>799</v>
      </c>
      <c r="C85" t="s">
        <v>798</v>
      </c>
      <c r="D85" s="36"/>
      <c r="E85" s="36"/>
      <c r="F85" s="36"/>
      <c r="G85" s="36"/>
      <c r="H85" s="36"/>
      <c r="I85" s="36"/>
      <c r="J85" s="36"/>
      <c r="K85" s="36"/>
      <c r="L85" s="36"/>
      <c r="M85" s="36"/>
    </row>
    <row r="86" spans="1:13" customFormat="1" ht="15" customHeight="1" x14ac:dyDescent="0.3">
      <c r="A86" s="589">
        <v>90000</v>
      </c>
      <c r="B86" s="511" t="s">
        <v>1118</v>
      </c>
      <c r="C86" t="s">
        <v>838</v>
      </c>
      <c r="D86" s="36"/>
      <c r="E86" s="36"/>
      <c r="F86" s="36"/>
      <c r="G86" s="36"/>
      <c r="H86" s="36"/>
      <c r="I86" s="36"/>
      <c r="J86" s="36"/>
      <c r="K86" s="36"/>
      <c r="L86" s="36"/>
      <c r="M86" s="36"/>
    </row>
    <row r="87" spans="1:13" customFormat="1" ht="15" customHeight="1" x14ac:dyDescent="0.3">
      <c r="A87" s="589">
        <v>90800</v>
      </c>
      <c r="B87" s="511" t="s">
        <v>1179</v>
      </c>
      <c r="C87" t="s">
        <v>1180</v>
      </c>
      <c r="D87" s="36"/>
      <c r="E87" s="36"/>
      <c r="F87" s="36"/>
      <c r="G87" s="36"/>
      <c r="H87" s="36"/>
      <c r="I87" s="36"/>
      <c r="J87" s="36"/>
      <c r="K87" s="36"/>
      <c r="L87" s="36"/>
      <c r="M87" s="36"/>
    </row>
    <row r="88" spans="1:13" customFormat="1" ht="15" customHeight="1" x14ac:dyDescent="0.3">
      <c r="A88" s="589" t="s">
        <v>1119</v>
      </c>
      <c r="B88" s="511" t="s">
        <v>1120</v>
      </c>
      <c r="C88" t="s">
        <v>671</v>
      </c>
      <c r="D88" s="36"/>
      <c r="E88" s="36"/>
      <c r="F88" s="36"/>
      <c r="G88" s="36"/>
      <c r="H88" s="36"/>
      <c r="I88" s="36"/>
      <c r="J88" s="36"/>
      <c r="K88" s="36"/>
      <c r="L88" s="36"/>
      <c r="M88" s="36"/>
    </row>
    <row r="89" spans="1:13" customFormat="1" ht="15" customHeight="1" x14ac:dyDescent="0.3">
      <c r="A89" s="589" t="s">
        <v>1121</v>
      </c>
      <c r="B89" s="511" t="s">
        <v>1122</v>
      </c>
      <c r="C89" t="s">
        <v>1123</v>
      </c>
      <c r="D89" s="36"/>
      <c r="E89" s="36"/>
      <c r="F89" s="36"/>
      <c r="G89" s="36"/>
      <c r="H89" s="36"/>
      <c r="I89" s="36"/>
      <c r="J89" s="36"/>
      <c r="K89" s="36"/>
      <c r="L89" s="36"/>
      <c r="M89" s="36"/>
    </row>
    <row r="90" spans="1:13" customFormat="1" ht="15" customHeight="1" x14ac:dyDescent="0.3">
      <c r="A90" s="589">
        <v>91100</v>
      </c>
      <c r="B90" s="511" t="s">
        <v>1124</v>
      </c>
      <c r="C90" t="s">
        <v>674</v>
      </c>
      <c r="D90" s="36"/>
      <c r="E90" s="36"/>
      <c r="F90" s="36"/>
      <c r="G90" s="36"/>
      <c r="H90" s="36"/>
      <c r="I90" s="36"/>
      <c r="J90" s="36"/>
      <c r="K90" s="36"/>
      <c r="L90" s="36"/>
      <c r="M90" s="36"/>
    </row>
    <row r="91" spans="1:13" customFormat="1" ht="15" customHeight="1" x14ac:dyDescent="0.3">
      <c r="A91" s="589">
        <v>91200</v>
      </c>
      <c r="B91" s="511" t="s">
        <v>678</v>
      </c>
      <c r="C91" t="s">
        <v>677</v>
      </c>
      <c r="D91" s="36"/>
      <c r="E91" s="36"/>
      <c r="F91" s="36"/>
      <c r="G91" s="36"/>
      <c r="H91" s="36"/>
      <c r="I91" s="36"/>
      <c r="J91" s="36"/>
      <c r="K91" s="36"/>
      <c r="L91" s="36"/>
      <c r="M91" s="36"/>
    </row>
    <row r="92" spans="1:13" customFormat="1" ht="15" customHeight="1" x14ac:dyDescent="0.3">
      <c r="A92" s="589">
        <v>91300</v>
      </c>
      <c r="B92" s="511" t="s">
        <v>681</v>
      </c>
      <c r="C92" t="s">
        <v>680</v>
      </c>
      <c r="D92" s="36"/>
      <c r="E92" s="36"/>
      <c r="F92" s="36"/>
      <c r="G92" s="36"/>
      <c r="H92" s="36"/>
      <c r="I92" s="36"/>
      <c r="J92" s="36"/>
      <c r="K92" s="36"/>
      <c r="L92" s="36"/>
      <c r="M92" s="36"/>
    </row>
    <row r="93" spans="1:13" customFormat="1" ht="15" customHeight="1" x14ac:dyDescent="0.3">
      <c r="A93" s="589">
        <v>91400</v>
      </c>
      <c r="B93" s="511" t="s">
        <v>1125</v>
      </c>
      <c r="C93" t="s">
        <v>683</v>
      </c>
      <c r="D93" s="36"/>
      <c r="E93" s="36"/>
      <c r="F93" s="36"/>
      <c r="G93" s="36"/>
      <c r="H93" s="36"/>
      <c r="I93" s="36"/>
      <c r="J93" s="36"/>
      <c r="K93" s="36"/>
      <c r="L93" s="36"/>
      <c r="M93" s="36"/>
    </row>
    <row r="94" spans="1:13" customFormat="1" ht="15" customHeight="1" x14ac:dyDescent="0.3">
      <c r="A94" s="589">
        <v>91600</v>
      </c>
      <c r="B94" s="511" t="s">
        <v>1126</v>
      </c>
      <c r="C94" t="s">
        <v>686</v>
      </c>
      <c r="D94" s="36"/>
      <c r="E94" s="36"/>
      <c r="F94" s="36"/>
      <c r="G94" s="36"/>
      <c r="H94" s="36"/>
      <c r="I94" s="36"/>
      <c r="J94" s="36"/>
      <c r="K94" s="36"/>
      <c r="L94" s="36"/>
      <c r="M94" s="36"/>
    </row>
    <row r="95" spans="1:13" customFormat="1" ht="15" customHeight="1" x14ac:dyDescent="0.3">
      <c r="A95" s="589">
        <v>91700</v>
      </c>
      <c r="B95" s="511" t="s">
        <v>1127</v>
      </c>
      <c r="C95" t="s">
        <v>689</v>
      </c>
      <c r="D95" s="36"/>
      <c r="E95" s="36"/>
      <c r="F95" s="36"/>
      <c r="G95" s="36"/>
      <c r="H95" s="36"/>
      <c r="I95" s="36"/>
      <c r="J95" s="36"/>
      <c r="K95" s="36"/>
      <c r="L95" s="36"/>
      <c r="M95" s="36"/>
    </row>
    <row r="96" spans="1:13" customFormat="1" ht="15" customHeight="1" x14ac:dyDescent="0.3">
      <c r="A96" s="589">
        <v>91900</v>
      </c>
      <c r="B96" s="511" t="s">
        <v>696</v>
      </c>
      <c r="C96" t="s">
        <v>1128</v>
      </c>
      <c r="D96" s="36"/>
      <c r="E96" s="36"/>
      <c r="F96" s="36"/>
      <c r="G96" s="36"/>
      <c r="H96" s="36"/>
      <c r="I96" s="36"/>
      <c r="J96" s="36"/>
      <c r="K96" s="36"/>
      <c r="L96" s="36"/>
      <c r="M96" s="36"/>
    </row>
    <row r="97" spans="1:13" customFormat="1" ht="15" customHeight="1" x14ac:dyDescent="0.3">
      <c r="A97" s="589">
        <v>92100</v>
      </c>
      <c r="B97" s="511" t="s">
        <v>1129</v>
      </c>
      <c r="C97" t="s">
        <v>841</v>
      </c>
      <c r="D97" s="36"/>
      <c r="E97" s="36"/>
      <c r="F97" s="36"/>
      <c r="G97" s="36"/>
      <c r="H97" s="36"/>
      <c r="I97" s="36"/>
      <c r="J97" s="36"/>
      <c r="K97" s="36"/>
      <c r="L97" s="36"/>
      <c r="M97" s="36"/>
    </row>
    <row r="98" spans="1:13" customFormat="1" ht="15" customHeight="1" x14ac:dyDescent="0.3">
      <c r="A98" s="589">
        <v>92200</v>
      </c>
      <c r="B98" s="511" t="s">
        <v>1130</v>
      </c>
      <c r="C98" t="s">
        <v>698</v>
      </c>
      <c r="D98" s="36"/>
      <c r="E98" s="36"/>
      <c r="F98" s="36"/>
      <c r="G98" s="36"/>
      <c r="H98" s="36"/>
      <c r="I98" s="36"/>
      <c r="J98" s="36"/>
      <c r="K98" s="36"/>
      <c r="L98" s="36"/>
      <c r="M98" s="36"/>
    </row>
    <row r="99" spans="1:13" customFormat="1" ht="15" customHeight="1" x14ac:dyDescent="0.3">
      <c r="A99" s="589">
        <v>92300</v>
      </c>
      <c r="B99" s="511" t="s">
        <v>1131</v>
      </c>
      <c r="C99" t="s">
        <v>701</v>
      </c>
      <c r="D99" s="36"/>
      <c r="E99" s="36"/>
      <c r="F99" s="36"/>
      <c r="G99" s="36"/>
      <c r="H99" s="36"/>
      <c r="I99" s="36"/>
      <c r="J99" s="36"/>
      <c r="K99" s="36"/>
      <c r="L99" s="36"/>
      <c r="M99" s="36"/>
    </row>
    <row r="100" spans="1:13" customFormat="1" ht="15" customHeight="1" x14ac:dyDescent="0.3">
      <c r="A100" s="589">
        <v>92400</v>
      </c>
      <c r="B100" s="511" t="s">
        <v>705</v>
      </c>
      <c r="C100" t="s">
        <v>1132</v>
      </c>
      <c r="D100" s="36"/>
      <c r="E100" s="36"/>
      <c r="F100" s="36"/>
      <c r="G100" s="36"/>
      <c r="H100" s="36"/>
      <c r="I100" s="36"/>
      <c r="J100" s="36"/>
      <c r="K100" s="36"/>
      <c r="L100" s="36"/>
      <c r="M100" s="36"/>
    </row>
    <row r="101" spans="1:13" customFormat="1" ht="15" customHeight="1" x14ac:dyDescent="0.3">
      <c r="A101" s="589">
        <v>92600</v>
      </c>
      <c r="B101" s="511" t="s">
        <v>1133</v>
      </c>
      <c r="C101" t="s">
        <v>707</v>
      </c>
      <c r="D101" s="36"/>
      <c r="E101" s="36"/>
      <c r="F101" s="36"/>
      <c r="G101" s="36"/>
      <c r="H101" s="36"/>
      <c r="I101" s="36"/>
      <c r="J101" s="36"/>
      <c r="K101" s="36"/>
      <c r="L101" s="36"/>
      <c r="M101" s="36"/>
    </row>
    <row r="102" spans="1:13" customFormat="1" ht="15" customHeight="1" x14ac:dyDescent="0.3">
      <c r="A102" s="589" t="s">
        <v>822</v>
      </c>
      <c r="B102" s="511" t="s">
        <v>1134</v>
      </c>
      <c r="C102" t="s">
        <v>1135</v>
      </c>
      <c r="D102" s="36"/>
      <c r="E102" s="36"/>
      <c r="F102" s="36"/>
      <c r="G102" s="36"/>
      <c r="H102" s="36"/>
      <c r="I102" s="36"/>
      <c r="J102" s="36"/>
      <c r="K102" s="36"/>
      <c r="L102" s="36"/>
      <c r="M102" s="36"/>
    </row>
    <row r="103" spans="1:13" customFormat="1" ht="15" customHeight="1" x14ac:dyDescent="0.3">
      <c r="A103" s="589" t="s">
        <v>1136</v>
      </c>
      <c r="B103" s="511" t="s">
        <v>1137</v>
      </c>
      <c r="C103" t="s">
        <v>1138</v>
      </c>
      <c r="D103" s="36"/>
      <c r="E103" s="36"/>
      <c r="F103" s="36"/>
      <c r="G103" s="36"/>
      <c r="H103" s="36"/>
      <c r="I103" s="36"/>
      <c r="J103" s="36"/>
      <c r="K103" s="36"/>
      <c r="L103" s="36"/>
      <c r="M103" s="36"/>
    </row>
    <row r="104" spans="1:13" customFormat="1" ht="15" customHeight="1" x14ac:dyDescent="0.3">
      <c r="A104" s="589">
        <v>92800</v>
      </c>
      <c r="B104" s="511" t="s">
        <v>1139</v>
      </c>
      <c r="C104" t="s">
        <v>710</v>
      </c>
      <c r="D104" s="36"/>
      <c r="E104" s="36"/>
      <c r="F104" s="36"/>
      <c r="G104" s="36"/>
      <c r="H104" s="36"/>
      <c r="I104" s="36"/>
      <c r="J104" s="36"/>
      <c r="K104" s="36"/>
      <c r="L104" s="36"/>
      <c r="M104" s="36"/>
    </row>
    <row r="105" spans="1:13" customFormat="1" ht="15" customHeight="1" x14ac:dyDescent="0.3">
      <c r="A105" s="589">
        <v>94200</v>
      </c>
      <c r="B105" s="511" t="s">
        <v>714</v>
      </c>
      <c r="C105" t="s">
        <v>1142</v>
      </c>
      <c r="D105" s="36"/>
      <c r="E105" s="36"/>
      <c r="F105" s="36"/>
      <c r="G105" s="36"/>
      <c r="H105" s="36"/>
      <c r="I105" s="36"/>
      <c r="J105" s="36"/>
      <c r="K105" s="36"/>
      <c r="L105" s="36"/>
      <c r="M105" s="36"/>
    </row>
    <row r="106" spans="1:13" customFormat="1" ht="15" customHeight="1" x14ac:dyDescent="0.3">
      <c r="A106" s="589">
        <v>94700</v>
      </c>
      <c r="B106" s="511" t="s">
        <v>1143</v>
      </c>
      <c r="C106" t="s">
        <v>866</v>
      </c>
      <c r="D106" s="36"/>
      <c r="E106" s="36"/>
      <c r="F106" s="36"/>
      <c r="G106" s="36"/>
      <c r="H106" s="36"/>
      <c r="I106" s="36"/>
      <c r="J106" s="36"/>
      <c r="K106" s="36"/>
      <c r="L106" s="36"/>
      <c r="M106" s="36"/>
    </row>
    <row r="107" spans="1:13" customFormat="1" ht="15" customHeight="1" x14ac:dyDescent="0.3">
      <c r="A107" s="589">
        <v>94800</v>
      </c>
      <c r="B107" s="511" t="s">
        <v>1144</v>
      </c>
      <c r="C107" t="s">
        <v>868</v>
      </c>
      <c r="D107" s="36"/>
      <c r="E107" s="36"/>
      <c r="F107" s="36"/>
      <c r="G107" s="36"/>
      <c r="H107" s="36"/>
      <c r="I107" s="36"/>
      <c r="J107" s="36"/>
      <c r="K107" s="36"/>
      <c r="L107" s="36"/>
      <c r="M107" s="36"/>
    </row>
    <row r="108" spans="1:13" customFormat="1" ht="15" customHeight="1" x14ac:dyDescent="0.3">
      <c r="A108" s="589">
        <v>94900</v>
      </c>
      <c r="B108" s="511" t="s">
        <v>1145</v>
      </c>
      <c r="C108" t="s">
        <v>870</v>
      </c>
      <c r="D108" s="36"/>
      <c r="E108" s="36"/>
      <c r="F108" s="36"/>
      <c r="G108" s="36"/>
      <c r="H108" s="36"/>
      <c r="I108" s="36"/>
      <c r="J108" s="36"/>
      <c r="K108" s="36"/>
      <c r="L108" s="36"/>
      <c r="M108" s="36"/>
    </row>
    <row r="109" spans="1:13" customFormat="1" ht="15" customHeight="1" x14ac:dyDescent="0.3">
      <c r="A109" s="589">
        <v>95000</v>
      </c>
      <c r="B109" s="511" t="s">
        <v>1146</v>
      </c>
      <c r="C109" t="s">
        <v>872</v>
      </c>
      <c r="D109" s="36"/>
      <c r="E109" s="36"/>
      <c r="F109" s="36"/>
      <c r="G109" s="36"/>
      <c r="H109" s="36"/>
      <c r="I109" s="36"/>
      <c r="J109" s="36"/>
      <c r="K109" s="36"/>
      <c r="L109" s="36"/>
      <c r="M109" s="36"/>
    </row>
    <row r="110" spans="1:13" customFormat="1" ht="15" customHeight="1" x14ac:dyDescent="0.3">
      <c r="A110" s="589">
        <v>95100</v>
      </c>
      <c r="B110" s="511" t="s">
        <v>1147</v>
      </c>
      <c r="C110" t="s">
        <v>874</v>
      </c>
      <c r="D110" s="36"/>
      <c r="E110" s="36"/>
      <c r="F110" s="36"/>
      <c r="G110" s="36"/>
      <c r="H110" s="36"/>
      <c r="I110" s="36"/>
      <c r="J110" s="36"/>
      <c r="K110" s="36"/>
      <c r="L110" s="36"/>
      <c r="M110" s="36"/>
    </row>
    <row r="111" spans="1:13" customFormat="1" ht="15" customHeight="1" x14ac:dyDescent="0.3">
      <c r="A111" s="589">
        <v>95500</v>
      </c>
      <c r="B111" s="511" t="s">
        <v>1148</v>
      </c>
      <c r="C111" t="s">
        <v>716</v>
      </c>
      <c r="D111" s="36"/>
      <c r="E111" s="36"/>
      <c r="F111" s="36"/>
      <c r="G111" s="36"/>
      <c r="H111" s="36"/>
      <c r="I111" s="36"/>
      <c r="J111" s="36"/>
      <c r="K111" s="36"/>
      <c r="L111" s="36"/>
      <c r="M111" s="36"/>
    </row>
    <row r="112" spans="1:13" customFormat="1" ht="15" customHeight="1" x14ac:dyDescent="0.3">
      <c r="A112" s="589">
        <v>96000</v>
      </c>
      <c r="B112" s="511" t="s">
        <v>720</v>
      </c>
      <c r="C112" t="s">
        <v>1149</v>
      </c>
      <c r="D112" s="36"/>
      <c r="E112" s="36"/>
      <c r="F112" s="36"/>
      <c r="G112" s="36"/>
      <c r="H112" s="36"/>
      <c r="I112" s="36"/>
      <c r="J112" s="36"/>
      <c r="K112" s="36"/>
      <c r="L112" s="36"/>
      <c r="M112" s="36"/>
    </row>
    <row r="113" spans="1:13" customFormat="1" ht="15" customHeight="1" x14ac:dyDescent="0.3">
      <c r="A113" s="589">
        <v>96800</v>
      </c>
      <c r="B113" s="511" t="s">
        <v>726</v>
      </c>
      <c r="C113" t="s">
        <v>725</v>
      </c>
      <c r="D113" s="36"/>
      <c r="E113" s="36"/>
      <c r="F113" s="36"/>
      <c r="G113" s="36"/>
      <c r="H113" s="36"/>
      <c r="I113" s="36"/>
      <c r="J113" s="36"/>
      <c r="K113" s="36"/>
      <c r="L113" s="36"/>
      <c r="M113" s="36"/>
    </row>
    <row r="114" spans="1:13" customFormat="1" ht="15" customHeight="1" x14ac:dyDescent="0.3">
      <c r="A114" s="589">
        <v>96900</v>
      </c>
      <c r="B114" s="511" t="s">
        <v>1150</v>
      </c>
      <c r="C114" t="s">
        <v>1151</v>
      </c>
      <c r="D114" s="36"/>
      <c r="E114" s="36"/>
      <c r="F114" s="36"/>
      <c r="G114" s="36"/>
      <c r="H114" s="36"/>
      <c r="I114" s="36"/>
      <c r="J114" s="36"/>
      <c r="K114" s="36"/>
      <c r="L114" s="36"/>
      <c r="M114" s="36"/>
    </row>
    <row r="115" spans="1:13" customFormat="1" ht="15" customHeight="1" x14ac:dyDescent="0.3">
      <c r="A115" s="589">
        <v>97300</v>
      </c>
      <c r="B115" s="511" t="s">
        <v>1152</v>
      </c>
      <c r="C115" t="s">
        <v>728</v>
      </c>
      <c r="D115" s="36"/>
      <c r="E115" s="36"/>
      <c r="F115" s="36"/>
      <c r="G115" s="36"/>
      <c r="H115" s="36"/>
      <c r="I115" s="36"/>
      <c r="J115" s="36"/>
      <c r="K115" s="36"/>
      <c r="L115" s="36"/>
      <c r="M115" s="36"/>
    </row>
    <row r="116" spans="1:13" customFormat="1" ht="15" customHeight="1" x14ac:dyDescent="0.3">
      <c r="A116" s="589">
        <v>97600</v>
      </c>
      <c r="B116" s="511" t="s">
        <v>735</v>
      </c>
      <c r="C116" t="s">
        <v>734</v>
      </c>
      <c r="D116" s="36"/>
      <c r="E116" s="36"/>
      <c r="F116" s="36"/>
      <c r="G116" s="36"/>
      <c r="H116" s="36"/>
      <c r="I116" s="36"/>
      <c r="J116" s="36"/>
      <c r="K116" s="36"/>
      <c r="L116" s="36"/>
      <c r="M116" s="36"/>
    </row>
    <row r="117" spans="1:13" customFormat="1" ht="15" customHeight="1" x14ac:dyDescent="0.3">
      <c r="A117" s="589">
        <v>97700</v>
      </c>
      <c r="B117" s="511" t="s">
        <v>738</v>
      </c>
      <c r="C117" t="s">
        <v>737</v>
      </c>
      <c r="D117" s="36"/>
      <c r="E117" s="36"/>
      <c r="F117" s="36"/>
      <c r="G117" s="36"/>
      <c r="H117" s="36"/>
      <c r="I117" s="36"/>
      <c r="J117" s="36"/>
      <c r="K117" s="36"/>
      <c r="L117" s="36"/>
      <c r="M117" s="36"/>
    </row>
    <row r="118" spans="1:13" customFormat="1" ht="15" customHeight="1" x14ac:dyDescent="0.3">
      <c r="A118" s="589">
        <v>98000</v>
      </c>
      <c r="B118" s="511" t="s">
        <v>836</v>
      </c>
      <c r="C118" t="s">
        <v>834</v>
      </c>
      <c r="D118" s="36"/>
      <c r="E118" s="36"/>
      <c r="F118" s="36"/>
      <c r="G118" s="36"/>
      <c r="H118" s="36"/>
      <c r="I118" s="36"/>
      <c r="J118" s="36"/>
      <c r="K118" s="36"/>
      <c r="L118" s="36"/>
      <c r="M118" s="36"/>
    </row>
    <row r="119" spans="1:13" customFormat="1" ht="15" customHeight="1" x14ac:dyDescent="0.3">
      <c r="A119" s="589">
        <v>98100</v>
      </c>
      <c r="B119" s="511" t="s">
        <v>741</v>
      </c>
      <c r="C119" t="s">
        <v>740</v>
      </c>
      <c r="D119" s="36"/>
      <c r="E119" s="36"/>
      <c r="F119" s="36"/>
      <c r="G119" s="36"/>
      <c r="H119" s="36"/>
      <c r="I119" s="36"/>
      <c r="J119" s="36"/>
      <c r="K119" s="36"/>
      <c r="L119" s="36"/>
      <c r="M119" s="36"/>
    </row>
    <row r="120" spans="1:13" customFormat="1" ht="15" customHeight="1" x14ac:dyDescent="0.3">
      <c r="A120" s="589">
        <v>98700</v>
      </c>
      <c r="B120" s="511" t="s">
        <v>1153</v>
      </c>
      <c r="C120" t="s">
        <v>1154</v>
      </c>
      <c r="D120" s="36"/>
      <c r="E120" s="36"/>
      <c r="F120" s="36"/>
      <c r="G120" s="36"/>
      <c r="H120" s="36"/>
      <c r="I120" s="36"/>
      <c r="J120" s="36"/>
      <c r="K120" s="36"/>
      <c r="L120" s="36"/>
      <c r="M120" s="36"/>
    </row>
    <row r="121" spans="1:13" customFormat="1" ht="15" customHeight="1" x14ac:dyDescent="0.3">
      <c r="A121" s="589">
        <v>98900</v>
      </c>
      <c r="B121" s="511" t="s">
        <v>1155</v>
      </c>
      <c r="C121" t="s">
        <v>1156</v>
      </c>
      <c r="D121" s="36"/>
      <c r="E121" s="36"/>
      <c r="F121" s="36"/>
      <c r="G121" s="36"/>
      <c r="H121" s="36"/>
      <c r="I121" s="36"/>
      <c r="J121" s="36"/>
      <c r="K121" s="36"/>
      <c r="L121" s="36"/>
      <c r="M121" s="36"/>
    </row>
    <row r="122" spans="1:13" customFormat="1" ht="15" customHeight="1" x14ac:dyDescent="0.3">
      <c r="A122" s="589">
        <v>99000</v>
      </c>
      <c r="B122" s="511" t="s">
        <v>1157</v>
      </c>
      <c r="C122" t="s">
        <v>1158</v>
      </c>
      <c r="D122" s="36"/>
      <c r="E122" s="36"/>
      <c r="F122" s="36"/>
      <c r="G122" s="36"/>
      <c r="H122" s="36"/>
      <c r="I122" s="36"/>
      <c r="J122" s="36"/>
      <c r="K122" s="36"/>
      <c r="L122" s="36"/>
      <c r="M122" s="36"/>
    </row>
    <row r="123" spans="1:13" customFormat="1" ht="15" customHeight="1" x14ac:dyDescent="0.3">
      <c r="A123" s="589">
        <v>99100</v>
      </c>
      <c r="B123" s="511" t="s">
        <v>1159</v>
      </c>
      <c r="C123" t="s">
        <v>876</v>
      </c>
      <c r="D123" s="36"/>
      <c r="E123" s="36"/>
      <c r="F123" s="36"/>
      <c r="G123" s="36"/>
      <c r="H123" s="36"/>
      <c r="I123" s="36"/>
      <c r="J123" s="36"/>
      <c r="K123" s="36"/>
      <c r="L123" s="36"/>
      <c r="M123" s="36"/>
    </row>
    <row r="124" spans="1:13" customFormat="1" ht="15" customHeight="1" x14ac:dyDescent="0.3">
      <c r="A124" s="589">
        <v>99400</v>
      </c>
      <c r="B124" s="511" t="s">
        <v>1160</v>
      </c>
      <c r="C124" t="s">
        <v>1161</v>
      </c>
      <c r="D124" s="36"/>
      <c r="E124" s="36"/>
      <c r="F124" s="36"/>
      <c r="G124" s="36"/>
      <c r="H124" s="36"/>
      <c r="I124" s="36"/>
      <c r="J124" s="36"/>
      <c r="K124" s="36"/>
      <c r="L124" s="36"/>
      <c r="M124" s="36"/>
    </row>
    <row r="125" spans="1:13" customFormat="1" ht="15" customHeight="1" x14ac:dyDescent="0.3">
      <c r="A125" s="589">
        <v>99500</v>
      </c>
      <c r="B125" s="511" t="s">
        <v>1162</v>
      </c>
      <c r="C125" t="s">
        <v>1163</v>
      </c>
      <c r="D125" s="36"/>
      <c r="E125" s="36"/>
      <c r="F125" s="36"/>
      <c r="G125" s="36"/>
      <c r="H125" s="36"/>
      <c r="I125" s="36"/>
      <c r="J125" s="36"/>
      <c r="K125" s="36"/>
      <c r="L125" s="36"/>
      <c r="M125" s="36"/>
    </row>
    <row r="126" spans="1:13" customFormat="1" ht="15" customHeight="1" x14ac:dyDescent="0.3">
      <c r="A126" s="589">
        <v>99600</v>
      </c>
      <c r="B126" s="511" t="s">
        <v>1164</v>
      </c>
      <c r="C126" t="s">
        <v>1165</v>
      </c>
      <c r="D126" s="36"/>
      <c r="E126" s="36"/>
      <c r="F126" s="36"/>
      <c r="G126" s="36"/>
      <c r="H126" s="36"/>
      <c r="I126" s="36"/>
      <c r="J126" s="36"/>
      <c r="K126" s="36"/>
      <c r="L126" s="36"/>
      <c r="M126" s="36"/>
    </row>
    <row r="127" spans="1:13" customFormat="1" ht="15" customHeight="1" x14ac:dyDescent="0.3">
      <c r="A127" s="589">
        <v>99800</v>
      </c>
      <c r="B127" s="511" t="s">
        <v>1166</v>
      </c>
      <c r="C127" t="s">
        <v>749</v>
      </c>
      <c r="D127" s="36"/>
      <c r="E127" s="36"/>
      <c r="F127" s="36"/>
      <c r="G127" s="36"/>
    </row>
    <row r="128" spans="1:13" customFormat="1" ht="15" customHeight="1" x14ac:dyDescent="0.25">
      <c r="D128" s="36"/>
      <c r="E128" s="36"/>
      <c r="F128" s="36"/>
      <c r="G128" s="36"/>
    </row>
    <row r="129" customFormat="1" ht="15" customHeight="1" x14ac:dyDescent="0.25"/>
  </sheetData>
  <sheetProtection formatCells="0" formatColumns="0" formatRows="0" insertColumns="0" insertRows="0"/>
  <pageMargins left="0.7" right="0.7" top="0.5" bottom="0.5" header="0.3" footer="0.3"/>
  <pageSetup scale="69" fitToHeight="2" orientation="portrait" r:id="rId1"/>
  <headerFooter>
    <oddFooter>&amp;L&amp;"Times New Roman,Italic"&amp;9&amp;Z&amp;F  &amp;A  &amp;P of &amp;N&amp;R&amp;"Times New Roman,Italic"&amp;9&amp;D&amp;T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0E00"/>
    <pageSetUpPr fitToPage="1"/>
  </sheetPr>
  <dimension ref="A1:K219"/>
  <sheetViews>
    <sheetView tabSelected="1" workbookViewId="0">
      <selection activeCell="G93" sqref="G93"/>
    </sheetView>
  </sheetViews>
  <sheetFormatPr defaultColWidth="9.33203125" defaultRowHeight="13.2" x14ac:dyDescent="0.25"/>
  <cols>
    <col min="1" max="1" width="17.5546875" style="37" customWidth="1"/>
    <col min="2" max="2" width="5.44140625" style="37" customWidth="1"/>
    <col min="3" max="3" width="5.33203125" style="37" customWidth="1"/>
    <col min="4" max="4" width="3.5546875" style="37" customWidth="1"/>
    <col min="5" max="5" width="99" style="37" customWidth="1"/>
    <col min="6" max="16384" width="9.33203125" style="37"/>
  </cols>
  <sheetData>
    <row r="1" spans="1:5" s="38" customFormat="1" ht="15.6" x14ac:dyDescent="0.3">
      <c r="A1" s="20"/>
      <c r="B1" s="20"/>
      <c r="C1" s="626"/>
      <c r="D1" s="626"/>
      <c r="E1" s="626"/>
    </row>
    <row r="2" spans="1:5" s="21" customFormat="1" ht="17.399999999999999" x14ac:dyDescent="0.25">
      <c r="A2" s="20" t="s">
        <v>1</v>
      </c>
      <c r="B2" s="362" t="s">
        <v>29</v>
      </c>
      <c r="C2" s="22"/>
    </row>
    <row r="3" spans="1:5" s="21" customFormat="1" ht="15.6" x14ac:dyDescent="0.25">
      <c r="A3" s="20"/>
      <c r="B3" s="20"/>
      <c r="C3" s="22"/>
      <c r="D3" s="22"/>
    </row>
    <row r="4" spans="1:5" s="21" customFormat="1" ht="15.6" x14ac:dyDescent="0.25">
      <c r="A4" s="20" t="s">
        <v>2</v>
      </c>
      <c r="B4" s="635">
        <v>45884</v>
      </c>
      <c r="C4" s="636"/>
      <c r="D4" s="636"/>
      <c r="E4" s="636"/>
    </row>
    <row r="5" spans="1:5" s="38" customFormat="1" ht="16.5" customHeight="1" x14ac:dyDescent="0.3">
      <c r="A5" s="20"/>
      <c r="B5" s="20"/>
      <c r="C5" s="626"/>
      <c r="D5" s="626"/>
      <c r="E5" s="626"/>
    </row>
    <row r="6" spans="1:5" s="21" customFormat="1" ht="74.25" customHeight="1" x14ac:dyDescent="0.25">
      <c r="A6" s="20" t="s">
        <v>30</v>
      </c>
      <c r="B6" s="627" t="s">
        <v>31</v>
      </c>
      <c r="C6" s="627"/>
      <c r="D6" s="629"/>
      <c r="E6" s="629"/>
    </row>
    <row r="7" spans="1:5" s="21" customFormat="1" ht="15.6" x14ac:dyDescent="0.25">
      <c r="A7" s="20"/>
      <c r="B7" s="20"/>
      <c r="C7" s="22"/>
      <c r="D7" s="22"/>
    </row>
    <row r="8" spans="1:5" s="21" customFormat="1" ht="126.75" customHeight="1" x14ac:dyDescent="0.25">
      <c r="A8" s="20" t="s">
        <v>32</v>
      </c>
      <c r="B8" s="627" t="s">
        <v>1186</v>
      </c>
      <c r="C8" s="627"/>
      <c r="D8" s="629"/>
      <c r="E8" s="629"/>
    </row>
    <row r="9" spans="1:5" s="21" customFormat="1" ht="18" customHeight="1" x14ac:dyDescent="0.25">
      <c r="A9" s="20" t="s">
        <v>1168</v>
      </c>
      <c r="B9" s="634" t="s">
        <v>1167</v>
      </c>
      <c r="C9" s="631"/>
      <c r="D9" s="631"/>
      <c r="E9" s="631"/>
    </row>
    <row r="10" spans="1:5" s="21" customFormat="1" ht="17.25" customHeight="1" x14ac:dyDescent="0.25">
      <c r="A10" s="20"/>
      <c r="B10" s="20"/>
      <c r="C10" s="22"/>
      <c r="D10" s="22"/>
    </row>
    <row r="11" spans="1:5" s="21" customFormat="1" ht="56.25" customHeight="1" x14ac:dyDescent="0.25">
      <c r="A11" s="20" t="s">
        <v>33</v>
      </c>
      <c r="B11" s="630" t="s">
        <v>34</v>
      </c>
      <c r="C11" s="630"/>
      <c r="D11" s="630"/>
      <c r="E11" s="630"/>
    </row>
    <row r="12" spans="1:5" s="21" customFormat="1" ht="15.6" x14ac:dyDescent="0.25">
      <c r="A12" s="20"/>
      <c r="B12" s="20"/>
      <c r="C12" s="22"/>
      <c r="D12" s="22"/>
    </row>
    <row r="13" spans="1:5" s="21" customFormat="1" ht="15.75" customHeight="1" x14ac:dyDescent="0.25">
      <c r="A13" s="20" t="s">
        <v>35</v>
      </c>
      <c r="B13" s="631" t="s">
        <v>36</v>
      </c>
      <c r="C13" s="631"/>
      <c r="D13" s="631"/>
      <c r="E13" s="631"/>
    </row>
    <row r="14" spans="1:5" s="21" customFormat="1" ht="15.6" x14ac:dyDescent="0.25">
      <c r="A14" s="20" t="s">
        <v>37</v>
      </c>
      <c r="B14" s="21" t="s">
        <v>38</v>
      </c>
    </row>
    <row r="15" spans="1:5" s="21" customFormat="1" ht="15.6" x14ac:dyDescent="0.25">
      <c r="A15" s="20"/>
      <c r="B15" s="21" t="s">
        <v>39</v>
      </c>
    </row>
    <row r="16" spans="1:5" s="21" customFormat="1" ht="15.75" customHeight="1" x14ac:dyDescent="0.25">
      <c r="A16" s="20"/>
      <c r="B16" s="21" t="s">
        <v>40</v>
      </c>
    </row>
    <row r="17" spans="1:7" s="21" customFormat="1" ht="15.6" x14ac:dyDescent="0.25">
      <c r="A17" s="20"/>
      <c r="B17" s="21" t="s">
        <v>39</v>
      </c>
    </row>
    <row r="18" spans="1:7" s="21" customFormat="1" ht="15.6" x14ac:dyDescent="0.25">
      <c r="A18" s="20"/>
    </row>
    <row r="19" spans="1:7" s="21" customFormat="1" ht="15.6" x14ac:dyDescent="0.25">
      <c r="A19" s="20" t="s">
        <v>41</v>
      </c>
      <c r="B19" s="633" t="s">
        <v>42</v>
      </c>
      <c r="C19" s="633"/>
      <c r="D19" s="633"/>
      <c r="E19" s="633"/>
    </row>
    <row r="20" spans="1:7" s="21" customFormat="1" ht="15.6" x14ac:dyDescent="0.25">
      <c r="A20" s="20"/>
      <c r="B20" s="242" t="s">
        <v>43</v>
      </c>
      <c r="C20" s="242"/>
      <c r="D20" s="242"/>
      <c r="E20" s="242"/>
      <c r="F20" s="242"/>
      <c r="G20" s="242"/>
    </row>
    <row r="21" spans="1:7" s="21" customFormat="1" ht="15.6" x14ac:dyDescent="0.25">
      <c r="A21" s="20"/>
      <c r="B21" s="20"/>
      <c r="C21" s="22"/>
      <c r="D21" s="22"/>
    </row>
    <row r="22" spans="1:7" s="21" customFormat="1" ht="15.6" x14ac:dyDescent="0.25">
      <c r="A22" s="20" t="s">
        <v>44</v>
      </c>
      <c r="B22" s="21" t="s">
        <v>45</v>
      </c>
      <c r="C22" s="22"/>
    </row>
    <row r="23" spans="1:7" s="21" customFormat="1" ht="15.6" x14ac:dyDescent="0.25">
      <c r="A23" s="20"/>
      <c r="B23" s="510" t="s">
        <v>46</v>
      </c>
      <c r="C23" s="22"/>
    </row>
    <row r="24" spans="1:7" s="21" customFormat="1" ht="15.6" x14ac:dyDescent="0.25">
      <c r="A24" s="20"/>
      <c r="B24" s="25" t="s">
        <v>47</v>
      </c>
      <c r="C24" s="22"/>
    </row>
    <row r="25" spans="1:7" s="21" customFormat="1" ht="15.6" x14ac:dyDescent="0.25">
      <c r="A25" s="20"/>
      <c r="B25" s="25"/>
      <c r="C25" s="22"/>
    </row>
    <row r="26" spans="1:7" s="21" customFormat="1" ht="15.6" x14ac:dyDescent="0.25">
      <c r="A26" s="20" t="s">
        <v>48</v>
      </c>
      <c r="B26" s="154" t="s">
        <v>49</v>
      </c>
      <c r="C26" s="22"/>
    </row>
    <row r="27" spans="1:7" s="21" customFormat="1" ht="15.6" x14ac:dyDescent="0.25">
      <c r="A27" s="20" t="s">
        <v>50</v>
      </c>
      <c r="C27" s="22"/>
    </row>
    <row r="28" spans="1:7" s="21" customFormat="1" ht="15.6" x14ac:dyDescent="0.25">
      <c r="A28" s="20"/>
      <c r="B28" s="154" t="s">
        <v>51</v>
      </c>
      <c r="C28" s="22"/>
    </row>
    <row r="29" spans="1:7" s="21" customFormat="1" ht="21" customHeight="1" x14ac:dyDescent="0.25">
      <c r="A29" s="20"/>
      <c r="B29" s="626" t="s">
        <v>52</v>
      </c>
      <c r="C29" s="626"/>
      <c r="D29" s="626"/>
      <c r="E29" s="626"/>
    </row>
    <row r="30" spans="1:7" s="21" customFormat="1" ht="21" customHeight="1" x14ac:dyDescent="0.25">
      <c r="A30" s="20"/>
      <c r="B30" s="626"/>
      <c r="C30" s="626"/>
      <c r="D30" s="626"/>
      <c r="E30" s="626"/>
    </row>
    <row r="31" spans="1:7" s="21" customFormat="1" ht="21" customHeight="1" x14ac:dyDescent="0.25">
      <c r="A31" s="20"/>
      <c r="B31" s="626"/>
      <c r="C31" s="626"/>
      <c r="D31" s="626"/>
      <c r="E31" s="626"/>
    </row>
    <row r="32" spans="1:7" s="21" customFormat="1" ht="21" customHeight="1" x14ac:dyDescent="0.25">
      <c r="A32" s="20"/>
      <c r="B32" s="626"/>
      <c r="C32" s="626"/>
      <c r="D32" s="626"/>
      <c r="E32" s="626"/>
    </row>
    <row r="33" spans="1:5" s="21" customFormat="1" ht="17.100000000000001" customHeight="1" x14ac:dyDescent="0.25">
      <c r="A33" s="20"/>
      <c r="B33" s="593"/>
      <c r="C33" s="593"/>
      <c r="D33" s="593"/>
      <c r="E33" s="593"/>
    </row>
    <row r="34" spans="1:5" s="21" customFormat="1" ht="15.6" x14ac:dyDescent="0.25">
      <c r="A34" s="20"/>
      <c r="B34" s="154" t="s">
        <v>53</v>
      </c>
      <c r="C34" s="22"/>
    </row>
    <row r="35" spans="1:5" s="21" customFormat="1" ht="22.2" customHeight="1" x14ac:dyDescent="0.25">
      <c r="A35" s="20"/>
      <c r="B35" s="626" t="s">
        <v>54</v>
      </c>
      <c r="C35" s="626"/>
      <c r="D35" s="626"/>
      <c r="E35" s="626"/>
    </row>
    <row r="36" spans="1:5" s="21" customFormat="1" ht="22.2" customHeight="1" x14ac:dyDescent="0.25">
      <c r="A36" s="20"/>
      <c r="B36" s="626"/>
      <c r="C36" s="626"/>
      <c r="D36" s="626"/>
      <c r="E36" s="626"/>
    </row>
    <row r="37" spans="1:5" s="21" customFormat="1" ht="22.2" customHeight="1" x14ac:dyDescent="0.25">
      <c r="A37" s="20"/>
      <c r="B37" s="626"/>
      <c r="C37" s="626"/>
      <c r="D37" s="626"/>
      <c r="E37" s="626"/>
    </row>
    <row r="38" spans="1:5" s="21" customFormat="1" ht="15.6" x14ac:dyDescent="0.25">
      <c r="A38" s="20"/>
      <c r="B38" s="154"/>
      <c r="C38" s="22"/>
    </row>
    <row r="39" spans="1:5" s="21" customFormat="1" ht="15.6" x14ac:dyDescent="0.25">
      <c r="A39" s="20"/>
      <c r="B39" s="154" t="s">
        <v>55</v>
      </c>
      <c r="C39" s="22"/>
    </row>
    <row r="40" spans="1:5" s="21" customFormat="1" ht="15.6" x14ac:dyDescent="0.25">
      <c r="A40" s="20"/>
      <c r="B40" s="626" t="s">
        <v>56</v>
      </c>
      <c r="C40" s="626"/>
      <c r="D40" s="626"/>
      <c r="E40" s="626"/>
    </row>
    <row r="41" spans="1:5" s="21" customFormat="1" ht="83.25" customHeight="1" x14ac:dyDescent="0.25">
      <c r="A41" s="20"/>
      <c r="B41" s="626"/>
      <c r="C41" s="626"/>
      <c r="D41" s="626"/>
      <c r="E41" s="626"/>
    </row>
    <row r="42" spans="1:5" s="21" customFormat="1" ht="15.6" x14ac:dyDescent="0.25">
      <c r="A42" s="20"/>
      <c r="B42" s="154"/>
      <c r="C42" s="22"/>
    </row>
    <row r="43" spans="1:5" s="21" customFormat="1" ht="15.6" x14ac:dyDescent="0.25">
      <c r="A43" s="20"/>
      <c r="B43" s="46" t="s">
        <v>57</v>
      </c>
      <c r="C43" s="22"/>
    </row>
    <row r="44" spans="1:5" s="21" customFormat="1" ht="12" customHeight="1" x14ac:dyDescent="0.25">
      <c r="B44" s="20"/>
      <c r="C44" s="22"/>
      <c r="D44" s="24"/>
    </row>
    <row r="45" spans="1:5" ht="100.2" customHeight="1" x14ac:dyDescent="0.3">
      <c r="B45" s="632" t="s">
        <v>58</v>
      </c>
      <c r="C45" s="632"/>
      <c r="D45" s="632"/>
      <c r="E45" s="632"/>
    </row>
    <row r="46" spans="1:5" ht="15.6" x14ac:dyDescent="0.3">
      <c r="B46" s="594"/>
      <c r="C46" s="594"/>
      <c r="D46" s="594"/>
      <c r="E46" s="594"/>
    </row>
    <row r="47" spans="1:5" ht="15.6" x14ac:dyDescent="0.3">
      <c r="B47" s="46" t="s">
        <v>59</v>
      </c>
      <c r="C47" s="594"/>
      <c r="D47" s="594"/>
      <c r="E47" s="594"/>
    </row>
    <row r="48" spans="1:5" ht="12" customHeight="1" x14ac:dyDescent="0.3">
      <c r="B48" s="22"/>
      <c r="C48" s="594"/>
      <c r="D48" s="594"/>
      <c r="E48" s="594"/>
    </row>
    <row r="49" spans="1:5" ht="78" customHeight="1" x14ac:dyDescent="0.3">
      <c r="B49" s="632" t="s">
        <v>60</v>
      </c>
      <c r="C49" s="632"/>
      <c r="D49" s="632"/>
      <c r="E49" s="632"/>
    </row>
    <row r="50" spans="1:5" ht="15.6" x14ac:dyDescent="0.3">
      <c r="B50" s="594"/>
      <c r="C50" s="594"/>
      <c r="D50" s="594"/>
      <c r="E50" s="594"/>
    </row>
    <row r="51" spans="1:5" ht="15.6" x14ac:dyDescent="0.25">
      <c r="B51" s="35" t="s">
        <v>61</v>
      </c>
      <c r="C51" s="35"/>
      <c r="D51" s="35"/>
      <c r="E51" s="35"/>
    </row>
    <row r="52" spans="1:5" ht="15.6" x14ac:dyDescent="0.25">
      <c r="B52" s="35"/>
      <c r="C52" s="35" t="s">
        <v>62</v>
      </c>
      <c r="D52" s="35"/>
      <c r="E52" s="35"/>
    </row>
    <row r="53" spans="1:5" ht="15.6" x14ac:dyDescent="0.25">
      <c r="B53" s="35"/>
      <c r="C53" s="35"/>
      <c r="D53" s="35" t="s">
        <v>63</v>
      </c>
      <c r="E53" s="35"/>
    </row>
    <row r="54" spans="1:5" ht="15.6" x14ac:dyDescent="0.25">
      <c r="B54" s="35"/>
      <c r="C54" s="35"/>
      <c r="D54" s="35" t="s">
        <v>64</v>
      </c>
      <c r="E54" s="35"/>
    </row>
    <row r="55" spans="1:5" ht="15.6" x14ac:dyDescent="0.25">
      <c r="B55" s="35"/>
      <c r="C55" s="35" t="s">
        <v>65</v>
      </c>
      <c r="D55" s="35"/>
      <c r="E55" s="35"/>
    </row>
    <row r="56" spans="1:5" ht="15.6" x14ac:dyDescent="0.25">
      <c r="B56" s="35"/>
      <c r="C56" s="35"/>
      <c r="D56" s="35" t="s">
        <v>63</v>
      </c>
      <c r="E56" s="35"/>
    </row>
    <row r="57" spans="1:5" ht="15.6" x14ac:dyDescent="0.25">
      <c r="B57" s="35"/>
      <c r="C57" s="35"/>
      <c r="D57" s="35" t="s">
        <v>64</v>
      </c>
      <c r="E57" s="35"/>
    </row>
    <row r="58" spans="1:5" ht="15.6" x14ac:dyDescent="0.25">
      <c r="B58" s="35"/>
      <c r="C58" s="35" t="s">
        <v>66</v>
      </c>
      <c r="D58" s="35"/>
      <c r="E58" s="35"/>
    </row>
    <row r="59" spans="1:5" ht="15.6" x14ac:dyDescent="0.25">
      <c r="B59" s="35"/>
      <c r="C59" s="35"/>
      <c r="D59" s="35" t="s">
        <v>67</v>
      </c>
      <c r="E59" s="35"/>
    </row>
    <row r="60" spans="1:5" ht="15.6" x14ac:dyDescent="0.25">
      <c r="B60" s="168"/>
      <c r="C60" s="168"/>
      <c r="D60" s="169" t="s">
        <v>68</v>
      </c>
      <c r="E60" s="35"/>
    </row>
    <row r="61" spans="1:5" s="38" customFormat="1" ht="16.5" customHeight="1" x14ac:dyDescent="0.3">
      <c r="A61" s="20"/>
      <c r="B61" s="20"/>
      <c r="C61" s="626"/>
      <c r="D61" s="626"/>
      <c r="E61" s="626"/>
    </row>
    <row r="62" spans="1:5" ht="15.6" x14ac:dyDescent="0.25">
      <c r="A62" s="20" t="s">
        <v>69</v>
      </c>
      <c r="B62" s="21" t="s">
        <v>70</v>
      </c>
      <c r="C62" s="21"/>
    </row>
    <row r="63" spans="1:5" ht="15.6" x14ac:dyDescent="0.25">
      <c r="A63" s="20"/>
      <c r="B63" s="21"/>
      <c r="C63" s="21" t="s">
        <v>71</v>
      </c>
    </row>
    <row r="64" spans="1:5" ht="15.6" x14ac:dyDescent="0.25">
      <c r="C64" s="21" t="s">
        <v>72</v>
      </c>
      <c r="D64" s="21"/>
      <c r="E64" s="21"/>
    </row>
    <row r="65" spans="1:5" ht="33" customHeight="1" x14ac:dyDescent="0.25">
      <c r="B65" s="627" t="s">
        <v>73</v>
      </c>
      <c r="C65" s="627"/>
      <c r="D65" s="627"/>
      <c r="E65" s="627"/>
    </row>
    <row r="66" spans="1:5" ht="15.6" x14ac:dyDescent="0.25">
      <c r="C66" s="21"/>
      <c r="D66" s="21"/>
      <c r="E66" s="21"/>
    </row>
    <row r="67" spans="1:5" ht="60.75" customHeight="1" x14ac:dyDescent="0.3">
      <c r="A67" s="103" t="s">
        <v>74</v>
      </c>
      <c r="B67" s="637" t="s">
        <v>75</v>
      </c>
      <c r="C67" s="637"/>
      <c r="D67" s="637"/>
      <c r="E67" s="637"/>
    </row>
    <row r="69" spans="1:5" ht="15.75" customHeight="1" x14ac:dyDescent="0.25">
      <c r="E69" s="24"/>
    </row>
    <row r="70" spans="1:5" ht="17.399999999999999" x14ac:dyDescent="0.25">
      <c r="A70" s="103" t="s">
        <v>76</v>
      </c>
      <c r="B70" s="40" t="s">
        <v>71</v>
      </c>
      <c r="C70" s="41"/>
      <c r="D70" s="41"/>
      <c r="E70" s="24"/>
    </row>
    <row r="71" spans="1:5" ht="15.6" x14ac:dyDescent="0.25">
      <c r="B71" s="239" t="s">
        <v>77</v>
      </c>
      <c r="C71" s="39" t="s">
        <v>78</v>
      </c>
      <c r="D71" s="42"/>
      <c r="E71" s="24"/>
    </row>
    <row r="72" spans="1:5" ht="52.5" customHeight="1" x14ac:dyDescent="0.25">
      <c r="A72" s="21"/>
      <c r="B72" s="21"/>
      <c r="C72" s="21" t="s">
        <v>79</v>
      </c>
      <c r="D72" s="626" t="s">
        <v>80</v>
      </c>
      <c r="E72" s="626"/>
    </row>
    <row r="73" spans="1:5" ht="15.6" x14ac:dyDescent="0.25">
      <c r="A73" s="21"/>
      <c r="B73" s="21"/>
      <c r="C73" s="21"/>
      <c r="D73" s="21" t="s">
        <v>81</v>
      </c>
      <c r="E73" s="593" t="s">
        <v>82</v>
      </c>
    </row>
    <row r="74" spans="1:5" ht="15.6" x14ac:dyDescent="0.25">
      <c r="A74" s="21"/>
      <c r="B74" s="21"/>
      <c r="D74" s="21"/>
      <c r="E74" s="593"/>
    </row>
    <row r="75" spans="1:5" s="45" customFormat="1" ht="15.6" x14ac:dyDescent="0.25">
      <c r="B75" s="239" t="s">
        <v>83</v>
      </c>
      <c r="C75" s="39" t="s">
        <v>84</v>
      </c>
      <c r="D75" s="39"/>
      <c r="E75" s="43"/>
    </row>
    <row r="76" spans="1:5" ht="46.8" x14ac:dyDescent="0.25">
      <c r="A76" s="21"/>
      <c r="B76" s="234"/>
      <c r="D76" s="21" t="s">
        <v>81</v>
      </c>
      <c r="E76" s="593" t="s">
        <v>85</v>
      </c>
    </row>
    <row r="77" spans="1:5" ht="15.6" x14ac:dyDescent="0.25">
      <c r="A77" s="21"/>
      <c r="B77" s="234"/>
      <c r="D77" s="21"/>
      <c r="E77" s="593"/>
    </row>
    <row r="78" spans="1:5" ht="15.75" customHeight="1" x14ac:dyDescent="0.25">
      <c r="A78" s="21"/>
      <c r="B78" s="239" t="s">
        <v>86</v>
      </c>
      <c r="C78" s="39" t="s">
        <v>87</v>
      </c>
      <c r="D78" s="593"/>
    </row>
    <row r="79" spans="1:5" ht="48" customHeight="1" x14ac:dyDescent="0.25">
      <c r="A79" s="21"/>
      <c r="B79" s="21"/>
      <c r="C79" s="21"/>
      <c r="D79" s="626" t="s">
        <v>88</v>
      </c>
      <c r="E79" s="626"/>
    </row>
    <row r="80" spans="1:5" ht="15.6" x14ac:dyDescent="0.25">
      <c r="A80" s="21"/>
      <c r="B80" s="21"/>
      <c r="D80" s="21"/>
      <c r="E80" s="593"/>
    </row>
    <row r="81" spans="1:5" ht="15.6" x14ac:dyDescent="0.25">
      <c r="B81" s="44" t="s">
        <v>89</v>
      </c>
      <c r="C81" s="39" t="s">
        <v>90</v>
      </c>
      <c r="D81" s="39"/>
      <c r="E81" s="21"/>
    </row>
    <row r="82" spans="1:5" ht="69.75" customHeight="1" x14ac:dyDescent="0.25">
      <c r="A82" s="21"/>
      <c r="B82" s="21"/>
      <c r="C82" s="21" t="s">
        <v>79</v>
      </c>
      <c r="D82" s="627" t="s">
        <v>91</v>
      </c>
      <c r="E82" s="627"/>
    </row>
    <row r="83" spans="1:5" ht="15.6" x14ac:dyDescent="0.25">
      <c r="A83" s="21"/>
      <c r="B83" s="21"/>
      <c r="D83" s="21" t="s">
        <v>81</v>
      </c>
      <c r="E83" s="21" t="s">
        <v>92</v>
      </c>
    </row>
    <row r="84" spans="1:5" ht="83.25" customHeight="1" x14ac:dyDescent="0.25">
      <c r="A84" s="21"/>
      <c r="B84" s="21"/>
      <c r="C84" s="21" t="s">
        <v>93</v>
      </c>
      <c r="D84" s="627" t="s">
        <v>94</v>
      </c>
      <c r="E84" s="627"/>
    </row>
    <row r="85" spans="1:5" ht="95.25" customHeight="1" x14ac:dyDescent="0.25">
      <c r="A85" s="21"/>
      <c r="B85" s="21"/>
      <c r="D85" s="21" t="s">
        <v>81</v>
      </c>
      <c r="E85" s="26" t="s">
        <v>95</v>
      </c>
    </row>
    <row r="86" spans="1:5" ht="62.4" x14ac:dyDescent="0.25">
      <c r="A86" s="21"/>
      <c r="B86" s="21"/>
      <c r="D86" s="21" t="s">
        <v>96</v>
      </c>
      <c r="E86" s="26" t="s">
        <v>97</v>
      </c>
    </row>
    <row r="87" spans="1:5" ht="15.6" x14ac:dyDescent="0.25">
      <c r="A87" s="21"/>
      <c r="B87" s="21"/>
      <c r="C87" s="21" t="s">
        <v>98</v>
      </c>
      <c r="D87" s="21" t="s">
        <v>99</v>
      </c>
    </row>
    <row r="88" spans="1:5" ht="31.2" x14ac:dyDescent="0.25">
      <c r="A88" s="21"/>
      <c r="B88" s="21"/>
      <c r="D88" s="21" t="s">
        <v>81</v>
      </c>
      <c r="E88" s="592" t="s">
        <v>100</v>
      </c>
    </row>
    <row r="89" spans="1:5" ht="62.4" x14ac:dyDescent="0.25">
      <c r="A89" s="21"/>
      <c r="B89" s="21"/>
      <c r="D89" s="21" t="s">
        <v>96</v>
      </c>
      <c r="E89" s="592" t="s">
        <v>101</v>
      </c>
    </row>
    <row r="90" spans="1:5" ht="67.5" customHeight="1" x14ac:dyDescent="0.25">
      <c r="A90" s="21"/>
      <c r="B90" s="21"/>
      <c r="D90" s="21" t="s">
        <v>102</v>
      </c>
      <c r="E90" s="593" t="s">
        <v>103</v>
      </c>
    </row>
    <row r="91" spans="1:5" ht="15.6" x14ac:dyDescent="0.25">
      <c r="A91" s="21"/>
      <c r="B91" s="21"/>
      <c r="C91" s="21"/>
      <c r="D91" s="21"/>
      <c r="E91" s="21"/>
    </row>
    <row r="92" spans="1:5" ht="15.6" x14ac:dyDescent="0.25">
      <c r="B92" s="44" t="s">
        <v>104</v>
      </c>
      <c r="C92" s="39" t="s">
        <v>105</v>
      </c>
      <c r="D92" s="39"/>
      <c r="E92" s="43"/>
    </row>
    <row r="93" spans="1:5" ht="39" customHeight="1" x14ac:dyDescent="0.25">
      <c r="A93" s="21"/>
      <c r="B93" s="21"/>
      <c r="C93" s="21" t="s">
        <v>79</v>
      </c>
      <c r="D93" s="627" t="s">
        <v>1187</v>
      </c>
      <c r="E93" s="627"/>
    </row>
    <row r="94" spans="1:5" s="45" customFormat="1" ht="15.6" x14ac:dyDescent="0.25">
      <c r="B94" s="44" t="s">
        <v>110</v>
      </c>
      <c r="C94" s="39" t="s">
        <v>111</v>
      </c>
      <c r="D94" s="39"/>
      <c r="E94" s="43"/>
    </row>
    <row r="95" spans="1:5" ht="15.6" x14ac:dyDescent="0.25">
      <c r="A95" s="21"/>
      <c r="B95" s="239"/>
      <c r="C95" s="239" t="s">
        <v>112</v>
      </c>
      <c r="D95" s="21" t="s">
        <v>113</v>
      </c>
      <c r="E95" s="21"/>
    </row>
    <row r="96" spans="1:5" ht="15.6" x14ac:dyDescent="0.25">
      <c r="A96" s="21"/>
      <c r="B96" s="21"/>
      <c r="C96" s="21"/>
      <c r="D96" s="21" t="s">
        <v>81</v>
      </c>
      <c r="E96" s="21" t="s">
        <v>114</v>
      </c>
    </row>
    <row r="97" spans="1:6" s="45" customFormat="1" ht="15.6" x14ac:dyDescent="0.25">
      <c r="B97" s="239"/>
      <c r="C97" s="239" t="s">
        <v>115</v>
      </c>
      <c r="D97" s="21" t="s">
        <v>116</v>
      </c>
      <c r="F97" s="43"/>
    </row>
    <row r="98" spans="1:6" ht="15.6" x14ac:dyDescent="0.25">
      <c r="A98" s="21"/>
      <c r="B98" s="21"/>
      <c r="D98" s="21" t="s">
        <v>79</v>
      </c>
      <c r="E98" s="21" t="s">
        <v>117</v>
      </c>
    </row>
    <row r="99" spans="1:6" ht="15.6" x14ac:dyDescent="0.25">
      <c r="A99" s="21"/>
      <c r="D99" s="21" t="s">
        <v>93</v>
      </c>
      <c r="E99" s="21" t="s">
        <v>118</v>
      </c>
    </row>
    <row r="100" spans="1:6" ht="15.6" x14ac:dyDescent="0.25">
      <c r="A100" s="21"/>
      <c r="B100" s="21"/>
      <c r="E100" s="21" t="s">
        <v>119</v>
      </c>
      <c r="F100" s="21"/>
    </row>
    <row r="101" spans="1:6" ht="15.6" x14ac:dyDescent="0.25">
      <c r="A101" s="21"/>
      <c r="B101" s="21"/>
      <c r="E101" s="21" t="s">
        <v>120</v>
      </c>
      <c r="F101" s="21"/>
    </row>
    <row r="102" spans="1:6" ht="48" customHeight="1" x14ac:dyDescent="0.25">
      <c r="A102" s="21"/>
      <c r="B102" s="21"/>
      <c r="D102" s="21" t="s">
        <v>98</v>
      </c>
      <c r="E102" s="592" t="s">
        <v>121</v>
      </c>
      <c r="F102" s="592"/>
    </row>
    <row r="103" spans="1:6" ht="15.6" x14ac:dyDescent="0.25">
      <c r="A103" s="21"/>
      <c r="B103" s="21"/>
      <c r="C103" s="21"/>
      <c r="D103" s="21"/>
      <c r="E103" s="21"/>
    </row>
    <row r="104" spans="1:6" s="45" customFormat="1" ht="15.6" x14ac:dyDescent="0.25">
      <c r="B104" s="44" t="s">
        <v>122</v>
      </c>
      <c r="C104" s="39" t="s">
        <v>123</v>
      </c>
      <c r="D104" s="39"/>
      <c r="E104" s="43"/>
    </row>
    <row r="105" spans="1:6" ht="15.6" x14ac:dyDescent="0.25">
      <c r="A105" s="21"/>
      <c r="B105" s="21"/>
      <c r="C105" s="21" t="s">
        <v>79</v>
      </c>
      <c r="D105" s="627" t="s">
        <v>124</v>
      </c>
      <c r="E105" s="627"/>
    </row>
    <row r="106" spans="1:6" ht="15.6" x14ac:dyDescent="0.25">
      <c r="A106" s="21"/>
      <c r="B106" s="21"/>
      <c r="C106" s="21" t="s">
        <v>93</v>
      </c>
      <c r="D106" s="21" t="s">
        <v>125</v>
      </c>
    </row>
    <row r="107" spans="1:6" ht="15.6" x14ac:dyDescent="0.25">
      <c r="A107" s="21"/>
      <c r="B107" s="21"/>
      <c r="D107" s="21" t="s">
        <v>81</v>
      </c>
      <c r="E107" s="21" t="s">
        <v>107</v>
      </c>
    </row>
    <row r="108" spans="1:6" ht="15.6" x14ac:dyDescent="0.25">
      <c r="A108" s="21"/>
      <c r="B108" s="21"/>
      <c r="D108" s="21" t="s">
        <v>96</v>
      </c>
      <c r="E108" s="21" t="s">
        <v>126</v>
      </c>
    </row>
    <row r="109" spans="1:6" ht="48" customHeight="1" x14ac:dyDescent="0.25">
      <c r="A109" s="21"/>
      <c r="B109" s="21"/>
      <c r="C109" s="21" t="s">
        <v>98</v>
      </c>
      <c r="D109" s="627" t="s">
        <v>127</v>
      </c>
      <c r="E109" s="627"/>
    </row>
    <row r="110" spans="1:6" ht="15.6" x14ac:dyDescent="0.25">
      <c r="A110" s="21"/>
      <c r="B110" s="21"/>
      <c r="C110" s="21"/>
      <c r="D110" s="21"/>
      <c r="E110" s="21"/>
    </row>
    <row r="111" spans="1:6" s="45" customFormat="1" ht="15.6" x14ac:dyDescent="0.25">
      <c r="B111" s="44" t="s">
        <v>128</v>
      </c>
      <c r="C111" s="39" t="s">
        <v>129</v>
      </c>
      <c r="D111" s="39"/>
      <c r="E111" s="43"/>
    </row>
    <row r="112" spans="1:6" s="45" customFormat="1" ht="85.5" customHeight="1" x14ac:dyDescent="0.25">
      <c r="B112" s="44"/>
      <c r="C112" s="39"/>
      <c r="D112" s="638" t="s">
        <v>130</v>
      </c>
      <c r="E112" s="638"/>
    </row>
    <row r="113" spans="1:5" s="45" customFormat="1" ht="61.5" customHeight="1" x14ac:dyDescent="0.25">
      <c r="B113" s="44"/>
      <c r="C113" s="21" t="s">
        <v>79</v>
      </c>
      <c r="D113" s="626" t="s">
        <v>131</v>
      </c>
      <c r="E113" s="628"/>
    </row>
    <row r="114" spans="1:5" ht="129" customHeight="1" x14ac:dyDescent="0.25">
      <c r="A114" s="21"/>
      <c r="B114" s="21"/>
      <c r="C114" s="21" t="s">
        <v>93</v>
      </c>
      <c r="D114" s="626" t="s">
        <v>1171</v>
      </c>
      <c r="E114" s="628"/>
    </row>
    <row r="115" spans="1:5" ht="117" customHeight="1" x14ac:dyDescent="0.25">
      <c r="A115" s="21"/>
      <c r="B115" s="21"/>
      <c r="C115" s="21" t="s">
        <v>98</v>
      </c>
      <c r="D115" s="627" t="s">
        <v>132</v>
      </c>
      <c r="E115" s="627"/>
    </row>
    <row r="116" spans="1:5" ht="15.6" x14ac:dyDescent="0.25">
      <c r="A116" s="21"/>
      <c r="B116" s="21"/>
      <c r="C116" s="21"/>
      <c r="D116" s="21"/>
      <c r="E116" s="21"/>
    </row>
    <row r="117" spans="1:5" s="45" customFormat="1" ht="15.6" x14ac:dyDescent="0.25">
      <c r="B117" s="44" t="s">
        <v>133</v>
      </c>
      <c r="C117" s="39" t="s">
        <v>134</v>
      </c>
      <c r="D117" s="39"/>
      <c r="E117" s="43"/>
    </row>
    <row r="118" spans="1:5" ht="162.75" customHeight="1" x14ac:dyDescent="0.25">
      <c r="A118" s="21"/>
      <c r="B118" s="21"/>
      <c r="C118" s="21"/>
      <c r="D118" s="627" t="s">
        <v>1172</v>
      </c>
      <c r="E118" s="627"/>
    </row>
    <row r="119" spans="1:5" ht="36.75" customHeight="1" x14ac:dyDescent="0.25">
      <c r="A119" s="21"/>
      <c r="B119" s="21"/>
      <c r="C119" s="21" t="s">
        <v>79</v>
      </c>
      <c r="D119" s="627" t="s">
        <v>135</v>
      </c>
      <c r="E119" s="627"/>
    </row>
    <row r="120" spans="1:5" ht="48" customHeight="1" x14ac:dyDescent="0.25">
      <c r="A120" s="21"/>
      <c r="B120" s="21"/>
      <c r="C120" s="21" t="s">
        <v>93</v>
      </c>
      <c r="D120" s="627" t="s">
        <v>136</v>
      </c>
      <c r="E120" s="627"/>
    </row>
    <row r="121" spans="1:5" ht="15.6" x14ac:dyDescent="0.25">
      <c r="A121" s="21"/>
      <c r="B121" s="21"/>
      <c r="D121" s="21" t="s">
        <v>81</v>
      </c>
      <c r="E121" s="21" t="s">
        <v>137</v>
      </c>
    </row>
    <row r="122" spans="1:5" ht="65.25" customHeight="1" x14ac:dyDescent="0.25">
      <c r="A122" s="21"/>
      <c r="B122" s="21"/>
      <c r="C122" s="21" t="s">
        <v>98</v>
      </c>
      <c r="D122" s="627" t="s">
        <v>138</v>
      </c>
      <c r="E122" s="627"/>
    </row>
    <row r="123" spans="1:5" ht="95.25" customHeight="1" x14ac:dyDescent="0.25">
      <c r="A123" s="21"/>
      <c r="B123" s="21"/>
      <c r="D123" s="21" t="s">
        <v>81</v>
      </c>
      <c r="E123" s="26" t="s">
        <v>139</v>
      </c>
    </row>
    <row r="124" spans="1:5" ht="15.6" x14ac:dyDescent="0.25">
      <c r="A124" s="21"/>
      <c r="B124" s="21"/>
      <c r="C124" s="21" t="s">
        <v>108</v>
      </c>
      <c r="D124" s="21" t="s">
        <v>140</v>
      </c>
    </row>
    <row r="125" spans="1:5" ht="31.2" x14ac:dyDescent="0.25">
      <c r="A125" s="21"/>
      <c r="B125" s="21"/>
      <c r="D125" s="21" t="s">
        <v>81</v>
      </c>
      <c r="E125" s="593" t="s">
        <v>141</v>
      </c>
    </row>
    <row r="126" spans="1:5" ht="46.8" x14ac:dyDescent="0.25">
      <c r="A126" s="21"/>
      <c r="B126" s="21"/>
      <c r="D126" s="21" t="s">
        <v>96</v>
      </c>
      <c r="E126" s="592" t="s">
        <v>142</v>
      </c>
    </row>
    <row r="127" spans="1:5" ht="15.6" x14ac:dyDescent="0.25">
      <c r="A127" s="21"/>
      <c r="B127" s="21"/>
      <c r="C127" s="21"/>
      <c r="D127" s="21"/>
      <c r="E127" s="21"/>
    </row>
    <row r="128" spans="1:5" s="45" customFormat="1" ht="15.6" x14ac:dyDescent="0.25">
      <c r="B128" s="44" t="s">
        <v>143</v>
      </c>
      <c r="C128" s="39" t="s">
        <v>144</v>
      </c>
      <c r="D128" s="39"/>
      <c r="E128" s="43"/>
    </row>
    <row r="129" spans="1:5" ht="48" customHeight="1" x14ac:dyDescent="0.25">
      <c r="A129" s="21"/>
      <c r="B129" s="21"/>
      <c r="C129" s="21" t="s">
        <v>79</v>
      </c>
      <c r="D129" s="627" t="s">
        <v>145</v>
      </c>
      <c r="E129" s="627"/>
    </row>
    <row r="130" spans="1:5" ht="15.6" x14ac:dyDescent="0.25">
      <c r="A130" s="21"/>
      <c r="B130" s="21"/>
      <c r="C130" s="21" t="s">
        <v>93</v>
      </c>
      <c r="D130" s="21" t="s">
        <v>106</v>
      </c>
    </row>
    <row r="131" spans="1:5" ht="15.6" x14ac:dyDescent="0.25">
      <c r="A131" s="21"/>
      <c r="B131" s="21"/>
      <c r="D131" s="21" t="s">
        <v>81</v>
      </c>
      <c r="E131" s="21" t="s">
        <v>107</v>
      </c>
    </row>
    <row r="132" spans="1:5" ht="37.5" customHeight="1" x14ac:dyDescent="0.25">
      <c r="A132" s="21"/>
      <c r="B132" s="21"/>
      <c r="D132" s="21" t="s">
        <v>96</v>
      </c>
      <c r="E132" s="593" t="s">
        <v>146</v>
      </c>
    </row>
    <row r="133" spans="1:5" ht="15.6" x14ac:dyDescent="0.25">
      <c r="A133" s="21"/>
      <c r="B133" s="21"/>
      <c r="C133" s="21" t="s">
        <v>98</v>
      </c>
      <c r="D133" s="631" t="s">
        <v>109</v>
      </c>
      <c r="E133" s="631"/>
    </row>
    <row r="134" spans="1:5" ht="30.75" customHeight="1" x14ac:dyDescent="0.25">
      <c r="A134" s="21"/>
      <c r="B134" s="21"/>
      <c r="C134" s="21"/>
      <c r="D134" s="631"/>
      <c r="E134" s="631"/>
    </row>
    <row r="135" spans="1:5" ht="15.6" x14ac:dyDescent="0.25">
      <c r="A135" s="21"/>
      <c r="B135" s="21"/>
      <c r="C135" s="21"/>
      <c r="D135" s="591"/>
      <c r="E135" s="591"/>
    </row>
    <row r="136" spans="1:5" ht="15.6" x14ac:dyDescent="0.25">
      <c r="A136" s="21"/>
      <c r="B136" s="44" t="s">
        <v>147</v>
      </c>
      <c r="C136" s="39" t="s">
        <v>148</v>
      </c>
      <c r="D136" s="21"/>
    </row>
    <row r="137" spans="1:5" ht="32.25" customHeight="1" x14ac:dyDescent="0.25">
      <c r="A137" s="21"/>
      <c r="B137" s="239"/>
      <c r="C137" s="21"/>
      <c r="D137" s="626" t="s">
        <v>149</v>
      </c>
      <c r="E137" s="626"/>
    </row>
    <row r="138" spans="1:5" ht="15.6" x14ac:dyDescent="0.25">
      <c r="A138" s="21"/>
      <c r="B138" s="239"/>
      <c r="C138" s="239" t="s">
        <v>150</v>
      </c>
      <c r="D138" s="21" t="s">
        <v>151</v>
      </c>
    </row>
    <row r="139" spans="1:5" ht="15.6" x14ac:dyDescent="0.25">
      <c r="A139" s="21"/>
      <c r="B139" s="21"/>
      <c r="C139" s="21"/>
      <c r="D139" s="21" t="s">
        <v>81</v>
      </c>
      <c r="E139" s="21" t="s">
        <v>107</v>
      </c>
    </row>
    <row r="140" spans="1:5" ht="15.6" x14ac:dyDescent="0.25">
      <c r="A140" s="21"/>
      <c r="B140" s="21"/>
      <c r="C140" s="21"/>
      <c r="D140" s="21" t="s">
        <v>96</v>
      </c>
      <c r="E140" s="21" t="s">
        <v>152</v>
      </c>
    </row>
    <row r="141" spans="1:5" ht="48.75" customHeight="1" x14ac:dyDescent="0.25">
      <c r="A141" s="21"/>
      <c r="B141" s="239"/>
      <c r="C141" s="239" t="s">
        <v>153</v>
      </c>
      <c r="D141" s="626" t="s">
        <v>154</v>
      </c>
      <c r="E141" s="626"/>
    </row>
    <row r="142" spans="1:5" ht="15.6" x14ac:dyDescent="0.25">
      <c r="A142" s="21"/>
      <c r="B142" s="21"/>
      <c r="C142" s="21"/>
      <c r="D142" s="21"/>
    </row>
    <row r="143" spans="1:5" s="45" customFormat="1" ht="15.6" x14ac:dyDescent="0.25">
      <c r="B143" s="44" t="s">
        <v>155</v>
      </c>
      <c r="C143" s="39" t="s">
        <v>156</v>
      </c>
      <c r="D143" s="39"/>
      <c r="E143" s="43"/>
    </row>
    <row r="144" spans="1:5" ht="15.6" x14ac:dyDescent="0.25">
      <c r="A144" s="21"/>
      <c r="B144" s="21"/>
      <c r="C144" s="21" t="s">
        <v>79</v>
      </c>
      <c r="D144" s="21" t="s">
        <v>157</v>
      </c>
    </row>
    <row r="145" spans="1:5" ht="15.6" x14ac:dyDescent="0.25">
      <c r="A145" s="21"/>
      <c r="B145" s="21"/>
      <c r="D145" s="21" t="s">
        <v>81</v>
      </c>
      <c r="E145" s="21" t="s">
        <v>158</v>
      </c>
    </row>
    <row r="146" spans="1:5" ht="72.75" customHeight="1" x14ac:dyDescent="0.25">
      <c r="A146" s="21"/>
      <c r="B146" s="21"/>
      <c r="D146" s="21" t="s">
        <v>96</v>
      </c>
      <c r="E146" s="593" t="s">
        <v>159</v>
      </c>
    </row>
    <row r="147" spans="1:5" ht="48" customHeight="1" x14ac:dyDescent="0.25">
      <c r="A147" s="21"/>
      <c r="B147" s="21"/>
      <c r="D147" s="21" t="s">
        <v>102</v>
      </c>
      <c r="E147" s="593" t="s">
        <v>160</v>
      </c>
    </row>
    <row r="148" spans="1:5" ht="15.6" x14ac:dyDescent="0.25">
      <c r="A148" s="21"/>
      <c r="B148" s="21"/>
      <c r="C148" s="21"/>
      <c r="D148" s="21"/>
    </row>
    <row r="149" spans="1:5" s="45" customFormat="1" ht="15.6" x14ac:dyDescent="0.25">
      <c r="B149" s="44" t="s">
        <v>161</v>
      </c>
      <c r="C149" s="39" t="s">
        <v>162</v>
      </c>
      <c r="D149" s="39"/>
      <c r="E149" s="43"/>
    </row>
    <row r="150" spans="1:5" ht="48.75" customHeight="1" x14ac:dyDescent="0.25">
      <c r="A150" s="21"/>
      <c r="B150" s="21"/>
      <c r="C150" s="21"/>
      <c r="D150" s="626" t="s">
        <v>163</v>
      </c>
      <c r="E150" s="628"/>
    </row>
    <row r="151" spans="1:5" ht="15.6" x14ac:dyDescent="0.25">
      <c r="A151" s="21"/>
      <c r="B151" s="21"/>
      <c r="C151" s="21"/>
      <c r="D151" s="21"/>
      <c r="E151" s="21"/>
    </row>
    <row r="152" spans="1:5" s="45" customFormat="1" ht="17.399999999999999" x14ac:dyDescent="0.25">
      <c r="B152" s="40" t="s">
        <v>72</v>
      </c>
      <c r="C152" s="43"/>
      <c r="D152" s="43"/>
      <c r="E152" s="43"/>
    </row>
    <row r="153" spans="1:5" s="45" customFormat="1" ht="15.6" x14ac:dyDescent="0.25">
      <c r="B153" s="235" t="s">
        <v>77</v>
      </c>
      <c r="C153" s="39" t="s">
        <v>78</v>
      </c>
      <c r="D153" s="39"/>
      <c r="E153" s="43"/>
    </row>
    <row r="154" spans="1:5" ht="52.5" customHeight="1" x14ac:dyDescent="0.25">
      <c r="A154" s="21"/>
      <c r="B154" s="21"/>
      <c r="C154" s="21" t="s">
        <v>79</v>
      </c>
      <c r="D154" s="626" t="s">
        <v>80</v>
      </c>
      <c r="E154" s="626"/>
    </row>
    <row r="155" spans="1:5" ht="15.6" x14ac:dyDescent="0.25">
      <c r="A155" s="21"/>
      <c r="B155" s="21"/>
      <c r="D155" s="21" t="s">
        <v>81</v>
      </c>
      <c r="E155" s="21" t="s">
        <v>164</v>
      </c>
    </row>
    <row r="156" spans="1:5" ht="52.5" customHeight="1" x14ac:dyDescent="0.25">
      <c r="A156" s="21"/>
      <c r="B156" s="21"/>
      <c r="D156" s="21" t="s">
        <v>96</v>
      </c>
      <c r="E156" s="592" t="s">
        <v>165</v>
      </c>
    </row>
    <row r="157" spans="1:5" ht="65.25" customHeight="1" x14ac:dyDescent="0.25">
      <c r="A157" s="21"/>
      <c r="B157" s="21"/>
      <c r="D157" s="21" t="s">
        <v>102</v>
      </c>
      <c r="E157" s="592" t="s">
        <v>166</v>
      </c>
    </row>
    <row r="158" spans="1:5" ht="15.6" x14ac:dyDescent="0.25">
      <c r="A158" s="21"/>
      <c r="B158" s="21"/>
      <c r="C158" s="21"/>
      <c r="D158" s="21"/>
      <c r="E158" s="21"/>
    </row>
    <row r="159" spans="1:5" s="45" customFormat="1" ht="15.6" x14ac:dyDescent="0.25">
      <c r="B159" s="236" t="s">
        <v>83</v>
      </c>
      <c r="C159" s="39" t="s">
        <v>84</v>
      </c>
      <c r="D159" s="39"/>
      <c r="E159" s="43"/>
    </row>
    <row r="160" spans="1:5" ht="46.8" x14ac:dyDescent="0.25">
      <c r="A160" s="21"/>
      <c r="B160" s="21"/>
      <c r="D160" s="21" t="s">
        <v>81</v>
      </c>
      <c r="E160" s="593" t="s">
        <v>85</v>
      </c>
    </row>
    <row r="161" spans="1:11" ht="15.6" x14ac:dyDescent="0.25">
      <c r="A161" s="21"/>
      <c r="B161" s="21"/>
      <c r="D161" s="21"/>
      <c r="E161" s="593"/>
    </row>
    <row r="162" spans="1:11" ht="15.75" customHeight="1" x14ac:dyDescent="0.25">
      <c r="A162" s="21"/>
      <c r="B162" s="236" t="s">
        <v>86</v>
      </c>
      <c r="C162" s="39" t="s">
        <v>87</v>
      </c>
      <c r="D162" s="593"/>
    </row>
    <row r="163" spans="1:11" ht="50.25" customHeight="1" x14ac:dyDescent="0.25">
      <c r="A163" s="21"/>
      <c r="B163" s="21"/>
      <c r="C163" s="21"/>
      <c r="D163" s="626" t="s">
        <v>167</v>
      </c>
      <c r="E163" s="626"/>
    </row>
    <row r="164" spans="1:11" s="45" customFormat="1" ht="15.6" x14ac:dyDescent="0.25">
      <c r="B164" s="44" t="s">
        <v>89</v>
      </c>
      <c r="C164" s="39" t="s">
        <v>168</v>
      </c>
      <c r="D164" s="39"/>
      <c r="E164" s="43"/>
    </row>
    <row r="165" spans="1:11" ht="31.5" customHeight="1" x14ac:dyDescent="0.25">
      <c r="A165" s="21"/>
      <c r="B165" s="21"/>
      <c r="C165" s="21" t="s">
        <v>79</v>
      </c>
      <c r="D165" s="627" t="s">
        <v>169</v>
      </c>
      <c r="E165" s="627"/>
    </row>
    <row r="166" spans="1:11" ht="48.75" customHeight="1" x14ac:dyDescent="0.25">
      <c r="A166" s="21"/>
      <c r="B166" s="21"/>
      <c r="C166" s="21" t="s">
        <v>93</v>
      </c>
      <c r="D166" s="627" t="s">
        <v>170</v>
      </c>
      <c r="E166" s="627"/>
    </row>
    <row r="167" spans="1:11" ht="15.6" x14ac:dyDescent="0.25">
      <c r="A167" s="21"/>
      <c r="B167" s="21"/>
      <c r="D167" s="21" t="s">
        <v>81</v>
      </c>
      <c r="E167" s="21" t="s">
        <v>137</v>
      </c>
    </row>
    <row r="168" spans="1:11" ht="63.75" customHeight="1" x14ac:dyDescent="0.25">
      <c r="A168" s="21"/>
      <c r="B168" s="21"/>
      <c r="C168" s="21" t="s">
        <v>98</v>
      </c>
      <c r="D168" s="627" t="s">
        <v>171</v>
      </c>
      <c r="E168" s="627"/>
    </row>
    <row r="169" spans="1:11" ht="62.4" x14ac:dyDescent="0.25">
      <c r="A169" s="21"/>
      <c r="B169" s="21"/>
      <c r="D169" s="21" t="s">
        <v>81</v>
      </c>
      <c r="E169" s="26" t="s">
        <v>172</v>
      </c>
    </row>
    <row r="170" spans="1:11" ht="15.6" x14ac:dyDescent="0.25">
      <c r="A170" s="21"/>
      <c r="B170" s="21"/>
      <c r="C170" s="21" t="s">
        <v>108</v>
      </c>
      <c r="D170" s="21" t="s">
        <v>173</v>
      </c>
    </row>
    <row r="171" spans="1:11" ht="46.8" x14ac:dyDescent="0.25">
      <c r="A171" s="21"/>
      <c r="B171" s="21"/>
      <c r="D171" s="21" t="s">
        <v>81</v>
      </c>
      <c r="E171" s="592" t="s">
        <v>174</v>
      </c>
    </row>
    <row r="172" spans="1:11" ht="15.6" x14ac:dyDescent="0.25">
      <c r="A172" s="21"/>
      <c r="B172" s="21"/>
      <c r="C172" s="21"/>
      <c r="D172" s="21"/>
      <c r="E172" s="21"/>
    </row>
    <row r="173" spans="1:11" s="45" customFormat="1" ht="15.6" x14ac:dyDescent="0.25">
      <c r="B173" s="44" t="s">
        <v>104</v>
      </c>
      <c r="C173" s="39" t="s">
        <v>105</v>
      </c>
      <c r="D173" s="39"/>
      <c r="E173" s="43"/>
    </row>
    <row r="174" spans="1:11" ht="15.6" x14ac:dyDescent="0.25">
      <c r="A174" s="21"/>
      <c r="B174" s="21"/>
      <c r="C174" s="21" t="s">
        <v>79</v>
      </c>
      <c r="D174" s="627" t="s">
        <v>1173</v>
      </c>
      <c r="E174" s="627"/>
    </row>
    <row r="175" spans="1:11" ht="15.6" x14ac:dyDescent="0.25">
      <c r="A175" s="21"/>
      <c r="B175" s="21"/>
      <c r="C175" s="21"/>
      <c r="D175" s="591"/>
      <c r="E175" s="591"/>
    </row>
    <row r="176" spans="1:11" ht="15.6" x14ac:dyDescent="0.25">
      <c r="B176" s="44" t="s">
        <v>110</v>
      </c>
      <c r="C176" s="39" t="s">
        <v>129</v>
      </c>
      <c r="D176" s="39"/>
      <c r="E176" s="21"/>
      <c r="F176" s="24"/>
      <c r="G176" s="24"/>
      <c r="H176" s="24"/>
      <c r="I176" s="24"/>
      <c r="J176" s="24"/>
      <c r="K176" s="24"/>
    </row>
    <row r="177" spans="1:11" s="45" customFormat="1" ht="67.5" customHeight="1" x14ac:dyDescent="0.25">
      <c r="B177" s="44"/>
      <c r="C177" s="21" t="s">
        <v>79</v>
      </c>
      <c r="D177" s="626" t="s">
        <v>1169</v>
      </c>
      <c r="E177" s="628"/>
    </row>
    <row r="178" spans="1:11" ht="133.5" customHeight="1" x14ac:dyDescent="0.25">
      <c r="A178" s="23"/>
      <c r="B178" s="23"/>
      <c r="C178" s="21" t="s">
        <v>93</v>
      </c>
      <c r="D178" s="626" t="s">
        <v>1170</v>
      </c>
      <c r="E178" s="628"/>
      <c r="F178" s="24"/>
      <c r="G178" s="24"/>
      <c r="H178" s="24"/>
      <c r="I178" s="24"/>
      <c r="J178" s="24"/>
      <c r="K178" s="24"/>
    </row>
    <row r="179" spans="1:11" ht="97.5" customHeight="1" x14ac:dyDescent="0.25">
      <c r="B179" s="23"/>
      <c r="C179" s="21" t="s">
        <v>98</v>
      </c>
      <c r="D179" s="627" t="s">
        <v>176</v>
      </c>
      <c r="E179" s="627"/>
      <c r="F179" s="24"/>
      <c r="G179" s="24"/>
      <c r="H179" s="24"/>
      <c r="I179" s="24"/>
      <c r="J179" s="24"/>
      <c r="K179" s="24"/>
    </row>
    <row r="180" spans="1:11" ht="15.6" x14ac:dyDescent="0.25">
      <c r="B180" s="23"/>
      <c r="C180" s="21"/>
      <c r="D180" s="34"/>
      <c r="E180" s="592"/>
      <c r="F180" s="24"/>
      <c r="G180" s="24"/>
      <c r="H180" s="24"/>
      <c r="I180" s="24"/>
      <c r="J180" s="24"/>
      <c r="K180" s="24"/>
    </row>
    <row r="181" spans="1:11" s="45" customFormat="1" ht="15.6" x14ac:dyDescent="0.25">
      <c r="B181" s="44" t="s">
        <v>122</v>
      </c>
      <c r="C181" s="39" t="s">
        <v>134</v>
      </c>
      <c r="D181" s="39"/>
      <c r="E181" s="43"/>
    </row>
    <row r="182" spans="1:11" ht="48" customHeight="1" x14ac:dyDescent="0.25">
      <c r="A182" s="21"/>
      <c r="B182" s="21"/>
      <c r="C182" s="21" t="s">
        <v>79</v>
      </c>
      <c r="D182" s="627" t="s">
        <v>177</v>
      </c>
      <c r="E182" s="627"/>
    </row>
    <row r="183" spans="1:11" ht="63" customHeight="1" x14ac:dyDescent="0.25">
      <c r="A183" s="21"/>
      <c r="B183" s="21"/>
      <c r="C183" s="21" t="s">
        <v>93</v>
      </c>
      <c r="D183" s="627" t="s">
        <v>178</v>
      </c>
      <c r="E183" s="627"/>
    </row>
    <row r="184" spans="1:11" ht="15.6" x14ac:dyDescent="0.25">
      <c r="A184" s="21"/>
      <c r="B184" s="21"/>
      <c r="D184" s="21" t="s">
        <v>81</v>
      </c>
      <c r="E184" s="21" t="s">
        <v>179</v>
      </c>
    </row>
    <row r="185" spans="1:11" ht="63.75" customHeight="1" x14ac:dyDescent="0.25">
      <c r="A185" s="21"/>
      <c r="B185" s="21"/>
      <c r="C185" s="21" t="s">
        <v>98</v>
      </c>
      <c r="D185" s="627" t="s">
        <v>180</v>
      </c>
      <c r="E185" s="627"/>
    </row>
    <row r="186" spans="1:11" ht="116.25" customHeight="1" x14ac:dyDescent="0.25">
      <c r="A186" s="21"/>
      <c r="B186" s="21"/>
      <c r="D186" s="21" t="s">
        <v>81</v>
      </c>
      <c r="E186" s="26" t="s">
        <v>181</v>
      </c>
    </row>
    <row r="187" spans="1:11" ht="15.6" x14ac:dyDescent="0.25">
      <c r="A187" s="21"/>
      <c r="B187" s="21"/>
      <c r="C187" s="21" t="s">
        <v>108</v>
      </c>
      <c r="D187" s="21" t="s">
        <v>182</v>
      </c>
    </row>
    <row r="188" spans="1:11" ht="31.2" x14ac:dyDescent="0.25">
      <c r="A188" s="21"/>
      <c r="B188" s="21"/>
      <c r="D188" s="21" t="s">
        <v>81</v>
      </c>
      <c r="E188" s="592" t="s">
        <v>183</v>
      </c>
    </row>
    <row r="189" spans="1:11" ht="15.6" x14ac:dyDescent="0.25">
      <c r="A189" s="21"/>
      <c r="B189" s="21"/>
      <c r="C189" s="21"/>
      <c r="D189" s="21"/>
      <c r="E189" s="21"/>
    </row>
    <row r="190" spans="1:11" s="45" customFormat="1" ht="15.6" x14ac:dyDescent="0.25">
      <c r="B190" s="44" t="s">
        <v>128</v>
      </c>
      <c r="C190" s="39" t="s">
        <v>144</v>
      </c>
      <c r="D190" s="39"/>
      <c r="E190" s="43"/>
    </row>
    <row r="191" spans="1:11" ht="31.5" customHeight="1" x14ac:dyDescent="0.25">
      <c r="B191" s="21"/>
      <c r="C191" s="21" t="s">
        <v>79</v>
      </c>
      <c r="D191" s="627" t="s">
        <v>184</v>
      </c>
      <c r="E191" s="627"/>
    </row>
    <row r="192" spans="1:11" ht="15.6" x14ac:dyDescent="0.25">
      <c r="B192" s="21"/>
      <c r="C192" s="21" t="s">
        <v>93</v>
      </c>
      <c r="D192" s="21" t="s">
        <v>185</v>
      </c>
    </row>
    <row r="193" spans="1:5" ht="15.6" x14ac:dyDescent="0.25">
      <c r="B193" s="21"/>
      <c r="D193" s="21" t="s">
        <v>81</v>
      </c>
      <c r="E193" s="21" t="s">
        <v>175</v>
      </c>
    </row>
    <row r="194" spans="1:5" ht="46.8" x14ac:dyDescent="0.25">
      <c r="B194" s="21"/>
      <c r="D194" s="21" t="s">
        <v>96</v>
      </c>
      <c r="E194" s="593" t="s">
        <v>186</v>
      </c>
    </row>
    <row r="195" spans="1:5" ht="15.75" customHeight="1" x14ac:dyDescent="0.25">
      <c r="B195" s="21"/>
      <c r="C195" s="21" t="s">
        <v>98</v>
      </c>
      <c r="D195" s="631" t="s">
        <v>109</v>
      </c>
      <c r="E195" s="631"/>
    </row>
    <row r="196" spans="1:5" ht="32.25" customHeight="1" x14ac:dyDescent="0.25">
      <c r="B196" s="21"/>
      <c r="C196" s="21"/>
      <c r="D196" s="631"/>
      <c r="E196" s="631"/>
    </row>
    <row r="197" spans="1:5" ht="15.6" x14ac:dyDescent="0.25">
      <c r="B197" s="21"/>
      <c r="C197" s="21"/>
      <c r="D197" s="591"/>
      <c r="E197" s="591"/>
    </row>
    <row r="198" spans="1:5" ht="15.6" x14ac:dyDescent="0.25">
      <c r="A198" s="21"/>
      <c r="B198" s="44" t="s">
        <v>133</v>
      </c>
      <c r="C198" s="39" t="s">
        <v>148</v>
      </c>
      <c r="D198" s="21"/>
    </row>
    <row r="199" spans="1:5" ht="33" customHeight="1" x14ac:dyDescent="0.25">
      <c r="B199" s="21"/>
      <c r="C199" s="21" t="s">
        <v>79</v>
      </c>
      <c r="D199" s="626" t="s">
        <v>187</v>
      </c>
      <c r="E199" s="626"/>
    </row>
    <row r="200" spans="1:5" ht="15.6" x14ac:dyDescent="0.25">
      <c r="A200" s="21"/>
      <c r="B200" s="21"/>
      <c r="C200" s="21" t="s">
        <v>93</v>
      </c>
      <c r="D200" s="21" t="s">
        <v>188</v>
      </c>
    </row>
    <row r="201" spans="1:5" ht="15.6" x14ac:dyDescent="0.25">
      <c r="B201" s="21"/>
      <c r="C201" s="21"/>
      <c r="D201" s="21" t="s">
        <v>81</v>
      </c>
      <c r="E201" s="21" t="s">
        <v>107</v>
      </c>
    </row>
    <row r="202" spans="1:5" ht="15.6" x14ac:dyDescent="0.25">
      <c r="B202" s="21"/>
      <c r="C202" s="21"/>
      <c r="D202" s="21" t="s">
        <v>96</v>
      </c>
      <c r="E202" s="21" t="s">
        <v>152</v>
      </c>
    </row>
    <row r="203" spans="1:5" ht="48.75" customHeight="1" x14ac:dyDescent="0.25">
      <c r="B203" s="21"/>
      <c r="C203" s="21" t="s">
        <v>98</v>
      </c>
      <c r="D203" s="626" t="s">
        <v>189</v>
      </c>
      <c r="E203" s="626"/>
    </row>
    <row r="204" spans="1:5" ht="15.6" x14ac:dyDescent="0.25">
      <c r="B204" s="21"/>
      <c r="C204" s="21"/>
      <c r="D204" s="21"/>
      <c r="E204" s="21"/>
    </row>
    <row r="205" spans="1:5" s="45" customFormat="1" ht="15.6" x14ac:dyDescent="0.25">
      <c r="B205" s="44" t="s">
        <v>143</v>
      </c>
      <c r="C205" s="39" t="s">
        <v>156</v>
      </c>
      <c r="D205" s="39"/>
      <c r="E205" s="43"/>
    </row>
    <row r="206" spans="1:5" ht="15.6" x14ac:dyDescent="0.25">
      <c r="A206" s="21"/>
      <c r="B206" s="21"/>
      <c r="C206" s="21" t="s">
        <v>79</v>
      </c>
      <c r="D206" s="21" t="s">
        <v>190</v>
      </c>
    </row>
    <row r="207" spans="1:5" ht="15.6" x14ac:dyDescent="0.25">
      <c r="A207" s="21"/>
      <c r="B207" s="21"/>
      <c r="D207" s="21" t="s">
        <v>81</v>
      </c>
      <c r="E207" s="21" t="s">
        <v>158</v>
      </c>
    </row>
    <row r="208" spans="1:5" ht="62.4" x14ac:dyDescent="0.25">
      <c r="A208" s="21"/>
      <c r="B208" s="21"/>
      <c r="D208" s="21" t="s">
        <v>96</v>
      </c>
      <c r="E208" s="592" t="s">
        <v>191</v>
      </c>
    </row>
    <row r="209" spans="1:5" ht="46.8" x14ac:dyDescent="0.25">
      <c r="A209" s="21"/>
      <c r="B209" s="21"/>
      <c r="D209" s="21" t="s">
        <v>102</v>
      </c>
      <c r="E209" s="592" t="s">
        <v>192</v>
      </c>
    </row>
    <row r="210" spans="1:5" ht="15.6" x14ac:dyDescent="0.25">
      <c r="A210" s="21"/>
      <c r="B210" s="21"/>
      <c r="C210" s="21"/>
      <c r="D210" s="21"/>
      <c r="E210" s="21"/>
    </row>
    <row r="211" spans="1:5" s="45" customFormat="1" ht="15.6" x14ac:dyDescent="0.25">
      <c r="B211" s="44" t="s">
        <v>147</v>
      </c>
      <c r="C211" s="39" t="s">
        <v>193</v>
      </c>
      <c r="D211" s="39"/>
      <c r="E211" s="43"/>
    </row>
    <row r="212" spans="1:5" s="45" customFormat="1" ht="15.6" x14ac:dyDescent="0.25">
      <c r="B212" s="44"/>
      <c r="C212" s="42" t="s">
        <v>194</v>
      </c>
      <c r="D212" s="39"/>
      <c r="E212" s="43"/>
    </row>
    <row r="213" spans="1:5" ht="15.6" x14ac:dyDescent="0.25">
      <c r="B213" s="21"/>
      <c r="C213" s="21" t="s">
        <v>79</v>
      </c>
      <c r="D213" s="21" t="s">
        <v>195</v>
      </c>
    </row>
    <row r="214" spans="1:5" ht="15.6" x14ac:dyDescent="0.25">
      <c r="B214" s="21"/>
      <c r="C214" s="21"/>
      <c r="D214" s="21"/>
      <c r="E214" s="21"/>
    </row>
    <row r="215" spans="1:5" s="45" customFormat="1" ht="15.6" x14ac:dyDescent="0.25">
      <c r="B215" s="44" t="s">
        <v>155</v>
      </c>
      <c r="C215" s="39" t="s">
        <v>196</v>
      </c>
      <c r="D215" s="39"/>
      <c r="E215" s="43"/>
    </row>
    <row r="216" spans="1:5" s="45" customFormat="1" ht="15.6" x14ac:dyDescent="0.25">
      <c r="B216" s="44"/>
      <c r="C216" s="42" t="s">
        <v>194</v>
      </c>
      <c r="D216" s="39"/>
      <c r="E216" s="43"/>
    </row>
    <row r="217" spans="1:5" ht="30.75" customHeight="1" x14ac:dyDescent="0.25">
      <c r="A217" s="21"/>
      <c r="B217" s="21"/>
      <c r="C217" s="21" t="s">
        <v>79</v>
      </c>
      <c r="D217" s="627" t="s">
        <v>197</v>
      </c>
      <c r="E217" s="627"/>
    </row>
    <row r="218" spans="1:5" ht="15.6" x14ac:dyDescent="0.25">
      <c r="A218" s="21"/>
      <c r="B218" s="21"/>
      <c r="C218" s="21"/>
      <c r="D218" s="21"/>
      <c r="E218" s="21"/>
    </row>
    <row r="219" spans="1:5" ht="86.25" customHeight="1" x14ac:dyDescent="0.25">
      <c r="B219" s="626" t="s">
        <v>198</v>
      </c>
      <c r="C219" s="626"/>
      <c r="D219" s="626"/>
      <c r="E219" s="626"/>
    </row>
  </sheetData>
  <sheetProtection algorithmName="SHA-512" hashValue="x0Wt9F0J7XcO6MJ9d2XYR2Z5itqtUwTZwgpPysKJadZM+jsHfaFDDyCr5KNty039ByCkOU9Eka5NG1hZzfozhA==" saltValue="2Fj1P6pA4OrdoApEVtSCLw==" spinCount="100000" sheet="1" formatCells="0" formatColumns="0" formatRows="0" insertColumns="0" insertRows="0"/>
  <mergeCells count="55">
    <mergeCell ref="B9:E9"/>
    <mergeCell ref="D133:E134"/>
    <mergeCell ref="D195:E196"/>
    <mergeCell ref="B4:E4"/>
    <mergeCell ref="D165:E165"/>
    <mergeCell ref="D177:E177"/>
    <mergeCell ref="D174:E174"/>
    <mergeCell ref="D166:E166"/>
    <mergeCell ref="D163:E163"/>
    <mergeCell ref="D72:E72"/>
    <mergeCell ref="B67:E67"/>
    <mergeCell ref="D150:E150"/>
    <mergeCell ref="D112:E112"/>
    <mergeCell ref="D119:E119"/>
    <mergeCell ref="D115:E115"/>
    <mergeCell ref="D120:E120"/>
    <mergeCell ref="D114:E114"/>
    <mergeCell ref="D113:E113"/>
    <mergeCell ref="D122:E122"/>
    <mergeCell ref="D84:E84"/>
    <mergeCell ref="D93:E93"/>
    <mergeCell ref="D109:E109"/>
    <mergeCell ref="D118:E118"/>
    <mergeCell ref="D82:E82"/>
    <mergeCell ref="C1:E1"/>
    <mergeCell ref="C5:E5"/>
    <mergeCell ref="C61:E61"/>
    <mergeCell ref="B6:E6"/>
    <mergeCell ref="B8:E8"/>
    <mergeCell ref="B11:E11"/>
    <mergeCell ref="B13:E13"/>
    <mergeCell ref="B35:E37"/>
    <mergeCell ref="B45:E45"/>
    <mergeCell ref="B40:E41"/>
    <mergeCell ref="D79:E79"/>
    <mergeCell ref="B49:E49"/>
    <mergeCell ref="B19:E19"/>
    <mergeCell ref="B29:E32"/>
    <mergeCell ref="B65:E65"/>
    <mergeCell ref="D141:E141"/>
    <mergeCell ref="D137:E137"/>
    <mergeCell ref="D129:E129"/>
    <mergeCell ref="D105:E105"/>
    <mergeCell ref="B219:E219"/>
    <mergeCell ref="D182:E182"/>
    <mergeCell ref="D217:E217"/>
    <mergeCell ref="D183:E183"/>
    <mergeCell ref="D203:E203"/>
    <mergeCell ref="D199:E199"/>
    <mergeCell ref="D191:E191"/>
    <mergeCell ref="D185:E185"/>
    <mergeCell ref="D179:E179"/>
    <mergeCell ref="D154:E154"/>
    <mergeCell ref="D178:E178"/>
    <mergeCell ref="D168:E168"/>
  </mergeCells>
  <phoneticPr fontId="20" type="noConversion"/>
  <hyperlinks>
    <hyperlink ref="B20" r:id="rId1" display="http://www.cviog.uga.edu/endofyear " xr:uid="{00000000-0004-0000-0100-000001000000}"/>
    <hyperlink ref="B20:F20" r:id="rId2" display="http://sao.georgia.gov/year-end-training-videos" xr:uid="{00000000-0004-0000-0100-000002000000}"/>
    <hyperlink ref="B23" r:id="rId3" xr:uid="{E6BCCDB3-A0FC-43D9-81B3-7F29C6B1E93E}"/>
    <hyperlink ref="B9" r:id="rId4" xr:uid="{DDDAE26A-D387-48EE-90B8-3B053C4A5F41}"/>
  </hyperlinks>
  <pageMargins left="0.35" right="0.35" top="0.99929999999999997" bottom="0.75" header="0.35" footer="0.5"/>
  <pageSetup scale="74" fitToHeight="0" orientation="portrait" r:id="rId5"/>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rowBreaks count="7" manualBreakCount="7">
    <brk id="41" max="4" man="1"/>
    <brk id="73" max="4" man="1"/>
    <brk id="114" max="4" man="1"/>
    <brk id="131" max="4" man="1"/>
    <brk id="159" max="4" man="1"/>
    <brk id="177" max="4" man="1"/>
    <brk id="195" max="4" man="1"/>
  </rowBreaks>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70E00"/>
  </sheetPr>
  <dimension ref="A1:G41"/>
  <sheetViews>
    <sheetView workbookViewId="0">
      <selection activeCell="A2" sqref="A2"/>
    </sheetView>
  </sheetViews>
  <sheetFormatPr defaultColWidth="9.33203125" defaultRowHeight="13.2" x14ac:dyDescent="0.25"/>
  <cols>
    <col min="1" max="1" width="17.5546875" style="37" customWidth="1"/>
    <col min="2" max="2" width="3.5546875" style="37" customWidth="1"/>
    <col min="3" max="3" width="97.6640625" style="37" customWidth="1"/>
    <col min="4" max="4" width="3.5546875" style="37" customWidth="1"/>
    <col min="5" max="5" width="10" style="37" customWidth="1"/>
    <col min="6" max="16384" width="9.33203125" style="37"/>
  </cols>
  <sheetData>
    <row r="1" spans="1:7" s="38" customFormat="1" ht="15.6" x14ac:dyDescent="0.3">
      <c r="A1" s="20"/>
      <c r="B1" s="20"/>
      <c r="C1" s="626"/>
      <c r="D1" s="626"/>
      <c r="E1" s="626"/>
    </row>
    <row r="2" spans="1:7" s="21" customFormat="1" ht="17.399999999999999" x14ac:dyDescent="0.25">
      <c r="A2" s="20" t="s">
        <v>1</v>
      </c>
      <c r="B2" s="362" t="s">
        <v>199</v>
      </c>
      <c r="C2" s="22"/>
    </row>
    <row r="3" spans="1:7" s="21" customFormat="1" ht="15.6" x14ac:dyDescent="0.25">
      <c r="A3" s="20"/>
      <c r="B3" s="20"/>
      <c r="C3" s="22"/>
      <c r="D3" s="22"/>
    </row>
    <row r="4" spans="1:7" s="21" customFormat="1" ht="15.6" x14ac:dyDescent="0.25">
      <c r="A4" s="20" t="s">
        <v>2</v>
      </c>
      <c r="B4" s="91"/>
      <c r="C4" s="622">
        <f>Instructions!B4</f>
        <v>45884</v>
      </c>
      <c r="F4" s="92"/>
      <c r="G4" s="92"/>
    </row>
    <row r="5" spans="1:7" s="38" customFormat="1" ht="15.6" x14ac:dyDescent="0.3">
      <c r="A5" s="20"/>
      <c r="B5" s="20"/>
      <c r="C5" s="626"/>
      <c r="D5" s="626"/>
      <c r="E5" s="626"/>
    </row>
    <row r="6" spans="1:7" s="243" customFormat="1" ht="13.8" x14ac:dyDescent="0.25">
      <c r="C6" s="244"/>
    </row>
    <row r="7" spans="1:7" s="243" customFormat="1" ht="15.6" x14ac:dyDescent="0.25">
      <c r="B7" s="366" t="s">
        <v>200</v>
      </c>
      <c r="C7" s="62"/>
    </row>
    <row r="8" spans="1:7" s="243" customFormat="1" ht="15.6" x14ac:dyDescent="0.25">
      <c r="B8" s="46"/>
      <c r="C8" s="62"/>
    </row>
    <row r="9" spans="1:7" s="243" customFormat="1" ht="15.6" x14ac:dyDescent="0.3">
      <c r="A9" s="93" t="s">
        <v>74</v>
      </c>
      <c r="C9" s="637" t="s">
        <v>201</v>
      </c>
      <c r="D9" s="637"/>
      <c r="E9" s="637"/>
      <c r="F9" s="637"/>
    </row>
    <row r="10" spans="1:7" s="243" customFormat="1" ht="13.8" x14ac:dyDescent="0.25">
      <c r="A10" s="37"/>
      <c r="C10" s="37"/>
      <c r="D10" s="37"/>
      <c r="E10" s="37"/>
      <c r="F10" s="37"/>
    </row>
    <row r="11" spans="1:7" s="38" customFormat="1" ht="15.6" x14ac:dyDescent="0.3">
      <c r="A11" s="20"/>
      <c r="B11" s="20"/>
      <c r="C11" s="626"/>
      <c r="D11" s="626"/>
      <c r="E11" s="626"/>
    </row>
    <row r="12" spans="1:7" s="38" customFormat="1" ht="15.6" x14ac:dyDescent="0.3">
      <c r="A12" s="243"/>
      <c r="B12" s="366" t="s">
        <v>202</v>
      </c>
      <c r="C12" s="62"/>
      <c r="D12" s="593"/>
      <c r="E12" s="593"/>
    </row>
    <row r="13" spans="1:7" s="38" customFormat="1" ht="15.6" x14ac:dyDescent="0.3">
      <c r="A13" s="93" t="s">
        <v>76</v>
      </c>
      <c r="C13" s="64" t="s">
        <v>203</v>
      </c>
      <c r="D13" s="593"/>
      <c r="E13" s="593"/>
    </row>
    <row r="14" spans="1:7" s="38" customFormat="1" ht="15.6" x14ac:dyDescent="0.3">
      <c r="A14" s="20"/>
      <c r="B14" s="20"/>
      <c r="C14" s="593"/>
      <c r="D14" s="593"/>
      <c r="E14" s="593"/>
    </row>
    <row r="15" spans="1:7" s="243" customFormat="1" ht="15.6" x14ac:dyDescent="0.25">
      <c r="B15" s="366" t="s">
        <v>204</v>
      </c>
      <c r="C15" s="62"/>
    </row>
    <row r="16" spans="1:7" s="243" customFormat="1" ht="32.4" x14ac:dyDescent="0.35">
      <c r="A16" s="93" t="s">
        <v>76</v>
      </c>
      <c r="B16" s="38"/>
      <c r="C16" s="64" t="s">
        <v>205</v>
      </c>
    </row>
    <row r="17" spans="2:3" s="243" customFormat="1" ht="15.6" x14ac:dyDescent="0.3">
      <c r="B17" s="38"/>
      <c r="C17" s="592"/>
    </row>
    <row r="18" spans="2:3" s="243" customFormat="1" ht="79.8" x14ac:dyDescent="0.3">
      <c r="B18" s="38"/>
      <c r="C18" s="64" t="s">
        <v>206</v>
      </c>
    </row>
    <row r="19" spans="2:3" s="243" customFormat="1" ht="15.6" x14ac:dyDescent="0.3">
      <c r="B19" s="38"/>
      <c r="C19" s="65" t="s">
        <v>207</v>
      </c>
    </row>
    <row r="20" spans="2:3" s="243" customFormat="1" ht="15.6" x14ac:dyDescent="0.3">
      <c r="B20" s="38"/>
      <c r="C20" s="65" t="s">
        <v>208</v>
      </c>
    </row>
    <row r="21" spans="2:3" s="243" customFormat="1" ht="15.6" x14ac:dyDescent="0.3">
      <c r="B21" s="38"/>
      <c r="C21" s="65" t="s">
        <v>209</v>
      </c>
    </row>
    <row r="22" spans="2:3" s="243" customFormat="1" ht="15.6" x14ac:dyDescent="0.3">
      <c r="B22" s="38"/>
      <c r="C22" s="65" t="s">
        <v>210</v>
      </c>
    </row>
    <row r="23" spans="2:3" s="243" customFormat="1" ht="15.6" x14ac:dyDescent="0.3">
      <c r="B23" s="38"/>
      <c r="C23" s="65" t="s">
        <v>211</v>
      </c>
    </row>
    <row r="24" spans="2:3" s="243" customFormat="1" ht="15.6" x14ac:dyDescent="0.3">
      <c r="B24" s="38"/>
      <c r="C24" s="592"/>
    </row>
    <row r="25" spans="2:3" s="243" customFormat="1" ht="31.8" x14ac:dyDescent="0.35">
      <c r="B25" s="38"/>
      <c r="C25" s="64" t="s">
        <v>212</v>
      </c>
    </row>
    <row r="26" spans="2:3" s="243" customFormat="1" ht="15.6" x14ac:dyDescent="0.3">
      <c r="B26" s="38"/>
      <c r="C26" s="65" t="s">
        <v>213</v>
      </c>
    </row>
    <row r="27" spans="2:3" s="243" customFormat="1" ht="31.2" x14ac:dyDescent="0.3">
      <c r="B27" s="38"/>
      <c r="C27" s="63" t="s">
        <v>214</v>
      </c>
    </row>
    <row r="28" spans="2:3" s="243" customFormat="1" ht="15.6" x14ac:dyDescent="0.3">
      <c r="B28" s="38"/>
      <c r="C28" s="592"/>
    </row>
    <row r="29" spans="2:3" s="243" customFormat="1" ht="140.4" x14ac:dyDescent="0.3">
      <c r="B29" s="38"/>
      <c r="C29" s="66" t="s">
        <v>215</v>
      </c>
    </row>
    <row r="30" spans="2:3" s="243" customFormat="1" ht="15.6" x14ac:dyDescent="0.3">
      <c r="B30" s="38"/>
      <c r="C30" s="592"/>
    </row>
    <row r="31" spans="2:3" s="243" customFormat="1" ht="15.6" x14ac:dyDescent="0.3">
      <c r="B31" s="38"/>
      <c r="C31" s="65" t="s">
        <v>216</v>
      </c>
    </row>
    <row r="32" spans="2:3" s="243" customFormat="1" ht="31.2" x14ac:dyDescent="0.3">
      <c r="B32" s="38"/>
      <c r="C32" s="65" t="s">
        <v>217</v>
      </c>
    </row>
    <row r="33" spans="2:3" s="243" customFormat="1" ht="31.2" x14ac:dyDescent="0.3">
      <c r="B33" s="38"/>
      <c r="C33" s="65" t="s">
        <v>218</v>
      </c>
    </row>
    <row r="34" spans="2:3" s="243" customFormat="1" ht="15.6" x14ac:dyDescent="0.3">
      <c r="B34" s="38"/>
      <c r="C34" s="65" t="s">
        <v>219</v>
      </c>
    </row>
    <row r="35" spans="2:3" s="243" customFormat="1" ht="31.2" x14ac:dyDescent="0.3">
      <c r="B35" s="38"/>
      <c r="C35" s="65" t="s">
        <v>220</v>
      </c>
    </row>
    <row r="36" spans="2:3" s="243" customFormat="1" ht="15.6" x14ac:dyDescent="0.3">
      <c r="B36" s="38"/>
      <c r="C36" s="65" t="s">
        <v>221</v>
      </c>
    </row>
    <row r="37" spans="2:3" s="243" customFormat="1" ht="15.6" x14ac:dyDescent="0.3">
      <c r="B37" s="38"/>
      <c r="C37" s="592"/>
    </row>
    <row r="38" spans="2:3" s="243" customFormat="1" ht="31.2" x14ac:dyDescent="0.3">
      <c r="B38" s="38"/>
      <c r="C38" s="67" t="s">
        <v>222</v>
      </c>
    </row>
    <row r="39" spans="2:3" s="243" customFormat="1" ht="15.6" x14ac:dyDescent="0.3">
      <c r="B39" s="38"/>
      <c r="C39" s="592"/>
    </row>
    <row r="40" spans="2:3" s="243" customFormat="1" ht="13.8" x14ac:dyDescent="0.25"/>
    <row r="41" spans="2:3" s="243" customFormat="1" ht="13.8" x14ac:dyDescent="0.25"/>
  </sheetData>
  <sheetProtection algorithmName="SHA-512" hashValue="KSvEw/lhOelvBPUbL889de4T2hh5iP8+LuhKppcr7PesUhiCEURkaFxeKSjg4F3zsTrAJX07MdCaOWdXZYgYLQ==" saltValue="4ezvRmmjovr1zHTeOkcwwg==" spinCount="100000" sheet="1" formatCells="0" formatColumns="0" formatRows="0" insertColumns="0" insertRows="0"/>
  <mergeCells count="4">
    <mergeCell ref="C9:F9"/>
    <mergeCell ref="C1:E1"/>
    <mergeCell ref="C5:E5"/>
    <mergeCell ref="C11:E11"/>
  </mergeCells>
  <pageMargins left="0.2" right="0.2" top="0.99929999999999997" bottom="0.75" header="0.35" footer="0.5"/>
  <pageSetup scale="68" fitToHeight="12" orientation="portrait" r:id="rId1"/>
  <headerFooter>
    <oddHeader xml:space="preserve">&amp;L&amp;"Times New Roman,Bold"&amp;12&amp;K870E00&amp;G&amp;R&amp;"Cambria,Regular"&amp;K003399 &amp;"Cambria,Bold"&amp;12 2025 ACFR Information&amp;"Arial,Regular"&amp;10&amp;K000000
</oddHeader>
    <oddFooter>&amp;L&amp;"Times New Roman,Italic"&amp;9Page &amp;P of &amp;N
&amp;Z&amp;F &amp;A&amp;R&amp;"Times New Roman,Italic"&amp;9&amp;D &amp;T</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sheetPr>
  <dimension ref="A1:DG224"/>
  <sheetViews>
    <sheetView zoomScale="80" zoomScaleNormal="80" workbookViewId="0">
      <pane xSplit="4" ySplit="17" topLeftCell="E18" activePane="bottomRight" state="frozen"/>
      <selection pane="topRight" activeCell="E1" sqref="E1"/>
      <selection pane="bottomLeft" activeCell="A18" sqref="A18"/>
      <selection pane="bottomRight" activeCell="E18" sqref="E18"/>
    </sheetView>
  </sheetViews>
  <sheetFormatPr defaultColWidth="9.33203125" defaultRowHeight="13.2" outlineLevelRow="1" x14ac:dyDescent="0.25"/>
  <cols>
    <col min="1" max="1" width="2.5546875" style="246" customWidth="1"/>
    <col min="2" max="2" width="13.44140625" style="245" customWidth="1"/>
    <col min="3" max="3" width="2.5546875" style="245" customWidth="1"/>
    <col min="4" max="4" width="44.5546875" style="245" customWidth="1"/>
    <col min="5" max="5" width="19.44140625" style="245" customWidth="1"/>
    <col min="6" max="6" width="15" style="245" bestFit="1" customWidth="1"/>
    <col min="7" max="7" width="17.33203125" style="245" bestFit="1" customWidth="1"/>
    <col min="8" max="9" width="13.5546875" style="245" customWidth="1"/>
    <col min="10" max="10" width="17.33203125" style="245" bestFit="1" customWidth="1"/>
    <col min="11" max="11" width="22" style="245" bestFit="1" customWidth="1"/>
    <col min="12" max="14" width="13.5546875" style="245" customWidth="1"/>
    <col min="15" max="17" width="14.33203125" style="245" customWidth="1"/>
    <col min="18" max="18" width="20.33203125" style="245" customWidth="1"/>
    <col min="19" max="19" width="3.44140625" style="246" customWidth="1"/>
    <col min="20" max="20" width="20.33203125" style="245" customWidth="1"/>
    <col min="21" max="22" width="17.33203125" style="245" bestFit="1" customWidth="1"/>
    <col min="23" max="29" width="9.33203125" style="245"/>
    <col min="30" max="30" width="9.33203125" style="245" customWidth="1"/>
    <col min="31" max="107" width="9.33203125" style="245"/>
    <col min="108" max="108" width="10.5546875" style="245" customWidth="1"/>
    <col min="109" max="109" width="70.44140625" style="245" customWidth="1"/>
    <col min="110" max="112" width="9.33203125" style="245" customWidth="1"/>
    <col min="113" max="16384" width="9.33203125" style="245"/>
  </cols>
  <sheetData>
    <row r="1" spans="1:111" ht="17.399999999999999" x14ac:dyDescent="0.25">
      <c r="A1" s="362" t="s">
        <v>71</v>
      </c>
      <c r="DD1" s="247"/>
      <c r="DE1" s="248"/>
      <c r="DF1" s="249"/>
      <c r="DG1" s="250"/>
    </row>
    <row r="2" spans="1:111" x14ac:dyDescent="0.25">
      <c r="DD2" s="597"/>
      <c r="DF2" s="597"/>
      <c r="DG2" s="251"/>
    </row>
    <row r="3" spans="1:111" x14ac:dyDescent="0.25">
      <c r="B3" s="252"/>
      <c r="C3" s="253"/>
      <c r="D3" s="254"/>
      <c r="DD3" s="597"/>
      <c r="DF3" s="597"/>
      <c r="DG3" s="251"/>
    </row>
    <row r="4" spans="1:111" x14ac:dyDescent="0.25">
      <c r="A4" s="15" t="s">
        <v>223</v>
      </c>
      <c r="B4" s="255" t="s">
        <v>224</v>
      </c>
      <c r="D4" s="573"/>
      <c r="F4" s="319" t="s">
        <v>225</v>
      </c>
      <c r="J4" s="257"/>
      <c r="K4" s="257"/>
      <c r="L4" s="257"/>
      <c r="M4" s="258"/>
      <c r="N4" s="1"/>
      <c r="O4" s="1"/>
      <c r="P4" s="1"/>
      <c r="Q4" s="1"/>
      <c r="DD4" s="597"/>
      <c r="DF4" s="597"/>
      <c r="DG4" s="251"/>
    </row>
    <row r="5" spans="1:111" x14ac:dyDescent="0.25">
      <c r="B5" s="259" t="s">
        <v>226</v>
      </c>
      <c r="D5" s="572" t="e">
        <f>VLOOKUP(D4,'Entity List for 6.30.2025'!A:B,2,FALSE)</f>
        <v>#N/A</v>
      </c>
      <c r="E5" s="260"/>
      <c r="F5" s="260"/>
      <c r="G5" s="260"/>
      <c r="H5" s="260"/>
      <c r="J5" s="258"/>
      <c r="K5" s="258"/>
      <c r="L5" s="258"/>
      <c r="N5" s="1"/>
      <c r="O5" s="1"/>
      <c r="P5" s="1"/>
      <c r="Q5" s="1"/>
      <c r="DD5" s="597"/>
      <c r="DF5" s="597"/>
      <c r="DG5" s="251"/>
    </row>
    <row r="6" spans="1:111" x14ac:dyDescent="0.25">
      <c r="B6" s="259" t="s">
        <v>227</v>
      </c>
      <c r="D6" s="261"/>
      <c r="E6" s="260"/>
      <c r="F6" s="260"/>
      <c r="G6" s="260"/>
      <c r="H6" s="260"/>
      <c r="J6" s="2"/>
      <c r="K6" s="2"/>
      <c r="L6" s="2"/>
      <c r="M6" s="2"/>
      <c r="N6" s="2"/>
      <c r="O6" s="2"/>
      <c r="P6" s="2"/>
      <c r="Q6" s="2"/>
      <c r="DD6" s="597"/>
      <c r="DF6" s="597"/>
      <c r="DG6" s="251"/>
    </row>
    <row r="7" spans="1:111" x14ac:dyDescent="0.25">
      <c r="B7" s="259" t="s">
        <v>228</v>
      </c>
      <c r="D7" s="262"/>
      <c r="E7" s="260"/>
      <c r="F7" s="260"/>
      <c r="G7" s="260"/>
      <c r="H7" s="260"/>
      <c r="J7" s="2"/>
      <c r="K7" s="2"/>
      <c r="L7" s="2"/>
      <c r="M7" s="2"/>
      <c r="N7" s="2"/>
      <c r="O7" s="2"/>
      <c r="P7" s="2"/>
      <c r="Q7" s="2"/>
      <c r="DD7" s="597"/>
      <c r="DF7" s="597"/>
      <c r="DG7" s="251"/>
    </row>
    <row r="8" spans="1:111" x14ac:dyDescent="0.25">
      <c r="B8" s="259" t="s">
        <v>229</v>
      </c>
      <c r="D8" s="321"/>
      <c r="E8" s="260"/>
      <c r="F8" s="260"/>
      <c r="G8" s="260"/>
      <c r="H8" s="260"/>
      <c r="J8" s="2"/>
      <c r="K8" s="2"/>
      <c r="L8" s="2"/>
      <c r="M8" s="2"/>
      <c r="N8" s="2"/>
      <c r="O8" s="2"/>
      <c r="P8" s="2"/>
      <c r="Q8" s="2"/>
      <c r="DD8" s="597"/>
      <c r="DF8" s="597"/>
      <c r="DG8" s="251"/>
    </row>
    <row r="9" spans="1:111" x14ac:dyDescent="0.25">
      <c r="B9" s="263"/>
      <c r="C9" s="264"/>
      <c r="D9" s="265"/>
      <c r="E9" s="260"/>
      <c r="F9" s="260"/>
      <c r="G9" s="260"/>
      <c r="H9" s="260"/>
      <c r="J9" s="2"/>
      <c r="K9" s="2"/>
      <c r="L9" s="2"/>
      <c r="M9" s="2"/>
      <c r="N9" s="2"/>
      <c r="O9" s="2"/>
      <c r="P9" s="2"/>
      <c r="Q9" s="2"/>
      <c r="DD9" s="597"/>
      <c r="DF9" s="597"/>
      <c r="DG9" s="251"/>
    </row>
    <row r="10" spans="1:111" x14ac:dyDescent="0.25">
      <c r="B10" s="258"/>
      <c r="D10" s="266"/>
      <c r="E10" s="260"/>
      <c r="F10" s="260"/>
      <c r="G10" s="260"/>
      <c r="H10" s="260"/>
      <c r="J10" s="2"/>
      <c r="K10" s="2"/>
      <c r="L10" s="2"/>
      <c r="M10" s="2"/>
      <c r="N10" s="2"/>
      <c r="O10" s="2"/>
      <c r="P10" s="2"/>
      <c r="Q10" s="2"/>
      <c r="DD10" s="597"/>
      <c r="DF10" s="597"/>
      <c r="DG10" s="251"/>
    </row>
    <row r="11" spans="1:111" ht="13.8" thickBot="1" x14ac:dyDescent="0.3">
      <c r="C11" s="2"/>
      <c r="D11" s="2"/>
      <c r="E11" s="2"/>
      <c r="F11" s="2"/>
      <c r="G11" s="2"/>
      <c r="H11" s="2"/>
      <c r="I11" s="2"/>
      <c r="J11" s="2"/>
      <c r="K11" s="2"/>
      <c r="L11" s="2"/>
      <c r="M11" s="2"/>
      <c r="N11" s="2"/>
      <c r="O11" s="2"/>
      <c r="P11" s="2"/>
      <c r="Q11" s="2"/>
      <c r="DD11" s="597"/>
      <c r="DF11" s="597"/>
      <c r="DG11" s="251"/>
    </row>
    <row r="12" spans="1:111" ht="13.8" thickBot="1" x14ac:dyDescent="0.3">
      <c r="A12" s="15" t="s">
        <v>230</v>
      </c>
      <c r="C12" s="2"/>
      <c r="D12" s="2"/>
      <c r="E12" s="4"/>
      <c r="F12" s="4"/>
      <c r="G12" s="4"/>
      <c r="H12" s="641" t="s">
        <v>231</v>
      </c>
      <c r="I12" s="642"/>
      <c r="J12" s="642"/>
      <c r="K12" s="642"/>
      <c r="L12" s="642"/>
      <c r="M12" s="643"/>
      <c r="N12" s="639" t="s">
        <v>232</v>
      </c>
      <c r="O12" s="640"/>
      <c r="P12" s="639" t="s">
        <v>233</v>
      </c>
      <c r="Q12" s="640"/>
      <c r="DD12" s="597"/>
      <c r="DF12" s="597"/>
      <c r="DG12" s="251"/>
    </row>
    <row r="13" spans="1:111" x14ac:dyDescent="0.25">
      <c r="A13" s="15"/>
      <c r="C13" s="596"/>
      <c r="D13" s="108"/>
      <c r="E13" s="112" t="s">
        <v>234</v>
      </c>
      <c r="F13" s="112" t="s">
        <v>235</v>
      </c>
      <c r="G13" s="112" t="s">
        <v>234</v>
      </c>
      <c r="H13" s="119" t="s">
        <v>236</v>
      </c>
      <c r="I13" s="5" t="s">
        <v>237</v>
      </c>
      <c r="J13" s="648" t="s">
        <v>238</v>
      </c>
      <c r="K13" s="649"/>
      <c r="L13" s="5" t="s">
        <v>123</v>
      </c>
      <c r="M13" s="108" t="s">
        <v>239</v>
      </c>
      <c r="N13" s="119" t="s">
        <v>134</v>
      </c>
      <c r="O13" s="108" t="s">
        <v>237</v>
      </c>
      <c r="P13" s="119" t="s">
        <v>240</v>
      </c>
      <c r="Q13" s="108" t="s">
        <v>241</v>
      </c>
      <c r="R13" s="112" t="s">
        <v>242</v>
      </c>
      <c r="T13" s="112" t="s">
        <v>243</v>
      </c>
      <c r="DD13" s="597"/>
      <c r="DF13" s="597"/>
      <c r="DG13" s="251"/>
    </row>
    <row r="14" spans="1:111" x14ac:dyDescent="0.25">
      <c r="C14" s="33" t="s">
        <v>244</v>
      </c>
      <c r="D14" s="109"/>
      <c r="E14" s="113" t="s">
        <v>245</v>
      </c>
      <c r="F14" s="113" t="s">
        <v>237</v>
      </c>
      <c r="G14" s="113" t="s">
        <v>246</v>
      </c>
      <c r="H14" s="120" t="s">
        <v>247</v>
      </c>
      <c r="I14" s="9" t="s">
        <v>248</v>
      </c>
      <c r="J14" s="9" t="s">
        <v>249</v>
      </c>
      <c r="K14" s="9" t="s">
        <v>250</v>
      </c>
      <c r="L14" s="109" t="s">
        <v>248</v>
      </c>
      <c r="M14" s="109" t="s">
        <v>237</v>
      </c>
      <c r="N14" s="120"/>
      <c r="O14" s="109" t="s">
        <v>248</v>
      </c>
      <c r="P14" s="109" t="s">
        <v>248</v>
      </c>
      <c r="Q14" s="109" t="s">
        <v>248</v>
      </c>
      <c r="R14" s="113" t="s">
        <v>251</v>
      </c>
      <c r="T14" s="113" t="s">
        <v>251</v>
      </c>
      <c r="DD14" s="597"/>
      <c r="DF14" s="597"/>
      <c r="DG14" s="251"/>
    </row>
    <row r="15" spans="1:111" x14ac:dyDescent="0.25">
      <c r="C15" s="33"/>
      <c r="D15" s="109"/>
      <c r="E15" s="113"/>
      <c r="F15" s="109" t="s">
        <v>248</v>
      </c>
      <c r="G15" s="113"/>
      <c r="H15" s="120"/>
      <c r="I15" s="9"/>
      <c r="J15" s="9"/>
      <c r="K15" s="109" t="s">
        <v>248</v>
      </c>
      <c r="L15" s="109"/>
      <c r="M15" s="109"/>
      <c r="N15" s="120"/>
      <c r="O15" s="109"/>
      <c r="P15" s="109"/>
      <c r="Q15" s="109"/>
      <c r="R15" s="113"/>
      <c r="T15" s="113"/>
      <c r="DD15" s="597"/>
      <c r="DF15" s="597"/>
      <c r="DG15" s="251"/>
    </row>
    <row r="16" spans="1:111" ht="16.2" thickBot="1" x14ac:dyDescent="0.35">
      <c r="C16" s="110" t="s">
        <v>252</v>
      </c>
      <c r="D16" s="111"/>
      <c r="E16" s="114" t="s">
        <v>253</v>
      </c>
      <c r="F16" s="114" t="s">
        <v>254</v>
      </c>
      <c r="G16" s="114" t="s">
        <v>255</v>
      </c>
      <c r="H16" s="121">
        <v>2</v>
      </c>
      <c r="I16" s="13">
        <v>3</v>
      </c>
      <c r="J16" s="13" t="s">
        <v>256</v>
      </c>
      <c r="K16" s="13" t="s">
        <v>257</v>
      </c>
      <c r="L16" s="13">
        <v>5</v>
      </c>
      <c r="M16" s="118">
        <v>6</v>
      </c>
      <c r="N16" s="121">
        <v>7</v>
      </c>
      <c r="O16" s="118">
        <v>8</v>
      </c>
      <c r="P16" s="121" t="s">
        <v>258</v>
      </c>
      <c r="Q16" s="118" t="s">
        <v>259</v>
      </c>
      <c r="R16" s="114">
        <v>10</v>
      </c>
      <c r="S16" s="267"/>
      <c r="T16" s="114">
        <v>11</v>
      </c>
      <c r="DD16" s="597"/>
      <c r="DF16" s="597"/>
      <c r="DG16" s="251"/>
    </row>
    <row r="17" spans="1:111" ht="52.5" customHeight="1" x14ac:dyDescent="0.25">
      <c r="C17" s="644" t="s">
        <v>260</v>
      </c>
      <c r="D17" s="645"/>
      <c r="E17" s="122" t="s">
        <v>261</v>
      </c>
      <c r="F17" s="240"/>
      <c r="G17" s="138"/>
      <c r="H17" s="138"/>
      <c r="I17" s="139"/>
      <c r="J17" s="29"/>
      <c r="K17" s="139"/>
      <c r="L17" s="139"/>
      <c r="M17" s="140"/>
      <c r="N17" s="138"/>
      <c r="O17" s="151"/>
      <c r="P17" s="138"/>
      <c r="Q17" s="223"/>
      <c r="R17" s="132"/>
      <c r="S17" s="245"/>
      <c r="T17" s="219"/>
      <c r="DD17" s="597"/>
      <c r="DF17" s="597"/>
      <c r="DG17" s="251"/>
    </row>
    <row r="18" spans="1:111" ht="12.75" customHeight="1" x14ac:dyDescent="0.25">
      <c r="A18" s="651" t="s">
        <v>262</v>
      </c>
      <c r="B18" s="268"/>
      <c r="C18" s="68"/>
      <c r="D18" s="31" t="s">
        <v>263</v>
      </c>
      <c r="E18" s="123">
        <f>IF(ISNA(VLOOKUP($D$4&amp;"Non_Psoft",'Beg Balance'!G$5:BA$256,6,FALSE)),0,VLOOKUP($D$4&amp;"Non_Psoft",'Beg Balance'!G$5:BA$256,6,FALSE))</f>
        <v>0</v>
      </c>
      <c r="F18" s="336"/>
      <c r="G18" s="163">
        <f>E18+F18</f>
        <v>0</v>
      </c>
      <c r="H18" s="126"/>
      <c r="I18" s="615"/>
      <c r="J18" s="29"/>
      <c r="K18" s="29"/>
      <c r="L18" s="29"/>
      <c r="M18" s="127"/>
      <c r="N18" s="126"/>
      <c r="O18" s="104"/>
      <c r="P18" s="126"/>
      <c r="Q18" s="224"/>
      <c r="R18" s="133">
        <f>SUM(G18:Q18)</f>
        <v>0</v>
      </c>
      <c r="S18" s="245"/>
      <c r="T18" s="163">
        <f>+R18-Depreciation!O19</f>
        <v>0</v>
      </c>
      <c r="U18" s="2"/>
      <c r="V18" s="2"/>
      <c r="DD18" s="597"/>
      <c r="DF18" s="597"/>
      <c r="DG18" s="251"/>
    </row>
    <row r="19" spans="1:111" x14ac:dyDescent="0.25">
      <c r="A19" s="652"/>
      <c r="B19" s="269" t="s">
        <v>264</v>
      </c>
      <c r="C19" s="68"/>
      <c r="D19" s="31" t="s">
        <v>265</v>
      </c>
      <c r="E19" s="123">
        <f>IF(ISNA(VLOOKUP($D$4&amp;"Non_Psoft",'Beg Balance'!G$5:BA$256,7,FALSE)),0,VLOOKUP($D$4&amp;"Non_Psoft",'Beg Balance'!G$5:BA$256,7,FALSE))</f>
        <v>0</v>
      </c>
      <c r="F19" s="136"/>
      <c r="G19" s="172">
        <f t="shared" ref="G19:G27" si="0">E19+F19</f>
        <v>0</v>
      </c>
      <c r="H19" s="126"/>
      <c r="I19" s="615"/>
      <c r="J19" s="29"/>
      <c r="K19" s="29"/>
      <c r="L19" s="29"/>
      <c r="M19" s="127"/>
      <c r="N19" s="126"/>
      <c r="O19" s="104"/>
      <c r="P19" s="126"/>
      <c r="Q19" s="224"/>
      <c r="R19" s="133">
        <f t="shared" ref="R19:R24" si="1">SUM(G19:Q19)</f>
        <v>0</v>
      </c>
      <c r="S19" s="245"/>
      <c r="T19" s="163">
        <f>+R19-Depreciation!O20</f>
        <v>0</v>
      </c>
      <c r="U19" s="2"/>
      <c r="V19" s="2"/>
      <c r="DD19" s="597"/>
      <c r="DF19" s="597"/>
      <c r="DG19" s="251"/>
    </row>
    <row r="20" spans="1:111" x14ac:dyDescent="0.25">
      <c r="A20" s="652"/>
      <c r="B20" s="269"/>
      <c r="C20" s="68"/>
      <c r="D20" s="31" t="s">
        <v>266</v>
      </c>
      <c r="E20" s="123">
        <f>IF(ISNA(VLOOKUP($D$4&amp;"Non_Psoft",'Beg Balance'!G$5:BA$256,8,FALSE)),0,VLOOKUP($D$4&amp;"Non_Psoft",'Beg Balance'!G$5:BA$256,8,FALSE))</f>
        <v>0</v>
      </c>
      <c r="F20" s="336"/>
      <c r="G20" s="163">
        <f t="shared" si="0"/>
        <v>0</v>
      </c>
      <c r="H20" s="126"/>
      <c r="I20" s="615"/>
      <c r="J20" s="29"/>
      <c r="K20" s="29"/>
      <c r="L20" s="29"/>
      <c r="M20" s="127"/>
      <c r="N20" s="126"/>
      <c r="O20" s="104"/>
      <c r="P20" s="126"/>
      <c r="Q20" s="224"/>
      <c r="R20" s="133">
        <f t="shared" si="1"/>
        <v>0</v>
      </c>
      <c r="S20" s="245"/>
      <c r="T20" s="163">
        <f>+R20-Depreciation!O21</f>
        <v>0</v>
      </c>
      <c r="U20" s="2"/>
      <c r="V20" s="2"/>
      <c r="DD20" s="597"/>
      <c r="DF20" s="597"/>
      <c r="DG20" s="251"/>
    </row>
    <row r="21" spans="1:111" x14ac:dyDescent="0.25">
      <c r="A21" s="652"/>
      <c r="B21" s="268"/>
      <c r="C21" s="68"/>
      <c r="D21" s="31" t="s">
        <v>267</v>
      </c>
      <c r="E21" s="123">
        <f>IF(ISNA(VLOOKUP($D$4&amp;"Non_Psoft",'Beg Balance'!G$5:BA$256,9,FALSE)),0,VLOOKUP($D$4&amp;"Non_Psoft",'Beg Balance'!G$5:BA$256,9,FALSE))</f>
        <v>0</v>
      </c>
      <c r="F21" s="336"/>
      <c r="G21" s="163">
        <f t="shared" si="0"/>
        <v>0</v>
      </c>
      <c r="H21" s="126"/>
      <c r="I21" s="615"/>
      <c r="J21" s="29"/>
      <c r="K21" s="29"/>
      <c r="L21" s="29"/>
      <c r="M21" s="127"/>
      <c r="N21" s="126"/>
      <c r="O21" s="104"/>
      <c r="P21" s="126"/>
      <c r="Q21" s="224"/>
      <c r="R21" s="133">
        <f t="shared" si="1"/>
        <v>0</v>
      </c>
      <c r="S21" s="245"/>
      <c r="T21" s="163">
        <f>+R21-Depreciation!O22</f>
        <v>0</v>
      </c>
      <c r="U21" s="2"/>
      <c r="V21" s="2"/>
      <c r="DD21" s="597"/>
      <c r="DF21" s="597"/>
      <c r="DG21" s="251"/>
    </row>
    <row r="22" spans="1:111" x14ac:dyDescent="0.25">
      <c r="A22" s="652"/>
      <c r="B22" s="268"/>
      <c r="C22" s="68"/>
      <c r="D22" s="31" t="s">
        <v>268</v>
      </c>
      <c r="E22" s="123">
        <f>IF(ISNA(VLOOKUP($D$4&amp;"Non_Psoft",'Beg Balance'!G$5:BA$256,10,FALSE)),0,VLOOKUP($D$4&amp;"Non_Psoft",'Beg Balance'!G$5:BA$256,10,FALSE))</f>
        <v>0</v>
      </c>
      <c r="F22" s="136"/>
      <c r="G22" s="172">
        <f t="shared" si="0"/>
        <v>0</v>
      </c>
      <c r="H22" s="126"/>
      <c r="I22" s="615"/>
      <c r="J22" s="29"/>
      <c r="K22" s="29"/>
      <c r="L22" s="29"/>
      <c r="M22" s="127"/>
      <c r="N22" s="126"/>
      <c r="O22" s="104"/>
      <c r="P22" s="126"/>
      <c r="Q22" s="224"/>
      <c r="R22" s="133">
        <f t="shared" si="1"/>
        <v>0</v>
      </c>
      <c r="S22" s="245"/>
      <c r="T22" s="163">
        <f>+R22-Depreciation!O23</f>
        <v>0</v>
      </c>
      <c r="U22" s="2"/>
      <c r="V22" s="2"/>
      <c r="DD22" s="597"/>
      <c r="DF22" s="597"/>
      <c r="DG22" s="251"/>
    </row>
    <row r="23" spans="1:111" x14ac:dyDescent="0.25">
      <c r="A23" s="652"/>
      <c r="B23" s="268"/>
      <c r="C23" s="68"/>
      <c r="D23" s="31" t="s">
        <v>269</v>
      </c>
      <c r="E23" s="123">
        <f>IF(ISNA(VLOOKUP($D$4&amp;"Non_Psoft",'Beg Balance'!G$5:BA$256,11,FALSE)),0,VLOOKUP($D$4&amp;"Non_Psoft",'Beg Balance'!G$5:BA$256,11,FALSE))</f>
        <v>0</v>
      </c>
      <c r="F23" s="336"/>
      <c r="G23" s="163">
        <f t="shared" si="0"/>
        <v>0</v>
      </c>
      <c r="H23" s="126"/>
      <c r="I23" s="615"/>
      <c r="J23" s="29"/>
      <c r="K23" s="29"/>
      <c r="L23" s="29"/>
      <c r="M23" s="127"/>
      <c r="N23" s="126"/>
      <c r="O23" s="104"/>
      <c r="P23" s="126"/>
      <c r="Q23" s="224"/>
      <c r="R23" s="133">
        <f t="shared" si="1"/>
        <v>0</v>
      </c>
      <c r="S23" s="245"/>
      <c r="T23" s="163">
        <f>+R23-Depreciation!O24</f>
        <v>0</v>
      </c>
      <c r="U23" s="2"/>
      <c r="V23" s="2"/>
      <c r="DD23" s="597"/>
      <c r="DF23" s="597"/>
      <c r="DG23" s="251"/>
    </row>
    <row r="24" spans="1:111" x14ac:dyDescent="0.25">
      <c r="A24" s="652"/>
      <c r="B24" s="269" t="s">
        <v>270</v>
      </c>
      <c r="C24" s="68"/>
      <c r="D24" s="31" t="s">
        <v>271</v>
      </c>
      <c r="E24" s="123">
        <f>IF(ISNA(VLOOKUP($D$4&amp;"Non_Psoft",'Beg Balance'!G$5:BA$256,12,FALSE)),0,VLOOKUP($D$4&amp;"Non_Psoft",'Beg Balance'!G$5:BA$256,12,FALSE))</f>
        <v>0</v>
      </c>
      <c r="F24" s="126"/>
      <c r="G24" s="163">
        <f t="shared" si="0"/>
        <v>0</v>
      </c>
      <c r="H24" s="126"/>
      <c r="I24" s="615"/>
      <c r="J24" s="29"/>
      <c r="K24" s="29"/>
      <c r="L24" s="29"/>
      <c r="M24" s="127"/>
      <c r="N24" s="126"/>
      <c r="O24" s="104"/>
      <c r="P24" s="126"/>
      <c r="Q24" s="224"/>
      <c r="R24" s="133">
        <f t="shared" si="1"/>
        <v>0</v>
      </c>
      <c r="S24" s="245"/>
      <c r="T24" s="163">
        <f>+R24-Depreciation!O25</f>
        <v>0</v>
      </c>
      <c r="U24" s="2"/>
      <c r="V24" s="2"/>
      <c r="DD24" s="597"/>
      <c r="DF24" s="597"/>
      <c r="DG24" s="251"/>
    </row>
    <row r="25" spans="1:111" x14ac:dyDescent="0.25">
      <c r="A25" s="652"/>
      <c r="B25" s="268"/>
      <c r="C25" s="68"/>
      <c r="D25" s="31" t="s">
        <v>272</v>
      </c>
      <c r="E25" s="123">
        <v>0</v>
      </c>
      <c r="F25" s="336"/>
      <c r="G25" s="163">
        <f t="shared" si="0"/>
        <v>0</v>
      </c>
      <c r="H25" s="126"/>
      <c r="I25" s="615"/>
      <c r="J25" s="29"/>
      <c r="K25" s="29"/>
      <c r="L25" s="29"/>
      <c r="M25" s="127"/>
      <c r="N25" s="126"/>
      <c r="O25" s="104"/>
      <c r="P25" s="126"/>
      <c r="Q25" s="224"/>
      <c r="R25" s="133">
        <f t="shared" ref="R25:R30" si="2">SUM(G25:Q25)</f>
        <v>0</v>
      </c>
      <c r="S25" s="245"/>
      <c r="T25" s="163">
        <f>+R25</f>
        <v>0</v>
      </c>
      <c r="U25" s="2"/>
      <c r="V25" s="2"/>
      <c r="DD25" s="597"/>
      <c r="DF25" s="597"/>
      <c r="DG25" s="251"/>
    </row>
    <row r="26" spans="1:111" x14ac:dyDescent="0.25">
      <c r="A26" s="652"/>
      <c r="B26" s="268"/>
      <c r="C26" s="68"/>
      <c r="D26" s="31" t="s">
        <v>273</v>
      </c>
      <c r="E26" s="123">
        <f>IF(ISNA(VLOOKUP($D$4&amp;"Non_Psoft",'Beg Balance'!G$5:BA$256,14,FALSE)),0,VLOOKUP($D$4&amp;"Non_Psoft",'Beg Balance'!G$5:BA$256,14,FALSE))</f>
        <v>0</v>
      </c>
      <c r="F26" s="336"/>
      <c r="G26" s="163">
        <f t="shared" si="0"/>
        <v>0</v>
      </c>
      <c r="H26" s="126"/>
      <c r="I26" s="615"/>
      <c r="J26" s="29"/>
      <c r="K26" s="29"/>
      <c r="L26" s="29"/>
      <c r="M26" s="127"/>
      <c r="N26" s="126"/>
      <c r="O26" s="104"/>
      <c r="P26" s="126"/>
      <c r="Q26" s="224"/>
      <c r="R26" s="133">
        <f t="shared" si="2"/>
        <v>0</v>
      </c>
      <c r="S26" s="245"/>
      <c r="T26" s="163">
        <f>+R26-Depreciation!O27</f>
        <v>0</v>
      </c>
      <c r="U26" s="2"/>
      <c r="V26" s="2"/>
      <c r="DD26" s="597"/>
      <c r="DF26" s="597"/>
      <c r="DG26" s="251"/>
    </row>
    <row r="27" spans="1:111" x14ac:dyDescent="0.25">
      <c r="A27" s="652"/>
      <c r="B27" s="268"/>
      <c r="C27" s="68"/>
      <c r="D27" s="218" t="s">
        <v>274</v>
      </c>
      <c r="E27" s="123">
        <v>0</v>
      </c>
      <c r="F27" s="335"/>
      <c r="G27" s="163">
        <f t="shared" si="0"/>
        <v>0</v>
      </c>
      <c r="H27" s="155"/>
      <c r="I27" s="615"/>
      <c r="J27" s="156"/>
      <c r="K27" s="156"/>
      <c r="L27" s="156"/>
      <c r="M27" s="157"/>
      <c r="N27" s="155"/>
      <c r="O27" s="107"/>
      <c r="P27" s="155"/>
      <c r="Q27" s="225"/>
      <c r="R27" s="133">
        <f t="shared" si="2"/>
        <v>0</v>
      </c>
      <c r="S27" s="245"/>
      <c r="T27" s="163">
        <f>+R27-Depreciation!O28</f>
        <v>0</v>
      </c>
      <c r="U27" s="2"/>
      <c r="V27" s="2"/>
      <c r="DD27" s="597"/>
      <c r="DF27" s="597"/>
      <c r="DG27" s="251"/>
    </row>
    <row r="28" spans="1:111" x14ac:dyDescent="0.25">
      <c r="A28" s="652"/>
      <c r="B28" s="268"/>
      <c r="C28" s="68"/>
      <c r="D28" s="115" t="s">
        <v>275</v>
      </c>
      <c r="E28" s="123">
        <f>IF(ISNA(VLOOKUP($D$4&amp;"Non_Psoft",'Beg Balance'!G$5:BA$256,15,FALSE)),0,VLOOKUP($D$4&amp;"Non_Psoft",'Beg Balance'!G$5:BA$256,15,FALSE))</f>
        <v>0</v>
      </c>
      <c r="F28" s="337"/>
      <c r="G28" s="163">
        <f>E28+F28</f>
        <v>0</v>
      </c>
      <c r="H28" s="128"/>
      <c r="I28" s="616"/>
      <c r="J28" s="29"/>
      <c r="K28" s="28"/>
      <c r="L28" s="28"/>
      <c r="M28" s="129"/>
      <c r="N28" s="128"/>
      <c r="O28" s="105"/>
      <c r="P28" s="128"/>
      <c r="Q28" s="226"/>
      <c r="R28" s="133">
        <f t="shared" si="2"/>
        <v>0</v>
      </c>
      <c r="S28" s="245"/>
      <c r="T28" s="163">
        <f>+R28-Depreciation!O29</f>
        <v>0</v>
      </c>
      <c r="U28" s="2"/>
      <c r="V28" s="2"/>
      <c r="DD28" s="597"/>
      <c r="DF28" s="597"/>
      <c r="DG28" s="251"/>
    </row>
    <row r="29" spans="1:111" x14ac:dyDescent="0.25">
      <c r="A29" s="652"/>
      <c r="B29" s="268"/>
      <c r="C29" s="68"/>
      <c r="D29" s="115" t="s">
        <v>276</v>
      </c>
      <c r="E29" s="123">
        <f>IF(ISNA(VLOOKUP($D$4&amp;"Non_Psoft",'Beg Balance'!G$5:BA$256,16,FALSE)),0,VLOOKUP($D$4&amp;"Non_Psoft",'Beg Balance'!G$5:BA$256,16,FALSE))</f>
        <v>0</v>
      </c>
      <c r="F29" s="337"/>
      <c r="G29" s="163">
        <f>E29+F29</f>
        <v>0</v>
      </c>
      <c r="H29" s="128"/>
      <c r="I29" s="616"/>
      <c r="J29" s="29"/>
      <c r="K29" s="28"/>
      <c r="L29" s="28"/>
      <c r="M29" s="129"/>
      <c r="N29" s="128"/>
      <c r="O29" s="105"/>
      <c r="P29" s="128"/>
      <c r="Q29" s="226"/>
      <c r="R29" s="133">
        <f t="shared" si="2"/>
        <v>0</v>
      </c>
      <c r="S29" s="245"/>
      <c r="T29" s="163">
        <f>+R29-Depreciation!O30</f>
        <v>0</v>
      </c>
      <c r="U29" s="2"/>
      <c r="V29" s="2"/>
      <c r="DD29" s="597"/>
      <c r="DF29" s="597"/>
      <c r="DG29" s="251"/>
    </row>
    <row r="30" spans="1:111" x14ac:dyDescent="0.25">
      <c r="A30" s="652"/>
      <c r="B30" s="269" t="s">
        <v>277</v>
      </c>
      <c r="C30" s="68"/>
      <c r="D30" s="115" t="s">
        <v>278</v>
      </c>
      <c r="E30" s="123">
        <f>IF(ISNA(VLOOKUP($D$4&amp;"Non_Psoft",'Beg Balance'!G$5:BA$256,17,FALSE)),0,VLOOKUP($D$4&amp;"Non_Psoft",'Beg Balance'!G$5:BA$256,17,FALSE))</f>
        <v>0</v>
      </c>
      <c r="F30" s="136"/>
      <c r="G30" s="346">
        <f>E30+F30</f>
        <v>0</v>
      </c>
      <c r="H30" s="128"/>
      <c r="I30" s="616"/>
      <c r="J30" s="29"/>
      <c r="K30" s="28"/>
      <c r="L30" s="28"/>
      <c r="M30" s="129"/>
      <c r="N30" s="128"/>
      <c r="O30" s="105"/>
      <c r="P30" s="128"/>
      <c r="Q30" s="226"/>
      <c r="R30" s="133">
        <f t="shared" si="2"/>
        <v>0</v>
      </c>
      <c r="S30" s="245"/>
      <c r="T30" s="163">
        <f>+R30-Depreciation!O31</f>
        <v>0</v>
      </c>
      <c r="U30" s="2"/>
      <c r="V30" s="2"/>
      <c r="DD30" s="597"/>
      <c r="DF30" s="597"/>
      <c r="DG30" s="251"/>
    </row>
    <row r="31" spans="1:111" x14ac:dyDescent="0.25">
      <c r="A31" s="652"/>
      <c r="B31" s="269"/>
      <c r="C31" s="270"/>
      <c r="D31" s="115" t="s">
        <v>279</v>
      </c>
      <c r="E31" s="145">
        <f>SUM(E28:E30)</f>
        <v>0</v>
      </c>
      <c r="F31" s="170">
        <f>SUM(F28:F30)</f>
        <v>0</v>
      </c>
      <c r="G31" s="170">
        <f>SUM(G28:G30)</f>
        <v>0</v>
      </c>
      <c r="H31" s="170">
        <f>SUM(H28:H30)</f>
        <v>0</v>
      </c>
      <c r="I31" s="617">
        <f t="shared" ref="I31:Q31" si="3">SUM(I28:I30)</f>
        <v>0</v>
      </c>
      <c r="J31" s="171">
        <f>SUM(J28:J30)</f>
        <v>0</v>
      </c>
      <c r="K31" s="171">
        <f t="shared" si="3"/>
        <v>0</v>
      </c>
      <c r="L31" s="171">
        <f t="shared" si="3"/>
        <v>0</v>
      </c>
      <c r="M31" s="172">
        <f t="shared" si="3"/>
        <v>0</v>
      </c>
      <c r="N31" s="170">
        <f t="shared" si="3"/>
        <v>0</v>
      </c>
      <c r="O31" s="173">
        <f t="shared" si="3"/>
        <v>0</v>
      </c>
      <c r="P31" s="230">
        <f>SUM(P28:P30)</f>
        <v>0</v>
      </c>
      <c r="Q31" s="227">
        <f t="shared" si="3"/>
        <v>0</v>
      </c>
      <c r="R31" s="133">
        <f>IF(ROUND(SUM(R28:R30),2)=ROUND(SUM(G31:Q31),2),ROUND(SUM(R28:R30),2),"out of balance")</f>
        <v>0</v>
      </c>
      <c r="S31" s="245"/>
      <c r="T31" s="163">
        <f>+R31-Depreciation!O32</f>
        <v>0</v>
      </c>
      <c r="U31" s="2"/>
      <c r="V31" s="2"/>
      <c r="DD31" s="597"/>
      <c r="DF31" s="597"/>
      <c r="DG31" s="251"/>
    </row>
    <row r="32" spans="1:111" x14ac:dyDescent="0.25">
      <c r="A32" s="652"/>
      <c r="B32" s="268"/>
      <c r="C32" s="270"/>
      <c r="D32" s="115" t="s">
        <v>280</v>
      </c>
      <c r="E32" s="145">
        <f>IF(ISNA(VLOOKUP($D$4&amp;"Non_Psoft",'Beg Balance'!G$5:BA$256,18,FALSE)),0,VLOOKUP($D$4&amp;"Non_Psoft",'Beg Balance'!G$5:BA$256,18,FALSE))</f>
        <v>0</v>
      </c>
      <c r="F32" s="482"/>
      <c r="G32" s="170">
        <f t="shared" ref="G32" si="4">E32+F32</f>
        <v>0</v>
      </c>
      <c r="H32" s="482"/>
      <c r="I32" s="617"/>
      <c r="J32" s="29"/>
      <c r="K32" s="156"/>
      <c r="L32" s="483"/>
      <c r="M32" s="484"/>
      <c r="N32" s="482"/>
      <c r="O32" s="485"/>
      <c r="P32" s="486"/>
      <c r="Q32" s="487"/>
      <c r="R32" s="133">
        <f>SUM(G32:Q32)</f>
        <v>0</v>
      </c>
      <c r="S32" s="245"/>
      <c r="T32" s="163">
        <f>+R32-Depreciation!O33</f>
        <v>0</v>
      </c>
      <c r="U32" s="2"/>
      <c r="V32" s="2"/>
      <c r="DD32" s="597"/>
      <c r="DF32" s="597"/>
      <c r="DG32" s="251"/>
    </row>
    <row r="33" spans="1:111" ht="13.8" thickBot="1" x14ac:dyDescent="0.3">
      <c r="A33" s="652"/>
      <c r="B33" s="268"/>
      <c r="C33" s="270" t="s">
        <v>281</v>
      </c>
      <c r="D33" s="89"/>
      <c r="E33" s="211">
        <f>SUM(E18:E32)-E31</f>
        <v>0</v>
      </c>
      <c r="F33" s="211">
        <f t="shared" ref="F33:T33" si="5">SUM(F18:F32)-F31</f>
        <v>0</v>
      </c>
      <c r="G33" s="211">
        <f>SUM(G18:G32)-G31</f>
        <v>0</v>
      </c>
      <c r="H33" s="348">
        <f t="shared" si="5"/>
        <v>0</v>
      </c>
      <c r="I33" s="618">
        <f t="shared" si="5"/>
        <v>0</v>
      </c>
      <c r="J33" s="348">
        <f t="shared" si="5"/>
        <v>0</v>
      </c>
      <c r="K33" s="348">
        <f t="shared" si="5"/>
        <v>0</v>
      </c>
      <c r="L33" s="348">
        <f t="shared" si="5"/>
        <v>0</v>
      </c>
      <c r="M33" s="211">
        <f t="shared" si="5"/>
        <v>0</v>
      </c>
      <c r="N33" s="348">
        <f t="shared" si="5"/>
        <v>0</v>
      </c>
      <c r="O33" s="211">
        <f t="shared" si="5"/>
        <v>0</v>
      </c>
      <c r="P33" s="348">
        <f t="shared" si="5"/>
        <v>0</v>
      </c>
      <c r="Q33" s="211">
        <f t="shared" si="5"/>
        <v>0</v>
      </c>
      <c r="R33" s="133">
        <f>IF(ROUND(SUM(R18:R32)-R31,2)=ROUND(SUM(G33:Q33),2),ROUND(SUM(G33:Q33),2),"out of balance")</f>
        <v>0</v>
      </c>
      <c r="S33" s="245"/>
      <c r="T33" s="163">
        <f t="shared" si="5"/>
        <v>0</v>
      </c>
      <c r="U33" s="2"/>
      <c r="V33" s="2"/>
      <c r="DD33" s="597"/>
      <c r="DF33" s="597"/>
      <c r="DG33" s="251"/>
    </row>
    <row r="34" spans="1:111" ht="38.25" customHeight="1" x14ac:dyDescent="0.25">
      <c r="C34" s="646" t="s">
        <v>282</v>
      </c>
      <c r="D34" s="647"/>
      <c r="E34" s="494"/>
      <c r="F34" s="142"/>
      <c r="G34" s="347"/>
      <c r="H34" s="142"/>
      <c r="I34" s="143"/>
      <c r="J34" s="143"/>
      <c r="K34" s="143"/>
      <c r="L34" s="143"/>
      <c r="M34" s="144"/>
      <c r="N34" s="125"/>
      <c r="O34" s="105"/>
      <c r="P34" s="126"/>
      <c r="Q34" s="224"/>
      <c r="R34" s="164"/>
      <c r="S34" s="245"/>
      <c r="T34" s="164">
        <f>+R34-Depreciation!O35</f>
        <v>0</v>
      </c>
      <c r="U34" s="2"/>
      <c r="V34" s="2"/>
      <c r="DD34" s="597"/>
      <c r="DF34" s="597"/>
      <c r="DG34" s="251"/>
    </row>
    <row r="35" spans="1:111" ht="12.75" customHeight="1" x14ac:dyDescent="0.25">
      <c r="A35" s="651" t="s">
        <v>283</v>
      </c>
      <c r="B35" s="268"/>
      <c r="C35" s="68"/>
      <c r="D35" s="31" t="s">
        <v>263</v>
      </c>
      <c r="E35" s="123">
        <f>IF(ISNA(VLOOKUP($D$4&amp;"Psoft",'Beg Balance'!G$5:BA$256,6,FALSE)),0,VLOOKUP($D$4&amp;"Psoft",'Beg Balance'!G$5:BA$234,6,FALSE))</f>
        <v>0</v>
      </c>
      <c r="F35" s="126"/>
      <c r="G35" s="230">
        <f>E35+F35</f>
        <v>0</v>
      </c>
      <c r="H35" s="126"/>
      <c r="I35" s="615"/>
      <c r="J35" s="29"/>
      <c r="K35" s="29"/>
      <c r="L35" s="29"/>
      <c r="M35" s="127"/>
      <c r="N35" s="124"/>
      <c r="O35" s="104"/>
      <c r="P35" s="126"/>
      <c r="Q35" s="224"/>
      <c r="R35" s="163">
        <f>SUM(G35:Q35)</f>
        <v>0</v>
      </c>
      <c r="S35" s="245"/>
      <c r="T35" s="163">
        <f>+R35-Depreciation!O36</f>
        <v>0</v>
      </c>
      <c r="U35" s="2"/>
      <c r="V35" s="2"/>
      <c r="DD35" s="597"/>
      <c r="DF35" s="597"/>
      <c r="DG35" s="251"/>
    </row>
    <row r="36" spans="1:111" x14ac:dyDescent="0.25">
      <c r="A36" s="652"/>
      <c r="B36" s="269" t="s">
        <v>264</v>
      </c>
      <c r="C36" s="68"/>
      <c r="D36" s="31" t="s">
        <v>265</v>
      </c>
      <c r="E36" s="123">
        <f>IF(ISNA(VLOOKUP($D$4&amp;"Psoft",'Beg Balance'!G$5:BA$256,7,FALSE)),0,VLOOKUP($D$4&amp;"Psoft",'Beg Balance'!G$5:BA$234,7,FALSE))</f>
        <v>0</v>
      </c>
      <c r="F36" s="126"/>
      <c r="G36" s="230">
        <f t="shared" ref="G36:G47" si="6">E36+F36</f>
        <v>0</v>
      </c>
      <c r="H36" s="126"/>
      <c r="I36" s="615"/>
      <c r="J36" s="29"/>
      <c r="K36" s="29"/>
      <c r="L36" s="29"/>
      <c r="M36" s="127"/>
      <c r="N36" s="124"/>
      <c r="O36" s="104"/>
      <c r="P36" s="126"/>
      <c r="Q36" s="224"/>
      <c r="R36" s="163">
        <f t="shared" ref="R36:R44" si="7">SUM(G36:Q36)</f>
        <v>0</v>
      </c>
      <c r="S36" s="245"/>
      <c r="T36" s="163">
        <f>+R36-Depreciation!O37</f>
        <v>0</v>
      </c>
      <c r="U36" s="2"/>
      <c r="V36" s="2"/>
      <c r="DD36" s="597"/>
      <c r="DF36" s="597"/>
      <c r="DG36" s="251"/>
    </row>
    <row r="37" spans="1:111" x14ac:dyDescent="0.25">
      <c r="A37" s="652"/>
      <c r="B37" s="269"/>
      <c r="C37" s="68"/>
      <c r="D37" s="31" t="s">
        <v>266</v>
      </c>
      <c r="E37" s="123">
        <f>IF(ISNA(VLOOKUP($D$4&amp;"Psoft",'Beg Balance'!G$5:BA$256,8,FALSE)),0,VLOOKUP($D$4&amp;"Psoft",'Beg Balance'!G$5:BA$234,8,FALSE))</f>
        <v>0</v>
      </c>
      <c r="F37" s="126"/>
      <c r="G37" s="230">
        <f t="shared" si="6"/>
        <v>0</v>
      </c>
      <c r="H37" s="126"/>
      <c r="I37" s="615"/>
      <c r="J37" s="29"/>
      <c r="K37" s="29"/>
      <c r="L37" s="29"/>
      <c r="M37" s="127"/>
      <c r="N37" s="124"/>
      <c r="O37" s="104"/>
      <c r="P37" s="126"/>
      <c r="Q37" s="224"/>
      <c r="R37" s="163">
        <f t="shared" si="7"/>
        <v>0</v>
      </c>
      <c r="S37" s="245"/>
      <c r="T37" s="163">
        <f>+R37-Depreciation!O38</f>
        <v>0</v>
      </c>
      <c r="U37" s="2"/>
      <c r="V37" s="2"/>
      <c r="DD37" s="597"/>
      <c r="DF37" s="597"/>
      <c r="DG37" s="251"/>
    </row>
    <row r="38" spans="1:111" x14ac:dyDescent="0.25">
      <c r="A38" s="652"/>
      <c r="B38" s="268"/>
      <c r="C38" s="68"/>
      <c r="D38" s="31" t="s">
        <v>267</v>
      </c>
      <c r="E38" s="123">
        <f>IF(ISNA(VLOOKUP($D$4&amp;"Psoft",'Beg Balance'!G$5:BA$256,9,FALSE)),0,VLOOKUP($D$4&amp;"Psoft",'Beg Balance'!G$5:BA$234,9,FALSE))</f>
        <v>0</v>
      </c>
      <c r="F38" s="126"/>
      <c r="G38" s="230">
        <f t="shared" si="6"/>
        <v>0</v>
      </c>
      <c r="H38" s="126"/>
      <c r="I38" s="615"/>
      <c r="J38" s="29"/>
      <c r="K38" s="29"/>
      <c r="L38" s="29"/>
      <c r="M38" s="127"/>
      <c r="N38" s="124"/>
      <c r="O38" s="104"/>
      <c r="P38" s="126"/>
      <c r="Q38" s="224"/>
      <c r="R38" s="163">
        <f t="shared" si="7"/>
        <v>0</v>
      </c>
      <c r="S38" s="245"/>
      <c r="T38" s="163">
        <f>+R38-Depreciation!O39</f>
        <v>0</v>
      </c>
      <c r="U38" s="2"/>
      <c r="V38" s="2"/>
      <c r="DD38" s="597"/>
      <c r="DF38" s="597"/>
      <c r="DG38" s="251"/>
    </row>
    <row r="39" spans="1:111" x14ac:dyDescent="0.25">
      <c r="A39" s="652"/>
      <c r="B39" s="268"/>
      <c r="C39" s="68"/>
      <c r="D39" s="31" t="s">
        <v>268</v>
      </c>
      <c r="E39" s="123">
        <f>IF(ISNA(VLOOKUP($D$4&amp;"Psoft",'Beg Balance'!G$5:BA$256,10,FALSE)),0,VLOOKUP($D$4&amp;"Psoft",'Beg Balance'!G$5:BA$234,10,FALSE))</f>
        <v>0</v>
      </c>
      <c r="F39" s="126"/>
      <c r="G39" s="230">
        <f t="shared" si="6"/>
        <v>0</v>
      </c>
      <c r="H39" s="126"/>
      <c r="I39" s="615"/>
      <c r="J39" s="29">
        <v>0</v>
      </c>
      <c r="K39" s="29"/>
      <c r="L39" s="29"/>
      <c r="M39" s="127"/>
      <c r="N39" s="124"/>
      <c r="O39" s="104"/>
      <c r="P39" s="126"/>
      <c r="Q39" s="224"/>
      <c r="R39" s="163">
        <f t="shared" si="7"/>
        <v>0</v>
      </c>
      <c r="S39" s="245"/>
      <c r="T39" s="163">
        <f>+R39-Depreciation!O40</f>
        <v>0</v>
      </c>
      <c r="U39" s="2"/>
      <c r="V39" s="2"/>
      <c r="DD39" s="597"/>
      <c r="DF39" s="597"/>
      <c r="DG39" s="251"/>
    </row>
    <row r="40" spans="1:111" x14ac:dyDescent="0.25">
      <c r="A40" s="652"/>
      <c r="B40" s="268"/>
      <c r="C40" s="68"/>
      <c r="D40" s="31" t="s">
        <v>269</v>
      </c>
      <c r="E40" s="123">
        <f>IF(ISNA(VLOOKUP($D$4&amp;"Psoft",'Beg Balance'!G$5:BA$256,11,FALSE)),0,VLOOKUP($D$4&amp;"Psoft",'Beg Balance'!G$5:BA$234,11,FALSE))</f>
        <v>0</v>
      </c>
      <c r="F40" s="126"/>
      <c r="G40" s="230">
        <f t="shared" si="6"/>
        <v>0</v>
      </c>
      <c r="H40" s="126"/>
      <c r="I40" s="615"/>
      <c r="J40" s="29"/>
      <c r="K40" s="29"/>
      <c r="L40" s="29"/>
      <c r="M40" s="127"/>
      <c r="N40" s="124"/>
      <c r="O40" s="104"/>
      <c r="P40" s="126"/>
      <c r="Q40" s="224"/>
      <c r="R40" s="163">
        <f t="shared" si="7"/>
        <v>0</v>
      </c>
      <c r="S40" s="245"/>
      <c r="T40" s="163">
        <f>+R40-Depreciation!O41</f>
        <v>0</v>
      </c>
      <c r="U40" s="2"/>
      <c r="V40" s="2"/>
      <c r="DD40" s="597"/>
      <c r="DF40" s="597"/>
      <c r="DG40" s="251"/>
    </row>
    <row r="41" spans="1:111" x14ac:dyDescent="0.25">
      <c r="A41" s="652"/>
      <c r="B41" s="269" t="s">
        <v>270</v>
      </c>
      <c r="C41" s="68"/>
      <c r="D41" s="31" t="s">
        <v>271</v>
      </c>
      <c r="E41" s="123">
        <v>0</v>
      </c>
      <c r="F41" s="126"/>
      <c r="G41" s="230">
        <f t="shared" si="6"/>
        <v>0</v>
      </c>
      <c r="H41" s="126"/>
      <c r="I41" s="615"/>
      <c r="J41" s="29"/>
      <c r="K41" s="29"/>
      <c r="L41" s="29"/>
      <c r="M41" s="127"/>
      <c r="N41" s="124"/>
      <c r="O41" s="104"/>
      <c r="P41" s="126"/>
      <c r="Q41" s="224"/>
      <c r="R41" s="163">
        <f t="shared" si="7"/>
        <v>0</v>
      </c>
      <c r="S41" s="245"/>
      <c r="T41" s="163">
        <f>+R41-Depreciation!O42</f>
        <v>0</v>
      </c>
      <c r="U41" s="2"/>
      <c r="V41" s="2"/>
      <c r="DD41" s="597"/>
      <c r="DF41" s="597"/>
      <c r="DG41" s="251"/>
    </row>
    <row r="42" spans="1:111" x14ac:dyDescent="0.25">
      <c r="A42" s="652"/>
      <c r="B42" s="268"/>
      <c r="C42" s="68"/>
      <c r="D42" s="31" t="s">
        <v>272</v>
      </c>
      <c r="E42" s="123">
        <f>IF(ISNA(VLOOKUP($D$4&amp;"Psoft",'Beg Balance'!G$5:BA$256,13,FALSE)),0,VLOOKUP($D$4&amp;"Psoft",'Beg Balance'!G$5:BA$234,13,FALSE))</f>
        <v>0</v>
      </c>
      <c r="F42" s="126"/>
      <c r="G42" s="230">
        <f t="shared" si="6"/>
        <v>0</v>
      </c>
      <c r="H42" s="126"/>
      <c r="I42" s="615"/>
      <c r="J42" s="29"/>
      <c r="K42" s="29"/>
      <c r="L42" s="29"/>
      <c r="M42" s="127"/>
      <c r="N42" s="124"/>
      <c r="O42" s="104"/>
      <c r="P42" s="126"/>
      <c r="Q42" s="224"/>
      <c r="R42" s="163">
        <f t="shared" si="7"/>
        <v>0</v>
      </c>
      <c r="S42" s="245"/>
      <c r="T42" s="163">
        <f>+R42-Depreciation!O43</f>
        <v>0</v>
      </c>
      <c r="U42" s="2"/>
      <c r="V42" s="2"/>
      <c r="DD42" s="597"/>
      <c r="DF42" s="597"/>
      <c r="DG42" s="251"/>
    </row>
    <row r="43" spans="1:111" x14ac:dyDescent="0.25">
      <c r="A43" s="652"/>
      <c r="B43" s="268"/>
      <c r="C43" s="68"/>
      <c r="D43" s="31" t="s">
        <v>273</v>
      </c>
      <c r="E43" s="123">
        <f>IF(ISNA(VLOOKUP($D$4&amp;"Psoft",'Beg Balance'!G$5:BA$256,14,FALSE)),0,VLOOKUP($D$4&amp;"Psoft",'Beg Balance'!G$5:BA$234,14,FALSE))</f>
        <v>0</v>
      </c>
      <c r="F43" s="126"/>
      <c r="G43" s="230">
        <f>E43+F43</f>
        <v>0</v>
      </c>
      <c r="H43" s="126"/>
      <c r="I43" s="615"/>
      <c r="J43" s="29"/>
      <c r="K43" s="29"/>
      <c r="L43" s="29"/>
      <c r="M43" s="127"/>
      <c r="N43" s="124"/>
      <c r="O43" s="104"/>
      <c r="P43" s="126"/>
      <c r="Q43" s="224"/>
      <c r="R43" s="163">
        <f t="shared" si="7"/>
        <v>0</v>
      </c>
      <c r="S43" s="245"/>
      <c r="T43" s="163">
        <f>+R43-Depreciation!O44</f>
        <v>0</v>
      </c>
      <c r="U43" s="2"/>
      <c r="V43" s="2"/>
      <c r="DD43" s="597"/>
      <c r="DF43" s="597"/>
      <c r="DG43" s="251"/>
    </row>
    <row r="44" spans="1:111" x14ac:dyDescent="0.25">
      <c r="A44" s="652"/>
      <c r="B44" s="268"/>
      <c r="C44" s="68"/>
      <c r="D44" s="218" t="s">
        <v>274</v>
      </c>
      <c r="E44" s="123">
        <v>0</v>
      </c>
      <c r="F44" s="155"/>
      <c r="G44" s="230">
        <f>E44+F44</f>
        <v>0</v>
      </c>
      <c r="H44" s="155"/>
      <c r="I44" s="615"/>
      <c r="J44" s="156"/>
      <c r="K44" s="156"/>
      <c r="L44" s="156"/>
      <c r="M44" s="157"/>
      <c r="N44" s="158"/>
      <c r="O44" s="107"/>
      <c r="P44" s="155"/>
      <c r="Q44" s="225"/>
      <c r="R44" s="163">
        <f t="shared" si="7"/>
        <v>0</v>
      </c>
      <c r="S44" s="245"/>
      <c r="T44" s="163">
        <f>+R44-Depreciation!O45</f>
        <v>0</v>
      </c>
      <c r="U44" s="2"/>
      <c r="V44" s="2"/>
      <c r="DD44" s="597"/>
      <c r="DF44" s="597"/>
      <c r="DG44" s="251"/>
    </row>
    <row r="45" spans="1:111" x14ac:dyDescent="0.25">
      <c r="A45" s="652"/>
      <c r="B45" s="268"/>
      <c r="C45" s="68"/>
      <c r="D45" s="115" t="s">
        <v>275</v>
      </c>
      <c r="E45" s="123">
        <f>IF(ISNA(VLOOKUP($D$4&amp;"Psoft",'Beg Balance'!G$5:BA$256,15,FALSE)),0,VLOOKUP($D$4&amp;"Psoft",'Beg Balance'!G$5:BA$234,15,FALSE))</f>
        <v>0</v>
      </c>
      <c r="F45" s="126"/>
      <c r="G45" s="230">
        <f t="shared" si="6"/>
        <v>0</v>
      </c>
      <c r="H45" s="126"/>
      <c r="I45" s="615"/>
      <c r="J45" s="29"/>
      <c r="K45" s="29"/>
      <c r="L45" s="29"/>
      <c r="M45" s="127"/>
      <c r="N45" s="124"/>
      <c r="O45" s="104"/>
      <c r="P45" s="126"/>
      <c r="Q45" s="224"/>
      <c r="R45" s="163">
        <f>SUM(G45:Q45)</f>
        <v>0</v>
      </c>
      <c r="S45" s="245"/>
      <c r="T45" s="163">
        <f>+R45-Depreciation!O46</f>
        <v>0</v>
      </c>
      <c r="U45" s="2"/>
      <c r="V45" s="2"/>
      <c r="DD45" s="597"/>
      <c r="DF45" s="597"/>
      <c r="DG45" s="251"/>
    </row>
    <row r="46" spans="1:111" x14ac:dyDescent="0.25">
      <c r="A46" s="652"/>
      <c r="B46" s="268"/>
      <c r="C46" s="68"/>
      <c r="D46" s="115" t="s">
        <v>276</v>
      </c>
      <c r="E46" s="123">
        <f>IF(ISNA(VLOOKUP($D$4&amp;"Psoft",'Beg Balance'!G$5:BA$256,16,FALSE)),0,VLOOKUP($D$4&amp;"Psoft",'Beg Balance'!G$5:BA$234,16,FALSE))</f>
        <v>0</v>
      </c>
      <c r="F46" s="126"/>
      <c r="G46" s="230">
        <f t="shared" si="6"/>
        <v>0</v>
      </c>
      <c r="H46" s="126"/>
      <c r="I46" s="615"/>
      <c r="J46" s="29"/>
      <c r="K46" s="29"/>
      <c r="L46" s="29"/>
      <c r="M46" s="127"/>
      <c r="N46" s="124"/>
      <c r="O46" s="104"/>
      <c r="P46" s="126"/>
      <c r="Q46" s="224"/>
      <c r="R46" s="163">
        <f>SUM(G46:Q46)</f>
        <v>0</v>
      </c>
      <c r="S46" s="245"/>
      <c r="T46" s="163">
        <f>+R46-Depreciation!O47</f>
        <v>0</v>
      </c>
      <c r="U46" s="2"/>
      <c r="V46" s="2"/>
      <c r="DD46" s="597"/>
      <c r="DF46" s="597"/>
      <c r="DG46" s="251"/>
    </row>
    <row r="47" spans="1:111" x14ac:dyDescent="0.25">
      <c r="A47" s="652"/>
      <c r="B47" s="269" t="s">
        <v>277</v>
      </c>
      <c r="C47" s="68"/>
      <c r="D47" s="115" t="s">
        <v>278</v>
      </c>
      <c r="E47" s="123">
        <f>IF(ISNA(VLOOKUP($D$4&amp;"Psoft",'Beg Balance'!G$5:BA$256,17,FALSE)),0,VLOOKUP($D$4&amp;"Psoft",'Beg Balance'!G$5:BA$234,17,FALSE))</f>
        <v>0</v>
      </c>
      <c r="F47" s="126"/>
      <c r="G47" s="230">
        <f t="shared" si="6"/>
        <v>0</v>
      </c>
      <c r="H47" s="126"/>
      <c r="I47" s="615"/>
      <c r="J47" s="29"/>
      <c r="K47" s="29"/>
      <c r="L47" s="29"/>
      <c r="M47" s="127"/>
      <c r="N47" s="124"/>
      <c r="O47" s="104"/>
      <c r="P47" s="126"/>
      <c r="Q47" s="224"/>
      <c r="R47" s="163">
        <f>SUM(G47:Q47)</f>
        <v>0</v>
      </c>
      <c r="S47" s="245"/>
      <c r="T47" s="163">
        <f>+R47-Depreciation!O48</f>
        <v>0</v>
      </c>
      <c r="U47" s="2"/>
      <c r="V47" s="2"/>
      <c r="DD47" s="597"/>
      <c r="DF47" s="597"/>
      <c r="DG47" s="251"/>
    </row>
    <row r="48" spans="1:111" x14ac:dyDescent="0.25">
      <c r="A48" s="652"/>
      <c r="B48" s="269"/>
      <c r="C48" s="270"/>
      <c r="D48" s="115" t="s">
        <v>279</v>
      </c>
      <c r="E48" s="145">
        <f>SUM(E45:E47)</f>
        <v>0</v>
      </c>
      <c r="F48" s="166">
        <f>SUM(F45:F47)</f>
        <v>0</v>
      </c>
      <c r="G48" s="166">
        <f>SUM(G45:G47)</f>
        <v>0</v>
      </c>
      <c r="H48" s="166">
        <f t="shared" ref="H48:Q48" si="8">SUM(H45:H47)</f>
        <v>0</v>
      </c>
      <c r="I48" s="619">
        <f t="shared" si="8"/>
        <v>0</v>
      </c>
      <c r="J48" s="145">
        <f>SUM(J45:J47)</f>
        <v>0</v>
      </c>
      <c r="K48" s="145">
        <f t="shared" si="8"/>
        <v>0</v>
      </c>
      <c r="L48" s="145">
        <f t="shared" si="8"/>
        <v>0</v>
      </c>
      <c r="M48" s="167">
        <f t="shared" si="8"/>
        <v>0</v>
      </c>
      <c r="N48" s="165">
        <f t="shared" si="8"/>
        <v>0</v>
      </c>
      <c r="O48" s="145">
        <f t="shared" si="8"/>
        <v>0</v>
      </c>
      <c r="P48" s="231">
        <f>SUM(P45:P47)</f>
        <v>0</v>
      </c>
      <c r="Q48" s="229">
        <f t="shared" si="8"/>
        <v>0</v>
      </c>
      <c r="R48" s="163">
        <f>IF(ROUND(SUM(R45:R47),2)=ROUND(SUM(G48:Q48),2),ROUND(SUM(R45:R47),2),"out of balance")</f>
        <v>0</v>
      </c>
      <c r="S48" s="245"/>
      <c r="T48" s="163">
        <f>+R48-Depreciation!O49</f>
        <v>0</v>
      </c>
      <c r="U48" s="2"/>
      <c r="V48" s="2"/>
      <c r="DD48" s="597"/>
      <c r="DF48" s="597"/>
      <c r="DG48" s="251"/>
    </row>
    <row r="49" spans="1:111" x14ac:dyDescent="0.25">
      <c r="A49" s="652"/>
      <c r="B49" s="268"/>
      <c r="C49" s="270"/>
      <c r="D49" s="115" t="s">
        <v>280</v>
      </c>
      <c r="E49" s="145">
        <f>IF(ISNA(VLOOKUP($D$4&amp;"Psoft",'Beg Balance'!G$5:BA$256,18,FALSE)),0,VLOOKUP($D$4&amp;"Psoft",'Beg Balance'!G$5:BA$234,18,FALSE))</f>
        <v>0</v>
      </c>
      <c r="F49" s="482">
        <v>0</v>
      </c>
      <c r="G49" s="170">
        <f>E49+F49</f>
        <v>0</v>
      </c>
      <c r="H49" s="482"/>
      <c r="I49" s="617"/>
      <c r="J49" s="29"/>
      <c r="K49" s="29"/>
      <c r="L49" s="483"/>
      <c r="M49" s="484"/>
      <c r="N49" s="482"/>
      <c r="O49" s="485"/>
      <c r="P49" s="486"/>
      <c r="Q49" s="487"/>
      <c r="R49" s="133">
        <f>SUM(G49:Q49)</f>
        <v>0</v>
      </c>
      <c r="S49" s="245"/>
      <c r="T49" s="163">
        <f>+R49-Depreciation!O50</f>
        <v>0</v>
      </c>
      <c r="U49" s="2"/>
      <c r="V49" s="2"/>
      <c r="DD49" s="597"/>
      <c r="DF49" s="597"/>
      <c r="DG49" s="251"/>
    </row>
    <row r="50" spans="1:111" ht="13.5" hidden="1" customHeight="1" thickBot="1" x14ac:dyDescent="0.3">
      <c r="A50" s="652"/>
      <c r="B50" s="268"/>
      <c r="C50" s="89"/>
      <c r="D50" s="89"/>
      <c r="E50" s="345"/>
      <c r="F50" s="130"/>
      <c r="G50" s="167"/>
      <c r="H50" s="130"/>
      <c r="I50" s="620"/>
      <c r="J50" s="90"/>
      <c r="K50" s="90"/>
      <c r="L50" s="90"/>
      <c r="M50" s="131"/>
      <c r="N50" s="130"/>
      <c r="O50" s="106"/>
      <c r="P50" s="130"/>
      <c r="Q50" s="228"/>
      <c r="R50" s="211"/>
      <c r="S50" s="245"/>
      <c r="T50" s="167"/>
      <c r="U50" s="2"/>
      <c r="V50" s="2"/>
      <c r="DD50" s="597"/>
      <c r="DF50" s="597"/>
      <c r="DG50" s="251"/>
    </row>
    <row r="51" spans="1:111" ht="13.5" customHeight="1" thickBot="1" x14ac:dyDescent="0.3">
      <c r="A51" s="652"/>
      <c r="B51" s="268"/>
      <c r="C51" s="270" t="s">
        <v>284</v>
      </c>
      <c r="D51" s="89"/>
      <c r="E51" s="211">
        <f>SUM(E35:E49)-E48</f>
        <v>0</v>
      </c>
      <c r="F51" s="211">
        <f t="shared" ref="F51:T51" si="9">SUM(F35:F49)-F48</f>
        <v>0</v>
      </c>
      <c r="G51" s="211">
        <f t="shared" si="9"/>
        <v>0</v>
      </c>
      <c r="H51" s="348">
        <f t="shared" si="9"/>
        <v>0</v>
      </c>
      <c r="I51" s="618">
        <f t="shared" si="9"/>
        <v>0</v>
      </c>
      <c r="J51" s="348">
        <f t="shared" si="9"/>
        <v>0</v>
      </c>
      <c r="K51" s="348">
        <f t="shared" si="9"/>
        <v>0</v>
      </c>
      <c r="L51" s="348">
        <f t="shared" si="9"/>
        <v>0</v>
      </c>
      <c r="M51" s="211">
        <f t="shared" si="9"/>
        <v>0</v>
      </c>
      <c r="N51" s="348">
        <f t="shared" si="9"/>
        <v>0</v>
      </c>
      <c r="O51" s="211">
        <f t="shared" si="9"/>
        <v>0</v>
      </c>
      <c r="P51" s="348">
        <f t="shared" si="9"/>
        <v>0</v>
      </c>
      <c r="Q51" s="211">
        <f t="shared" si="9"/>
        <v>0</v>
      </c>
      <c r="R51" s="164">
        <f>IF(ROUND(SUM(R34:R50)-R48,2)=ROUND(SUM(G51:Q51),2),ROUND(SUM(G51:Q51),2),"out of balance")</f>
        <v>0</v>
      </c>
      <c r="S51" s="245"/>
      <c r="T51" s="163">
        <f t="shared" si="9"/>
        <v>0</v>
      </c>
      <c r="U51" s="2"/>
      <c r="V51" s="2"/>
      <c r="DD51" s="597"/>
      <c r="DF51" s="597"/>
      <c r="DG51" s="251"/>
    </row>
    <row r="52" spans="1:111" ht="13.8" thickBot="1" x14ac:dyDescent="0.3">
      <c r="C52" s="32" t="s">
        <v>285</v>
      </c>
      <c r="D52" s="27"/>
      <c r="E52" s="30">
        <f t="shared" ref="E52:Q52" si="10">E33+E51</f>
        <v>0</v>
      </c>
      <c r="F52" s="30">
        <f t="shared" si="10"/>
        <v>0</v>
      </c>
      <c r="G52" s="30">
        <f t="shared" si="10"/>
        <v>0</v>
      </c>
      <c r="H52" s="30">
        <f t="shared" si="10"/>
        <v>0</v>
      </c>
      <c r="I52" s="621">
        <f t="shared" si="10"/>
        <v>0</v>
      </c>
      <c r="J52" s="30">
        <f t="shared" si="10"/>
        <v>0</v>
      </c>
      <c r="K52" s="30">
        <f t="shared" si="10"/>
        <v>0</v>
      </c>
      <c r="L52" s="30">
        <f t="shared" si="10"/>
        <v>0</v>
      </c>
      <c r="M52" s="30">
        <f t="shared" si="10"/>
        <v>0</v>
      </c>
      <c r="N52" s="30">
        <f t="shared" si="10"/>
        <v>0</v>
      </c>
      <c r="O52" s="30">
        <f t="shared" si="10"/>
        <v>0</v>
      </c>
      <c r="P52" s="30">
        <f t="shared" si="10"/>
        <v>0</v>
      </c>
      <c r="Q52" s="30">
        <f t="shared" si="10"/>
        <v>0</v>
      </c>
      <c r="R52" s="341">
        <f>IF(ROUND((SUM(R18:R30)+R32+SUM(R35:R47)+R49),2)=ROUND(SUM(G52:Q52),2),ROUND(SUM(G52:Q52),2),"out of balance")</f>
        <v>0</v>
      </c>
      <c r="S52"/>
      <c r="T52" s="30">
        <f>T33+T51</f>
        <v>0</v>
      </c>
      <c r="U52" s="349"/>
      <c r="V52" s="2"/>
      <c r="DD52" s="597"/>
      <c r="DF52" s="597"/>
      <c r="DG52" s="251"/>
    </row>
    <row r="53" spans="1:111" x14ac:dyDescent="0.25">
      <c r="C53" s="1"/>
      <c r="D53" s="1"/>
      <c r="E53" s="1"/>
      <c r="F53" s="1"/>
      <c r="G53" s="1"/>
      <c r="H53" s="1"/>
      <c r="I53" s="1"/>
      <c r="J53" s="1"/>
      <c r="K53" s="1"/>
      <c r="L53" s="1"/>
      <c r="M53" s="1"/>
      <c r="N53" s="1"/>
      <c r="O53" s="1"/>
      <c r="P53" s="1"/>
      <c r="Q53" s="1"/>
      <c r="R53" s="440"/>
      <c r="V53" s="2"/>
      <c r="DD53" s="597"/>
      <c r="DF53" s="597"/>
      <c r="DG53" s="251"/>
    </row>
    <row r="54" spans="1:111" s="435" customFormat="1" hidden="1" outlineLevel="1" x14ac:dyDescent="0.25">
      <c r="A54" s="434"/>
      <c r="C54" s="436" t="s">
        <v>286</v>
      </c>
      <c r="D54" s="436"/>
      <c r="E54" s="436">
        <f t="shared" ref="E54:R54" si="11">E52+E33</f>
        <v>0</v>
      </c>
      <c r="F54" s="436">
        <f t="shared" si="11"/>
        <v>0</v>
      </c>
      <c r="G54" s="436">
        <f t="shared" si="11"/>
        <v>0</v>
      </c>
      <c r="H54" s="436">
        <f t="shared" si="11"/>
        <v>0</v>
      </c>
      <c r="I54" s="436">
        <f t="shared" si="11"/>
        <v>0</v>
      </c>
      <c r="J54" s="436">
        <f t="shared" si="11"/>
        <v>0</v>
      </c>
      <c r="K54" s="436">
        <f t="shared" si="11"/>
        <v>0</v>
      </c>
      <c r="L54" s="436">
        <f t="shared" si="11"/>
        <v>0</v>
      </c>
      <c r="M54" s="436">
        <f t="shared" si="11"/>
        <v>0</v>
      </c>
      <c r="N54" s="436">
        <f t="shared" si="11"/>
        <v>0</v>
      </c>
      <c r="O54" s="436">
        <f t="shared" si="11"/>
        <v>0</v>
      </c>
      <c r="P54" s="436">
        <f t="shared" si="11"/>
        <v>0</v>
      </c>
      <c r="Q54" s="436">
        <f t="shared" si="11"/>
        <v>0</v>
      </c>
      <c r="R54" s="436">
        <f t="shared" si="11"/>
        <v>0</v>
      </c>
      <c r="S54" s="436"/>
      <c r="T54" s="436">
        <f>T52+T33</f>
        <v>0</v>
      </c>
      <c r="V54" s="437"/>
      <c r="DD54" s="438"/>
      <c r="DF54" s="438"/>
      <c r="DG54" s="439"/>
    </row>
    <row r="55" spans="1:111" collapsed="1" x14ac:dyDescent="0.25">
      <c r="C55" s="88" t="s">
        <v>254</v>
      </c>
      <c r="D55" s="88"/>
      <c r="E55" s="442"/>
      <c r="F55" s="88"/>
      <c r="G55" s="88"/>
      <c r="H55" s="88"/>
      <c r="I55" s="88"/>
      <c r="J55" s="88"/>
      <c r="K55" s="88"/>
      <c r="L55" s="88"/>
      <c r="M55" s="1"/>
      <c r="N55" s="1"/>
      <c r="O55" s="1"/>
      <c r="P55" s="1"/>
      <c r="Q55" s="1"/>
      <c r="T55" s="441"/>
      <c r="V55" s="2"/>
      <c r="DD55" s="597"/>
      <c r="DF55" s="597"/>
      <c r="DG55" s="251"/>
    </row>
    <row r="56" spans="1:111" x14ac:dyDescent="0.25">
      <c r="C56" s="595" t="s">
        <v>287</v>
      </c>
      <c r="D56" s="595"/>
      <c r="E56" s="595"/>
      <c r="F56" s="595"/>
      <c r="G56" s="595"/>
      <c r="H56" s="595"/>
      <c r="I56" s="595"/>
      <c r="J56" s="595"/>
      <c r="K56" s="595"/>
      <c r="L56" s="595"/>
      <c r="M56" s="1"/>
      <c r="N56" s="1"/>
      <c r="O56" s="1"/>
      <c r="P56" s="1"/>
      <c r="Q56" s="1"/>
      <c r="T56" s="441"/>
      <c r="V56" s="2"/>
      <c r="DD56" s="597"/>
      <c r="DF56" s="597"/>
      <c r="DG56" s="251"/>
    </row>
    <row r="57" spans="1:111" x14ac:dyDescent="0.25">
      <c r="C57" s="595"/>
      <c r="D57" s="595"/>
      <c r="E57" s="595"/>
      <c r="F57" s="595"/>
      <c r="G57" s="595"/>
      <c r="H57" s="595"/>
      <c r="I57" s="595"/>
      <c r="J57" s="595"/>
      <c r="K57" s="595"/>
      <c r="L57" s="595"/>
      <c r="M57" s="1"/>
      <c r="N57" s="1"/>
      <c r="O57" s="1"/>
      <c r="P57" s="1"/>
      <c r="Q57" s="1"/>
      <c r="V57" s="2"/>
      <c r="DD57" s="597"/>
      <c r="DF57" s="597"/>
      <c r="DG57" s="251"/>
    </row>
    <row r="58" spans="1:111" x14ac:dyDescent="0.25">
      <c r="C58" s="595"/>
      <c r="D58" s="595"/>
      <c r="E58" s="595"/>
      <c r="F58" s="595"/>
      <c r="G58" s="595"/>
      <c r="H58" s="595"/>
      <c r="I58" s="595"/>
      <c r="J58" s="595"/>
      <c r="K58" s="595"/>
      <c r="L58" s="595"/>
      <c r="M58" s="1"/>
      <c r="N58" s="1"/>
      <c r="O58" s="1"/>
      <c r="P58" s="1"/>
      <c r="Q58" s="1"/>
      <c r="V58" s="2"/>
      <c r="DD58" s="597"/>
      <c r="DF58" s="597"/>
      <c r="DG58" s="251"/>
    </row>
    <row r="59" spans="1:111" x14ac:dyDescent="0.25">
      <c r="C59" s="595"/>
      <c r="D59" s="595"/>
      <c r="E59" s="595"/>
      <c r="F59" s="595"/>
      <c r="G59" s="595"/>
      <c r="H59" s="595"/>
      <c r="I59" s="595"/>
      <c r="J59" s="595"/>
      <c r="K59" s="595"/>
      <c r="L59" s="595"/>
      <c r="M59" s="1"/>
      <c r="N59" s="1"/>
      <c r="O59" s="1"/>
      <c r="P59" s="1"/>
      <c r="Q59" s="1"/>
      <c r="V59" s="2"/>
      <c r="DD59" s="597"/>
      <c r="DF59" s="597"/>
      <c r="DG59" s="251"/>
    </row>
    <row r="60" spans="1:111" x14ac:dyDescent="0.25">
      <c r="C60" s="595"/>
      <c r="D60" s="595"/>
      <c r="E60" s="595"/>
      <c r="F60" s="595"/>
      <c r="G60" s="595"/>
      <c r="H60" s="595"/>
      <c r="I60" s="595"/>
      <c r="J60" s="595"/>
      <c r="K60" s="595"/>
      <c r="L60" s="595"/>
      <c r="M60" s="1"/>
      <c r="N60" s="1"/>
      <c r="O60" s="1"/>
      <c r="P60" s="1"/>
      <c r="Q60" s="1"/>
      <c r="V60" s="2"/>
      <c r="DD60" s="597"/>
      <c r="DF60" s="597"/>
      <c r="DG60" s="251"/>
    </row>
    <row r="61" spans="1:111" x14ac:dyDescent="0.25">
      <c r="C61" s="595"/>
      <c r="D61" s="595"/>
      <c r="E61" s="595"/>
      <c r="F61" s="595"/>
      <c r="G61" s="595"/>
      <c r="H61" s="595"/>
      <c r="I61" s="595"/>
      <c r="J61" s="595"/>
      <c r="K61" s="595"/>
      <c r="L61" s="595"/>
      <c r="M61" s="1"/>
      <c r="N61" s="1"/>
      <c r="O61" s="1"/>
      <c r="P61" s="1"/>
      <c r="Q61" s="1"/>
      <c r="V61" s="2"/>
      <c r="DD61" s="597"/>
      <c r="DF61" s="597"/>
      <c r="DG61" s="251"/>
    </row>
    <row r="62" spans="1:111" x14ac:dyDescent="0.25">
      <c r="C62" s="595"/>
      <c r="D62" s="595"/>
      <c r="E62" s="595"/>
      <c r="F62" s="595"/>
      <c r="G62" s="595"/>
      <c r="H62" s="595"/>
      <c r="I62" s="595"/>
      <c r="J62" s="595"/>
      <c r="K62" s="595"/>
      <c r="L62" s="595"/>
      <c r="M62" s="1"/>
      <c r="N62" s="1"/>
      <c r="O62" s="1"/>
      <c r="P62" s="1"/>
      <c r="Q62" s="1"/>
      <c r="V62" s="2"/>
      <c r="DD62" s="597"/>
      <c r="DF62" s="597"/>
      <c r="DG62" s="251"/>
    </row>
    <row r="63" spans="1:111" x14ac:dyDescent="0.25">
      <c r="C63" s="595"/>
      <c r="D63" s="595"/>
      <c r="E63" s="595"/>
      <c r="F63" s="595"/>
      <c r="G63" s="595"/>
      <c r="H63" s="595"/>
      <c r="I63" s="595"/>
      <c r="J63" s="595"/>
      <c r="K63" s="595"/>
      <c r="L63" s="595"/>
      <c r="M63" s="1"/>
      <c r="N63" s="1"/>
      <c r="O63" s="1"/>
      <c r="P63" s="1"/>
      <c r="Q63" s="1"/>
      <c r="V63" s="2"/>
      <c r="DD63" s="597"/>
      <c r="DF63" s="597"/>
      <c r="DG63" s="251"/>
    </row>
    <row r="64" spans="1:111" x14ac:dyDescent="0.25">
      <c r="C64" s="595"/>
      <c r="D64" s="595"/>
      <c r="E64" s="595"/>
      <c r="F64" s="595"/>
      <c r="G64" s="595"/>
      <c r="H64" s="595"/>
      <c r="I64" s="595"/>
      <c r="J64" s="595"/>
      <c r="K64" s="595"/>
      <c r="L64" s="595"/>
      <c r="M64" s="1"/>
      <c r="N64" s="1"/>
      <c r="O64" s="1"/>
      <c r="P64" s="1"/>
      <c r="Q64" s="1"/>
      <c r="V64" s="2"/>
      <c r="DD64" s="597"/>
      <c r="DF64" s="597"/>
      <c r="DG64" s="251"/>
    </row>
    <row r="65" spans="3:111" x14ac:dyDescent="0.25">
      <c r="C65" s="595"/>
      <c r="D65" s="595"/>
      <c r="E65" s="595"/>
      <c r="F65" s="595"/>
      <c r="G65" s="595"/>
      <c r="H65" s="595"/>
      <c r="I65" s="595"/>
      <c r="J65" s="595"/>
      <c r="K65" s="595"/>
      <c r="L65" s="595"/>
      <c r="M65" s="1"/>
      <c r="N65" s="1"/>
      <c r="O65" s="1"/>
      <c r="P65" s="1"/>
      <c r="Q65" s="1"/>
      <c r="V65" s="2"/>
      <c r="DD65" s="597"/>
      <c r="DF65" s="597"/>
      <c r="DG65" s="251"/>
    </row>
    <row r="66" spans="3:111" x14ac:dyDescent="0.25">
      <c r="C66" s="595"/>
      <c r="D66" s="595"/>
      <c r="E66" s="595"/>
      <c r="F66" s="595"/>
      <c r="G66" s="595"/>
      <c r="H66" s="595"/>
      <c r="I66" s="595"/>
      <c r="J66" s="595"/>
      <c r="K66" s="595"/>
      <c r="L66" s="595"/>
      <c r="M66" s="1"/>
      <c r="N66" s="1"/>
      <c r="O66" s="1"/>
      <c r="P66" s="1"/>
      <c r="Q66" s="1"/>
      <c r="V66" s="2"/>
      <c r="DD66" s="597"/>
      <c r="DF66" s="597"/>
      <c r="DG66" s="251"/>
    </row>
    <row r="67" spans="3:111" x14ac:dyDescent="0.25">
      <c r="C67" s="595"/>
      <c r="D67" s="595"/>
      <c r="E67" s="595"/>
      <c r="F67" s="595"/>
      <c r="G67" s="595"/>
      <c r="H67" s="595"/>
      <c r="I67" s="595"/>
      <c r="J67" s="595"/>
      <c r="K67" s="595"/>
      <c r="L67" s="595"/>
      <c r="M67" s="1"/>
      <c r="N67" s="1"/>
      <c r="O67" s="1"/>
      <c r="P67" s="1"/>
      <c r="Q67" s="1"/>
      <c r="V67" s="2"/>
      <c r="DD67" s="597"/>
      <c r="DF67" s="597"/>
      <c r="DG67" s="251"/>
    </row>
    <row r="68" spans="3:111" x14ac:dyDescent="0.25">
      <c r="C68" s="595"/>
      <c r="D68" s="595"/>
      <c r="E68" s="595"/>
      <c r="F68" s="595"/>
      <c r="G68" s="595"/>
      <c r="H68" s="595"/>
      <c r="I68" s="595"/>
      <c r="J68" s="595"/>
      <c r="K68" s="595"/>
      <c r="L68" s="595"/>
      <c r="M68" s="1"/>
      <c r="N68" s="1"/>
      <c r="O68" s="1"/>
      <c r="P68" s="1"/>
      <c r="Q68" s="1"/>
      <c r="V68" s="2"/>
      <c r="DD68" s="597"/>
      <c r="DF68" s="597"/>
      <c r="DG68" s="251"/>
    </row>
    <row r="69" spans="3:111" x14ac:dyDescent="0.25">
      <c r="C69" s="595"/>
      <c r="D69" s="595"/>
      <c r="E69" s="595"/>
      <c r="F69" s="595"/>
      <c r="G69" s="595"/>
      <c r="H69" s="595"/>
      <c r="I69" s="595"/>
      <c r="J69" s="595"/>
      <c r="K69" s="595"/>
      <c r="L69" s="595"/>
      <c r="M69" s="1"/>
      <c r="N69" s="1"/>
      <c r="O69" s="1"/>
      <c r="P69" s="1"/>
      <c r="Q69" s="1"/>
      <c r="V69" s="2"/>
      <c r="DD69" s="597"/>
      <c r="DF69" s="597"/>
      <c r="DG69" s="251"/>
    </row>
    <row r="70" spans="3:111" x14ac:dyDescent="0.25">
      <c r="C70" s="595"/>
      <c r="D70" s="595"/>
      <c r="E70" s="595"/>
      <c r="F70" s="595"/>
      <c r="G70" s="595"/>
      <c r="H70" s="595"/>
      <c r="I70" s="595"/>
      <c r="J70" s="595"/>
      <c r="K70" s="595"/>
      <c r="L70" s="595"/>
      <c r="M70" s="1"/>
      <c r="N70" s="1"/>
      <c r="O70" s="1"/>
      <c r="P70" s="1"/>
      <c r="Q70" s="1"/>
      <c r="V70" s="2"/>
      <c r="DD70" s="597"/>
      <c r="DF70" s="597"/>
      <c r="DG70" s="251"/>
    </row>
    <row r="71" spans="3:111" x14ac:dyDescent="0.25">
      <c r="C71" s="595"/>
      <c r="D71" s="595"/>
      <c r="E71" s="595"/>
      <c r="F71" s="595"/>
      <c r="G71" s="595"/>
      <c r="H71" s="595"/>
      <c r="I71" s="595"/>
      <c r="J71" s="595"/>
      <c r="K71" s="595"/>
      <c r="L71" s="595"/>
      <c r="M71" s="1"/>
      <c r="N71" s="1"/>
      <c r="O71" s="1"/>
      <c r="P71" s="1"/>
      <c r="Q71" s="1"/>
      <c r="V71" s="2"/>
      <c r="DD71" s="597"/>
      <c r="DF71" s="597"/>
      <c r="DG71" s="251"/>
    </row>
    <row r="72" spans="3:111" x14ac:dyDescent="0.25">
      <c r="C72" s="595"/>
      <c r="D72" s="595"/>
      <c r="E72" s="595"/>
      <c r="F72" s="595"/>
      <c r="G72" s="595"/>
      <c r="H72" s="595"/>
      <c r="I72" s="595"/>
      <c r="J72" s="595"/>
      <c r="K72" s="595"/>
      <c r="L72" s="595"/>
      <c r="M72" s="1"/>
      <c r="N72" s="1"/>
      <c r="O72" s="1"/>
      <c r="P72" s="1"/>
      <c r="Q72" s="1"/>
      <c r="V72" s="2"/>
      <c r="DD72" s="597"/>
      <c r="DF72" s="597"/>
      <c r="DG72" s="251"/>
    </row>
    <row r="73" spans="3:111" x14ac:dyDescent="0.25">
      <c r="C73" s="595"/>
      <c r="D73" s="595"/>
      <c r="E73" s="595"/>
      <c r="F73" s="595"/>
      <c r="G73" s="595"/>
      <c r="H73" s="595"/>
      <c r="I73" s="595"/>
      <c r="J73" s="595"/>
      <c r="K73" s="595"/>
      <c r="L73" s="595"/>
      <c r="M73" s="1"/>
      <c r="N73" s="1"/>
      <c r="O73" s="1"/>
      <c r="P73" s="1"/>
      <c r="Q73" s="1"/>
      <c r="V73" s="2"/>
      <c r="DD73" s="597"/>
      <c r="DF73" s="597"/>
      <c r="DG73" s="251"/>
    </row>
    <row r="74" spans="3:111" x14ac:dyDescent="0.25">
      <c r="C74" s="88">
        <v>3</v>
      </c>
      <c r="D74" s="88"/>
      <c r="E74" s="88"/>
      <c r="F74" s="88"/>
      <c r="G74" s="88"/>
      <c r="H74" s="88"/>
      <c r="I74" s="88"/>
      <c r="J74" s="88"/>
      <c r="K74" s="88"/>
      <c r="L74" s="88"/>
      <c r="M74" s="1"/>
      <c r="N74" s="1"/>
      <c r="O74" s="1"/>
      <c r="P74" s="1"/>
      <c r="Q74" s="1"/>
      <c r="V74" s="2"/>
      <c r="DD74" s="597"/>
      <c r="DF74" s="597"/>
      <c r="DG74" s="251"/>
    </row>
    <row r="75" spans="3:111" x14ac:dyDescent="0.25">
      <c r="C75" s="595" t="s">
        <v>287</v>
      </c>
      <c r="D75" s="595"/>
      <c r="E75" s="595"/>
      <c r="F75" s="595"/>
      <c r="G75" s="595"/>
      <c r="H75" s="595"/>
      <c r="I75" s="595"/>
      <c r="J75" s="595"/>
      <c r="K75" s="595"/>
      <c r="L75" s="595"/>
      <c r="M75" s="595"/>
      <c r="N75" s="595"/>
      <c r="O75" s="595"/>
      <c r="P75" s="595"/>
      <c r="Q75" s="595"/>
      <c r="V75" s="2"/>
      <c r="DD75" s="597"/>
      <c r="DF75" s="597"/>
      <c r="DG75" s="251"/>
    </row>
    <row r="76" spans="3:111" x14ac:dyDescent="0.25">
      <c r="C76" s="595"/>
      <c r="D76" s="595"/>
      <c r="E76" s="595"/>
      <c r="F76" s="595"/>
      <c r="G76" s="595"/>
      <c r="H76" s="595"/>
      <c r="I76" s="595"/>
      <c r="J76" s="595"/>
      <c r="K76" s="595"/>
      <c r="L76" s="595"/>
      <c r="M76" s="1"/>
      <c r="N76" s="1"/>
      <c r="O76" s="1"/>
      <c r="P76" s="1"/>
      <c r="Q76" s="1"/>
      <c r="V76" s="2"/>
      <c r="DD76" s="597"/>
      <c r="DF76" s="597"/>
      <c r="DG76" s="251"/>
    </row>
    <row r="77" spans="3:111" x14ac:dyDescent="0.25">
      <c r="C77" s="595"/>
      <c r="D77" s="595"/>
      <c r="E77" s="595"/>
      <c r="F77" s="595"/>
      <c r="G77" s="595"/>
      <c r="H77" s="595"/>
      <c r="I77" s="595"/>
      <c r="J77" s="595"/>
      <c r="K77" s="595"/>
      <c r="L77" s="595"/>
      <c r="M77" s="1"/>
      <c r="N77" s="1"/>
      <c r="O77" s="1"/>
      <c r="P77" s="1"/>
      <c r="Q77" s="1"/>
      <c r="V77" s="2"/>
      <c r="DD77" s="597"/>
      <c r="DF77" s="597"/>
      <c r="DG77" s="251"/>
    </row>
    <row r="78" spans="3:111" x14ac:dyDescent="0.25">
      <c r="C78" s="595"/>
      <c r="D78" s="595"/>
      <c r="E78" s="595"/>
      <c r="F78" s="595"/>
      <c r="G78" s="595"/>
      <c r="H78" s="595"/>
      <c r="I78" s="595"/>
      <c r="J78" s="595"/>
      <c r="K78" s="595"/>
      <c r="L78" s="595"/>
      <c r="M78" s="1"/>
      <c r="N78" s="1"/>
      <c r="O78" s="1"/>
      <c r="P78" s="1"/>
      <c r="Q78" s="1"/>
      <c r="V78" s="2"/>
      <c r="DD78" s="597"/>
      <c r="DF78" s="597"/>
      <c r="DG78" s="251"/>
    </row>
    <row r="79" spans="3:111" x14ac:dyDescent="0.25">
      <c r="C79" s="595"/>
      <c r="D79" s="595"/>
      <c r="E79" s="595"/>
      <c r="F79" s="595"/>
      <c r="G79" s="595"/>
      <c r="H79" s="595"/>
      <c r="I79" s="595"/>
      <c r="J79" s="595"/>
      <c r="K79" s="595"/>
      <c r="L79" s="595"/>
      <c r="M79" s="1"/>
      <c r="N79" s="1"/>
      <c r="O79" s="1"/>
      <c r="P79" s="1"/>
      <c r="Q79" s="1"/>
      <c r="V79" s="2"/>
      <c r="DD79" s="597"/>
      <c r="DF79" s="597"/>
      <c r="DG79" s="251"/>
    </row>
    <row r="80" spans="3:111" x14ac:dyDescent="0.25">
      <c r="C80" s="595"/>
      <c r="D80" s="595"/>
      <c r="E80" s="595"/>
      <c r="F80" s="595"/>
      <c r="G80" s="595"/>
      <c r="H80" s="595"/>
      <c r="I80" s="595"/>
      <c r="J80" s="595"/>
      <c r="K80" s="595"/>
      <c r="L80" s="595"/>
      <c r="M80" s="1"/>
      <c r="N80" s="1"/>
      <c r="O80" s="1"/>
      <c r="P80" s="1"/>
      <c r="Q80" s="1"/>
      <c r="V80" s="2"/>
      <c r="DD80" s="597"/>
      <c r="DF80" s="597"/>
      <c r="DG80" s="251"/>
    </row>
    <row r="81" spans="3:111" x14ac:dyDescent="0.25">
      <c r="C81" s="595"/>
      <c r="D81" s="595"/>
      <c r="E81" s="595"/>
      <c r="F81" s="595"/>
      <c r="G81" s="595"/>
      <c r="H81" s="595"/>
      <c r="I81" s="595"/>
      <c r="J81" s="595"/>
      <c r="K81" s="595"/>
      <c r="L81" s="595"/>
      <c r="M81" s="1"/>
      <c r="N81" s="1"/>
      <c r="O81" s="1"/>
      <c r="P81" s="1"/>
      <c r="Q81" s="1"/>
      <c r="V81" s="2"/>
      <c r="DD81" s="597"/>
      <c r="DF81" s="597"/>
      <c r="DG81" s="251"/>
    </row>
    <row r="82" spans="3:111" x14ac:dyDescent="0.25">
      <c r="C82" s="595"/>
      <c r="D82" s="595"/>
      <c r="E82" s="595"/>
      <c r="F82" s="595"/>
      <c r="G82" s="595"/>
      <c r="H82" s="595"/>
      <c r="I82" s="595"/>
      <c r="J82" s="595"/>
      <c r="K82" s="595"/>
      <c r="L82" s="595"/>
      <c r="M82" s="1"/>
      <c r="N82" s="1"/>
      <c r="O82" s="1"/>
      <c r="P82" s="1"/>
      <c r="Q82" s="1"/>
      <c r="V82" s="2"/>
      <c r="DD82" s="597"/>
      <c r="DF82" s="597"/>
      <c r="DG82" s="251"/>
    </row>
    <row r="83" spans="3:111" x14ac:dyDescent="0.25">
      <c r="C83" s="595"/>
      <c r="D83" s="595"/>
      <c r="E83" s="595"/>
      <c r="F83" s="595"/>
      <c r="G83" s="595"/>
      <c r="H83" s="595"/>
      <c r="I83" s="595"/>
      <c r="J83" s="595"/>
      <c r="K83" s="595"/>
      <c r="L83" s="595"/>
      <c r="M83" s="1"/>
      <c r="N83" s="1"/>
      <c r="O83" s="1"/>
      <c r="P83" s="1"/>
      <c r="Q83" s="1"/>
      <c r="V83" s="2"/>
      <c r="DD83" s="597"/>
      <c r="DF83" s="597"/>
      <c r="DG83" s="251"/>
    </row>
    <row r="84" spans="3:111" x14ac:dyDescent="0.25">
      <c r="C84" s="595"/>
      <c r="D84" s="595"/>
      <c r="E84" s="595"/>
      <c r="F84" s="595"/>
      <c r="G84" s="595"/>
      <c r="H84" s="595"/>
      <c r="I84" s="595"/>
      <c r="J84" s="595"/>
      <c r="K84" s="595"/>
      <c r="L84" s="595"/>
      <c r="M84" s="1"/>
      <c r="N84" s="1"/>
      <c r="O84" s="1"/>
      <c r="P84" s="1"/>
      <c r="Q84" s="1"/>
      <c r="V84" s="2"/>
      <c r="DD84" s="597"/>
      <c r="DF84" s="597"/>
      <c r="DG84" s="251"/>
    </row>
    <row r="85" spans="3:111" x14ac:dyDescent="0.25">
      <c r="C85" s="595"/>
      <c r="D85" s="595"/>
      <c r="E85" s="595"/>
      <c r="F85" s="595"/>
      <c r="G85" s="595"/>
      <c r="H85" s="595"/>
      <c r="I85" s="595"/>
      <c r="J85" s="595"/>
      <c r="K85" s="595"/>
      <c r="L85" s="595"/>
      <c r="M85" s="1"/>
      <c r="N85" s="1"/>
      <c r="O85" s="1"/>
      <c r="P85" s="1"/>
      <c r="Q85" s="1"/>
      <c r="V85" s="2"/>
      <c r="DD85" s="597"/>
      <c r="DF85" s="597"/>
      <c r="DG85" s="251"/>
    </row>
    <row r="86" spans="3:111" x14ac:dyDescent="0.25">
      <c r="C86" s="595"/>
      <c r="D86" s="595"/>
      <c r="E86" s="595"/>
      <c r="F86" s="595"/>
      <c r="G86" s="595"/>
      <c r="H86" s="595"/>
      <c r="I86" s="595"/>
      <c r="J86" s="595"/>
      <c r="K86" s="595"/>
      <c r="L86" s="595"/>
      <c r="M86" s="1"/>
      <c r="N86" s="1"/>
      <c r="O86" s="1"/>
      <c r="P86" s="1"/>
      <c r="Q86" s="1"/>
      <c r="V86" s="2"/>
      <c r="DD86" s="597"/>
      <c r="DF86" s="597"/>
      <c r="DG86" s="251"/>
    </row>
    <row r="87" spans="3:111" x14ac:dyDescent="0.25">
      <c r="C87" s="595"/>
      <c r="D87" s="595"/>
      <c r="E87" s="595"/>
      <c r="F87" s="595"/>
      <c r="G87" s="595"/>
      <c r="H87" s="595"/>
      <c r="I87" s="595"/>
      <c r="J87" s="595"/>
      <c r="K87" s="595"/>
      <c r="L87" s="595"/>
      <c r="M87" s="1"/>
      <c r="N87" s="1"/>
      <c r="O87" s="1"/>
      <c r="P87" s="1"/>
      <c r="Q87" s="1"/>
      <c r="V87" s="2"/>
      <c r="DD87" s="597"/>
      <c r="DF87" s="597"/>
      <c r="DG87" s="251"/>
    </row>
    <row r="88" spans="3:111" x14ac:dyDescent="0.25">
      <c r="C88" s="595"/>
      <c r="D88" s="595"/>
      <c r="E88" s="595"/>
      <c r="F88" s="595"/>
      <c r="G88" s="595"/>
      <c r="H88" s="595"/>
      <c r="I88" s="595"/>
      <c r="J88" s="595"/>
      <c r="K88" s="595"/>
      <c r="L88" s="595"/>
      <c r="M88" s="1"/>
      <c r="N88" s="1"/>
      <c r="O88" s="1"/>
      <c r="P88" s="1"/>
      <c r="Q88" s="1"/>
      <c r="V88" s="2"/>
      <c r="DD88" s="597"/>
      <c r="DF88" s="597"/>
      <c r="DG88" s="251"/>
    </row>
    <row r="89" spans="3:111" x14ac:dyDescent="0.25">
      <c r="C89" s="595"/>
      <c r="D89" s="595"/>
      <c r="E89" s="595"/>
      <c r="F89" s="595"/>
      <c r="G89" s="595"/>
      <c r="H89" s="595"/>
      <c r="I89" s="595"/>
      <c r="J89" s="595"/>
      <c r="K89" s="595"/>
      <c r="L89" s="595"/>
      <c r="M89" s="1"/>
      <c r="N89" s="1"/>
      <c r="O89" s="1"/>
      <c r="P89" s="1"/>
      <c r="Q89" s="1"/>
      <c r="V89" s="2"/>
      <c r="DD89" s="597"/>
      <c r="DF89" s="597"/>
      <c r="DG89" s="251"/>
    </row>
    <row r="90" spans="3:111" x14ac:dyDescent="0.25">
      <c r="C90" s="595"/>
      <c r="D90" s="595"/>
      <c r="E90" s="595"/>
      <c r="F90" s="595"/>
      <c r="G90" s="595"/>
      <c r="H90" s="595"/>
      <c r="I90" s="595"/>
      <c r="J90" s="595"/>
      <c r="K90" s="595"/>
      <c r="L90" s="595"/>
      <c r="M90" s="1"/>
      <c r="N90" s="1"/>
      <c r="O90" s="1"/>
      <c r="P90" s="1"/>
      <c r="Q90" s="1"/>
      <c r="V90" s="2"/>
      <c r="DD90" s="597"/>
      <c r="DF90" s="597"/>
      <c r="DG90" s="251"/>
    </row>
    <row r="91" spans="3:111" x14ac:dyDescent="0.25">
      <c r="C91" s="595"/>
      <c r="D91" s="595"/>
      <c r="E91" s="595"/>
      <c r="F91" s="595"/>
      <c r="G91" s="595"/>
      <c r="H91" s="595"/>
      <c r="I91" s="595"/>
      <c r="J91" s="595"/>
      <c r="K91" s="595"/>
      <c r="L91" s="595"/>
      <c r="M91" s="1"/>
      <c r="N91" s="1"/>
      <c r="O91" s="1"/>
      <c r="P91" s="1"/>
      <c r="Q91" s="1"/>
      <c r="V91" s="2"/>
      <c r="DD91" s="597"/>
      <c r="DF91" s="597"/>
      <c r="DG91" s="251"/>
    </row>
    <row r="92" spans="3:111" x14ac:dyDescent="0.25">
      <c r="C92" s="595"/>
      <c r="D92" s="595"/>
      <c r="E92" s="595"/>
      <c r="F92" s="595"/>
      <c r="G92" s="595"/>
      <c r="H92" s="595"/>
      <c r="I92" s="595"/>
      <c r="J92" s="595"/>
      <c r="K92" s="595"/>
      <c r="L92" s="595"/>
      <c r="M92" s="1"/>
      <c r="N92" s="1"/>
      <c r="O92" s="1"/>
      <c r="P92" s="1"/>
      <c r="Q92" s="1"/>
      <c r="V92" s="2"/>
      <c r="DD92" s="597"/>
      <c r="DF92" s="597"/>
      <c r="DG92" s="251"/>
    </row>
    <row r="93" spans="3:111" x14ac:dyDescent="0.25">
      <c r="C93" s="595"/>
      <c r="D93" s="595"/>
      <c r="E93" s="595"/>
      <c r="F93" s="595"/>
      <c r="G93" s="595"/>
      <c r="H93" s="595"/>
      <c r="I93" s="595"/>
      <c r="J93" s="595"/>
      <c r="K93" s="595"/>
      <c r="L93" s="595"/>
      <c r="M93" s="1"/>
      <c r="N93" s="1"/>
      <c r="O93" s="1"/>
      <c r="P93" s="1"/>
      <c r="Q93" s="1"/>
      <c r="V93" s="2"/>
      <c r="DD93" s="597"/>
      <c r="DF93" s="597"/>
      <c r="DG93" s="251"/>
    </row>
    <row r="94" spans="3:111" x14ac:dyDescent="0.25">
      <c r="C94" s="595"/>
      <c r="D94" s="595"/>
      <c r="E94" s="595"/>
      <c r="F94" s="595"/>
      <c r="G94" s="595"/>
      <c r="H94" s="595"/>
      <c r="I94" s="595"/>
      <c r="J94" s="595"/>
      <c r="K94" s="595"/>
      <c r="L94" s="595"/>
      <c r="M94" s="1"/>
      <c r="N94" s="1"/>
      <c r="O94" s="1"/>
      <c r="P94" s="1"/>
      <c r="Q94" s="1"/>
      <c r="V94" s="2"/>
      <c r="DD94" s="597"/>
      <c r="DF94" s="597"/>
      <c r="DG94" s="251"/>
    </row>
    <row r="95" spans="3:111" x14ac:dyDescent="0.25">
      <c r="C95" s="595"/>
      <c r="D95" s="595"/>
      <c r="E95" s="595"/>
      <c r="F95" s="595"/>
      <c r="G95" s="595"/>
      <c r="H95" s="595"/>
      <c r="I95" s="595"/>
      <c r="J95" s="595"/>
      <c r="K95" s="595"/>
      <c r="L95" s="595"/>
      <c r="M95" s="1"/>
      <c r="N95" s="1"/>
      <c r="O95" s="1"/>
      <c r="P95" s="1"/>
      <c r="Q95" s="1"/>
      <c r="V95" s="2"/>
      <c r="DD95" s="597"/>
      <c r="DF95" s="597"/>
      <c r="DG95" s="251"/>
    </row>
    <row r="96" spans="3:111" x14ac:dyDescent="0.25">
      <c r="C96" s="595"/>
      <c r="D96" s="595"/>
      <c r="E96" s="595"/>
      <c r="F96" s="595"/>
      <c r="G96" s="595"/>
      <c r="H96" s="595"/>
      <c r="I96" s="595"/>
      <c r="J96" s="595"/>
      <c r="K96" s="595"/>
      <c r="L96" s="595"/>
      <c r="M96" s="1"/>
      <c r="N96" s="1"/>
      <c r="O96" s="1"/>
      <c r="P96" s="1"/>
      <c r="Q96" s="1"/>
      <c r="V96" s="2"/>
      <c r="DD96" s="597"/>
      <c r="DF96" s="597"/>
      <c r="DG96" s="251"/>
    </row>
    <row r="97" spans="3:111" x14ac:dyDescent="0.25">
      <c r="C97" s="595"/>
      <c r="D97" s="595"/>
      <c r="E97" s="595"/>
      <c r="F97" s="595"/>
      <c r="G97" s="595"/>
      <c r="H97" s="595"/>
      <c r="I97" s="595"/>
      <c r="J97" s="595"/>
      <c r="K97" s="595"/>
      <c r="L97" s="595"/>
      <c r="M97" s="1"/>
      <c r="N97" s="1"/>
      <c r="O97" s="1"/>
      <c r="P97" s="1"/>
      <c r="Q97" s="1"/>
      <c r="V97" s="2"/>
      <c r="DD97" s="597"/>
      <c r="DF97" s="597"/>
      <c r="DG97" s="251"/>
    </row>
    <row r="98" spans="3:111" x14ac:dyDescent="0.25">
      <c r="C98" s="88" t="s">
        <v>257</v>
      </c>
      <c r="D98" s="88"/>
      <c r="E98" s="88"/>
      <c r="F98" s="88"/>
      <c r="G98" s="88"/>
      <c r="H98" s="88"/>
      <c r="I98" s="88"/>
      <c r="J98" s="88"/>
      <c r="K98" s="88"/>
      <c r="L98" s="88"/>
      <c r="M98" s="1"/>
      <c r="N98" s="1"/>
      <c r="O98" s="1"/>
      <c r="P98" s="1"/>
      <c r="Q98" s="1"/>
      <c r="DD98" s="597"/>
      <c r="DF98" s="597"/>
      <c r="DG98" s="251"/>
    </row>
    <row r="99" spans="3:111" x14ac:dyDescent="0.25">
      <c r="C99" s="595" t="s">
        <v>288</v>
      </c>
      <c r="D99" s="595"/>
      <c r="E99" s="595"/>
      <c r="F99" s="595"/>
      <c r="G99" s="595"/>
      <c r="H99" s="595"/>
      <c r="I99" s="595"/>
      <c r="J99" s="595"/>
      <c r="K99" s="595"/>
      <c r="L99" s="595"/>
      <c r="M99" s="1"/>
      <c r="N99" s="1"/>
      <c r="O99" s="1"/>
      <c r="P99" s="1"/>
      <c r="Q99" s="1"/>
      <c r="DD99" s="597"/>
      <c r="DF99" s="597"/>
      <c r="DG99" s="251"/>
    </row>
    <row r="100" spans="3:111" x14ac:dyDescent="0.25">
      <c r="C100" s="595"/>
      <c r="D100" s="595"/>
      <c r="E100" s="595"/>
      <c r="F100" s="595"/>
      <c r="G100" s="595"/>
      <c r="H100" s="595"/>
      <c r="I100" s="595"/>
      <c r="J100" s="595"/>
      <c r="K100" s="595"/>
      <c r="L100" s="595"/>
      <c r="M100" s="1"/>
      <c r="N100" s="1"/>
      <c r="O100" s="1"/>
      <c r="P100" s="1"/>
      <c r="Q100" s="1"/>
      <c r="V100" s="2"/>
      <c r="DD100" s="597"/>
      <c r="DF100" s="597"/>
      <c r="DG100" s="251"/>
    </row>
    <row r="101" spans="3:111" x14ac:dyDescent="0.25">
      <c r="C101" s="595"/>
      <c r="D101" s="595"/>
      <c r="E101" s="595"/>
      <c r="F101" s="595"/>
      <c r="G101" s="595"/>
      <c r="H101" s="595"/>
      <c r="I101" s="595"/>
      <c r="J101" s="595"/>
      <c r="K101" s="595"/>
      <c r="L101" s="595"/>
      <c r="M101" s="1"/>
      <c r="N101" s="1"/>
      <c r="O101" s="1"/>
      <c r="P101" s="1"/>
      <c r="Q101" s="1"/>
      <c r="V101" s="2"/>
      <c r="DD101" s="597"/>
      <c r="DF101" s="597"/>
      <c r="DG101" s="251"/>
    </row>
    <row r="102" spans="3:111" x14ac:dyDescent="0.25">
      <c r="C102" s="595"/>
      <c r="D102" s="595"/>
      <c r="E102" s="595"/>
      <c r="F102" s="595"/>
      <c r="G102" s="595"/>
      <c r="H102" s="595"/>
      <c r="I102" s="595"/>
      <c r="J102" s="595"/>
      <c r="K102" s="595"/>
      <c r="L102" s="595"/>
      <c r="M102" s="1"/>
      <c r="N102" s="1"/>
      <c r="O102" s="1"/>
      <c r="P102" s="1"/>
      <c r="Q102" s="1"/>
      <c r="V102" s="2"/>
      <c r="DD102" s="597"/>
      <c r="DF102" s="597"/>
      <c r="DG102" s="251"/>
    </row>
    <row r="103" spans="3:111" x14ac:dyDescent="0.25">
      <c r="C103" s="595"/>
      <c r="D103" s="595"/>
      <c r="E103" s="595"/>
      <c r="F103" s="595"/>
      <c r="G103" s="595"/>
      <c r="H103" s="595"/>
      <c r="I103" s="595"/>
      <c r="J103" s="595"/>
      <c r="K103" s="595"/>
      <c r="L103" s="595"/>
      <c r="M103" s="1"/>
      <c r="N103" s="1"/>
      <c r="O103" s="1"/>
      <c r="P103" s="1"/>
      <c r="Q103" s="1"/>
      <c r="V103" s="2"/>
      <c r="DD103" s="597"/>
      <c r="DF103" s="597"/>
      <c r="DG103" s="251"/>
    </row>
    <row r="104" spans="3:111" x14ac:dyDescent="0.25">
      <c r="C104" s="595"/>
      <c r="D104" s="595"/>
      <c r="E104" s="595"/>
      <c r="F104" s="595"/>
      <c r="G104" s="595"/>
      <c r="H104" s="595"/>
      <c r="I104" s="595"/>
      <c r="J104" s="595"/>
      <c r="K104" s="595"/>
      <c r="L104" s="595"/>
      <c r="M104" s="1"/>
      <c r="N104" s="1"/>
      <c r="O104" s="1"/>
      <c r="P104" s="1"/>
      <c r="Q104" s="1"/>
      <c r="V104" s="2"/>
      <c r="DD104" s="597"/>
      <c r="DF104" s="597"/>
      <c r="DG104" s="251"/>
    </row>
    <row r="105" spans="3:111" x14ac:dyDescent="0.25">
      <c r="C105" s="595"/>
      <c r="D105" s="595"/>
      <c r="E105" s="595"/>
      <c r="F105" s="595"/>
      <c r="G105" s="595"/>
      <c r="H105" s="595"/>
      <c r="I105" s="595"/>
      <c r="J105" s="595"/>
      <c r="K105" s="595"/>
      <c r="L105" s="595"/>
      <c r="M105" s="1"/>
      <c r="N105" s="1"/>
      <c r="O105" s="1"/>
      <c r="P105" s="1"/>
      <c r="Q105" s="1"/>
      <c r="V105" s="2"/>
      <c r="DD105" s="597"/>
      <c r="DF105" s="597"/>
      <c r="DG105" s="251"/>
    </row>
    <row r="106" spans="3:111" x14ac:dyDescent="0.25">
      <c r="C106" s="595"/>
      <c r="D106" s="595"/>
      <c r="E106" s="595"/>
      <c r="F106" s="595"/>
      <c r="G106" s="595"/>
      <c r="H106" s="595"/>
      <c r="I106" s="595"/>
      <c r="J106" s="595"/>
      <c r="K106" s="595"/>
      <c r="L106" s="595"/>
      <c r="M106" s="1"/>
      <c r="N106" s="1"/>
      <c r="O106" s="1"/>
      <c r="P106" s="1"/>
      <c r="Q106" s="1"/>
      <c r="V106" s="2"/>
      <c r="DD106" s="597"/>
      <c r="DF106" s="597"/>
      <c r="DG106" s="251"/>
    </row>
    <row r="107" spans="3:111" x14ac:dyDescent="0.25">
      <c r="C107" s="595"/>
      <c r="D107" s="595"/>
      <c r="E107" s="595"/>
      <c r="F107" s="595"/>
      <c r="G107" s="595"/>
      <c r="H107" s="595"/>
      <c r="I107" s="595"/>
      <c r="J107" s="595"/>
      <c r="K107" s="595"/>
      <c r="L107" s="595"/>
      <c r="M107" s="1"/>
      <c r="N107" s="1"/>
      <c r="O107" s="1"/>
      <c r="P107" s="1"/>
      <c r="Q107" s="1"/>
      <c r="V107" s="2"/>
      <c r="DD107" s="597"/>
      <c r="DF107" s="597"/>
      <c r="DG107" s="251"/>
    </row>
    <row r="108" spans="3:111" x14ac:dyDescent="0.25">
      <c r="C108" s="595"/>
      <c r="D108" s="595"/>
      <c r="E108" s="595"/>
      <c r="F108" s="595"/>
      <c r="G108" s="595"/>
      <c r="H108" s="595"/>
      <c r="I108" s="595"/>
      <c r="J108" s="595"/>
      <c r="K108" s="595"/>
      <c r="L108" s="595"/>
      <c r="M108" s="1"/>
      <c r="N108" s="1"/>
      <c r="O108" s="1"/>
      <c r="P108" s="1"/>
      <c r="Q108" s="1"/>
      <c r="V108" s="2"/>
      <c r="DD108" s="597"/>
      <c r="DF108" s="597"/>
      <c r="DG108" s="251"/>
    </row>
    <row r="109" spans="3:111" x14ac:dyDescent="0.25">
      <c r="C109" s="595"/>
      <c r="D109" s="595"/>
      <c r="E109" s="595"/>
      <c r="F109" s="595"/>
      <c r="G109" s="595"/>
      <c r="H109" s="595"/>
      <c r="I109" s="595"/>
      <c r="J109" s="595"/>
      <c r="K109" s="595"/>
      <c r="L109" s="595"/>
      <c r="M109" s="1"/>
      <c r="N109" s="1"/>
      <c r="O109" s="1"/>
      <c r="P109" s="1"/>
      <c r="Q109" s="1"/>
      <c r="V109" s="2"/>
      <c r="DD109" s="597"/>
      <c r="DF109" s="597"/>
      <c r="DG109" s="251"/>
    </row>
    <row r="110" spans="3:111" x14ac:dyDescent="0.25">
      <c r="C110" s="595"/>
      <c r="D110" s="595"/>
      <c r="E110" s="595"/>
      <c r="F110" s="595"/>
      <c r="G110" s="595"/>
      <c r="H110" s="595"/>
      <c r="I110" s="595"/>
      <c r="J110" s="595"/>
      <c r="K110" s="595"/>
      <c r="L110" s="595"/>
      <c r="M110" s="1"/>
      <c r="N110" s="1"/>
      <c r="O110" s="1"/>
      <c r="P110" s="1"/>
      <c r="Q110" s="1"/>
      <c r="V110" s="2"/>
      <c r="DD110" s="597"/>
      <c r="DF110" s="597"/>
      <c r="DG110" s="251"/>
    </row>
    <row r="111" spans="3:111" x14ac:dyDescent="0.25">
      <c r="C111" s="595"/>
      <c r="D111" s="595"/>
      <c r="E111" s="595"/>
      <c r="F111" s="595"/>
      <c r="G111" s="595"/>
      <c r="H111" s="595"/>
      <c r="I111" s="595"/>
      <c r="J111" s="595"/>
      <c r="K111" s="595"/>
      <c r="L111" s="595"/>
      <c r="M111" s="1"/>
      <c r="N111" s="1"/>
      <c r="O111" s="1"/>
      <c r="P111" s="1"/>
      <c r="Q111" s="1"/>
      <c r="V111" s="2"/>
      <c r="DD111" s="597"/>
      <c r="DF111" s="597"/>
      <c r="DG111" s="251"/>
    </row>
    <row r="112" spans="3:111" x14ac:dyDescent="0.25">
      <c r="C112" s="595"/>
      <c r="D112" s="595"/>
      <c r="E112" s="595"/>
      <c r="F112" s="595"/>
      <c r="G112" s="595"/>
      <c r="H112" s="595"/>
      <c r="I112" s="595"/>
      <c r="J112" s="595"/>
      <c r="K112" s="595"/>
      <c r="L112" s="595"/>
      <c r="M112" s="1"/>
      <c r="N112" s="1"/>
      <c r="O112" s="1"/>
      <c r="P112" s="1"/>
      <c r="Q112" s="1"/>
      <c r="V112" s="2"/>
      <c r="DD112" s="597"/>
      <c r="DF112" s="597"/>
      <c r="DG112" s="251"/>
    </row>
    <row r="113" spans="3:111" x14ac:dyDescent="0.25">
      <c r="C113" s="595"/>
      <c r="D113" s="595"/>
      <c r="E113" s="595"/>
      <c r="F113" s="595"/>
      <c r="G113" s="595"/>
      <c r="H113" s="595"/>
      <c r="I113" s="595"/>
      <c r="J113" s="595"/>
      <c r="K113" s="595"/>
      <c r="L113" s="595"/>
      <c r="M113" s="1"/>
      <c r="N113" s="1"/>
      <c r="O113" s="1"/>
      <c r="P113" s="1"/>
      <c r="Q113" s="1"/>
      <c r="V113" s="2"/>
      <c r="DD113" s="597"/>
      <c r="DF113" s="597"/>
      <c r="DG113" s="251"/>
    </row>
    <row r="114" spans="3:111" x14ac:dyDescent="0.25">
      <c r="C114" s="595"/>
      <c r="D114" s="595"/>
      <c r="E114" s="595"/>
      <c r="F114" s="595"/>
      <c r="G114" s="595"/>
      <c r="H114" s="595"/>
      <c r="I114" s="595"/>
      <c r="J114" s="595"/>
      <c r="K114" s="595"/>
      <c r="L114" s="595"/>
      <c r="M114" s="1"/>
      <c r="N114" s="1"/>
      <c r="O114" s="1"/>
      <c r="P114" s="1"/>
      <c r="Q114" s="1"/>
      <c r="V114" s="2"/>
      <c r="DD114" s="597"/>
      <c r="DF114" s="597"/>
      <c r="DG114" s="251"/>
    </row>
    <row r="115" spans="3:111" x14ac:dyDescent="0.25">
      <c r="C115" s="595"/>
      <c r="D115" s="595"/>
      <c r="E115" s="595"/>
      <c r="F115" s="595"/>
      <c r="G115" s="595"/>
      <c r="H115" s="595"/>
      <c r="I115" s="595"/>
      <c r="J115" s="595"/>
      <c r="K115" s="595"/>
      <c r="L115" s="595"/>
      <c r="M115" s="1"/>
      <c r="N115" s="1"/>
      <c r="O115" s="1"/>
      <c r="P115" s="1"/>
      <c r="Q115" s="1"/>
      <c r="V115" s="2"/>
      <c r="DD115" s="597"/>
      <c r="DF115" s="597"/>
      <c r="DG115" s="251"/>
    </row>
    <row r="116" spans="3:111" x14ac:dyDescent="0.25">
      <c r="C116" s="595"/>
      <c r="D116" s="595"/>
      <c r="E116" s="595"/>
      <c r="F116" s="595"/>
      <c r="G116" s="595"/>
      <c r="H116" s="595"/>
      <c r="I116" s="595"/>
      <c r="J116" s="595"/>
      <c r="K116" s="595"/>
      <c r="L116" s="595"/>
      <c r="M116" s="1"/>
      <c r="N116" s="1"/>
      <c r="O116" s="1"/>
      <c r="P116" s="1"/>
      <c r="Q116" s="1"/>
      <c r="V116" s="2"/>
      <c r="DD116" s="597"/>
      <c r="DF116" s="597"/>
      <c r="DG116" s="251"/>
    </row>
    <row r="117" spans="3:111" x14ac:dyDescent="0.25">
      <c r="C117" s="595"/>
      <c r="D117" s="595"/>
      <c r="E117" s="595"/>
      <c r="F117" s="595"/>
      <c r="G117" s="595"/>
      <c r="H117" s="595"/>
      <c r="I117" s="595"/>
      <c r="J117" s="595"/>
      <c r="K117" s="595"/>
      <c r="L117" s="595"/>
      <c r="M117" s="1"/>
      <c r="N117" s="1"/>
      <c r="O117" s="1"/>
      <c r="P117" s="1"/>
      <c r="Q117" s="1"/>
      <c r="V117" s="2"/>
      <c r="DD117" s="597"/>
      <c r="DF117" s="597"/>
      <c r="DG117" s="251"/>
    </row>
    <row r="118" spans="3:111" x14ac:dyDescent="0.25">
      <c r="C118" s="595"/>
      <c r="D118" s="595"/>
      <c r="E118" s="595"/>
      <c r="F118" s="595"/>
      <c r="G118" s="595"/>
      <c r="H118" s="595"/>
      <c r="I118" s="595"/>
      <c r="J118" s="595"/>
      <c r="K118" s="595"/>
      <c r="L118" s="595"/>
      <c r="M118" s="1"/>
      <c r="N118" s="1"/>
      <c r="O118" s="1"/>
      <c r="P118" s="1"/>
      <c r="Q118" s="1"/>
      <c r="V118" s="2"/>
      <c r="DD118" s="597"/>
      <c r="DF118" s="597"/>
      <c r="DG118" s="251"/>
    </row>
    <row r="119" spans="3:111" x14ac:dyDescent="0.25">
      <c r="C119" s="595"/>
      <c r="D119" s="595"/>
      <c r="E119" s="595"/>
      <c r="F119" s="595"/>
      <c r="G119" s="595"/>
      <c r="H119" s="595"/>
      <c r="I119" s="595"/>
      <c r="J119" s="595"/>
      <c r="K119" s="595"/>
      <c r="L119" s="595"/>
      <c r="M119" s="1"/>
      <c r="N119" s="1"/>
      <c r="O119" s="1"/>
      <c r="P119" s="1"/>
      <c r="Q119" s="1"/>
      <c r="V119" s="2"/>
      <c r="DD119" s="597"/>
      <c r="DF119" s="597"/>
      <c r="DG119" s="251"/>
    </row>
    <row r="120" spans="3:111" x14ac:dyDescent="0.25">
      <c r="C120" s="595"/>
      <c r="D120" s="595"/>
      <c r="E120" s="595"/>
      <c r="F120" s="595"/>
      <c r="G120" s="595"/>
      <c r="H120" s="595"/>
      <c r="I120" s="595"/>
      <c r="J120" s="595"/>
      <c r="K120" s="595"/>
      <c r="L120" s="595"/>
      <c r="M120" s="1"/>
      <c r="N120" s="1"/>
      <c r="O120" s="1"/>
      <c r="P120" s="1"/>
      <c r="Q120" s="1"/>
      <c r="V120" s="2"/>
      <c r="DD120" s="597"/>
      <c r="DF120" s="597"/>
      <c r="DG120" s="251"/>
    </row>
    <row r="121" spans="3:111" x14ac:dyDescent="0.25">
      <c r="C121" s="595"/>
      <c r="D121" s="595"/>
      <c r="E121" s="595"/>
      <c r="F121" s="595"/>
      <c r="G121" s="595"/>
      <c r="H121" s="595"/>
      <c r="I121" s="595"/>
      <c r="J121" s="595"/>
      <c r="K121" s="595"/>
      <c r="L121" s="595"/>
      <c r="M121" s="1"/>
      <c r="N121" s="1"/>
      <c r="O121" s="1"/>
      <c r="P121" s="1"/>
      <c r="Q121" s="1"/>
      <c r="V121" s="2"/>
      <c r="DD121" s="597"/>
      <c r="DF121" s="597"/>
      <c r="DG121" s="251"/>
    </row>
    <row r="122" spans="3:111" x14ac:dyDescent="0.25">
      <c r="C122" s="595"/>
      <c r="D122" s="595"/>
      <c r="E122" s="595"/>
      <c r="F122" s="595"/>
      <c r="G122" s="595"/>
      <c r="H122" s="595"/>
      <c r="I122" s="595"/>
      <c r="J122" s="595"/>
      <c r="K122" s="595"/>
      <c r="L122" s="595"/>
      <c r="M122" s="1"/>
      <c r="N122" s="1"/>
      <c r="O122" s="1"/>
      <c r="P122" s="1"/>
      <c r="Q122" s="1"/>
      <c r="V122" s="2"/>
      <c r="DD122" s="597"/>
      <c r="DF122" s="597"/>
      <c r="DG122" s="251"/>
    </row>
    <row r="123" spans="3:111" x14ac:dyDescent="0.25">
      <c r="C123" s="595"/>
      <c r="D123" s="595"/>
      <c r="E123" s="595"/>
      <c r="F123" s="595"/>
      <c r="G123" s="595"/>
      <c r="H123" s="595"/>
      <c r="I123" s="595"/>
      <c r="J123" s="595"/>
      <c r="K123" s="595"/>
      <c r="L123" s="595"/>
      <c r="M123" s="1"/>
      <c r="N123" s="1"/>
      <c r="O123" s="1"/>
      <c r="P123" s="1"/>
      <c r="Q123" s="1"/>
      <c r="V123" s="2"/>
      <c r="DD123" s="597"/>
      <c r="DF123" s="597"/>
      <c r="DG123" s="251"/>
    </row>
    <row r="124" spans="3:111" x14ac:dyDescent="0.25">
      <c r="C124" s="595"/>
      <c r="D124" s="595"/>
      <c r="E124" s="595"/>
      <c r="F124" s="595"/>
      <c r="G124" s="595"/>
      <c r="H124" s="595"/>
      <c r="I124" s="595"/>
      <c r="J124" s="595"/>
      <c r="K124" s="595"/>
      <c r="L124" s="595"/>
      <c r="M124" s="1"/>
      <c r="N124" s="1"/>
      <c r="O124" s="1"/>
      <c r="P124" s="1"/>
      <c r="Q124" s="1"/>
      <c r="V124" s="2"/>
      <c r="DD124" s="597"/>
      <c r="DF124" s="597"/>
      <c r="DG124" s="251"/>
    </row>
    <row r="125" spans="3:111" x14ac:dyDescent="0.25">
      <c r="C125" s="595"/>
      <c r="D125" s="595"/>
      <c r="E125" s="595"/>
      <c r="F125" s="595"/>
      <c r="G125" s="595"/>
      <c r="H125" s="595"/>
      <c r="I125" s="595"/>
      <c r="J125" s="595"/>
      <c r="K125" s="595"/>
      <c r="L125" s="595"/>
      <c r="M125" s="1"/>
      <c r="N125" s="1"/>
      <c r="O125" s="1"/>
      <c r="P125" s="1"/>
      <c r="Q125" s="1"/>
      <c r="V125" s="2"/>
      <c r="DD125" s="597"/>
      <c r="DF125" s="597"/>
      <c r="DG125" s="251"/>
    </row>
    <row r="126" spans="3:111" x14ac:dyDescent="0.25">
      <c r="C126" s="88">
        <v>5</v>
      </c>
      <c r="D126" s="88"/>
      <c r="E126" s="88"/>
      <c r="F126" s="88"/>
      <c r="G126" s="88"/>
      <c r="H126" s="88"/>
      <c r="I126" s="88"/>
      <c r="J126" s="88"/>
      <c r="K126" s="88"/>
      <c r="L126" s="88"/>
      <c r="M126" s="1"/>
      <c r="N126" s="1"/>
      <c r="O126" s="1"/>
      <c r="P126" s="1"/>
      <c r="Q126" s="1"/>
      <c r="DD126" s="597"/>
      <c r="DF126" s="597"/>
      <c r="DG126" s="251"/>
    </row>
    <row r="127" spans="3:111" x14ac:dyDescent="0.25">
      <c r="C127" s="595" t="s">
        <v>289</v>
      </c>
      <c r="D127" s="595"/>
      <c r="E127" s="595"/>
      <c r="F127" s="595"/>
      <c r="G127" s="595"/>
      <c r="H127" s="595"/>
      <c r="I127" s="595"/>
      <c r="J127" s="595"/>
      <c r="K127" s="595"/>
      <c r="L127" s="595"/>
      <c r="M127" s="650"/>
      <c r="N127" s="650"/>
      <c r="O127" s="650"/>
      <c r="P127" s="595"/>
      <c r="Q127" s="595"/>
      <c r="DD127" s="597"/>
      <c r="DF127" s="597"/>
      <c r="DG127" s="251"/>
    </row>
    <row r="128" spans="3:111" x14ac:dyDescent="0.25">
      <c r="C128" s="595"/>
      <c r="D128" s="595"/>
      <c r="E128" s="595"/>
      <c r="F128" s="595"/>
      <c r="G128" s="595"/>
      <c r="H128" s="595"/>
      <c r="I128" s="595"/>
      <c r="J128" s="595"/>
      <c r="K128" s="595"/>
      <c r="L128" s="595"/>
      <c r="M128" s="1"/>
      <c r="N128" s="1"/>
      <c r="O128" s="1"/>
      <c r="P128" s="1"/>
      <c r="Q128" s="1"/>
      <c r="V128" s="2"/>
      <c r="DD128" s="597"/>
      <c r="DF128" s="597"/>
      <c r="DG128" s="251"/>
    </row>
    <row r="129" spans="3:111" x14ac:dyDescent="0.25">
      <c r="C129" s="595"/>
      <c r="D129" s="595"/>
      <c r="E129" s="595"/>
      <c r="F129" s="595"/>
      <c r="G129" s="595"/>
      <c r="H129" s="595"/>
      <c r="I129" s="595"/>
      <c r="J129" s="595"/>
      <c r="K129" s="595"/>
      <c r="L129" s="595"/>
      <c r="M129" s="1"/>
      <c r="N129" s="1"/>
      <c r="O129" s="1"/>
      <c r="P129" s="1"/>
      <c r="Q129" s="1"/>
      <c r="V129" s="2"/>
      <c r="DD129" s="597"/>
      <c r="DF129" s="597"/>
      <c r="DG129" s="251"/>
    </row>
    <row r="130" spans="3:111" x14ac:dyDescent="0.25">
      <c r="C130" s="595"/>
      <c r="D130" s="595"/>
      <c r="E130" s="595"/>
      <c r="F130" s="595"/>
      <c r="G130" s="595"/>
      <c r="H130" s="595"/>
      <c r="I130" s="595"/>
      <c r="J130" s="595"/>
      <c r="K130" s="595"/>
      <c r="L130" s="595"/>
      <c r="M130" s="1"/>
      <c r="N130" s="1"/>
      <c r="O130" s="1"/>
      <c r="P130" s="1"/>
      <c r="Q130" s="1"/>
      <c r="V130" s="2"/>
      <c r="DD130" s="597"/>
      <c r="DF130" s="597"/>
      <c r="DG130" s="251"/>
    </row>
    <row r="131" spans="3:111" x14ac:dyDescent="0.25">
      <c r="C131" s="595"/>
      <c r="D131" s="595"/>
      <c r="E131" s="595"/>
      <c r="F131" s="595"/>
      <c r="G131" s="595"/>
      <c r="H131" s="595"/>
      <c r="I131" s="595"/>
      <c r="J131" s="595"/>
      <c r="K131" s="595"/>
      <c r="L131" s="595"/>
      <c r="M131" s="1"/>
      <c r="N131" s="1"/>
      <c r="O131" s="1"/>
      <c r="P131" s="1"/>
      <c r="Q131" s="1"/>
      <c r="V131" s="2"/>
      <c r="DD131" s="597"/>
      <c r="DF131" s="597"/>
      <c r="DG131" s="251"/>
    </row>
    <row r="132" spans="3:111" x14ac:dyDescent="0.25">
      <c r="C132" s="595"/>
      <c r="D132" s="595"/>
      <c r="E132" s="595"/>
      <c r="F132" s="595"/>
      <c r="G132" s="595"/>
      <c r="H132" s="595"/>
      <c r="I132" s="595"/>
      <c r="J132" s="595"/>
      <c r="K132" s="595"/>
      <c r="L132" s="595"/>
      <c r="M132" s="1"/>
      <c r="N132" s="1"/>
      <c r="O132" s="1"/>
      <c r="P132" s="1"/>
      <c r="Q132" s="1"/>
      <c r="V132" s="2"/>
      <c r="DD132" s="597"/>
      <c r="DF132" s="597"/>
      <c r="DG132" s="251"/>
    </row>
    <row r="133" spans="3:111" x14ac:dyDescent="0.25">
      <c r="C133" s="595"/>
      <c r="D133" s="595"/>
      <c r="E133" s="595"/>
      <c r="F133" s="595"/>
      <c r="G133" s="595"/>
      <c r="H133" s="595"/>
      <c r="I133" s="595"/>
      <c r="J133" s="595"/>
      <c r="K133" s="595"/>
      <c r="L133" s="595"/>
      <c r="M133" s="1"/>
      <c r="N133" s="1"/>
      <c r="O133" s="1"/>
      <c r="P133" s="1"/>
      <c r="Q133" s="1"/>
      <c r="V133" s="2"/>
      <c r="DD133" s="597"/>
      <c r="DF133" s="597"/>
      <c r="DG133" s="251"/>
    </row>
    <row r="134" spans="3:111" x14ac:dyDescent="0.25">
      <c r="C134" s="595"/>
      <c r="D134" s="595"/>
      <c r="E134" s="595"/>
      <c r="F134" s="595"/>
      <c r="G134" s="595"/>
      <c r="H134" s="595"/>
      <c r="I134" s="595"/>
      <c r="J134" s="595"/>
      <c r="K134" s="595"/>
      <c r="L134" s="595"/>
      <c r="M134" s="1"/>
      <c r="N134" s="1"/>
      <c r="O134" s="1"/>
      <c r="P134" s="1"/>
      <c r="Q134" s="1"/>
      <c r="V134" s="2"/>
      <c r="DD134" s="597"/>
      <c r="DF134" s="597"/>
      <c r="DG134" s="251"/>
    </row>
    <row r="135" spans="3:111" x14ac:dyDescent="0.25">
      <c r="C135" s="595"/>
      <c r="D135" s="595"/>
      <c r="E135" s="595"/>
      <c r="F135" s="595"/>
      <c r="G135" s="595"/>
      <c r="H135" s="595"/>
      <c r="I135" s="595"/>
      <c r="J135" s="595"/>
      <c r="K135" s="595"/>
      <c r="L135" s="595"/>
      <c r="M135" s="1"/>
      <c r="N135" s="1"/>
      <c r="O135" s="1"/>
      <c r="P135" s="1"/>
      <c r="Q135" s="1"/>
      <c r="V135" s="2"/>
      <c r="DD135" s="597"/>
      <c r="DF135" s="597"/>
      <c r="DG135" s="251"/>
    </row>
    <row r="136" spans="3:111" x14ac:dyDescent="0.25">
      <c r="C136" s="595"/>
      <c r="D136" s="595"/>
      <c r="E136" s="595"/>
      <c r="F136" s="595"/>
      <c r="G136" s="595"/>
      <c r="H136" s="595"/>
      <c r="I136" s="595"/>
      <c r="J136" s="595"/>
      <c r="K136" s="595"/>
      <c r="L136" s="595"/>
      <c r="M136" s="1"/>
      <c r="N136" s="1"/>
      <c r="O136" s="1"/>
      <c r="P136" s="1"/>
      <c r="Q136" s="1"/>
      <c r="V136" s="2"/>
      <c r="DD136" s="597"/>
      <c r="DF136" s="597"/>
      <c r="DG136" s="251"/>
    </row>
    <row r="137" spans="3:111" x14ac:dyDescent="0.25">
      <c r="C137" s="595"/>
      <c r="D137" s="595"/>
      <c r="E137" s="595"/>
      <c r="F137" s="595"/>
      <c r="G137" s="595"/>
      <c r="H137" s="595"/>
      <c r="I137" s="595"/>
      <c r="J137" s="595"/>
      <c r="K137" s="595"/>
      <c r="L137" s="595"/>
      <c r="M137" s="1"/>
      <c r="N137" s="1"/>
      <c r="O137" s="1"/>
      <c r="P137" s="1"/>
      <c r="Q137" s="1"/>
      <c r="V137" s="2"/>
      <c r="DD137" s="597"/>
      <c r="DF137" s="597"/>
      <c r="DG137" s="251"/>
    </row>
    <row r="138" spans="3:111" x14ac:dyDescent="0.25">
      <c r="C138" s="595"/>
      <c r="D138" s="595"/>
      <c r="E138" s="595"/>
      <c r="F138" s="595"/>
      <c r="G138" s="595"/>
      <c r="H138" s="595"/>
      <c r="I138" s="595"/>
      <c r="J138" s="595"/>
      <c r="K138" s="595"/>
      <c r="L138" s="595"/>
      <c r="M138" s="1"/>
      <c r="N138" s="1"/>
      <c r="O138" s="1"/>
      <c r="P138" s="1"/>
      <c r="Q138" s="1"/>
      <c r="V138" s="2"/>
      <c r="DD138" s="597"/>
      <c r="DF138" s="597"/>
      <c r="DG138" s="251"/>
    </row>
    <row r="139" spans="3:111" x14ac:dyDescent="0.25">
      <c r="C139" s="595"/>
      <c r="D139" s="595"/>
      <c r="E139" s="595"/>
      <c r="F139" s="595"/>
      <c r="G139" s="595"/>
      <c r="H139" s="595"/>
      <c r="I139" s="595"/>
      <c r="J139" s="595"/>
      <c r="K139" s="595"/>
      <c r="L139" s="595"/>
      <c r="M139" s="1"/>
      <c r="N139" s="1"/>
      <c r="O139" s="1"/>
      <c r="P139" s="1"/>
      <c r="Q139" s="1"/>
      <c r="V139" s="2"/>
      <c r="DD139" s="597"/>
      <c r="DF139" s="597"/>
      <c r="DG139" s="251"/>
    </row>
    <row r="140" spans="3:111" x14ac:dyDescent="0.25">
      <c r="C140" s="595"/>
      <c r="D140" s="595"/>
      <c r="E140" s="595"/>
      <c r="F140" s="595"/>
      <c r="G140" s="595"/>
      <c r="H140" s="595"/>
      <c r="I140" s="595"/>
      <c r="J140" s="595"/>
      <c r="K140" s="595"/>
      <c r="L140" s="595"/>
      <c r="M140" s="1"/>
      <c r="N140" s="1"/>
      <c r="O140" s="1"/>
      <c r="P140" s="1"/>
      <c r="Q140" s="1"/>
      <c r="V140" s="2"/>
      <c r="DD140" s="597"/>
      <c r="DF140" s="597"/>
      <c r="DG140" s="251"/>
    </row>
    <row r="141" spans="3:111" x14ac:dyDescent="0.25">
      <c r="C141" s="595"/>
      <c r="D141" s="595"/>
      <c r="E141" s="595"/>
      <c r="F141" s="595"/>
      <c r="G141" s="595"/>
      <c r="H141" s="595"/>
      <c r="I141" s="595"/>
      <c r="J141" s="595"/>
      <c r="K141" s="595"/>
      <c r="L141" s="595"/>
      <c r="M141" s="1"/>
      <c r="N141" s="1"/>
      <c r="O141" s="1"/>
      <c r="P141" s="1"/>
      <c r="Q141" s="1"/>
      <c r="V141" s="2"/>
      <c r="DD141" s="597"/>
      <c r="DF141" s="597"/>
      <c r="DG141" s="251"/>
    </row>
    <row r="142" spans="3:111" x14ac:dyDescent="0.25">
      <c r="C142" s="595"/>
      <c r="D142" s="595"/>
      <c r="E142" s="595"/>
      <c r="F142" s="595"/>
      <c r="G142" s="595"/>
      <c r="H142" s="595"/>
      <c r="I142" s="595"/>
      <c r="J142" s="595"/>
      <c r="K142" s="595"/>
      <c r="L142" s="595"/>
      <c r="M142" s="1"/>
      <c r="N142" s="1"/>
      <c r="O142" s="1"/>
      <c r="P142" s="1"/>
      <c r="Q142" s="1"/>
      <c r="V142" s="2"/>
      <c r="DD142" s="597"/>
      <c r="DF142" s="597"/>
      <c r="DG142" s="251"/>
    </row>
    <row r="143" spans="3:111" x14ac:dyDescent="0.25">
      <c r="C143" s="595"/>
      <c r="D143" s="595"/>
      <c r="E143" s="595"/>
      <c r="F143" s="595"/>
      <c r="G143" s="595"/>
      <c r="H143" s="595"/>
      <c r="I143" s="595"/>
      <c r="J143" s="595"/>
      <c r="K143" s="595"/>
      <c r="L143" s="595"/>
      <c r="M143" s="1"/>
      <c r="N143" s="1"/>
      <c r="O143" s="1"/>
      <c r="P143" s="1"/>
      <c r="Q143" s="1"/>
      <c r="V143" s="2"/>
      <c r="DD143" s="597"/>
      <c r="DF143" s="597"/>
      <c r="DG143" s="251"/>
    </row>
    <row r="144" spans="3:111" x14ac:dyDescent="0.25">
      <c r="C144" s="595"/>
      <c r="D144" s="595"/>
      <c r="E144" s="595"/>
      <c r="F144" s="595"/>
      <c r="G144" s="595"/>
      <c r="H144" s="595"/>
      <c r="I144" s="595"/>
      <c r="J144" s="595"/>
      <c r="K144" s="595"/>
      <c r="L144" s="595"/>
      <c r="M144" s="1"/>
      <c r="N144" s="1"/>
      <c r="O144" s="1"/>
      <c r="P144" s="1"/>
      <c r="Q144" s="1"/>
      <c r="V144" s="2"/>
      <c r="DD144" s="597"/>
      <c r="DF144" s="597"/>
      <c r="DG144" s="251"/>
    </row>
    <row r="145" spans="3:111" x14ac:dyDescent="0.25">
      <c r="C145" s="595"/>
      <c r="D145" s="595"/>
      <c r="E145" s="595"/>
      <c r="F145" s="595"/>
      <c r="G145" s="595"/>
      <c r="H145" s="595"/>
      <c r="I145" s="595"/>
      <c r="J145" s="595"/>
      <c r="K145" s="595"/>
      <c r="L145" s="595"/>
      <c r="M145" s="1"/>
      <c r="N145" s="1"/>
      <c r="O145" s="1"/>
      <c r="P145" s="1"/>
      <c r="Q145" s="1"/>
      <c r="V145" s="2"/>
      <c r="DD145" s="597"/>
      <c r="DF145" s="597"/>
      <c r="DG145" s="251"/>
    </row>
    <row r="146" spans="3:111" x14ac:dyDescent="0.25">
      <c r="C146" s="595"/>
      <c r="D146" s="595"/>
      <c r="E146" s="595"/>
      <c r="F146" s="595"/>
      <c r="G146" s="595"/>
      <c r="H146" s="595"/>
      <c r="I146" s="595"/>
      <c r="J146" s="595"/>
      <c r="K146" s="595"/>
      <c r="L146" s="595"/>
      <c r="M146" s="1"/>
      <c r="N146" s="1"/>
      <c r="O146" s="1"/>
      <c r="P146" s="1"/>
      <c r="Q146" s="1"/>
      <c r="V146" s="2"/>
      <c r="DD146" s="597"/>
      <c r="DF146" s="597"/>
      <c r="DG146" s="251"/>
    </row>
    <row r="147" spans="3:111" x14ac:dyDescent="0.25">
      <c r="C147" s="595"/>
      <c r="D147" s="595"/>
      <c r="E147" s="595"/>
      <c r="F147" s="595"/>
      <c r="G147" s="595"/>
      <c r="H147" s="595"/>
      <c r="I147" s="595"/>
      <c r="J147" s="595"/>
      <c r="K147" s="595"/>
      <c r="L147" s="595"/>
      <c r="M147" s="1"/>
      <c r="N147" s="1"/>
      <c r="O147" s="1"/>
      <c r="P147" s="1"/>
      <c r="Q147" s="1"/>
      <c r="V147" s="2"/>
      <c r="DD147" s="597"/>
      <c r="DF147" s="597"/>
      <c r="DG147" s="251"/>
    </row>
    <row r="148" spans="3:111" x14ac:dyDescent="0.25">
      <c r="C148" s="595"/>
      <c r="D148" s="595"/>
      <c r="E148" s="595"/>
      <c r="F148" s="595"/>
      <c r="G148" s="595"/>
      <c r="H148" s="595"/>
      <c r="I148" s="595"/>
      <c r="J148" s="595"/>
      <c r="K148" s="595"/>
      <c r="L148" s="595"/>
      <c r="M148" s="1"/>
      <c r="N148" s="1"/>
      <c r="O148" s="1"/>
      <c r="P148" s="1"/>
      <c r="Q148" s="1"/>
      <c r="V148" s="2"/>
      <c r="DD148" s="597"/>
      <c r="DF148" s="597"/>
      <c r="DG148" s="251"/>
    </row>
    <row r="149" spans="3:111" x14ac:dyDescent="0.25">
      <c r="C149" s="595"/>
      <c r="D149" s="595"/>
      <c r="E149" s="595"/>
      <c r="F149" s="595"/>
      <c r="G149" s="595"/>
      <c r="H149" s="595"/>
      <c r="I149" s="595"/>
      <c r="J149" s="595"/>
      <c r="K149" s="595"/>
      <c r="L149" s="595"/>
      <c r="M149" s="1"/>
      <c r="N149" s="1"/>
      <c r="O149" s="1"/>
      <c r="P149" s="1"/>
      <c r="Q149" s="1"/>
      <c r="V149" s="2"/>
      <c r="DD149" s="597"/>
      <c r="DF149" s="597"/>
      <c r="DG149" s="251"/>
    </row>
    <row r="150" spans="3:111" x14ac:dyDescent="0.25">
      <c r="C150" s="88">
        <v>8</v>
      </c>
      <c r="D150" s="88"/>
      <c r="E150" s="88"/>
      <c r="F150" s="88"/>
      <c r="G150" s="88"/>
      <c r="H150" s="88"/>
      <c r="I150" s="88"/>
      <c r="J150" s="88"/>
      <c r="K150" s="88"/>
      <c r="L150" s="88"/>
      <c r="M150" s="1"/>
      <c r="N150" s="1"/>
      <c r="O150" s="1"/>
      <c r="P150" s="1"/>
      <c r="Q150" s="1"/>
      <c r="DD150" s="597"/>
      <c r="DF150" s="597"/>
      <c r="DG150" s="251"/>
    </row>
    <row r="151" spans="3:111" x14ac:dyDescent="0.25">
      <c r="C151" s="595" t="s">
        <v>287</v>
      </c>
      <c r="D151" s="595"/>
      <c r="E151" s="595"/>
      <c r="F151" s="595"/>
      <c r="G151" s="595"/>
      <c r="H151" s="595"/>
      <c r="I151" s="595"/>
      <c r="J151" s="595"/>
      <c r="K151" s="595"/>
      <c r="L151" s="595"/>
      <c r="M151" s="650"/>
      <c r="N151" s="650"/>
      <c r="O151" s="650"/>
      <c r="P151" s="595"/>
      <c r="Q151" s="595"/>
      <c r="DD151" s="597"/>
      <c r="DF151" s="597"/>
      <c r="DG151" s="251"/>
    </row>
    <row r="152" spans="3:111" x14ac:dyDescent="0.25">
      <c r="C152" s="595"/>
      <c r="D152" s="595"/>
      <c r="E152" s="595"/>
      <c r="F152" s="595"/>
      <c r="G152" s="595"/>
      <c r="H152" s="595"/>
      <c r="I152" s="595"/>
      <c r="J152" s="595"/>
      <c r="K152" s="595"/>
      <c r="L152" s="595"/>
      <c r="M152" s="1"/>
      <c r="N152" s="1"/>
      <c r="O152" s="1"/>
      <c r="P152" s="1"/>
      <c r="Q152" s="1"/>
      <c r="V152" s="2"/>
      <c r="DD152" s="597"/>
      <c r="DF152" s="597"/>
      <c r="DG152" s="251"/>
    </row>
    <row r="153" spans="3:111" x14ac:dyDescent="0.25">
      <c r="C153" s="595"/>
      <c r="D153" s="595"/>
      <c r="E153" s="595"/>
      <c r="F153" s="595"/>
      <c r="G153" s="595"/>
      <c r="H153" s="595"/>
      <c r="I153" s="595"/>
      <c r="J153" s="595"/>
      <c r="K153" s="595"/>
      <c r="L153" s="595"/>
      <c r="M153" s="1"/>
      <c r="N153" s="1"/>
      <c r="O153" s="1"/>
      <c r="P153" s="1"/>
      <c r="Q153" s="1"/>
      <c r="V153" s="2"/>
      <c r="DD153" s="597"/>
      <c r="DF153" s="597"/>
      <c r="DG153" s="251"/>
    </row>
    <row r="154" spans="3:111" x14ac:dyDescent="0.25">
      <c r="C154" s="595"/>
      <c r="D154" s="595"/>
      <c r="E154" s="595"/>
      <c r="F154" s="595"/>
      <c r="G154" s="595"/>
      <c r="H154" s="595"/>
      <c r="I154" s="595"/>
      <c r="J154" s="595"/>
      <c r="K154" s="595"/>
      <c r="L154" s="595"/>
      <c r="M154" s="1"/>
      <c r="N154" s="1"/>
      <c r="O154" s="1"/>
      <c r="P154" s="1"/>
      <c r="Q154" s="1"/>
      <c r="V154" s="2"/>
      <c r="DD154" s="597"/>
      <c r="DF154" s="597"/>
      <c r="DG154" s="251"/>
    </row>
    <row r="155" spans="3:111" x14ac:dyDescent="0.25">
      <c r="C155" s="595"/>
      <c r="D155" s="595"/>
      <c r="E155" s="595"/>
      <c r="F155" s="595"/>
      <c r="G155" s="595"/>
      <c r="H155" s="595"/>
      <c r="I155" s="595"/>
      <c r="J155" s="595"/>
      <c r="K155" s="595"/>
      <c r="L155" s="595"/>
      <c r="M155" s="1"/>
      <c r="N155" s="1"/>
      <c r="O155" s="1"/>
      <c r="P155" s="1"/>
      <c r="Q155" s="1"/>
      <c r="V155" s="2"/>
      <c r="DD155" s="597"/>
      <c r="DF155" s="597"/>
      <c r="DG155" s="251"/>
    </row>
    <row r="156" spans="3:111" x14ac:dyDescent="0.25">
      <c r="C156" s="595"/>
      <c r="D156" s="595"/>
      <c r="E156" s="595"/>
      <c r="F156" s="595"/>
      <c r="G156" s="595"/>
      <c r="H156" s="595"/>
      <c r="I156" s="595"/>
      <c r="J156" s="595"/>
      <c r="K156" s="595"/>
      <c r="L156" s="595"/>
      <c r="M156" s="1"/>
      <c r="N156" s="1"/>
      <c r="O156" s="1"/>
      <c r="P156" s="1"/>
      <c r="Q156" s="1"/>
      <c r="V156" s="2"/>
      <c r="DD156" s="597"/>
      <c r="DF156" s="597"/>
      <c r="DG156" s="251"/>
    </row>
    <row r="157" spans="3:111" x14ac:dyDescent="0.25">
      <c r="C157" s="595"/>
      <c r="D157" s="595"/>
      <c r="E157" s="595"/>
      <c r="F157" s="595"/>
      <c r="G157" s="595"/>
      <c r="H157" s="595"/>
      <c r="I157" s="595"/>
      <c r="J157" s="595"/>
      <c r="K157" s="595"/>
      <c r="L157" s="595"/>
      <c r="M157" s="1"/>
      <c r="N157" s="1"/>
      <c r="O157" s="1"/>
      <c r="P157" s="1"/>
      <c r="Q157" s="1"/>
      <c r="V157" s="2"/>
      <c r="DD157" s="597"/>
      <c r="DF157" s="597"/>
      <c r="DG157" s="251"/>
    </row>
    <row r="158" spans="3:111" x14ac:dyDescent="0.25">
      <c r="C158" s="595"/>
      <c r="D158" s="595"/>
      <c r="E158" s="595"/>
      <c r="F158" s="595"/>
      <c r="G158" s="595"/>
      <c r="H158" s="595"/>
      <c r="I158" s="595"/>
      <c r="J158" s="595"/>
      <c r="K158" s="595"/>
      <c r="L158" s="595"/>
      <c r="M158" s="1"/>
      <c r="N158" s="1"/>
      <c r="O158" s="1"/>
      <c r="P158" s="1"/>
      <c r="Q158" s="1"/>
      <c r="V158" s="2"/>
      <c r="DD158" s="597"/>
      <c r="DF158" s="597"/>
      <c r="DG158" s="251"/>
    </row>
    <row r="159" spans="3:111" x14ac:dyDescent="0.25">
      <c r="C159" s="595"/>
      <c r="D159" s="595"/>
      <c r="E159" s="595"/>
      <c r="F159" s="595"/>
      <c r="G159" s="595"/>
      <c r="H159" s="595"/>
      <c r="I159" s="595"/>
      <c r="J159" s="595"/>
      <c r="K159" s="595"/>
      <c r="L159" s="595"/>
      <c r="M159" s="1"/>
      <c r="N159" s="1"/>
      <c r="O159" s="1"/>
      <c r="P159" s="1"/>
      <c r="Q159" s="1"/>
      <c r="V159" s="2"/>
      <c r="DD159" s="597"/>
      <c r="DF159" s="597"/>
      <c r="DG159" s="251"/>
    </row>
    <row r="160" spans="3:111" x14ac:dyDescent="0.25">
      <c r="C160" s="595"/>
      <c r="D160" s="595"/>
      <c r="E160" s="595"/>
      <c r="F160" s="595"/>
      <c r="G160" s="595"/>
      <c r="H160" s="595"/>
      <c r="I160" s="595"/>
      <c r="J160" s="595"/>
      <c r="K160" s="595"/>
      <c r="L160" s="595"/>
      <c r="M160" s="1"/>
      <c r="N160" s="1"/>
      <c r="O160" s="1"/>
      <c r="P160" s="1"/>
      <c r="Q160" s="1"/>
      <c r="V160" s="2"/>
      <c r="DD160" s="597"/>
      <c r="DF160" s="597"/>
      <c r="DG160" s="251"/>
    </row>
    <row r="161" spans="3:111" x14ac:dyDescent="0.25">
      <c r="C161" s="595"/>
      <c r="D161" s="595"/>
      <c r="E161" s="595"/>
      <c r="F161" s="595"/>
      <c r="G161" s="595"/>
      <c r="H161" s="595"/>
      <c r="I161" s="595"/>
      <c r="J161" s="595"/>
      <c r="K161" s="595"/>
      <c r="L161" s="595"/>
      <c r="M161" s="1"/>
      <c r="N161" s="1"/>
      <c r="O161" s="1"/>
      <c r="P161" s="1"/>
      <c r="Q161" s="1"/>
      <c r="V161" s="2"/>
      <c r="DD161" s="597"/>
      <c r="DF161" s="597"/>
      <c r="DG161" s="251"/>
    </row>
    <row r="162" spans="3:111" x14ac:dyDescent="0.25">
      <c r="C162" s="595"/>
      <c r="D162" s="595"/>
      <c r="E162" s="595"/>
      <c r="F162" s="595"/>
      <c r="G162" s="595"/>
      <c r="H162" s="595"/>
      <c r="I162" s="595"/>
      <c r="J162" s="595"/>
      <c r="K162" s="595"/>
      <c r="L162" s="595"/>
      <c r="M162" s="1"/>
      <c r="N162" s="1"/>
      <c r="O162" s="1"/>
      <c r="P162" s="1"/>
      <c r="Q162" s="1"/>
      <c r="V162" s="2"/>
      <c r="DD162" s="597"/>
      <c r="DF162" s="597"/>
      <c r="DG162" s="251"/>
    </row>
    <row r="163" spans="3:111" x14ac:dyDescent="0.25">
      <c r="C163" s="595"/>
      <c r="D163" s="595"/>
      <c r="E163" s="595"/>
      <c r="F163" s="595"/>
      <c r="G163" s="595"/>
      <c r="H163" s="595"/>
      <c r="I163" s="595"/>
      <c r="J163" s="595"/>
      <c r="K163" s="595"/>
      <c r="L163" s="595"/>
      <c r="M163" s="1"/>
      <c r="N163" s="1"/>
      <c r="O163" s="1"/>
      <c r="P163" s="1"/>
      <c r="Q163" s="1"/>
      <c r="V163" s="2"/>
      <c r="DD163" s="597"/>
      <c r="DF163" s="597"/>
      <c r="DG163" s="251"/>
    </row>
    <row r="164" spans="3:111" x14ac:dyDescent="0.25">
      <c r="C164" s="595"/>
      <c r="D164" s="595"/>
      <c r="E164" s="595"/>
      <c r="F164" s="595"/>
      <c r="G164" s="595"/>
      <c r="H164" s="595"/>
      <c r="I164" s="595"/>
      <c r="J164" s="595"/>
      <c r="K164" s="595"/>
      <c r="L164" s="595"/>
      <c r="M164" s="1"/>
      <c r="N164" s="1"/>
      <c r="O164" s="1"/>
      <c r="P164" s="1"/>
      <c r="Q164" s="1"/>
      <c r="V164" s="2"/>
      <c r="DD164" s="597"/>
      <c r="DF164" s="597"/>
      <c r="DG164" s="251"/>
    </row>
    <row r="165" spans="3:111" x14ac:dyDescent="0.25">
      <c r="C165" s="595"/>
      <c r="D165" s="595"/>
      <c r="E165" s="595"/>
      <c r="F165" s="595"/>
      <c r="G165" s="595"/>
      <c r="H165" s="595"/>
      <c r="I165" s="595"/>
      <c r="J165" s="595"/>
      <c r="K165" s="595"/>
      <c r="L165" s="595"/>
      <c r="M165" s="1"/>
      <c r="N165" s="1"/>
      <c r="O165" s="1"/>
      <c r="P165" s="1"/>
      <c r="Q165" s="1"/>
      <c r="V165" s="2"/>
      <c r="DD165" s="597"/>
      <c r="DF165" s="597"/>
      <c r="DG165" s="251"/>
    </row>
    <row r="166" spans="3:111" x14ac:dyDescent="0.25">
      <c r="C166" s="595"/>
      <c r="D166" s="595"/>
      <c r="E166" s="595"/>
      <c r="F166" s="595"/>
      <c r="G166" s="595"/>
      <c r="H166" s="595"/>
      <c r="I166" s="595"/>
      <c r="J166" s="595"/>
      <c r="K166" s="595"/>
      <c r="L166" s="595"/>
      <c r="M166" s="1"/>
      <c r="N166" s="1"/>
      <c r="O166" s="1"/>
      <c r="P166" s="1"/>
      <c r="Q166" s="1"/>
      <c r="V166" s="2"/>
      <c r="DD166" s="597"/>
      <c r="DF166" s="597"/>
      <c r="DG166" s="251"/>
    </row>
    <row r="167" spans="3:111" x14ac:dyDescent="0.25">
      <c r="C167" s="595"/>
      <c r="D167" s="595"/>
      <c r="E167" s="595"/>
      <c r="F167" s="595"/>
      <c r="G167" s="595"/>
      <c r="H167" s="595"/>
      <c r="I167" s="595"/>
      <c r="J167" s="595"/>
      <c r="K167" s="595"/>
      <c r="L167" s="595"/>
      <c r="M167" s="1"/>
      <c r="N167" s="1"/>
      <c r="O167" s="1"/>
      <c r="P167" s="1"/>
      <c r="Q167" s="1"/>
      <c r="V167" s="2"/>
      <c r="DD167" s="597"/>
      <c r="DF167" s="597"/>
      <c r="DG167" s="251"/>
    </row>
    <row r="168" spans="3:111" x14ac:dyDescent="0.25">
      <c r="C168" s="595"/>
      <c r="D168" s="595"/>
      <c r="E168" s="595"/>
      <c r="F168" s="595"/>
      <c r="G168" s="595"/>
      <c r="H168" s="595"/>
      <c r="I168" s="595"/>
      <c r="J168" s="595"/>
      <c r="K168" s="595"/>
      <c r="L168" s="595"/>
      <c r="M168" s="1"/>
      <c r="N168" s="1"/>
      <c r="O168" s="1"/>
      <c r="P168" s="1"/>
      <c r="Q168" s="1"/>
      <c r="V168" s="2"/>
      <c r="DD168" s="597"/>
      <c r="DF168" s="597"/>
      <c r="DG168" s="251"/>
    </row>
    <row r="169" spans="3:111" x14ac:dyDescent="0.25">
      <c r="C169" s="595"/>
      <c r="D169" s="595"/>
      <c r="E169" s="595"/>
      <c r="F169" s="595"/>
      <c r="G169" s="595"/>
      <c r="H169" s="595"/>
      <c r="I169" s="595"/>
      <c r="J169" s="595"/>
      <c r="K169" s="595"/>
      <c r="L169" s="595"/>
      <c r="M169" s="1"/>
      <c r="N169" s="1"/>
      <c r="O169" s="1"/>
      <c r="P169" s="1"/>
      <c r="Q169" s="1"/>
      <c r="V169" s="2"/>
      <c r="DD169" s="597"/>
      <c r="DF169" s="597"/>
      <c r="DG169" s="251"/>
    </row>
    <row r="170" spans="3:111" x14ac:dyDescent="0.25">
      <c r="C170" s="595"/>
      <c r="D170" s="595"/>
      <c r="E170" s="595"/>
      <c r="F170" s="595"/>
      <c r="G170" s="595"/>
      <c r="H170" s="595"/>
      <c r="I170" s="595"/>
      <c r="J170" s="595"/>
      <c r="K170" s="595"/>
      <c r="L170" s="595"/>
      <c r="M170" s="1"/>
      <c r="N170" s="1"/>
      <c r="O170" s="1"/>
      <c r="P170" s="1"/>
      <c r="Q170" s="1"/>
      <c r="V170" s="2"/>
      <c r="DD170" s="597"/>
      <c r="DF170" s="597"/>
      <c r="DG170" s="251"/>
    </row>
    <row r="171" spans="3:111" x14ac:dyDescent="0.25">
      <c r="C171" s="595"/>
      <c r="D171" s="595"/>
      <c r="E171" s="595"/>
      <c r="F171" s="595"/>
      <c r="G171" s="595"/>
      <c r="H171" s="595"/>
      <c r="I171" s="595"/>
      <c r="J171" s="595"/>
      <c r="K171" s="595"/>
      <c r="L171" s="595"/>
      <c r="M171" s="1"/>
      <c r="N171" s="1"/>
      <c r="O171" s="1"/>
      <c r="P171" s="1"/>
      <c r="Q171" s="1"/>
      <c r="V171" s="2"/>
      <c r="DD171" s="597"/>
      <c r="DF171" s="597"/>
      <c r="DG171" s="251"/>
    </row>
    <row r="172" spans="3:111" x14ac:dyDescent="0.25">
      <c r="C172" s="595"/>
      <c r="D172" s="595"/>
      <c r="E172" s="595"/>
      <c r="F172" s="595"/>
      <c r="G172" s="595"/>
      <c r="H172" s="595"/>
      <c r="I172" s="595"/>
      <c r="J172" s="595"/>
      <c r="K172" s="595"/>
      <c r="L172" s="595"/>
      <c r="M172" s="1"/>
      <c r="N172" s="1"/>
      <c r="O172" s="1"/>
      <c r="P172" s="1"/>
      <c r="Q172" s="1"/>
      <c r="V172" s="2"/>
      <c r="DD172" s="597"/>
      <c r="DF172" s="597"/>
      <c r="DG172" s="251"/>
    </row>
    <row r="173" spans="3:111" x14ac:dyDescent="0.25">
      <c r="C173" s="595"/>
      <c r="D173" s="595"/>
      <c r="E173" s="595"/>
      <c r="F173" s="595"/>
      <c r="G173" s="595"/>
      <c r="H173" s="595"/>
      <c r="I173" s="595"/>
      <c r="J173" s="595"/>
      <c r="K173" s="595"/>
      <c r="L173" s="595"/>
      <c r="M173" s="1"/>
      <c r="N173" s="1"/>
      <c r="O173" s="1"/>
      <c r="P173" s="1"/>
      <c r="Q173" s="1"/>
      <c r="V173" s="2"/>
      <c r="DD173" s="597"/>
      <c r="DF173" s="597"/>
      <c r="DG173" s="251"/>
    </row>
    <row r="174" spans="3:111" x14ac:dyDescent="0.25">
      <c r="C174" s="88" t="s">
        <v>258</v>
      </c>
      <c r="D174" s="88"/>
      <c r="E174" s="88"/>
      <c r="F174" s="88"/>
      <c r="G174" s="88"/>
      <c r="H174" s="88"/>
      <c r="I174" s="88"/>
      <c r="J174" s="88"/>
      <c r="K174" s="88"/>
      <c r="L174" s="88"/>
      <c r="M174" s="1"/>
      <c r="N174" s="1"/>
      <c r="O174" s="1"/>
      <c r="P174" s="1"/>
      <c r="Q174" s="1"/>
      <c r="DD174" s="597"/>
      <c r="DF174" s="597"/>
      <c r="DG174" s="251"/>
    </row>
    <row r="175" spans="3:111" x14ac:dyDescent="0.25">
      <c r="C175" s="595" t="s">
        <v>290</v>
      </c>
      <c r="D175" s="595"/>
      <c r="E175" s="595"/>
      <c r="F175" s="595"/>
      <c r="G175" s="595"/>
      <c r="H175" s="595"/>
      <c r="I175" s="595"/>
      <c r="J175" s="595"/>
      <c r="K175" s="595"/>
      <c r="L175" s="595"/>
      <c r="M175" s="650"/>
      <c r="N175" s="650"/>
      <c r="O175" s="650"/>
      <c r="P175" s="595"/>
      <c r="Q175" s="595"/>
      <c r="DD175" s="597"/>
      <c r="DF175" s="597"/>
      <c r="DG175" s="251"/>
    </row>
    <row r="176" spans="3:111" x14ac:dyDescent="0.25">
      <c r="C176" s="595"/>
      <c r="D176" s="595"/>
      <c r="E176" s="595"/>
      <c r="F176" s="595"/>
      <c r="G176" s="595"/>
      <c r="H176" s="595"/>
      <c r="I176" s="595"/>
      <c r="J176" s="595"/>
      <c r="K176" s="595"/>
      <c r="L176" s="595"/>
      <c r="M176" s="1"/>
      <c r="N176" s="1"/>
      <c r="O176" s="1"/>
      <c r="P176" s="1"/>
      <c r="Q176" s="1"/>
      <c r="V176" s="2"/>
      <c r="DD176" s="597"/>
      <c r="DF176" s="597"/>
      <c r="DG176" s="251"/>
    </row>
    <row r="177" spans="3:111" x14ac:dyDescent="0.25">
      <c r="C177" s="595"/>
      <c r="D177" s="595"/>
      <c r="E177" s="595"/>
      <c r="F177" s="595"/>
      <c r="G177" s="595"/>
      <c r="H177" s="595"/>
      <c r="I177" s="595"/>
      <c r="J177" s="595"/>
      <c r="K177" s="595"/>
      <c r="L177" s="595"/>
      <c r="M177" s="1"/>
      <c r="N177" s="1"/>
      <c r="O177" s="1"/>
      <c r="P177" s="1"/>
      <c r="Q177" s="1"/>
      <c r="V177" s="2"/>
      <c r="DD177" s="597"/>
      <c r="DF177" s="597"/>
      <c r="DG177" s="251"/>
    </row>
    <row r="178" spans="3:111" x14ac:dyDescent="0.25">
      <c r="C178" s="595"/>
      <c r="D178" s="595"/>
      <c r="E178" s="595"/>
      <c r="F178" s="595"/>
      <c r="G178" s="595"/>
      <c r="H178" s="595"/>
      <c r="I178" s="595"/>
      <c r="J178" s="595"/>
      <c r="K178" s="595"/>
      <c r="L178" s="595"/>
      <c r="M178" s="1"/>
      <c r="N178" s="1"/>
      <c r="O178" s="1"/>
      <c r="P178" s="1"/>
      <c r="Q178" s="1"/>
      <c r="V178" s="2"/>
      <c r="DD178" s="597"/>
      <c r="DF178" s="597"/>
      <c r="DG178" s="251"/>
    </row>
    <row r="179" spans="3:111" x14ac:dyDescent="0.25">
      <c r="C179" s="595"/>
      <c r="D179" s="595"/>
      <c r="E179" s="595"/>
      <c r="F179" s="595"/>
      <c r="G179" s="595"/>
      <c r="H179" s="595"/>
      <c r="I179" s="595"/>
      <c r="J179" s="595"/>
      <c r="K179" s="595"/>
      <c r="L179" s="595"/>
      <c r="M179" s="1"/>
      <c r="N179" s="1"/>
      <c r="O179" s="1"/>
      <c r="P179" s="1"/>
      <c r="Q179" s="1"/>
      <c r="V179" s="2"/>
      <c r="DD179" s="597"/>
      <c r="DF179" s="597"/>
      <c r="DG179" s="251"/>
    </row>
    <row r="180" spans="3:111" x14ac:dyDescent="0.25">
      <c r="C180" s="595"/>
      <c r="D180" s="595"/>
      <c r="E180" s="595"/>
      <c r="F180" s="595"/>
      <c r="G180" s="595"/>
      <c r="H180" s="595"/>
      <c r="I180" s="595"/>
      <c r="J180" s="595"/>
      <c r="K180" s="595"/>
      <c r="L180" s="595"/>
      <c r="M180" s="1"/>
      <c r="N180" s="1"/>
      <c r="O180" s="1"/>
      <c r="P180" s="1"/>
      <c r="Q180" s="1"/>
      <c r="V180" s="2"/>
      <c r="DD180" s="597"/>
      <c r="DF180" s="597"/>
      <c r="DG180" s="251"/>
    </row>
    <row r="181" spans="3:111" x14ac:dyDescent="0.25">
      <c r="C181" s="595"/>
      <c r="D181" s="595"/>
      <c r="E181" s="595"/>
      <c r="F181" s="595"/>
      <c r="G181" s="595"/>
      <c r="H181" s="595"/>
      <c r="I181" s="595"/>
      <c r="J181" s="595"/>
      <c r="K181" s="595"/>
      <c r="L181" s="595"/>
      <c r="M181" s="1"/>
      <c r="N181" s="1"/>
      <c r="O181" s="1"/>
      <c r="P181" s="1"/>
      <c r="Q181" s="1"/>
      <c r="V181" s="2"/>
      <c r="DD181" s="597"/>
      <c r="DF181" s="597"/>
      <c r="DG181" s="251"/>
    </row>
    <row r="182" spans="3:111" x14ac:dyDescent="0.25">
      <c r="C182" s="595"/>
      <c r="D182" s="595"/>
      <c r="E182" s="595"/>
      <c r="F182" s="595"/>
      <c r="G182" s="595"/>
      <c r="H182" s="595"/>
      <c r="I182" s="595"/>
      <c r="J182" s="595"/>
      <c r="K182" s="595"/>
      <c r="L182" s="595"/>
      <c r="M182" s="1"/>
      <c r="N182" s="1"/>
      <c r="O182" s="1"/>
      <c r="P182" s="1"/>
      <c r="Q182" s="1"/>
      <c r="V182" s="2"/>
      <c r="DD182" s="597"/>
      <c r="DF182" s="597"/>
      <c r="DG182" s="251"/>
    </row>
    <row r="183" spans="3:111" x14ac:dyDescent="0.25">
      <c r="C183" s="595"/>
      <c r="D183" s="595"/>
      <c r="E183" s="595"/>
      <c r="F183" s="595"/>
      <c r="G183" s="595"/>
      <c r="H183" s="595"/>
      <c r="I183" s="595"/>
      <c r="J183" s="595"/>
      <c r="K183" s="595"/>
      <c r="L183" s="595"/>
      <c r="M183" s="1"/>
      <c r="N183" s="1"/>
      <c r="O183" s="1"/>
      <c r="P183" s="1"/>
      <c r="Q183" s="1"/>
      <c r="V183" s="2"/>
      <c r="DD183" s="597"/>
      <c r="DF183" s="597"/>
      <c r="DG183" s="251"/>
    </row>
    <row r="184" spans="3:111" x14ac:dyDescent="0.25">
      <c r="C184" s="595"/>
      <c r="D184" s="595"/>
      <c r="E184" s="595"/>
      <c r="F184" s="595"/>
      <c r="G184" s="595"/>
      <c r="H184" s="595"/>
      <c r="I184" s="595"/>
      <c r="J184" s="595"/>
      <c r="K184" s="595"/>
      <c r="L184" s="595"/>
      <c r="M184" s="1"/>
      <c r="N184" s="1"/>
      <c r="O184" s="1"/>
      <c r="P184" s="1"/>
      <c r="Q184" s="1"/>
      <c r="V184" s="2"/>
      <c r="DD184" s="597"/>
      <c r="DF184" s="597"/>
      <c r="DG184" s="251"/>
    </row>
    <row r="185" spans="3:111" x14ac:dyDescent="0.25">
      <c r="C185" s="595"/>
      <c r="D185" s="595"/>
      <c r="E185" s="595"/>
      <c r="F185" s="595"/>
      <c r="G185" s="595"/>
      <c r="H185" s="595"/>
      <c r="I185" s="595"/>
      <c r="J185" s="595"/>
      <c r="K185" s="595"/>
      <c r="L185" s="595"/>
      <c r="M185" s="1"/>
      <c r="N185" s="1"/>
      <c r="O185" s="1"/>
      <c r="P185" s="1"/>
      <c r="Q185" s="1"/>
      <c r="V185" s="2"/>
      <c r="DD185" s="597"/>
      <c r="DF185" s="597"/>
      <c r="DG185" s="251"/>
    </row>
    <row r="186" spans="3:111" x14ac:dyDescent="0.25">
      <c r="C186" s="595"/>
      <c r="D186" s="595"/>
      <c r="E186" s="595"/>
      <c r="F186" s="595"/>
      <c r="G186" s="595"/>
      <c r="H186" s="595"/>
      <c r="I186" s="595"/>
      <c r="J186" s="595"/>
      <c r="K186" s="595"/>
      <c r="L186" s="595"/>
      <c r="M186" s="1"/>
      <c r="N186" s="1"/>
      <c r="O186" s="1"/>
      <c r="P186" s="1"/>
      <c r="Q186" s="1"/>
      <c r="V186" s="2"/>
      <c r="DD186" s="597"/>
      <c r="DF186" s="597"/>
      <c r="DG186" s="251"/>
    </row>
    <row r="187" spans="3:111" x14ac:dyDescent="0.25">
      <c r="C187" s="595"/>
      <c r="D187" s="595"/>
      <c r="E187" s="595"/>
      <c r="F187" s="595"/>
      <c r="G187" s="595"/>
      <c r="H187" s="595"/>
      <c r="I187" s="595"/>
      <c r="J187" s="595"/>
      <c r="K187" s="595"/>
      <c r="L187" s="595"/>
      <c r="M187" s="1"/>
      <c r="N187" s="1"/>
      <c r="O187" s="1"/>
      <c r="P187" s="1"/>
      <c r="Q187" s="1"/>
      <c r="V187" s="2"/>
      <c r="DD187" s="597"/>
      <c r="DF187" s="597"/>
      <c r="DG187" s="251"/>
    </row>
    <row r="188" spans="3:111" x14ac:dyDescent="0.25">
      <c r="C188" s="595"/>
      <c r="D188" s="595"/>
      <c r="E188" s="595"/>
      <c r="F188" s="595"/>
      <c r="G188" s="595"/>
      <c r="H188" s="595"/>
      <c r="I188" s="595"/>
      <c r="J188" s="595"/>
      <c r="K188" s="595"/>
      <c r="L188" s="595"/>
      <c r="M188" s="1"/>
      <c r="N188" s="1"/>
      <c r="O188" s="1"/>
      <c r="P188" s="1"/>
      <c r="Q188" s="1"/>
      <c r="V188" s="2"/>
      <c r="DD188" s="597"/>
      <c r="DF188" s="597"/>
      <c r="DG188" s="251"/>
    </row>
    <row r="189" spans="3:111" x14ac:dyDescent="0.25">
      <c r="C189" s="88" t="s">
        <v>259</v>
      </c>
      <c r="D189" s="88"/>
      <c r="E189" s="88"/>
      <c r="F189" s="88"/>
      <c r="G189" s="88"/>
      <c r="H189" s="88"/>
      <c r="I189" s="88"/>
      <c r="J189" s="88"/>
      <c r="K189" s="88"/>
      <c r="L189" s="88"/>
      <c r="M189" s="1"/>
      <c r="N189" s="1"/>
      <c r="O189" s="1"/>
      <c r="P189" s="1"/>
      <c r="Q189" s="1"/>
      <c r="DD189" s="597"/>
      <c r="DF189" s="597"/>
      <c r="DG189" s="251"/>
    </row>
    <row r="190" spans="3:111" x14ac:dyDescent="0.25">
      <c r="C190" s="595" t="s">
        <v>291</v>
      </c>
      <c r="D190" s="595"/>
      <c r="E190" s="595"/>
      <c r="F190" s="595"/>
      <c r="G190" s="595"/>
      <c r="H190" s="595"/>
      <c r="I190" s="595"/>
      <c r="J190" s="595"/>
      <c r="K190" s="595"/>
      <c r="L190" s="595"/>
      <c r="M190" s="650"/>
      <c r="N190" s="650"/>
      <c r="O190" s="650"/>
      <c r="P190" s="595"/>
      <c r="Q190" s="595"/>
      <c r="DD190" s="597"/>
      <c r="DF190" s="597"/>
      <c r="DG190" s="251"/>
    </row>
    <row r="191" spans="3:111" x14ac:dyDescent="0.25">
      <c r="C191" s="595"/>
      <c r="D191" s="595"/>
      <c r="E191" s="595"/>
      <c r="F191" s="595"/>
      <c r="G191" s="595"/>
      <c r="H191" s="595"/>
      <c r="I191" s="595"/>
      <c r="J191" s="595"/>
      <c r="K191" s="595"/>
      <c r="L191" s="595"/>
      <c r="M191" s="1"/>
      <c r="N191" s="1"/>
      <c r="O191" s="1"/>
      <c r="P191" s="1"/>
      <c r="Q191" s="1"/>
      <c r="V191" s="2"/>
      <c r="DD191" s="597"/>
      <c r="DF191" s="597"/>
      <c r="DG191" s="251"/>
    </row>
    <row r="192" spans="3:111" x14ac:dyDescent="0.25">
      <c r="C192" s="595"/>
      <c r="D192" s="595"/>
      <c r="E192" s="595"/>
      <c r="F192" s="595"/>
      <c r="G192" s="595"/>
      <c r="H192" s="595"/>
      <c r="I192" s="595"/>
      <c r="J192" s="595"/>
      <c r="K192" s="595"/>
      <c r="L192" s="595"/>
      <c r="M192" s="1"/>
      <c r="N192" s="1"/>
      <c r="O192" s="1"/>
      <c r="P192" s="1"/>
      <c r="Q192" s="1"/>
      <c r="V192" s="2"/>
      <c r="DD192" s="597"/>
      <c r="DF192" s="597"/>
      <c r="DG192" s="251"/>
    </row>
    <row r="193" spans="3:111" x14ac:dyDescent="0.25">
      <c r="C193" s="595"/>
      <c r="D193" s="595"/>
      <c r="E193" s="595"/>
      <c r="F193" s="595"/>
      <c r="G193" s="595"/>
      <c r="H193" s="595"/>
      <c r="I193" s="595"/>
      <c r="J193" s="595"/>
      <c r="K193" s="595"/>
      <c r="L193" s="595"/>
      <c r="M193" s="1"/>
      <c r="N193" s="1"/>
      <c r="O193" s="1"/>
      <c r="P193" s="1"/>
      <c r="Q193" s="1"/>
      <c r="V193" s="2"/>
      <c r="DD193" s="597"/>
      <c r="DF193" s="597"/>
      <c r="DG193" s="251"/>
    </row>
    <row r="194" spans="3:111" x14ac:dyDescent="0.25">
      <c r="C194" s="595"/>
      <c r="D194" s="595"/>
      <c r="E194" s="595"/>
      <c r="F194" s="595"/>
      <c r="G194" s="595"/>
      <c r="H194" s="595"/>
      <c r="I194" s="595"/>
      <c r="J194" s="595"/>
      <c r="K194" s="595"/>
      <c r="L194" s="595"/>
      <c r="M194" s="1"/>
      <c r="N194" s="1"/>
      <c r="O194" s="1"/>
      <c r="P194" s="1"/>
      <c r="Q194" s="1"/>
      <c r="V194" s="2"/>
      <c r="DD194" s="597"/>
      <c r="DF194" s="597"/>
      <c r="DG194" s="251"/>
    </row>
    <row r="195" spans="3:111" x14ac:dyDescent="0.25">
      <c r="C195" s="595"/>
      <c r="D195" s="595"/>
      <c r="E195" s="595"/>
      <c r="F195" s="595"/>
      <c r="G195" s="595"/>
      <c r="H195" s="595"/>
      <c r="I195" s="595"/>
      <c r="J195" s="595"/>
      <c r="K195" s="595"/>
      <c r="L195" s="595"/>
      <c r="M195" s="1"/>
      <c r="N195" s="1"/>
      <c r="O195" s="1"/>
      <c r="P195" s="1"/>
      <c r="Q195" s="1"/>
      <c r="V195" s="2"/>
      <c r="DD195" s="597"/>
      <c r="DF195" s="597"/>
      <c r="DG195" s="251"/>
    </row>
    <row r="196" spans="3:111" x14ac:dyDescent="0.25">
      <c r="C196" s="595"/>
      <c r="D196" s="595"/>
      <c r="E196" s="595"/>
      <c r="F196" s="595"/>
      <c r="G196" s="595"/>
      <c r="H196" s="595"/>
      <c r="I196" s="595"/>
      <c r="J196" s="595"/>
      <c r="K196" s="595"/>
      <c r="L196" s="595"/>
      <c r="M196" s="1"/>
      <c r="N196" s="1"/>
      <c r="O196" s="1"/>
      <c r="P196" s="1"/>
      <c r="Q196" s="1"/>
      <c r="V196" s="2"/>
      <c r="DD196" s="597"/>
      <c r="DF196" s="597"/>
      <c r="DG196" s="251"/>
    </row>
    <row r="197" spans="3:111" x14ac:dyDescent="0.25">
      <c r="C197" s="595"/>
      <c r="D197" s="595"/>
      <c r="E197" s="595"/>
      <c r="F197" s="595"/>
      <c r="G197" s="595"/>
      <c r="H197" s="595"/>
      <c r="I197" s="595"/>
      <c r="J197" s="595"/>
      <c r="K197" s="595"/>
      <c r="L197" s="595"/>
      <c r="M197" s="1"/>
      <c r="N197" s="1"/>
      <c r="O197" s="1"/>
      <c r="P197" s="1"/>
      <c r="Q197" s="1"/>
      <c r="V197" s="2"/>
      <c r="DD197" s="597"/>
      <c r="DF197" s="597"/>
      <c r="DG197" s="251"/>
    </row>
    <row r="198" spans="3:111" x14ac:dyDescent="0.25">
      <c r="C198" s="595"/>
      <c r="D198" s="595"/>
      <c r="E198" s="595"/>
      <c r="F198" s="595"/>
      <c r="G198" s="595"/>
      <c r="H198" s="595"/>
      <c r="I198" s="595"/>
      <c r="J198" s="595"/>
      <c r="K198" s="595"/>
      <c r="L198" s="595"/>
      <c r="M198" s="1"/>
      <c r="N198" s="1"/>
      <c r="O198" s="1"/>
      <c r="P198" s="1"/>
      <c r="Q198" s="1"/>
      <c r="V198" s="2"/>
      <c r="DD198" s="597"/>
      <c r="DF198" s="597"/>
      <c r="DG198" s="251"/>
    </row>
    <row r="199" spans="3:111" x14ac:dyDescent="0.25">
      <c r="C199" s="595"/>
      <c r="D199" s="595"/>
      <c r="E199" s="595"/>
      <c r="F199" s="595"/>
      <c r="G199" s="595"/>
      <c r="H199" s="595"/>
      <c r="I199" s="595"/>
      <c r="J199" s="595"/>
      <c r="K199" s="595"/>
      <c r="L199" s="595"/>
      <c r="M199" s="1"/>
      <c r="N199" s="1"/>
      <c r="O199" s="1"/>
      <c r="P199" s="1"/>
      <c r="Q199" s="1"/>
      <c r="V199" s="2"/>
      <c r="DD199" s="597"/>
      <c r="DF199" s="597"/>
      <c r="DG199" s="251"/>
    </row>
    <row r="200" spans="3:111" x14ac:dyDescent="0.25">
      <c r="C200" s="1"/>
      <c r="D200" s="1"/>
      <c r="E200" s="1"/>
      <c r="F200" s="1"/>
      <c r="G200" s="1"/>
      <c r="H200" s="1"/>
      <c r="I200" s="1"/>
      <c r="J200" s="1"/>
      <c r="K200" s="1"/>
      <c r="L200" s="1"/>
      <c r="M200" s="1"/>
      <c r="N200" s="1"/>
      <c r="O200" s="1"/>
      <c r="P200" s="1"/>
      <c r="Q200" s="1"/>
      <c r="DD200" s="597"/>
      <c r="DF200" s="597"/>
      <c r="DG200" s="251"/>
    </row>
    <row r="201" spans="3:111" x14ac:dyDescent="0.25">
      <c r="C201" s="1"/>
      <c r="D201" s="1"/>
      <c r="E201" s="1"/>
      <c r="F201" s="1"/>
      <c r="G201" s="1"/>
      <c r="H201" s="1"/>
      <c r="I201" s="1"/>
      <c r="J201" s="1"/>
      <c r="K201" s="1"/>
      <c r="L201" s="1"/>
      <c r="M201" s="1"/>
      <c r="N201" s="1"/>
      <c r="O201" s="1"/>
      <c r="P201" s="1"/>
      <c r="Q201" s="1"/>
      <c r="DD201" s="597"/>
      <c r="DF201" s="597"/>
      <c r="DG201" s="251"/>
    </row>
    <row r="202" spans="3:111" x14ac:dyDescent="0.25">
      <c r="C202" s="1"/>
      <c r="D202" s="1"/>
      <c r="E202" s="1"/>
      <c r="F202" s="1"/>
      <c r="G202" s="1"/>
      <c r="H202" s="1"/>
      <c r="I202" s="1"/>
      <c r="J202" s="1"/>
      <c r="K202" s="1"/>
      <c r="L202" s="1"/>
      <c r="M202" s="1"/>
      <c r="N202" s="1"/>
      <c r="O202" s="1"/>
      <c r="P202" s="1"/>
      <c r="Q202" s="1"/>
      <c r="DD202" s="597"/>
      <c r="DF202" s="597"/>
      <c r="DG202" s="251"/>
    </row>
    <row r="203" spans="3:111" x14ac:dyDescent="0.25">
      <c r="C203" s="1"/>
      <c r="D203" s="1"/>
      <c r="E203" s="1"/>
      <c r="F203" s="1"/>
      <c r="G203" s="1"/>
      <c r="H203" s="1"/>
      <c r="I203" s="1"/>
      <c r="J203" s="1"/>
      <c r="K203" s="1"/>
      <c r="L203" s="1"/>
      <c r="M203" s="1"/>
      <c r="N203" s="1"/>
      <c r="O203" s="1"/>
      <c r="P203" s="1"/>
      <c r="Q203" s="1"/>
      <c r="DD203" s="597"/>
      <c r="DF203" s="597"/>
      <c r="DG203" s="251"/>
    </row>
    <row r="204" spans="3:111" x14ac:dyDescent="0.25">
      <c r="C204" s="271"/>
      <c r="D204" s="271"/>
      <c r="E204" s="271"/>
      <c r="F204" s="271"/>
      <c r="G204" s="271"/>
      <c r="H204" s="271"/>
      <c r="I204" s="271"/>
      <c r="J204" s="271"/>
      <c r="K204" s="271"/>
      <c r="L204" s="271"/>
      <c r="M204" s="271"/>
      <c r="N204" s="271"/>
      <c r="O204" s="271"/>
      <c r="P204" s="271"/>
      <c r="Q204" s="271"/>
      <c r="DD204" s="597"/>
      <c r="DF204" s="597"/>
      <c r="DG204" s="251"/>
    </row>
    <row r="205" spans="3:111" x14ac:dyDescent="0.25">
      <c r="C205" s="271"/>
      <c r="D205" s="271"/>
      <c r="E205" s="271"/>
      <c r="F205" s="271"/>
      <c r="G205" s="271"/>
      <c r="H205" s="271"/>
      <c r="I205" s="271"/>
      <c r="J205" s="271"/>
      <c r="K205" s="271"/>
      <c r="L205" s="271"/>
      <c r="M205" s="271"/>
      <c r="N205" s="271"/>
      <c r="O205" s="271"/>
      <c r="P205" s="271"/>
      <c r="Q205" s="271"/>
      <c r="DD205" s="597"/>
      <c r="DF205" s="597"/>
      <c r="DG205" s="251"/>
    </row>
    <row r="206" spans="3:111" x14ac:dyDescent="0.25">
      <c r="C206" s="271"/>
      <c r="D206" s="271"/>
      <c r="E206" s="271"/>
      <c r="F206" s="271"/>
      <c r="G206" s="271"/>
      <c r="H206" s="271"/>
      <c r="I206" s="271"/>
      <c r="J206" s="271"/>
      <c r="K206" s="271"/>
      <c r="L206" s="271"/>
      <c r="M206" s="271"/>
      <c r="N206" s="271"/>
      <c r="O206" s="271"/>
      <c r="P206" s="271"/>
      <c r="Q206" s="271"/>
      <c r="DD206" s="597"/>
      <c r="DF206" s="597"/>
      <c r="DG206" s="251"/>
    </row>
    <row r="207" spans="3:111" x14ac:dyDescent="0.25">
      <c r="C207" s="271"/>
      <c r="D207" s="271"/>
      <c r="E207" s="271"/>
      <c r="F207" s="271"/>
      <c r="G207" s="271"/>
      <c r="H207" s="271"/>
      <c r="I207" s="271"/>
      <c r="J207" s="271"/>
      <c r="K207" s="271"/>
      <c r="L207" s="271"/>
      <c r="M207" s="271"/>
      <c r="N207" s="271"/>
      <c r="O207" s="271"/>
      <c r="P207" s="271"/>
      <c r="Q207" s="271"/>
      <c r="DD207" s="597"/>
      <c r="DF207" s="597"/>
      <c r="DG207" s="272"/>
    </row>
    <row r="208" spans="3:111" x14ac:dyDescent="0.25">
      <c r="C208" s="271"/>
      <c r="D208" s="271"/>
      <c r="E208" s="271"/>
      <c r="F208" s="271"/>
      <c r="G208" s="271"/>
      <c r="H208" s="271"/>
      <c r="I208" s="271"/>
      <c r="J208" s="271"/>
      <c r="K208" s="271"/>
      <c r="L208" s="271"/>
      <c r="M208" s="271"/>
      <c r="N208" s="271"/>
      <c r="O208" s="271"/>
      <c r="P208" s="271"/>
      <c r="Q208" s="271"/>
      <c r="DD208" s="597"/>
      <c r="DF208" s="597"/>
      <c r="DG208" s="251"/>
    </row>
    <row r="209" spans="3:111" x14ac:dyDescent="0.25">
      <c r="C209" s="271"/>
      <c r="D209" s="271"/>
      <c r="E209" s="271"/>
      <c r="F209" s="271"/>
      <c r="G209" s="271"/>
      <c r="H209" s="271"/>
      <c r="I209" s="271"/>
      <c r="J209" s="271"/>
      <c r="K209" s="271"/>
      <c r="L209" s="271"/>
      <c r="M209" s="271"/>
      <c r="N209" s="271"/>
      <c r="O209" s="271"/>
      <c r="P209" s="271"/>
      <c r="Q209" s="271"/>
      <c r="DD209" s="597"/>
      <c r="DF209" s="597"/>
      <c r="DG209" s="251"/>
    </row>
    <row r="210" spans="3:111" x14ac:dyDescent="0.25">
      <c r="C210" s="271"/>
      <c r="D210" s="271"/>
      <c r="E210" s="271"/>
      <c r="F210" s="271"/>
      <c r="G210" s="271"/>
      <c r="H210" s="271"/>
      <c r="I210" s="271"/>
      <c r="J210" s="271"/>
      <c r="K210" s="271"/>
      <c r="L210" s="271"/>
      <c r="M210" s="271"/>
      <c r="N210" s="271"/>
      <c r="O210" s="271"/>
      <c r="P210" s="271"/>
      <c r="Q210" s="271"/>
      <c r="DD210" s="597"/>
      <c r="DF210" s="597"/>
      <c r="DG210" s="251"/>
    </row>
    <row r="211" spans="3:111" x14ac:dyDescent="0.25">
      <c r="C211" s="271"/>
      <c r="D211" s="271"/>
      <c r="E211" s="271"/>
      <c r="F211" s="271"/>
      <c r="G211" s="271"/>
      <c r="H211" s="271"/>
      <c r="I211" s="271"/>
      <c r="J211" s="271"/>
      <c r="K211" s="271"/>
      <c r="L211" s="271"/>
      <c r="M211" s="271"/>
      <c r="N211" s="271"/>
      <c r="O211" s="271"/>
      <c r="P211" s="271"/>
      <c r="Q211" s="271"/>
      <c r="DD211" s="597"/>
      <c r="DF211" s="597"/>
      <c r="DG211" s="251"/>
    </row>
    <row r="212" spans="3:111" x14ac:dyDescent="0.25">
      <c r="C212" s="271"/>
      <c r="D212" s="271"/>
      <c r="E212" s="271"/>
      <c r="F212" s="271"/>
      <c r="G212" s="271"/>
      <c r="H212" s="271"/>
      <c r="I212" s="271"/>
      <c r="J212" s="271"/>
      <c r="K212" s="271"/>
      <c r="L212" s="271"/>
      <c r="M212" s="271"/>
      <c r="N212" s="271"/>
      <c r="O212" s="271"/>
      <c r="P212" s="271"/>
      <c r="Q212" s="271"/>
      <c r="DD212" s="597"/>
      <c r="DF212" s="597"/>
      <c r="DG212" s="251"/>
    </row>
    <row r="213" spans="3:111" x14ac:dyDescent="0.25">
      <c r="DD213" s="597"/>
      <c r="DF213" s="597"/>
      <c r="DG213" s="251"/>
    </row>
    <row r="214" spans="3:111" x14ac:dyDescent="0.25">
      <c r="DD214" s="597"/>
      <c r="DF214" s="597"/>
      <c r="DG214" s="251"/>
    </row>
    <row r="215" spans="3:111" x14ac:dyDescent="0.25">
      <c r="DD215" s="597"/>
      <c r="DF215" s="597"/>
      <c r="DG215" s="251"/>
    </row>
    <row r="216" spans="3:111" x14ac:dyDescent="0.25">
      <c r="DD216" s="597"/>
      <c r="DF216" s="597"/>
      <c r="DG216" s="251"/>
    </row>
    <row r="217" spans="3:111" x14ac:dyDescent="0.25">
      <c r="DD217" s="597"/>
      <c r="DF217" s="597"/>
      <c r="DG217" s="251"/>
    </row>
    <row r="218" spans="3:111" x14ac:dyDescent="0.25">
      <c r="DD218" s="597"/>
      <c r="DF218" s="597"/>
      <c r="DG218" s="251"/>
    </row>
    <row r="219" spans="3:111" x14ac:dyDescent="0.25">
      <c r="DD219" s="597"/>
      <c r="DF219" s="597"/>
      <c r="DG219" s="251"/>
    </row>
    <row r="220" spans="3:111" x14ac:dyDescent="0.25">
      <c r="DD220" s="597"/>
      <c r="DF220" s="597"/>
      <c r="DG220" s="251"/>
    </row>
    <row r="221" spans="3:111" x14ac:dyDescent="0.25">
      <c r="DD221" s="597"/>
      <c r="DF221" s="597"/>
      <c r="DG221" s="251"/>
    </row>
    <row r="222" spans="3:111" x14ac:dyDescent="0.25">
      <c r="DD222" s="597"/>
      <c r="DF222" s="597"/>
      <c r="DG222" s="251"/>
    </row>
    <row r="223" spans="3:111" x14ac:dyDescent="0.25">
      <c r="DD223" s="597"/>
      <c r="DF223" s="597"/>
      <c r="DG223" s="251"/>
    </row>
    <row r="224" spans="3:111" x14ac:dyDescent="0.25">
      <c r="DD224" s="597"/>
      <c r="DF224" s="597"/>
      <c r="DG224" s="251"/>
    </row>
  </sheetData>
  <sheetProtection algorithmName="SHA-512" hashValue="rRvtDvR/44WqnOLHkzaoLSjKJ2bBp2SC7bAhiZnfr9857P1OUfPyklwRaMfKIEKIvPo7EJsi+4ryioI3ENZeig==" saltValue="rU9sKj8+ChK6nym+fB6BRg==" spinCount="100000" sheet="1" formatCells="0" formatColumns="0" formatRows="0" insertColumns="0" insertRows="0" autoFilter="0"/>
  <mergeCells count="12">
    <mergeCell ref="M190:O190"/>
    <mergeCell ref="A35:A51"/>
    <mergeCell ref="A18:A33"/>
    <mergeCell ref="M151:O151"/>
    <mergeCell ref="M127:O127"/>
    <mergeCell ref="M175:O175"/>
    <mergeCell ref="P12:Q12"/>
    <mergeCell ref="N12:O12"/>
    <mergeCell ref="H12:M12"/>
    <mergeCell ref="C17:D17"/>
    <mergeCell ref="C34:D34"/>
    <mergeCell ref="J13:K13"/>
  </mergeCells>
  <phoneticPr fontId="14" type="noConversion"/>
  <pageMargins left="0.3" right="0.3" top="0.99929999999999997" bottom="0.75" header="0.35" footer="0.5"/>
  <pageSetup paperSize="5" scale="50" fitToHeight="2" pageOrder="overThenDown" orientation="landscape" r:id="rId1"/>
  <headerFooter>
    <oddHeader xml:space="preserve">&amp;L&amp;"Times New Roman,Bold"&amp;12&amp;K870E00&amp;G&amp;R&amp;"Cambria,Regular"&amp;K003399 &amp;"Cambria,Bold"&amp;12 2025 ACFR Information&amp;"Arial,Regular"&amp;10&amp;K000000
</oddHeader>
    <oddFooter>&amp;L&amp;"Times New Roman,Italic"&amp;9Page &amp;P of &amp;N
&amp;Z&amp;F &amp;A&amp;R&amp;"Times New Roman,Italic"&amp;9&amp;D &amp;T</oddFooter>
  </headerFooter>
  <rowBreaks count="1" manualBreakCount="1">
    <brk id="53" max="19" man="1"/>
  </rowBreaks>
  <ignoredErrors>
    <ignoredError sqref="E34 E33 E31 E50:E51 E48 E52:E53 E55" unlockedFormula="1"/>
    <ignoredError sqref="G31:G33 R31:R33 G34 G45:G51 R45:R51 R34:R43 G36:G43" formula="1"/>
    <ignoredError sqref="D5" evalError="1"/>
  </ignoredErrors>
  <drawing r:id="rId2"/>
  <legacyDrawingHF r:id="rId3"/>
  <extLst>
    <ext xmlns:x14="http://schemas.microsoft.com/office/spreadsheetml/2009/9/main" uri="{78C0D931-6437-407d-A8EE-F0AAD7539E65}">
      <x14:conditionalFormattings>
        <x14:conditionalFormatting xmlns:xm="http://schemas.microsoft.com/office/excel/2006/main">
          <x14:cfRule type="cellIs" priority="23" operator="lessThan" id="{271B7A54-D0F4-4A26-A011-4A9B97E192BE}">
            <xm:f>Depreciation!$O$20</xm:f>
            <x14:dxf>
              <font>
                <color rgb="FF9C0006"/>
              </font>
              <fill>
                <patternFill>
                  <bgColor rgb="FFFFC7CE"/>
                </patternFill>
              </fill>
            </x14:dxf>
          </x14:cfRule>
          <xm:sqref>R19</xm:sqref>
        </x14:conditionalFormatting>
        <x14:conditionalFormatting xmlns:xm="http://schemas.microsoft.com/office/excel/2006/main">
          <x14:cfRule type="cellIs" priority="22" operator="lessThan" id="{AD88CF6C-46B4-450F-91E1-61F7A20A215B}">
            <xm:f>Depreciation!$O$21</xm:f>
            <x14:dxf>
              <font>
                <color rgb="FF9C0006"/>
              </font>
              <fill>
                <patternFill>
                  <bgColor rgb="FFFFC7CE"/>
                </patternFill>
              </fill>
            </x14:dxf>
          </x14:cfRule>
          <xm:sqref>R20</xm:sqref>
        </x14:conditionalFormatting>
        <x14:conditionalFormatting xmlns:xm="http://schemas.microsoft.com/office/excel/2006/main">
          <x14:cfRule type="cellIs" priority="21" operator="lessThan" id="{D76C3CB5-88B1-46D9-AECA-EDE2640980F0}">
            <xm:f>Depreciation!$O$22</xm:f>
            <x14:dxf>
              <font>
                <color rgb="FF9C0006"/>
              </font>
              <fill>
                <patternFill>
                  <bgColor rgb="FFFFC7CE"/>
                </patternFill>
              </fill>
            </x14:dxf>
          </x14:cfRule>
          <xm:sqref>R21</xm:sqref>
        </x14:conditionalFormatting>
        <x14:conditionalFormatting xmlns:xm="http://schemas.microsoft.com/office/excel/2006/main">
          <x14:cfRule type="cellIs" priority="20" operator="lessThan" id="{6BD1D44F-639B-4CBA-BBD9-99FD50D9F84A}">
            <xm:f>Depreciation!$O$23</xm:f>
            <x14:dxf>
              <font>
                <color rgb="FF9C0006"/>
              </font>
              <fill>
                <patternFill>
                  <bgColor rgb="FFFFC7CE"/>
                </patternFill>
              </fill>
            </x14:dxf>
          </x14:cfRule>
          <xm:sqref>R22</xm:sqref>
        </x14:conditionalFormatting>
        <x14:conditionalFormatting xmlns:xm="http://schemas.microsoft.com/office/excel/2006/main">
          <x14:cfRule type="cellIs" priority="19" operator="lessThan" id="{331BEF91-94B9-4CA6-8A5C-7583A372DB4E}">
            <xm:f>Depreciation!$O$24</xm:f>
            <x14:dxf>
              <font>
                <color rgb="FF9C0006"/>
              </font>
              <fill>
                <patternFill>
                  <bgColor rgb="FFFFC7CE"/>
                </patternFill>
              </fill>
            </x14:dxf>
          </x14:cfRule>
          <xm:sqref>R23</xm:sqref>
        </x14:conditionalFormatting>
        <x14:conditionalFormatting xmlns:xm="http://schemas.microsoft.com/office/excel/2006/main">
          <x14:cfRule type="cellIs" priority="18" operator="lessThan" id="{1EB7885D-CEB5-4ABB-B5FF-F66A8B35DCD1}">
            <xm:f>Depreciation!$O$25</xm:f>
            <x14:dxf>
              <font>
                <color rgb="FF9C0006"/>
              </font>
              <fill>
                <patternFill>
                  <bgColor rgb="FFFFC7CE"/>
                </patternFill>
              </fill>
            </x14:dxf>
          </x14:cfRule>
          <xm:sqref>R24</xm:sqref>
        </x14:conditionalFormatting>
        <x14:conditionalFormatting xmlns:xm="http://schemas.microsoft.com/office/excel/2006/main">
          <x14:cfRule type="cellIs" priority="1" operator="lessThan" id="{69ECF973-7388-4EB6-8AB3-7144EC5C0E5C}">
            <xm:f>Depreciation!$O$27</xm:f>
            <x14:dxf>
              <font>
                <color rgb="FF9C0006"/>
              </font>
              <fill>
                <patternFill>
                  <bgColor rgb="FFFFC7CE"/>
                </patternFill>
              </fill>
            </x14:dxf>
          </x14:cfRule>
          <xm:sqref>R26</xm:sqref>
        </x14:conditionalFormatting>
        <x14:conditionalFormatting xmlns:xm="http://schemas.microsoft.com/office/excel/2006/main">
          <x14:cfRule type="cellIs" priority="16" operator="lessThan" id="{55329483-41FD-4994-8D5A-0BBF71797AE3}">
            <xm:f>Depreciation!$O$28</xm:f>
            <x14:dxf>
              <font>
                <color rgb="FF9C0006"/>
              </font>
              <fill>
                <patternFill>
                  <bgColor rgb="FFFFC7CE"/>
                </patternFill>
              </fill>
            </x14:dxf>
          </x14:cfRule>
          <xm:sqref>R27</xm:sqref>
        </x14:conditionalFormatting>
        <x14:conditionalFormatting xmlns:xm="http://schemas.microsoft.com/office/excel/2006/main">
          <x14:cfRule type="cellIs" priority="15" operator="lessThan" id="{7BA85BA0-42C7-4E0F-9438-B9F8C006EF7B}">
            <xm:f>Depreciation!$O$29</xm:f>
            <x14:dxf>
              <font>
                <color rgb="FF9C0006"/>
              </font>
              <fill>
                <patternFill>
                  <bgColor rgb="FFFFC7CE"/>
                </patternFill>
              </fill>
            </x14:dxf>
          </x14:cfRule>
          <xm:sqref>R28</xm:sqref>
        </x14:conditionalFormatting>
        <x14:conditionalFormatting xmlns:xm="http://schemas.microsoft.com/office/excel/2006/main">
          <x14:cfRule type="cellIs" priority="14" operator="lessThan" id="{86E5EA81-6CB4-492F-973E-C4503FD085FE}">
            <xm:f>Depreciation!$O$30</xm:f>
            <x14:dxf>
              <font>
                <color rgb="FF9C0006"/>
              </font>
              <fill>
                <patternFill>
                  <bgColor rgb="FFFFC7CE"/>
                </patternFill>
              </fill>
            </x14:dxf>
          </x14:cfRule>
          <xm:sqref>R29</xm:sqref>
        </x14:conditionalFormatting>
        <x14:conditionalFormatting xmlns:xm="http://schemas.microsoft.com/office/excel/2006/main">
          <x14:cfRule type="cellIs" priority="13" operator="lessThan" id="{104AE6CC-DBC1-4382-9364-F9210FAA6036}">
            <xm:f>Depreciation!$O$32</xm:f>
            <x14:dxf>
              <font>
                <color rgb="FF9C0006"/>
              </font>
              <fill>
                <patternFill>
                  <bgColor rgb="FFFFC7CE"/>
                </patternFill>
              </fill>
            </x14:dxf>
          </x14:cfRule>
          <xm:sqref>R31</xm:sqref>
        </x14:conditionalFormatting>
        <x14:conditionalFormatting xmlns:xm="http://schemas.microsoft.com/office/excel/2006/main">
          <x14:cfRule type="cellIs" priority="12" operator="lessThan" id="{F456D064-D6BC-46BD-9955-98E09AA1B0E9}">
            <xm:f>Depreciation!$O$37</xm:f>
            <x14:dxf>
              <font>
                <color rgb="FF9C0006"/>
              </font>
              <fill>
                <patternFill>
                  <bgColor rgb="FFFFC7CE"/>
                </patternFill>
              </fill>
            </x14:dxf>
          </x14:cfRule>
          <xm:sqref>R36</xm:sqref>
        </x14:conditionalFormatting>
        <x14:conditionalFormatting xmlns:xm="http://schemas.microsoft.com/office/excel/2006/main">
          <x14:cfRule type="cellIs" priority="11" operator="lessThan" id="{EF83B5B9-94B7-4C4C-A495-CCADF4E9BD13}">
            <xm:f>Depreciation!$O$38</xm:f>
            <x14:dxf>
              <font>
                <color rgb="FF9C0006"/>
              </font>
              <fill>
                <patternFill>
                  <bgColor rgb="FFFFC7CE"/>
                </patternFill>
              </fill>
            </x14:dxf>
          </x14:cfRule>
          <xm:sqref>R37</xm:sqref>
        </x14:conditionalFormatting>
        <x14:conditionalFormatting xmlns:xm="http://schemas.microsoft.com/office/excel/2006/main">
          <x14:cfRule type="cellIs" priority="10" operator="lessThan" id="{A8366B37-17AC-4885-8957-D35ACBC9FEC1}">
            <xm:f>Depreciation!$O$39</xm:f>
            <x14:dxf>
              <font>
                <color rgb="FF9C0006"/>
              </font>
              <fill>
                <patternFill>
                  <bgColor rgb="FFFFC7CE"/>
                </patternFill>
              </fill>
            </x14:dxf>
          </x14:cfRule>
          <xm:sqref>R38</xm:sqref>
        </x14:conditionalFormatting>
        <x14:conditionalFormatting xmlns:xm="http://schemas.microsoft.com/office/excel/2006/main">
          <x14:cfRule type="cellIs" priority="9" operator="lessThan" id="{27A722BA-F942-4F13-9AD2-B7FFA5E3F546}">
            <xm:f>Depreciation!$O$40</xm:f>
            <x14:dxf>
              <font>
                <color rgb="FF9C0006"/>
              </font>
              <fill>
                <patternFill>
                  <bgColor rgb="FFFFC7CE"/>
                </patternFill>
              </fill>
            </x14:dxf>
          </x14:cfRule>
          <xm:sqref>R39</xm:sqref>
        </x14:conditionalFormatting>
        <x14:conditionalFormatting xmlns:xm="http://schemas.microsoft.com/office/excel/2006/main">
          <x14:cfRule type="cellIs" priority="8" operator="lessThan" id="{4B98E8FB-1F68-404C-89BA-927541818CBF}">
            <xm:f>Depreciation!$O$41</xm:f>
            <x14:dxf>
              <font>
                <color rgb="FF9C0006"/>
              </font>
              <fill>
                <patternFill>
                  <bgColor rgb="FFFFC7CE"/>
                </patternFill>
              </fill>
            </x14:dxf>
          </x14:cfRule>
          <xm:sqref>R40</xm:sqref>
        </x14:conditionalFormatting>
        <x14:conditionalFormatting xmlns:xm="http://schemas.microsoft.com/office/excel/2006/main">
          <x14:cfRule type="cellIs" priority="7" operator="lessThan" id="{7CD9C19A-8BA3-4786-A3CC-C7554C7ED404}">
            <xm:f>Depreciation!$O$42</xm:f>
            <x14:dxf>
              <font>
                <color rgb="FF9C0006"/>
              </font>
              <fill>
                <patternFill>
                  <bgColor rgb="FFFFC7CE"/>
                </patternFill>
              </fill>
            </x14:dxf>
          </x14:cfRule>
          <xm:sqref>R41</xm:sqref>
        </x14:conditionalFormatting>
        <x14:conditionalFormatting xmlns:xm="http://schemas.microsoft.com/office/excel/2006/main">
          <x14:cfRule type="cellIs" priority="6" operator="lessThan" id="{F939849F-4F5F-44A2-B700-DCD3520DAA9D}">
            <xm:f>Depreciation!$O$44</xm:f>
            <x14:dxf>
              <font>
                <color rgb="FF9C0006"/>
              </font>
              <fill>
                <patternFill>
                  <bgColor rgb="FFFFC7CE"/>
                </patternFill>
              </fill>
            </x14:dxf>
          </x14:cfRule>
          <xm:sqref>R43</xm:sqref>
        </x14:conditionalFormatting>
        <x14:conditionalFormatting xmlns:xm="http://schemas.microsoft.com/office/excel/2006/main">
          <x14:cfRule type="cellIs" priority="5" operator="lessThan" id="{0749C6A0-7E5B-4CAF-B1F5-B5A3D7265F32}">
            <xm:f>Depreciation!$O$45</xm:f>
            <x14:dxf>
              <font>
                <color rgb="FF9C0006"/>
              </font>
              <fill>
                <patternFill>
                  <bgColor rgb="FFFFC7CE"/>
                </patternFill>
              </fill>
            </x14:dxf>
          </x14:cfRule>
          <xm:sqref>R44</xm:sqref>
        </x14:conditionalFormatting>
        <x14:conditionalFormatting xmlns:xm="http://schemas.microsoft.com/office/excel/2006/main">
          <x14:cfRule type="cellIs" priority="4" operator="lessThan" id="{DF99B894-8C35-4DBF-B289-8D8F0A9FC20F}">
            <xm:f>Depreciation!$O$46</xm:f>
            <x14:dxf>
              <font>
                <color rgb="FF9C0006"/>
              </font>
              <fill>
                <patternFill>
                  <bgColor rgb="FFFFC7CE"/>
                </patternFill>
              </fill>
            </x14:dxf>
          </x14:cfRule>
          <xm:sqref>R45</xm:sqref>
        </x14:conditionalFormatting>
        <x14:conditionalFormatting xmlns:xm="http://schemas.microsoft.com/office/excel/2006/main">
          <x14:cfRule type="cellIs" priority="3" operator="lessThan" id="{AF7A4122-B757-4C6A-B709-608720038C26}">
            <xm:f>Depreciation!$O$47</xm:f>
            <x14:dxf>
              <font>
                <color rgb="FF9C0006"/>
              </font>
              <fill>
                <patternFill>
                  <bgColor rgb="FFFFC7CE"/>
                </patternFill>
              </fill>
            </x14:dxf>
          </x14:cfRule>
          <xm:sqref>R46</xm:sqref>
        </x14:conditionalFormatting>
        <x14:conditionalFormatting xmlns:xm="http://schemas.microsoft.com/office/excel/2006/main">
          <x14:cfRule type="cellIs" priority="2" operator="lessThan" id="{6F09E748-C968-4DC7-9B30-9F6CDEF614D9}">
            <xm:f>Depreciation!$O$49</xm:f>
            <x14:dxf>
              <font>
                <color rgb="FF9C0006"/>
              </font>
              <fill>
                <patternFill>
                  <bgColor rgb="FFFFC7CE"/>
                </patternFill>
              </fill>
            </x14:dxf>
          </x14:cfRule>
          <xm:sqref>R48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'Entity List for 6.30.2025'!$A$5:$A$133</xm:f>
          </x14:formula1>
          <xm:sqref>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DK178"/>
  <sheetViews>
    <sheetView topLeftCell="A4" zoomScale="80" zoomScaleNormal="80" workbookViewId="0">
      <pane xSplit="4" ySplit="14" topLeftCell="E29" activePane="bottomRight" state="frozen"/>
      <selection activeCell="A4" sqref="A4"/>
      <selection pane="topRight" activeCell="E4" sqref="E4"/>
      <selection pane="bottomLeft" activeCell="A18" sqref="A18"/>
      <selection pane="bottomRight" activeCell="A4" sqref="A4"/>
    </sheetView>
  </sheetViews>
  <sheetFormatPr defaultColWidth="9.33203125" defaultRowHeight="13.2" outlineLevelRow="1" outlineLevelCol="1" x14ac:dyDescent="0.25"/>
  <cols>
    <col min="1" max="1" width="3.5546875" style="246" customWidth="1"/>
    <col min="2" max="2" width="14.44140625" style="245" customWidth="1"/>
    <col min="3" max="3" width="2.5546875" style="245" customWidth="1"/>
    <col min="4" max="4" width="47.5546875" style="245" customWidth="1"/>
    <col min="5" max="5" width="19.44140625" style="245" bestFit="1" customWidth="1"/>
    <col min="6" max="7" width="19.44140625" style="245" customWidth="1"/>
    <col min="8" max="9" width="14.5546875" style="245" customWidth="1"/>
    <col min="10" max="10" width="18.33203125" style="245" customWidth="1"/>
    <col min="11" max="11" width="17.44140625" style="245" customWidth="1"/>
    <col min="12" max="14" width="14.5546875" style="245" customWidth="1"/>
    <col min="15" max="15" width="17.33203125" style="245" bestFit="1" customWidth="1"/>
    <col min="16" max="16" width="3.5546875" style="245" customWidth="1"/>
    <col min="17" max="17" width="16.44140625" style="245" hidden="1" customWidth="1"/>
    <col min="18" max="18" width="3.5546875" style="245" hidden="1" customWidth="1"/>
    <col min="19" max="20" width="14.5546875" style="245" customWidth="1"/>
    <col min="21" max="21" width="3.33203125" style="246" customWidth="1"/>
    <col min="22" max="22" width="9.33203125" style="245" customWidth="1" outlineLevel="1"/>
    <col min="23" max="23" width="9.33203125" style="246"/>
    <col min="24" max="16384" width="9.33203125" style="245"/>
  </cols>
  <sheetData>
    <row r="1" spans="1:115" ht="17.399999999999999" x14ac:dyDescent="0.25">
      <c r="A1" s="363" t="s">
        <v>72</v>
      </c>
      <c r="DH1" s="597" t="s">
        <v>292</v>
      </c>
      <c r="DI1" s="245" t="s">
        <v>293</v>
      </c>
      <c r="DJ1" s="245" t="s">
        <v>294</v>
      </c>
      <c r="DK1" s="245" t="s">
        <v>295</v>
      </c>
    </row>
    <row r="3" spans="1:115" x14ac:dyDescent="0.25">
      <c r="B3" s="252"/>
      <c r="C3" s="253"/>
      <c r="D3" s="273"/>
      <c r="DH3" s="597">
        <v>40200</v>
      </c>
      <c r="DI3" s="245" t="s">
        <v>296</v>
      </c>
      <c r="DJ3" s="597">
        <v>40200</v>
      </c>
    </row>
    <row r="4" spans="1:115" x14ac:dyDescent="0.25">
      <c r="A4" s="15" t="s">
        <v>223</v>
      </c>
      <c r="B4" s="255" t="s">
        <v>224</v>
      </c>
      <c r="D4" s="512">
        <f>'Capital Assets'!D4</f>
        <v>0</v>
      </c>
      <c r="J4" s="275"/>
      <c r="K4" s="257"/>
      <c r="L4" s="257"/>
      <c r="M4" s="257"/>
      <c r="N4" s="257"/>
      <c r="O4" s="258"/>
      <c r="P4" s="1"/>
      <c r="R4" s="1"/>
      <c r="S4" s="1"/>
      <c r="DH4" s="597" t="s">
        <v>297</v>
      </c>
      <c r="DI4" s="245" t="s">
        <v>298</v>
      </c>
      <c r="DJ4" s="597">
        <v>40300</v>
      </c>
    </row>
    <row r="5" spans="1:115" x14ac:dyDescent="0.25">
      <c r="B5" s="259" t="s">
        <v>226</v>
      </c>
      <c r="D5" s="274" t="e">
        <f>'Capital Assets'!D5</f>
        <v>#N/A</v>
      </c>
      <c r="E5" s="260"/>
      <c r="F5" s="320" t="s">
        <v>299</v>
      </c>
      <c r="G5" s="260"/>
      <c r="H5" s="260"/>
      <c r="J5" s="258"/>
      <c r="K5" s="258"/>
      <c r="L5" s="258"/>
      <c r="M5" s="258"/>
      <c r="N5" s="258"/>
      <c r="O5" s="258"/>
      <c r="P5" s="1"/>
      <c r="R5" s="1"/>
      <c r="S5" s="1"/>
      <c r="DH5" s="597" t="s">
        <v>300</v>
      </c>
      <c r="DI5" s="245" t="s">
        <v>301</v>
      </c>
      <c r="DJ5" s="597">
        <v>40300</v>
      </c>
    </row>
    <row r="6" spans="1:115" x14ac:dyDescent="0.25">
      <c r="B6" s="259" t="s">
        <v>227</v>
      </c>
      <c r="D6" s="256">
        <f>'Capital Assets'!D6</f>
        <v>0</v>
      </c>
      <c r="E6" s="260"/>
      <c r="F6" s="320" t="s">
        <v>302</v>
      </c>
      <c r="G6" s="260"/>
      <c r="H6" s="260"/>
      <c r="K6" s="2"/>
      <c r="L6" s="2"/>
      <c r="M6" s="2"/>
      <c r="N6" s="2"/>
      <c r="O6" s="2"/>
      <c r="P6" s="2"/>
      <c r="R6" s="2"/>
      <c r="S6" s="2"/>
      <c r="DH6" s="597">
        <v>40400</v>
      </c>
      <c r="DI6" s="245" t="s">
        <v>303</v>
      </c>
      <c r="DJ6" s="597">
        <v>40400</v>
      </c>
    </row>
    <row r="7" spans="1:115" x14ac:dyDescent="0.25">
      <c r="B7" s="259" t="s">
        <v>228</v>
      </c>
      <c r="D7" s="276">
        <f>'Capital Assets'!D7</f>
        <v>0</v>
      </c>
      <c r="E7" s="260"/>
      <c r="F7" s="260"/>
      <c r="G7" s="260"/>
      <c r="H7" s="260"/>
      <c r="K7" s="2"/>
      <c r="L7" s="2"/>
      <c r="M7" s="2"/>
      <c r="N7" s="2"/>
      <c r="O7" s="2"/>
      <c r="P7" s="2"/>
      <c r="R7" s="2"/>
      <c r="S7" s="2"/>
      <c r="DH7" s="597">
        <v>40600</v>
      </c>
      <c r="DI7" s="245" t="s">
        <v>304</v>
      </c>
      <c r="DJ7" s="597">
        <v>40600</v>
      </c>
    </row>
    <row r="8" spans="1:115" x14ac:dyDescent="0.25">
      <c r="B8" s="259" t="s">
        <v>229</v>
      </c>
      <c r="D8" s="318">
        <f>'Capital Assets'!D8</f>
        <v>0</v>
      </c>
      <c r="E8" s="260"/>
      <c r="F8" s="260"/>
      <c r="G8" s="260"/>
      <c r="H8" s="260"/>
      <c r="K8" s="2"/>
      <c r="L8" s="2"/>
      <c r="M8" s="2"/>
      <c r="N8" s="2"/>
      <c r="O8" s="2"/>
      <c r="P8" s="2"/>
      <c r="R8" s="2"/>
      <c r="S8" s="2"/>
      <c r="DH8" s="597">
        <v>40600</v>
      </c>
      <c r="DI8" s="245" t="s">
        <v>304</v>
      </c>
      <c r="DJ8" s="597">
        <v>40600</v>
      </c>
    </row>
    <row r="9" spans="1:115" x14ac:dyDescent="0.25">
      <c r="B9" s="263"/>
      <c r="C9" s="264"/>
      <c r="D9" s="265"/>
      <c r="E9" s="260"/>
      <c r="F9" s="260"/>
      <c r="G9" s="260"/>
      <c r="H9" s="260"/>
      <c r="K9" s="2"/>
      <c r="L9" s="2"/>
      <c r="M9" s="2"/>
      <c r="N9" s="2"/>
      <c r="O9" s="2"/>
      <c r="P9" s="2"/>
      <c r="R9" s="2"/>
      <c r="S9" s="2"/>
      <c r="DH9" s="597">
        <v>40700</v>
      </c>
      <c r="DI9" s="245" t="s">
        <v>305</v>
      </c>
      <c r="DJ9" s="597">
        <v>40700</v>
      </c>
    </row>
    <row r="10" spans="1:115" ht="15.6" customHeight="1" x14ac:dyDescent="0.25">
      <c r="B10" s="258"/>
      <c r="D10" s="266"/>
      <c r="E10" s="260"/>
      <c r="F10" s="260"/>
      <c r="G10" s="260"/>
      <c r="H10" s="260"/>
      <c r="I10" s="587" t="s">
        <v>306</v>
      </c>
      <c r="K10" s="2"/>
      <c r="L10" s="2"/>
      <c r="M10" s="2"/>
      <c r="N10" s="2"/>
      <c r="O10" s="2"/>
      <c r="P10" s="2"/>
      <c r="R10" s="2"/>
      <c r="S10" s="2"/>
      <c r="DH10" s="597"/>
      <c r="DJ10" s="597"/>
    </row>
    <row r="11" spans="1:115" x14ac:dyDescent="0.25">
      <c r="C11" s="2"/>
      <c r="D11" s="2"/>
      <c r="E11" s="2"/>
      <c r="F11" s="2"/>
      <c r="G11" s="2"/>
      <c r="H11" s="2"/>
      <c r="I11" s="587" t="s">
        <v>307</v>
      </c>
      <c r="J11" s="2"/>
      <c r="K11" s="2"/>
      <c r="L11" s="2"/>
      <c r="M11" s="2"/>
      <c r="N11" s="2"/>
      <c r="O11" s="2"/>
      <c r="S11" s="257"/>
      <c r="T11" s="257"/>
    </row>
    <row r="12" spans="1:115" ht="13.8" thickBot="1" x14ac:dyDescent="0.3">
      <c r="C12" s="2"/>
      <c r="D12" s="2"/>
      <c r="E12" s="2"/>
      <c r="F12" s="2"/>
      <c r="G12" s="2"/>
      <c r="H12" s="2"/>
      <c r="I12" s="588" t="s">
        <v>308</v>
      </c>
      <c r="J12" s="2"/>
      <c r="K12" s="2"/>
      <c r="L12" s="2"/>
      <c r="M12" s="2"/>
      <c r="N12" s="2"/>
      <c r="O12" s="2"/>
      <c r="S12" s="257"/>
      <c r="T12" s="257"/>
    </row>
    <row r="13" spans="1:115" ht="13.8" thickBot="1" x14ac:dyDescent="0.3">
      <c r="A13" s="15" t="s">
        <v>309</v>
      </c>
      <c r="C13" s="2"/>
      <c r="D13" s="2"/>
      <c r="E13" s="3"/>
      <c r="F13" s="3"/>
      <c r="G13" s="3"/>
      <c r="H13" s="641" t="s">
        <v>231</v>
      </c>
      <c r="I13" s="659"/>
      <c r="J13" s="277"/>
      <c r="K13" s="642" t="s">
        <v>232</v>
      </c>
      <c r="L13" s="643"/>
      <c r="M13" s="641" t="s">
        <v>310</v>
      </c>
      <c r="N13" s="643"/>
      <c r="O13" s="4"/>
      <c r="S13" s="657" t="s">
        <v>311</v>
      </c>
      <c r="T13" s="658"/>
    </row>
    <row r="14" spans="1:115" x14ac:dyDescent="0.25">
      <c r="C14" s="596"/>
      <c r="D14" s="108"/>
      <c r="E14" s="112" t="s">
        <v>234</v>
      </c>
      <c r="F14" s="112" t="s">
        <v>235</v>
      </c>
      <c r="G14" s="112" t="s">
        <v>234</v>
      </c>
      <c r="H14" s="119" t="s">
        <v>312</v>
      </c>
      <c r="I14" s="6" t="s">
        <v>237</v>
      </c>
      <c r="J14" s="116" t="s">
        <v>239</v>
      </c>
      <c r="K14" s="119" t="s">
        <v>134</v>
      </c>
      <c r="L14" s="6" t="s">
        <v>237</v>
      </c>
      <c r="M14" s="112" t="s">
        <v>313</v>
      </c>
      <c r="N14" s="112" t="s">
        <v>241</v>
      </c>
      <c r="O14" s="108" t="s">
        <v>242</v>
      </c>
      <c r="Q14" s="112" t="s">
        <v>314</v>
      </c>
      <c r="S14" s="7" t="s">
        <v>315</v>
      </c>
      <c r="T14" s="8" t="s">
        <v>312</v>
      </c>
    </row>
    <row r="15" spans="1:115" x14ac:dyDescent="0.25">
      <c r="C15" s="33" t="s">
        <v>244</v>
      </c>
      <c r="D15" s="109"/>
      <c r="E15" s="113" t="s">
        <v>245</v>
      </c>
      <c r="F15" s="113" t="s">
        <v>237</v>
      </c>
      <c r="G15" s="113" t="s">
        <v>246</v>
      </c>
      <c r="H15" s="120" t="s">
        <v>316</v>
      </c>
      <c r="I15" s="10" t="s">
        <v>248</v>
      </c>
      <c r="J15" s="3" t="s">
        <v>237</v>
      </c>
      <c r="K15" s="120"/>
      <c r="L15" s="10" t="s">
        <v>248</v>
      </c>
      <c r="M15" s="10" t="s">
        <v>248</v>
      </c>
      <c r="N15" s="10" t="s">
        <v>248</v>
      </c>
      <c r="O15" s="109" t="s">
        <v>251</v>
      </c>
      <c r="Q15" s="113" t="s">
        <v>317</v>
      </c>
      <c r="S15" s="11" t="s">
        <v>318</v>
      </c>
      <c r="T15" s="12" t="s">
        <v>319</v>
      </c>
    </row>
    <row r="16" spans="1:115" x14ac:dyDescent="0.25">
      <c r="C16" s="33"/>
      <c r="D16" s="109"/>
      <c r="E16" s="113"/>
      <c r="F16" s="113" t="s">
        <v>248</v>
      </c>
      <c r="G16" s="113"/>
      <c r="H16" s="120"/>
      <c r="I16" s="10"/>
      <c r="J16" s="3"/>
      <c r="K16" s="120"/>
      <c r="L16" s="10"/>
      <c r="M16" s="10"/>
      <c r="N16" s="10"/>
      <c r="O16" s="109"/>
      <c r="Q16" s="113"/>
      <c r="S16" s="241"/>
      <c r="T16" s="12"/>
    </row>
    <row r="17" spans="1:23" ht="16.2" thickBot="1" x14ac:dyDescent="0.35">
      <c r="C17" s="110" t="s">
        <v>252</v>
      </c>
      <c r="D17" s="111"/>
      <c r="E17" s="114" t="s">
        <v>253</v>
      </c>
      <c r="F17" s="114" t="s">
        <v>254</v>
      </c>
      <c r="G17" s="114" t="s">
        <v>255</v>
      </c>
      <c r="H17" s="121">
        <v>2</v>
      </c>
      <c r="I17" s="14">
        <v>3</v>
      </c>
      <c r="J17" s="117">
        <v>4</v>
      </c>
      <c r="K17" s="121">
        <v>5</v>
      </c>
      <c r="L17" s="14">
        <v>6</v>
      </c>
      <c r="M17" s="114" t="s">
        <v>320</v>
      </c>
      <c r="N17" s="114" t="s">
        <v>321</v>
      </c>
      <c r="O17" s="118">
        <v>8</v>
      </c>
      <c r="P17" s="278"/>
      <c r="Q17" s="279"/>
      <c r="R17" s="278"/>
      <c r="S17" s="280">
        <v>9</v>
      </c>
      <c r="T17" s="281">
        <v>10</v>
      </c>
    </row>
    <row r="18" spans="1:23" ht="51.75" customHeight="1" x14ac:dyDescent="0.25">
      <c r="C18" s="646" t="s">
        <v>322</v>
      </c>
      <c r="D18" s="647"/>
      <c r="E18" s="122" t="s">
        <v>261</v>
      </c>
      <c r="F18" s="138"/>
      <c r="G18" s="333"/>
      <c r="H18" s="138"/>
      <c r="I18" s="140"/>
      <c r="J18" s="141"/>
      <c r="K18" s="174"/>
      <c r="L18" s="151"/>
      <c r="M18" s="141"/>
      <c r="N18" s="141"/>
      <c r="O18" s="134"/>
      <c r="Q18" s="282"/>
      <c r="S18" s="283"/>
      <c r="T18" s="284"/>
    </row>
    <row r="19" spans="1:23" hidden="1" x14ac:dyDescent="0.25">
      <c r="B19" s="268"/>
      <c r="C19" s="68"/>
      <c r="D19" s="96" t="s">
        <v>263</v>
      </c>
      <c r="E19" s="123">
        <v>0</v>
      </c>
      <c r="F19" s="128"/>
      <c r="G19" s="175"/>
      <c r="H19" s="128"/>
      <c r="I19" s="129"/>
      <c r="J19" s="136"/>
      <c r="K19" s="125"/>
      <c r="L19" s="105"/>
      <c r="M19" s="136"/>
      <c r="N19" s="136"/>
      <c r="O19" s="149">
        <f>SUM(E19:L19)</f>
        <v>0</v>
      </c>
      <c r="Q19" s="153" t="e">
        <f>'Capital Assets'!#REF!</f>
        <v>#REF!</v>
      </c>
      <c r="S19" s="285"/>
      <c r="T19" s="286"/>
    </row>
    <row r="20" spans="1:23" ht="12.75" customHeight="1" x14ac:dyDescent="0.25">
      <c r="A20" s="653" t="s">
        <v>262</v>
      </c>
      <c r="B20" s="269" t="s">
        <v>264</v>
      </c>
      <c r="C20" s="68"/>
      <c r="D20" s="31" t="s">
        <v>265</v>
      </c>
      <c r="E20" s="123">
        <f>IF(ISNA(VLOOKUP($D$4&amp;"NON_PSOFT",'Beg Balance'!G$5:BA$234,25,FALSE)),0,VLOOKUP($D$4&amp;"NON_PSOFT",'Beg Balance'!G$5:BA$234,25,FALSE))*-1</f>
        <v>0</v>
      </c>
      <c r="F20" s="128"/>
      <c r="G20" s="233">
        <f>E20+F20</f>
        <v>0</v>
      </c>
      <c r="H20" s="128"/>
      <c r="I20" s="579"/>
      <c r="J20" s="136"/>
      <c r="K20" s="125"/>
      <c r="L20" s="105"/>
      <c r="M20" s="136"/>
      <c r="N20" s="136"/>
      <c r="O20" s="149">
        <f t="shared" ref="O20:O25" si="0">SUM(G20:N20)</f>
        <v>0</v>
      </c>
      <c r="Q20" s="153">
        <f>'Capital Assets'!R18-Depreciation!O20</f>
        <v>0</v>
      </c>
      <c r="S20" s="285"/>
      <c r="T20" s="286"/>
    </row>
    <row r="21" spans="1:23" x14ac:dyDescent="0.25">
      <c r="A21" s="654"/>
      <c r="B21" s="269"/>
      <c r="C21" s="68"/>
      <c r="D21" s="31" t="s">
        <v>266</v>
      </c>
      <c r="E21" s="123">
        <f>IF(ISNA(VLOOKUP($D$4&amp;"NON_PSOFT",'Beg Balance'!G$5:BA$234,26,FALSE)),0,VLOOKUP($D$4&amp;"NON_PSOFT",'Beg Balance'!G$5:BA$234,26,FALSE))*-1</f>
        <v>0</v>
      </c>
      <c r="F21" s="128"/>
      <c r="G21" s="233">
        <f t="shared" ref="G21:G28" si="1">E21+F21</f>
        <v>0</v>
      </c>
      <c r="H21" s="128"/>
      <c r="I21" s="579"/>
      <c r="J21" s="136"/>
      <c r="K21" s="125"/>
      <c r="L21" s="105"/>
      <c r="M21" s="136"/>
      <c r="N21" s="136"/>
      <c r="O21" s="149">
        <f t="shared" si="0"/>
        <v>0</v>
      </c>
      <c r="Q21" s="153" t="e">
        <f>'Capital Assets'!#REF!</f>
        <v>#REF!</v>
      </c>
      <c r="S21" s="285"/>
      <c r="T21" s="286"/>
    </row>
    <row r="22" spans="1:23" x14ac:dyDescent="0.25">
      <c r="A22" s="654"/>
      <c r="B22" s="268"/>
      <c r="C22" s="68"/>
      <c r="D22" s="31" t="s">
        <v>267</v>
      </c>
      <c r="E22" s="123">
        <f>IF(ISNA(VLOOKUP($D$4&amp;"NON_PSOFT",'Beg Balance'!G$5:BA$234,27,FALSE)),0,VLOOKUP($D$4&amp;"NON_PSOFT",'Beg Balance'!G$5:BA$234,27,FALSE))*-1</f>
        <v>0</v>
      </c>
      <c r="F22" s="128"/>
      <c r="G22" s="233">
        <f t="shared" si="1"/>
        <v>0</v>
      </c>
      <c r="H22" s="128"/>
      <c r="I22" s="579"/>
      <c r="J22" s="136"/>
      <c r="K22" s="125"/>
      <c r="L22" s="105"/>
      <c r="M22" s="136"/>
      <c r="N22" s="136"/>
      <c r="O22" s="149">
        <f t="shared" si="0"/>
        <v>0</v>
      </c>
      <c r="Q22" s="153" t="e">
        <f>'Capital Assets'!#REF!</f>
        <v>#REF!</v>
      </c>
      <c r="S22" s="285"/>
      <c r="T22" s="286"/>
    </row>
    <row r="23" spans="1:23" x14ac:dyDescent="0.25">
      <c r="A23" s="654"/>
      <c r="B23" s="268"/>
      <c r="C23" s="68"/>
      <c r="D23" s="31" t="s">
        <v>323</v>
      </c>
      <c r="E23" s="123">
        <f>IF(ISNA(VLOOKUP($D$4&amp;"NON_PSOFT",'Beg Balance'!G$5:BA$234,28,FALSE)),0,VLOOKUP($D$4&amp;"NON_PSOFT",'Beg Balance'!G$5:BA$234,28,FALSE))*-1</f>
        <v>0</v>
      </c>
      <c r="F23" s="128"/>
      <c r="G23" s="233">
        <f t="shared" si="1"/>
        <v>0</v>
      </c>
      <c r="H23" s="128"/>
      <c r="I23" s="579"/>
      <c r="J23" s="136"/>
      <c r="K23" s="125"/>
      <c r="L23" s="105"/>
      <c r="M23" s="136"/>
      <c r="N23" s="136"/>
      <c r="O23" s="149">
        <f t="shared" si="0"/>
        <v>0</v>
      </c>
      <c r="Q23" s="153" t="e">
        <f>'Capital Assets'!#REF!</f>
        <v>#REF!</v>
      </c>
      <c r="S23" s="285"/>
      <c r="T23" s="286"/>
    </row>
    <row r="24" spans="1:23" x14ac:dyDescent="0.25">
      <c r="A24" s="654"/>
      <c r="B24" s="268"/>
      <c r="C24" s="68"/>
      <c r="D24" s="31" t="s">
        <v>269</v>
      </c>
      <c r="E24" s="123">
        <f>IF(ISNA(VLOOKUP($D$4&amp;"NON_PSOFT",'Beg Balance'!G$5:BA$234,29,FALSE)),0,VLOOKUP($D$4&amp;"NON_PSOFT",'Beg Balance'!G$5:BA$234,29,FALSE))*-1</f>
        <v>0</v>
      </c>
      <c r="F24" s="128"/>
      <c r="G24" s="233">
        <f t="shared" si="1"/>
        <v>0</v>
      </c>
      <c r="H24" s="128"/>
      <c r="I24" s="579"/>
      <c r="J24" s="136"/>
      <c r="K24" s="125"/>
      <c r="L24" s="105"/>
      <c r="M24" s="136"/>
      <c r="N24" s="136"/>
      <c r="O24" s="149">
        <f t="shared" si="0"/>
        <v>0</v>
      </c>
      <c r="Q24" s="153" t="e">
        <f>'Capital Assets'!#REF!</f>
        <v>#REF!</v>
      </c>
      <c r="S24" s="285"/>
      <c r="T24" s="286"/>
    </row>
    <row r="25" spans="1:23" x14ac:dyDescent="0.25">
      <c r="A25" s="654"/>
      <c r="B25" s="269" t="s">
        <v>270</v>
      </c>
      <c r="C25" s="68"/>
      <c r="D25" s="31" t="s">
        <v>271</v>
      </c>
      <c r="E25" s="123">
        <f>IF(ISNA(VLOOKUP($D$4&amp;"NON_PSOFT",'Beg Balance'!G$5:BA$234,30,FALSE)),0,VLOOKUP($D$4&amp;"NON_PSOFT",'Beg Balance'!G$5:BA$231,30,FALSE))*-1</f>
        <v>0</v>
      </c>
      <c r="F25" s="128"/>
      <c r="G25" s="233">
        <f>E25+F25</f>
        <v>0</v>
      </c>
      <c r="H25" s="128"/>
      <c r="I25" s="579"/>
      <c r="J25" s="136"/>
      <c r="K25" s="125"/>
      <c r="L25" s="105"/>
      <c r="M25" s="136"/>
      <c r="N25" s="136"/>
      <c r="O25" s="149">
        <f t="shared" si="0"/>
        <v>0</v>
      </c>
      <c r="Q25" s="153" t="e">
        <f>'Capital Assets'!#REF!</f>
        <v>#REF!</v>
      </c>
      <c r="S25" s="285"/>
      <c r="T25" s="286"/>
    </row>
    <row r="26" spans="1:23" s="443" customFormat="1" ht="12.75" hidden="1" customHeight="1" x14ac:dyDescent="0.25">
      <c r="A26" s="654"/>
      <c r="C26" s="444"/>
      <c r="D26" s="445" t="s">
        <v>272</v>
      </c>
      <c r="E26" s="446">
        <v>0</v>
      </c>
      <c r="F26" s="456"/>
      <c r="G26" s="457">
        <f t="shared" si="1"/>
        <v>0</v>
      </c>
      <c r="H26" s="456"/>
      <c r="I26" s="579"/>
      <c r="J26" s="458"/>
      <c r="K26" s="459"/>
      <c r="L26" s="460"/>
      <c r="M26" s="458"/>
      <c r="N26" s="458"/>
      <c r="O26" s="451">
        <f>SUM(G26:N26)</f>
        <v>0</v>
      </c>
      <c r="Q26" s="452" t="e">
        <f>'Capital Assets'!#REF!</f>
        <v>#REF!</v>
      </c>
      <c r="S26" s="461"/>
      <c r="T26" s="462"/>
      <c r="U26" s="455"/>
      <c r="W26" s="455"/>
    </row>
    <row r="27" spans="1:23" x14ac:dyDescent="0.25">
      <c r="A27" s="654"/>
      <c r="B27" s="268"/>
      <c r="C27" s="68"/>
      <c r="D27" s="31" t="s">
        <v>273</v>
      </c>
      <c r="E27" s="123">
        <f>IF(ISNA(VLOOKUP($D$4&amp;"NON_PSOFT",'Beg Balance'!G$5:BA$234,31,FALSE)),0,VLOOKUP($D$4&amp;"NON_PSOFT",'Beg Balance'!G$5:BA$234,31,FALSE))*-1</f>
        <v>0</v>
      </c>
      <c r="F27" s="128"/>
      <c r="G27" s="233">
        <f t="shared" si="1"/>
        <v>0</v>
      </c>
      <c r="H27" s="128"/>
      <c r="I27" s="579"/>
      <c r="J27" s="136"/>
      <c r="K27" s="125"/>
      <c r="L27" s="105"/>
      <c r="M27" s="136"/>
      <c r="N27" s="136"/>
      <c r="O27" s="149">
        <f>SUM(G27:N27)</f>
        <v>0</v>
      </c>
      <c r="Q27" s="153" t="e">
        <f>'Capital Assets'!#REF!</f>
        <v>#REF!</v>
      </c>
      <c r="S27" s="285"/>
      <c r="T27" s="286"/>
    </row>
    <row r="28" spans="1:23" x14ac:dyDescent="0.25">
      <c r="A28" s="654"/>
      <c r="B28" s="268"/>
      <c r="C28" s="68"/>
      <c r="D28" s="218" t="s">
        <v>274</v>
      </c>
      <c r="E28" s="123">
        <v>0</v>
      </c>
      <c r="F28" s="175"/>
      <c r="G28" s="233">
        <f t="shared" si="1"/>
        <v>0</v>
      </c>
      <c r="H28" s="175"/>
      <c r="I28" s="579"/>
      <c r="J28" s="176"/>
      <c r="K28" s="177"/>
      <c r="L28" s="159"/>
      <c r="M28" s="176"/>
      <c r="N28" s="176"/>
      <c r="O28" s="149">
        <f>SUM(G28:N28)</f>
        <v>0</v>
      </c>
      <c r="Q28" s="153"/>
      <c r="S28" s="285"/>
      <c r="T28" s="286"/>
    </row>
    <row r="29" spans="1:23" x14ac:dyDescent="0.25">
      <c r="A29" s="654"/>
      <c r="B29" s="268"/>
      <c r="C29" s="68"/>
      <c r="D29" s="115" t="s">
        <v>275</v>
      </c>
      <c r="E29" s="123">
        <f>IF(ISNA(VLOOKUP($D$4&amp;"NON_PSOFT",'Beg Balance'!G$5:BA$234,32,FALSE)),0,VLOOKUP($D$4&amp;"NON_PSOFT",'Beg Balance'!G$5:BA$234,32,FALSE))*-1</f>
        <v>0</v>
      </c>
      <c r="F29" s="128"/>
      <c r="G29" s="233">
        <f>E29+F29</f>
        <v>0</v>
      </c>
      <c r="H29" s="128"/>
      <c r="I29" s="579"/>
      <c r="J29" s="136"/>
      <c r="K29" s="125"/>
      <c r="L29" s="105"/>
      <c r="M29" s="136"/>
      <c r="N29" s="136"/>
      <c r="O29" s="149">
        <f>SUM(G29:N29)</f>
        <v>0</v>
      </c>
      <c r="Q29" s="153" t="e">
        <f>'Capital Assets'!#REF!</f>
        <v>#REF!</v>
      </c>
      <c r="S29" s="285"/>
      <c r="T29" s="286"/>
    </row>
    <row r="30" spans="1:23" x14ac:dyDescent="0.25">
      <c r="A30" s="654"/>
      <c r="B30" s="269" t="s">
        <v>277</v>
      </c>
      <c r="C30" s="68"/>
      <c r="D30" s="115" t="s">
        <v>276</v>
      </c>
      <c r="E30" s="123">
        <f>IF(ISNA(VLOOKUP($D$4&amp;"NON_PSOFT",'Beg Balance'!G$5:BA$234,33,FALSE)),0,VLOOKUP($D$4&amp;"NON_PSOFT",'Beg Balance'!G$5:BA$234,33,FALSE))*-1</f>
        <v>0</v>
      </c>
      <c r="F30" s="128"/>
      <c r="G30" s="233">
        <f>E30+F30</f>
        <v>0</v>
      </c>
      <c r="H30" s="128"/>
      <c r="I30" s="579"/>
      <c r="J30" s="136"/>
      <c r="K30" s="125"/>
      <c r="L30" s="105"/>
      <c r="M30" s="136"/>
      <c r="N30" s="136"/>
      <c r="O30" s="149">
        <f>SUM(G30:N31)</f>
        <v>0</v>
      </c>
      <c r="Q30" s="153" t="e">
        <f>'Capital Assets'!#REF!</f>
        <v>#REF!</v>
      </c>
      <c r="S30" s="285"/>
      <c r="T30" s="286"/>
    </row>
    <row r="31" spans="1:23" s="443" customFormat="1" ht="12.75" hidden="1" customHeight="1" x14ac:dyDescent="0.25">
      <c r="A31" s="654"/>
      <c r="B31" s="463"/>
      <c r="C31" s="444"/>
      <c r="D31" s="464" t="s">
        <v>278</v>
      </c>
      <c r="E31" s="446">
        <v>0</v>
      </c>
      <c r="F31" s="456"/>
      <c r="G31" s="447"/>
      <c r="H31" s="456"/>
      <c r="I31" s="579"/>
      <c r="J31" s="458"/>
      <c r="K31" s="459"/>
      <c r="L31" s="460"/>
      <c r="M31" s="458"/>
      <c r="N31" s="458"/>
      <c r="O31" s="451">
        <f>SUM(E31:L31)</f>
        <v>0</v>
      </c>
      <c r="Q31" s="452" t="e">
        <f>'Capital Assets'!#REF!</f>
        <v>#REF!</v>
      </c>
      <c r="S31" s="461"/>
      <c r="T31" s="462"/>
      <c r="U31" s="455"/>
      <c r="W31" s="455"/>
    </row>
    <row r="32" spans="1:23" x14ac:dyDescent="0.25">
      <c r="A32" s="654"/>
      <c r="B32" s="269"/>
      <c r="C32" s="68"/>
      <c r="D32" s="115" t="s">
        <v>279</v>
      </c>
      <c r="E32" s="123">
        <f>SUM(E29:E30)</f>
        <v>0</v>
      </c>
      <c r="F32" s="161">
        <f>SUM(F29:F30)</f>
        <v>0</v>
      </c>
      <c r="G32" s="161">
        <f>SUM(G29:G30)</f>
        <v>0</v>
      </c>
      <c r="H32" s="161">
        <f t="shared" ref="H32:M32" si="2">SUM(H29:H30)</f>
        <v>0</v>
      </c>
      <c r="I32" s="580"/>
      <c r="J32" s="149">
        <f t="shared" si="2"/>
        <v>0</v>
      </c>
      <c r="K32" s="160">
        <f t="shared" si="2"/>
        <v>0</v>
      </c>
      <c r="L32" s="123">
        <f t="shared" si="2"/>
        <v>0</v>
      </c>
      <c r="M32" s="149">
        <f t="shared" si="2"/>
        <v>0</v>
      </c>
      <c r="N32" s="149">
        <f>SUM(N29:N30)</f>
        <v>0</v>
      </c>
      <c r="O32" s="149">
        <f>IF(ROUND(SUM(O29:O30),2)=ROUND(SUM(D32:N32),2),ROUND(SUM(O29:O30),2),"out of balance")</f>
        <v>0</v>
      </c>
      <c r="Q32" s="153"/>
      <c r="S32" s="161">
        <f>SUM(S29:S30)</f>
        <v>0</v>
      </c>
      <c r="T32" s="162">
        <f>SUM(T29:T30)</f>
        <v>0</v>
      </c>
    </row>
    <row r="33" spans="1:23" s="443" customFormat="1" hidden="1" x14ac:dyDescent="0.25">
      <c r="A33" s="654"/>
      <c r="C33" s="444"/>
      <c r="D33" s="445" t="s">
        <v>280</v>
      </c>
      <c r="E33" s="446">
        <v>0</v>
      </c>
      <c r="F33" s="447"/>
      <c r="G33" s="447"/>
      <c r="H33" s="447"/>
      <c r="I33" s="579"/>
      <c r="J33" s="448"/>
      <c r="K33" s="449"/>
      <c r="L33" s="450"/>
      <c r="M33" s="448"/>
      <c r="N33" s="448"/>
      <c r="O33" s="451">
        <f>SUM(E33:L33)</f>
        <v>0</v>
      </c>
      <c r="Q33" s="452" t="e">
        <f>'Capital Assets'!#REF!</f>
        <v>#REF!</v>
      </c>
      <c r="S33" s="453"/>
      <c r="T33" s="454"/>
      <c r="U33" s="455"/>
      <c r="W33" s="455"/>
    </row>
    <row r="34" spans="1:23" ht="12.75" customHeight="1" thickBot="1" x14ac:dyDescent="0.3">
      <c r="A34" s="654"/>
      <c r="B34" s="268"/>
      <c r="C34" s="270" t="s">
        <v>281</v>
      </c>
      <c r="D34" s="89"/>
      <c r="E34" s="211">
        <f>SUM(E19:E33)-E32</f>
        <v>0</v>
      </c>
      <c r="F34" s="353">
        <f t="shared" ref="F34:T34" si="3">SUM(F19:F33)-F32</f>
        <v>0</v>
      </c>
      <c r="G34" s="334">
        <f t="shared" si="3"/>
        <v>0</v>
      </c>
      <c r="H34" s="354">
        <f t="shared" si="3"/>
        <v>0</v>
      </c>
      <c r="I34" s="581"/>
      <c r="J34" s="355">
        <f t="shared" si="3"/>
        <v>0</v>
      </c>
      <c r="K34" s="356">
        <f t="shared" si="3"/>
        <v>0</v>
      </c>
      <c r="L34" s="357">
        <f t="shared" si="3"/>
        <v>0</v>
      </c>
      <c r="M34" s="358">
        <f t="shared" si="3"/>
        <v>0</v>
      </c>
      <c r="N34" s="353">
        <f t="shared" si="3"/>
        <v>0</v>
      </c>
      <c r="O34" s="358">
        <f>IF(ROUND(SUM(O20:O33)-O32,2)=ROUND(SUM(G34:N34),2),ROUND(SUM(G34:N34),2),"out of balance")</f>
        <v>0</v>
      </c>
      <c r="P34" s="359"/>
      <c r="Q34" s="360" t="e">
        <f t="shared" si="3"/>
        <v>#REF!</v>
      </c>
      <c r="R34" s="211">
        <f t="shared" si="3"/>
        <v>0</v>
      </c>
      <c r="S34" s="350">
        <f t="shared" si="3"/>
        <v>0</v>
      </c>
      <c r="T34" s="211">
        <f t="shared" si="3"/>
        <v>0</v>
      </c>
    </row>
    <row r="35" spans="1:23" ht="41.25" customHeight="1" x14ac:dyDescent="0.25">
      <c r="A35" s="245"/>
      <c r="C35" s="655" t="s">
        <v>282</v>
      </c>
      <c r="D35" s="656"/>
      <c r="E35" s="146"/>
      <c r="F35" s="147"/>
      <c r="G35" s="147"/>
      <c r="H35" s="147"/>
      <c r="I35" s="148"/>
      <c r="J35" s="152"/>
      <c r="K35" s="124"/>
      <c r="L35" s="104"/>
      <c r="M35" s="135"/>
      <c r="N35" s="135"/>
      <c r="O35" s="150"/>
      <c r="Q35" s="287"/>
      <c r="S35" s="271"/>
      <c r="T35" s="271"/>
    </row>
    <row r="36" spans="1:23" hidden="1" x14ac:dyDescent="0.25">
      <c r="C36" s="68"/>
      <c r="D36" s="96" t="s">
        <v>263</v>
      </c>
      <c r="E36" s="123">
        <v>0</v>
      </c>
      <c r="F36" s="126"/>
      <c r="G36" s="126"/>
      <c r="H36" s="126"/>
      <c r="I36" s="127"/>
      <c r="J36" s="135"/>
      <c r="K36" s="124"/>
      <c r="L36" s="104"/>
      <c r="M36" s="135"/>
      <c r="N36" s="135"/>
      <c r="O36" s="149">
        <f>SUM(E36:L36)</f>
        <v>0</v>
      </c>
      <c r="Q36" s="153" t="e">
        <f>'Capital Assets'!#REF!</f>
        <v>#REF!</v>
      </c>
      <c r="S36" s="271"/>
      <c r="T36" s="271"/>
    </row>
    <row r="37" spans="1:23" ht="12.75" customHeight="1" x14ac:dyDescent="0.25">
      <c r="A37" s="651" t="s">
        <v>283</v>
      </c>
      <c r="B37" s="269" t="s">
        <v>264</v>
      </c>
      <c r="C37" s="68"/>
      <c r="D37" s="31" t="s">
        <v>265</v>
      </c>
      <c r="E37" s="123">
        <f>IF(ISNA(VLOOKUP($D$4&amp;"PSOFT",'Beg Balance'!G$5:BA$234,25,FALSE)),0,VLOOKUP($D$4&amp;"PSOFT",'Beg Balance'!G$5:BA$234,25,FALSE))*-1</f>
        <v>0</v>
      </c>
      <c r="F37" s="126"/>
      <c r="G37" s="230">
        <f>E37+F37</f>
        <v>0</v>
      </c>
      <c r="H37" s="126"/>
      <c r="I37" s="582"/>
      <c r="J37" s="135"/>
      <c r="K37" s="124"/>
      <c r="L37" s="104"/>
      <c r="M37" s="135"/>
      <c r="N37" s="135"/>
      <c r="O37" s="149">
        <f>SUM(G37:N37)</f>
        <v>0</v>
      </c>
      <c r="P37"/>
      <c r="Q37"/>
      <c r="R37"/>
      <c r="S37"/>
      <c r="T37"/>
      <c r="U37"/>
    </row>
    <row r="38" spans="1:23" x14ac:dyDescent="0.25">
      <c r="A38" s="652"/>
      <c r="B38" s="269"/>
      <c r="C38" s="68"/>
      <c r="D38" s="31" t="s">
        <v>266</v>
      </c>
      <c r="E38" s="123">
        <f>IF(ISNA(VLOOKUP($D$4&amp;"PSOFT",'Beg Balance'!G$5:BA$234,26,FALSE)),0,VLOOKUP($D$4&amp;"PSOFT",'Beg Balance'!G$5:BA$234,26,FALSE))*-1</f>
        <v>0</v>
      </c>
      <c r="F38" s="126"/>
      <c r="G38" s="230">
        <f t="shared" ref="G38:G43" si="4">E38+F38</f>
        <v>0</v>
      </c>
      <c r="H38" s="126"/>
      <c r="I38" s="582"/>
      <c r="J38" s="135"/>
      <c r="K38" s="124"/>
      <c r="L38" s="104"/>
      <c r="M38" s="135"/>
      <c r="N38" s="135"/>
      <c r="O38" s="149">
        <f t="shared" ref="O38:O45" si="5">SUM(G38:N38)</f>
        <v>0</v>
      </c>
      <c r="P38"/>
      <c r="Q38"/>
      <c r="R38"/>
      <c r="S38"/>
      <c r="T38"/>
      <c r="U38"/>
    </row>
    <row r="39" spans="1:23" x14ac:dyDescent="0.25">
      <c r="A39" s="652"/>
      <c r="B39" s="268"/>
      <c r="C39" s="68"/>
      <c r="D39" s="31" t="s">
        <v>267</v>
      </c>
      <c r="E39" s="123">
        <f>IF(ISNA(VLOOKUP($D$4&amp;"PSOFT",'Beg Balance'!G$5:BA$234,27,FALSE)),0,VLOOKUP($D$4&amp;"PSOFT",'Beg Balance'!G$5:BA$234,27,FALSE))*-1</f>
        <v>0</v>
      </c>
      <c r="F39" s="126"/>
      <c r="G39" s="230">
        <f t="shared" si="4"/>
        <v>0</v>
      </c>
      <c r="H39" s="126"/>
      <c r="I39" s="582"/>
      <c r="J39" s="135"/>
      <c r="K39" s="124"/>
      <c r="L39" s="104"/>
      <c r="M39" s="135"/>
      <c r="N39" s="135"/>
      <c r="O39" s="149">
        <f t="shared" si="5"/>
        <v>0</v>
      </c>
      <c r="P39"/>
      <c r="Q39"/>
      <c r="R39"/>
      <c r="S39"/>
      <c r="T39"/>
      <c r="U39"/>
    </row>
    <row r="40" spans="1:23" x14ac:dyDescent="0.25">
      <c r="A40" s="652"/>
      <c r="B40" s="268"/>
      <c r="C40" s="68"/>
      <c r="D40" s="31" t="s">
        <v>323</v>
      </c>
      <c r="E40" s="123">
        <f>IF(ISNA(VLOOKUP($D$4&amp;"PSOFT",'Beg Balance'!G$5:BA$234,28,FALSE)),0,VLOOKUP($D$4&amp;"PSOFT",'Beg Balance'!G$5:BA$234,28,FALSE))*-1</f>
        <v>0</v>
      </c>
      <c r="F40" s="126"/>
      <c r="G40" s="230">
        <f t="shared" si="4"/>
        <v>0</v>
      </c>
      <c r="H40" s="126"/>
      <c r="I40" s="582"/>
      <c r="J40" s="135"/>
      <c r="K40" s="124"/>
      <c r="L40" s="104"/>
      <c r="M40" s="135"/>
      <c r="N40" s="135"/>
      <c r="O40" s="149">
        <f t="shared" si="5"/>
        <v>0</v>
      </c>
      <c r="P40"/>
      <c r="Q40"/>
      <c r="R40"/>
      <c r="S40"/>
      <c r="T40"/>
      <c r="U40"/>
    </row>
    <row r="41" spans="1:23" x14ac:dyDescent="0.25">
      <c r="A41" s="652"/>
      <c r="B41" s="268"/>
      <c r="C41" s="68"/>
      <c r="D41" s="31" t="s">
        <v>269</v>
      </c>
      <c r="E41" s="123">
        <f>IF(ISNA(VLOOKUP($D$4&amp;"PSOFT",'Beg Balance'!G$5:BA$234,29,FALSE)),0,VLOOKUP($D$4&amp;"PSOFT",'Beg Balance'!G$5:BA$234,29,FALSE))*-1</f>
        <v>0</v>
      </c>
      <c r="F41" s="126"/>
      <c r="G41" s="230">
        <f t="shared" si="4"/>
        <v>0</v>
      </c>
      <c r="H41" s="126"/>
      <c r="I41" s="582"/>
      <c r="J41" s="135"/>
      <c r="K41" s="124"/>
      <c r="L41" s="104"/>
      <c r="M41" s="135"/>
      <c r="N41" s="135"/>
      <c r="O41" s="149">
        <f t="shared" si="5"/>
        <v>0</v>
      </c>
      <c r="P41"/>
      <c r="Q41"/>
      <c r="R41"/>
      <c r="S41"/>
      <c r="T41"/>
      <c r="U41"/>
    </row>
    <row r="42" spans="1:23" x14ac:dyDescent="0.25">
      <c r="A42" s="652"/>
      <c r="B42" s="269" t="s">
        <v>270</v>
      </c>
      <c r="C42" s="68"/>
      <c r="D42" s="31" t="s">
        <v>271</v>
      </c>
      <c r="E42" s="123">
        <f>IF(ISNA(VLOOKUP($D$4&amp;"PSOFT",'Beg Balance'!G$5:BA$234,30,FALSE)),0,VLOOKUP($D$4&amp;"PSOFT",'Beg Balance'!G$5:BA$234,30,FALSE))*-1</f>
        <v>0</v>
      </c>
      <c r="F42" s="126"/>
      <c r="G42" s="230">
        <f t="shared" si="4"/>
        <v>0</v>
      </c>
      <c r="H42" s="126"/>
      <c r="I42" s="582"/>
      <c r="J42" s="135"/>
      <c r="K42" s="124"/>
      <c r="L42" s="104"/>
      <c r="M42" s="135"/>
      <c r="N42" s="135"/>
      <c r="O42" s="149">
        <f t="shared" si="5"/>
        <v>0</v>
      </c>
      <c r="P42"/>
      <c r="Q42"/>
      <c r="R42"/>
      <c r="S42"/>
      <c r="T42"/>
      <c r="U42"/>
    </row>
    <row r="43" spans="1:23" s="443" customFormat="1" ht="12.75" hidden="1" customHeight="1" x14ac:dyDescent="0.25">
      <c r="A43" s="652"/>
      <c r="C43" s="444"/>
      <c r="D43" s="445" t="s">
        <v>272</v>
      </c>
      <c r="E43" s="446">
        <v>0</v>
      </c>
      <c r="F43" s="465"/>
      <c r="G43" s="466">
        <f t="shared" si="4"/>
        <v>0</v>
      </c>
      <c r="H43" s="465"/>
      <c r="I43" s="582"/>
      <c r="J43" s="467"/>
      <c r="K43" s="468"/>
      <c r="L43" s="469"/>
      <c r="M43" s="467"/>
      <c r="N43" s="467"/>
      <c r="O43" s="451">
        <f t="shared" si="5"/>
        <v>0</v>
      </c>
      <c r="P43" s="470"/>
      <c r="Q43" s="470"/>
      <c r="R43" s="470"/>
      <c r="S43" s="470"/>
      <c r="T43" s="470"/>
      <c r="U43" s="470"/>
      <c r="W43" s="455"/>
    </row>
    <row r="44" spans="1:23" x14ac:dyDescent="0.25">
      <c r="A44" s="652"/>
      <c r="B44" s="268"/>
      <c r="C44" s="68"/>
      <c r="D44" s="31" t="s">
        <v>273</v>
      </c>
      <c r="E44" s="123">
        <f>IF(ISNA(VLOOKUP($D$4&amp;"PSOFT",'Beg Balance'!G$5:BA$234,31,FALSE)),0,VLOOKUP($D$4&amp;"PSOFT",'Beg Balance'!G$5:BA$234,31,FALSE))*-1</f>
        <v>0</v>
      </c>
      <c r="F44" s="126"/>
      <c r="G44" s="230">
        <f>E44+F44</f>
        <v>0</v>
      </c>
      <c r="H44" s="126"/>
      <c r="I44" s="582"/>
      <c r="J44" s="135"/>
      <c r="K44" s="124"/>
      <c r="L44" s="104"/>
      <c r="M44" s="135"/>
      <c r="N44" s="135"/>
      <c r="O44" s="149">
        <f t="shared" si="5"/>
        <v>0</v>
      </c>
      <c r="P44"/>
      <c r="Q44"/>
      <c r="R44"/>
      <c r="S44"/>
      <c r="T44"/>
      <c r="U44"/>
    </row>
    <row r="45" spans="1:23" x14ac:dyDescent="0.25">
      <c r="A45" s="652"/>
      <c r="B45" s="268"/>
      <c r="C45" s="68"/>
      <c r="D45" s="218" t="s">
        <v>274</v>
      </c>
      <c r="E45" s="123">
        <v>0</v>
      </c>
      <c r="F45" s="155"/>
      <c r="G45" s="230">
        <f>E45+F45</f>
        <v>0</v>
      </c>
      <c r="H45" s="155"/>
      <c r="I45" s="582"/>
      <c r="J45" s="137"/>
      <c r="K45" s="158"/>
      <c r="L45" s="107"/>
      <c r="M45" s="137"/>
      <c r="N45" s="137"/>
      <c r="O45" s="149">
        <f t="shared" si="5"/>
        <v>0</v>
      </c>
      <c r="P45"/>
      <c r="Q45"/>
      <c r="R45"/>
      <c r="S45"/>
      <c r="T45"/>
      <c r="U45"/>
    </row>
    <row r="46" spans="1:23" x14ac:dyDescent="0.25">
      <c r="A46" s="652"/>
      <c r="B46" s="268"/>
      <c r="C46" s="68"/>
      <c r="D46" s="115" t="s">
        <v>275</v>
      </c>
      <c r="E46" s="123">
        <f>IF(ISNA(VLOOKUP($D$4&amp;"PSOFT",'Beg Balance'!G$5:BA$234,32,FALSE)),0,VLOOKUP($D$4&amp;"PSOFT",'Beg Balance'!G$5:BA$234,32,FALSE))*-1</f>
        <v>0</v>
      </c>
      <c r="F46" s="126"/>
      <c r="G46" s="230">
        <f>E46+F46</f>
        <v>0</v>
      </c>
      <c r="H46" s="126"/>
      <c r="I46" s="582"/>
      <c r="J46" s="135"/>
      <c r="K46" s="124"/>
      <c r="L46" s="104"/>
      <c r="M46" s="135"/>
      <c r="N46" s="135"/>
      <c r="O46" s="149">
        <f>SUM(G46:N46)</f>
        <v>0</v>
      </c>
      <c r="P46"/>
      <c r="Q46"/>
      <c r="R46"/>
      <c r="S46"/>
      <c r="T46"/>
      <c r="U46"/>
    </row>
    <row r="47" spans="1:23" x14ac:dyDescent="0.25">
      <c r="A47" s="652"/>
      <c r="B47" s="269" t="s">
        <v>277</v>
      </c>
      <c r="C47" s="68"/>
      <c r="D47" s="115" t="s">
        <v>276</v>
      </c>
      <c r="E47" s="123">
        <f>IF(ISNA(VLOOKUP($D$4&amp;"PSOFT",'Beg Balance'!G$5:BA$234,33,FALSE)),0,VLOOKUP($D$4&amp;"PSOFT",'Beg Balance'!G$5:BA$234,33,FALSE))*-1</f>
        <v>0</v>
      </c>
      <c r="F47" s="128"/>
      <c r="G47" s="233">
        <f>E47+F47</f>
        <v>0</v>
      </c>
      <c r="H47" s="128"/>
      <c r="I47" s="579"/>
      <c r="J47" s="135"/>
      <c r="K47" s="125"/>
      <c r="L47" s="105"/>
      <c r="M47" s="136"/>
      <c r="N47" s="136"/>
      <c r="O47" s="149">
        <f>SUM(G47:N47)</f>
        <v>0</v>
      </c>
      <c r="P47"/>
      <c r="Q47"/>
      <c r="R47"/>
      <c r="S47"/>
      <c r="T47"/>
      <c r="U47"/>
    </row>
    <row r="48" spans="1:23" s="443" customFormat="1" ht="13.2" hidden="1" customHeight="1" x14ac:dyDescent="0.25">
      <c r="A48" s="652"/>
      <c r="B48" s="463"/>
      <c r="C48" s="444"/>
      <c r="D48" s="464" t="s">
        <v>278</v>
      </c>
      <c r="E48" s="471">
        <v>0</v>
      </c>
      <c r="F48" s="472"/>
      <c r="G48" s="473"/>
      <c r="H48" s="472"/>
      <c r="I48" s="582"/>
      <c r="J48" s="467"/>
      <c r="K48" s="474"/>
      <c r="L48" s="475"/>
      <c r="M48" s="476"/>
      <c r="N48" s="476"/>
      <c r="O48" s="477">
        <f>SUM(E48:L48)</f>
        <v>0</v>
      </c>
      <c r="P48" s="470"/>
      <c r="Q48" s="470"/>
      <c r="R48" s="470"/>
      <c r="S48" s="470"/>
      <c r="T48" s="470"/>
      <c r="U48" s="470"/>
      <c r="W48" s="455"/>
    </row>
    <row r="49" spans="1:111" x14ac:dyDescent="0.25">
      <c r="A49" s="652"/>
      <c r="B49" s="269"/>
      <c r="C49" s="270"/>
      <c r="D49" s="115" t="s">
        <v>279</v>
      </c>
      <c r="E49" s="123">
        <f>SUM(E46:E47)</f>
        <v>0</v>
      </c>
      <c r="F49" s="163">
        <f>SUM(F46:F47)</f>
        <v>0</v>
      </c>
      <c r="G49" s="342">
        <f>SUM(G46:G47)</f>
        <v>0</v>
      </c>
      <c r="H49" s="233">
        <f t="shared" ref="H49:M49" si="6">SUM(H46:H47)</f>
        <v>0</v>
      </c>
      <c r="I49" s="583"/>
      <c r="J49" s="342">
        <f t="shared" si="6"/>
        <v>0</v>
      </c>
      <c r="K49" s="233">
        <f t="shared" si="6"/>
        <v>0</v>
      </c>
      <c r="L49" s="173">
        <f t="shared" si="6"/>
        <v>0</v>
      </c>
      <c r="M49" s="344">
        <f t="shared" si="6"/>
        <v>0</v>
      </c>
      <c r="N49" s="163">
        <f>SUM(N46:N47)</f>
        <v>0</v>
      </c>
      <c r="O49" s="149">
        <f>IF(ROUND(SUM(O46:O47),2)=ROUND(SUM(G49:N49),2),ROUND(SUM(O46:O47),2),"out of balance")</f>
        <v>0</v>
      </c>
      <c r="P49"/>
      <c r="Q49"/>
      <c r="R49"/>
      <c r="S49"/>
      <c r="T49"/>
      <c r="U49"/>
    </row>
    <row r="50" spans="1:111" s="443" customFormat="1" ht="13.5" hidden="1" customHeight="1" x14ac:dyDescent="0.25">
      <c r="A50" s="652"/>
      <c r="C50" s="478"/>
      <c r="D50" s="445" t="s">
        <v>280</v>
      </c>
      <c r="E50" s="479">
        <v>0</v>
      </c>
      <c r="F50" s="480"/>
      <c r="G50" s="481"/>
      <c r="H50" s="480"/>
      <c r="I50" s="584"/>
      <c r="J50" s="480"/>
      <c r="K50" s="480"/>
      <c r="L50" s="480"/>
      <c r="M50" s="480"/>
      <c r="N50" s="480"/>
      <c r="O50" s="451">
        <f>SUM(E50:L50)</f>
        <v>0</v>
      </c>
      <c r="P50" s="470"/>
      <c r="Q50" s="470"/>
      <c r="R50" s="470"/>
      <c r="S50" s="470"/>
      <c r="T50" s="470"/>
      <c r="U50" s="470"/>
      <c r="W50" s="455"/>
    </row>
    <row r="51" spans="1:111" s="443" customFormat="1" ht="13.5" hidden="1" customHeight="1" x14ac:dyDescent="0.25">
      <c r="A51" s="652"/>
      <c r="B51" s="268"/>
      <c r="C51" s="478"/>
      <c r="D51" s="445" t="s">
        <v>325</v>
      </c>
      <c r="E51" s="479">
        <v>0</v>
      </c>
      <c r="F51" s="480"/>
      <c r="G51" s="481">
        <f>E51+F51</f>
        <v>0</v>
      </c>
      <c r="H51" s="480"/>
      <c r="I51" s="584"/>
      <c r="J51" s="480"/>
      <c r="K51" s="480"/>
      <c r="L51" s="480"/>
      <c r="M51" s="480"/>
      <c r="N51" s="480"/>
      <c r="O51" s="451">
        <f>SUM(G51:L51)</f>
        <v>0</v>
      </c>
      <c r="P51" s="470"/>
      <c r="Q51" s="470"/>
      <c r="R51" s="470"/>
      <c r="S51" s="470"/>
      <c r="T51" s="470"/>
      <c r="U51" s="470"/>
      <c r="W51" s="455"/>
    </row>
    <row r="52" spans="1:111" ht="13.5" customHeight="1" thickBot="1" x14ac:dyDescent="0.3">
      <c r="A52" s="652"/>
      <c r="B52" s="268"/>
      <c r="C52" s="270" t="s">
        <v>284</v>
      </c>
      <c r="D52" s="89"/>
      <c r="E52" s="211">
        <f>SUM(E36:E51)-E49</f>
        <v>0</v>
      </c>
      <c r="F52" s="352">
        <f t="shared" ref="F52:N52" si="7">SUM(F36:F51)-F49</f>
        <v>0</v>
      </c>
      <c r="G52" s="343">
        <f t="shared" si="7"/>
        <v>0</v>
      </c>
      <c r="H52" s="350">
        <f t="shared" si="7"/>
        <v>0</v>
      </c>
      <c r="I52" s="585"/>
      <c r="J52" s="352">
        <f t="shared" si="7"/>
        <v>0</v>
      </c>
      <c r="K52" s="350">
        <f t="shared" si="7"/>
        <v>0</v>
      </c>
      <c r="L52" s="351">
        <f t="shared" si="7"/>
        <v>0</v>
      </c>
      <c r="M52" s="352">
        <f t="shared" si="7"/>
        <v>0</v>
      </c>
      <c r="N52" s="350">
        <f t="shared" si="7"/>
        <v>0</v>
      </c>
      <c r="O52" s="149">
        <f>IF(ROUND(SUM(O37:O51)-O49,2)=ROUND(SUM(G52:N52),2),ROUND(SUM(G52:N52),2),"out of balance")</f>
        <v>0</v>
      </c>
      <c r="P52"/>
      <c r="Q52"/>
      <c r="R52"/>
      <c r="S52"/>
      <c r="T52"/>
      <c r="U52"/>
      <c r="V52" s="2"/>
      <c r="W52" s="245"/>
      <c r="DD52" s="597"/>
      <c r="DF52" s="597"/>
      <c r="DG52" s="251"/>
    </row>
    <row r="53" spans="1:111" ht="13.8" thickBot="1" x14ac:dyDescent="0.3">
      <c r="C53" s="32" t="s">
        <v>285</v>
      </c>
      <c r="D53" s="27"/>
      <c r="E53" s="339">
        <f>E34+E52</f>
        <v>0</v>
      </c>
      <c r="F53" s="339">
        <f>F34+F52</f>
        <v>0</v>
      </c>
      <c r="G53" s="339">
        <f>G34+G52</f>
        <v>0</v>
      </c>
      <c r="H53" s="339">
        <f>H34+H52</f>
        <v>0</v>
      </c>
      <c r="I53" s="586"/>
      <c r="J53" s="339">
        <f>J34+J52</f>
        <v>0</v>
      </c>
      <c r="K53" s="339">
        <f>K34+K52</f>
        <v>0</v>
      </c>
      <c r="L53" s="339">
        <f>L34+L52</f>
        <v>0</v>
      </c>
      <c r="M53" s="339">
        <f>M34+M52</f>
        <v>0</v>
      </c>
      <c r="N53" s="339">
        <f>N34+N52</f>
        <v>0</v>
      </c>
      <c r="O53" s="341">
        <f>IF(ROUND((O34+O52),2)=ROUND(SUM(G53:N53),2),ROUND(SUM(G53:N53),2),"out of balance")</f>
        <v>0</v>
      </c>
      <c r="P53" s="340"/>
      <c r="Q53"/>
      <c r="R53"/>
      <c r="S53"/>
      <c r="T53"/>
      <c r="U53"/>
      <c r="V53" s="2"/>
      <c r="W53" s="245"/>
      <c r="DD53" s="597"/>
      <c r="DF53" s="597"/>
      <c r="DG53" s="251"/>
    </row>
    <row r="54" spans="1:111" x14ac:dyDescent="0.25">
      <c r="A54" s="245"/>
      <c r="C54" s="1"/>
      <c r="D54" s="1"/>
      <c r="E54" s="15"/>
      <c r="F54" s="15"/>
      <c r="G54" s="15"/>
      <c r="H54" s="15"/>
      <c r="I54" s="15"/>
      <c r="J54" s="15"/>
      <c r="K54" s="15"/>
      <c r="L54" s="15"/>
      <c r="M54" s="15"/>
      <c r="N54" s="15"/>
      <c r="O54" s="15"/>
      <c r="S54" s="271"/>
      <c r="T54" s="271"/>
    </row>
    <row r="55" spans="1:111" hidden="1" outlineLevel="1" x14ac:dyDescent="0.25">
      <c r="A55" s="245"/>
      <c r="C55" s="436" t="s">
        <v>286</v>
      </c>
      <c r="D55" s="433"/>
      <c r="E55" s="433" t="e">
        <f>E53+#REF!</f>
        <v>#REF!</v>
      </c>
      <c r="F55" s="433" t="e">
        <f>F53+#REF!</f>
        <v>#REF!</v>
      </c>
      <c r="G55" s="433" t="e">
        <f>G53+#REF!</f>
        <v>#REF!</v>
      </c>
      <c r="H55" s="433" t="e">
        <f>H53+#REF!</f>
        <v>#REF!</v>
      </c>
      <c r="I55" s="433" t="e">
        <f>I53+#REF!</f>
        <v>#REF!</v>
      </c>
      <c r="J55" s="433" t="e">
        <f>J53+#REF!</f>
        <v>#REF!</v>
      </c>
      <c r="K55" s="433" t="e">
        <f>K53+#REF!</f>
        <v>#REF!</v>
      </c>
      <c r="L55" s="433" t="e">
        <f>L53+#REF!</f>
        <v>#REF!</v>
      </c>
      <c r="M55" s="433" t="e">
        <f>M53+#REF!</f>
        <v>#REF!</v>
      </c>
      <c r="N55" s="433" t="e">
        <f>N53+#REF!</f>
        <v>#REF!</v>
      </c>
      <c r="O55" s="433" t="e">
        <f>O53+#REF!</f>
        <v>#REF!</v>
      </c>
      <c r="S55" s="271"/>
      <c r="T55" s="271"/>
    </row>
    <row r="56" spans="1:111" ht="14.25" customHeight="1" collapsed="1" x14ac:dyDescent="0.25">
      <c r="A56" s="245"/>
      <c r="C56" s="1"/>
      <c r="D56" s="1"/>
      <c r="E56" s="1"/>
      <c r="F56" s="1"/>
      <c r="G56" s="1"/>
      <c r="H56" s="1"/>
      <c r="I56" s="1"/>
      <c r="J56" s="1"/>
      <c r="K56" s="1"/>
      <c r="L56" s="1"/>
      <c r="M56" s="1"/>
      <c r="N56" s="1"/>
      <c r="O56" s="1"/>
      <c r="S56" s="271"/>
      <c r="T56" s="271"/>
    </row>
    <row r="57" spans="1:111" x14ac:dyDescent="0.25">
      <c r="A57" s="245"/>
      <c r="C57" s="16" t="s">
        <v>254</v>
      </c>
      <c r="D57" s="16"/>
      <c r="E57" s="1"/>
      <c r="F57" s="1"/>
      <c r="G57" s="1"/>
      <c r="H57" s="1"/>
      <c r="I57" s="1"/>
      <c r="J57" s="1"/>
      <c r="K57" s="1"/>
      <c r="L57" s="1"/>
      <c r="M57" s="1"/>
      <c r="N57" s="1"/>
      <c r="O57" s="1"/>
      <c r="S57" s="271"/>
      <c r="T57" s="271"/>
    </row>
    <row r="58" spans="1:111" x14ac:dyDescent="0.25">
      <c r="A58" s="245"/>
      <c r="C58" s="1" t="s">
        <v>326</v>
      </c>
      <c r="D58" s="1"/>
      <c r="E58" s="1"/>
      <c r="F58" s="1"/>
      <c r="G58" s="1"/>
      <c r="H58" s="1"/>
      <c r="I58" s="1"/>
      <c r="J58" s="1"/>
      <c r="K58" s="1"/>
      <c r="L58" s="1"/>
      <c r="M58" s="1"/>
      <c r="N58" s="1"/>
      <c r="O58" s="1"/>
      <c r="S58" s="271"/>
      <c r="T58" s="271"/>
    </row>
    <row r="59" spans="1:111" x14ac:dyDescent="0.25">
      <c r="A59" s="245"/>
      <c r="C59" s="1"/>
      <c r="D59" s="1"/>
      <c r="E59" s="1"/>
      <c r="F59" s="1"/>
      <c r="G59" s="1"/>
      <c r="H59" s="1"/>
      <c r="I59" s="1"/>
      <c r="J59" s="1"/>
      <c r="K59" s="1"/>
      <c r="L59" s="1"/>
      <c r="M59" s="1"/>
      <c r="N59" s="1"/>
      <c r="O59" s="1"/>
      <c r="S59" s="271"/>
      <c r="T59" s="271"/>
    </row>
    <row r="60" spans="1:111" x14ac:dyDescent="0.25">
      <c r="A60" s="245"/>
      <c r="C60" s="1"/>
      <c r="D60" s="1"/>
      <c r="E60" s="1"/>
      <c r="F60" s="1"/>
      <c r="G60" s="1"/>
      <c r="H60" s="1"/>
      <c r="I60" s="1"/>
      <c r="J60" s="1"/>
      <c r="K60" s="1"/>
      <c r="L60" s="1"/>
      <c r="M60" s="1"/>
      <c r="N60" s="1"/>
      <c r="O60" s="1"/>
      <c r="S60" s="271"/>
      <c r="T60" s="271"/>
    </row>
    <row r="61" spans="1:111" x14ac:dyDescent="0.25">
      <c r="A61" s="245"/>
      <c r="C61" s="1"/>
      <c r="D61" s="1"/>
      <c r="E61" s="1"/>
      <c r="F61" s="1"/>
      <c r="G61" s="1"/>
      <c r="H61" s="1"/>
      <c r="I61" s="1"/>
      <c r="J61" s="1"/>
      <c r="K61" s="1"/>
      <c r="L61" s="1"/>
      <c r="M61" s="1"/>
      <c r="N61" s="1"/>
      <c r="O61" s="1"/>
      <c r="S61" s="271"/>
      <c r="T61" s="271"/>
    </row>
    <row r="62" spans="1:111" x14ac:dyDescent="0.25">
      <c r="A62" s="245"/>
      <c r="C62" s="1"/>
      <c r="D62" s="1"/>
      <c r="E62" s="1"/>
      <c r="F62" s="1"/>
      <c r="G62" s="1"/>
      <c r="H62" s="1"/>
      <c r="I62" s="1"/>
      <c r="J62" s="1"/>
      <c r="K62" s="1"/>
      <c r="L62" s="1"/>
      <c r="M62" s="1"/>
      <c r="N62" s="1"/>
      <c r="O62" s="1"/>
      <c r="S62" s="271"/>
      <c r="T62" s="271"/>
    </row>
    <row r="63" spans="1:111" x14ac:dyDescent="0.25">
      <c r="A63" s="245"/>
      <c r="C63" s="1"/>
      <c r="D63" s="1"/>
      <c r="E63" s="1"/>
      <c r="F63" s="1"/>
      <c r="G63" s="1"/>
      <c r="H63" s="1"/>
      <c r="I63" s="1"/>
      <c r="J63" s="1"/>
      <c r="K63" s="1"/>
      <c r="L63" s="1"/>
      <c r="M63" s="1"/>
      <c r="N63" s="1"/>
      <c r="O63" s="1"/>
      <c r="S63" s="271"/>
      <c r="T63" s="271"/>
    </row>
    <row r="64" spans="1:111" x14ac:dyDescent="0.25">
      <c r="A64" s="245"/>
      <c r="C64" s="1"/>
      <c r="D64" s="1"/>
      <c r="E64" s="1"/>
      <c r="F64" s="1"/>
      <c r="G64" s="1"/>
      <c r="H64" s="1"/>
      <c r="I64" s="1"/>
      <c r="J64" s="1"/>
      <c r="K64" s="1"/>
      <c r="L64" s="1"/>
      <c r="M64" s="1"/>
      <c r="N64" s="1"/>
      <c r="O64" s="1"/>
      <c r="S64" s="271"/>
      <c r="T64" s="271"/>
    </row>
    <row r="65" spans="1:20" x14ac:dyDescent="0.25">
      <c r="A65" s="245"/>
      <c r="C65" s="1"/>
      <c r="D65" s="1"/>
      <c r="E65" s="1"/>
      <c r="F65" s="1"/>
      <c r="G65" s="1"/>
      <c r="H65" s="1"/>
      <c r="I65" s="1"/>
      <c r="J65" s="1"/>
      <c r="K65" s="1"/>
      <c r="L65" s="1"/>
      <c r="M65" s="1"/>
      <c r="N65" s="1"/>
      <c r="O65" s="1"/>
      <c r="S65" s="271"/>
      <c r="T65" s="271"/>
    </row>
    <row r="66" spans="1:20" x14ac:dyDescent="0.25">
      <c r="A66" s="245"/>
      <c r="C66" s="1"/>
      <c r="D66" s="1"/>
      <c r="E66" s="1"/>
      <c r="F66" s="1"/>
      <c r="G66" s="1"/>
      <c r="H66" s="1"/>
      <c r="I66" s="1"/>
      <c r="J66" s="1"/>
      <c r="K66" s="1"/>
      <c r="L66" s="1"/>
      <c r="M66" s="1"/>
      <c r="N66" s="1"/>
      <c r="O66" s="1"/>
      <c r="S66" s="271"/>
      <c r="T66" s="271"/>
    </row>
    <row r="67" spans="1:20" x14ac:dyDescent="0.25">
      <c r="A67" s="245"/>
      <c r="C67" s="1"/>
      <c r="D67" s="1"/>
      <c r="E67" s="1"/>
      <c r="F67" s="1"/>
      <c r="G67" s="1"/>
      <c r="H67" s="1"/>
      <c r="I67" s="1"/>
      <c r="J67" s="1"/>
      <c r="K67" s="1"/>
      <c r="L67" s="1"/>
      <c r="M67" s="1"/>
      <c r="N67" s="1"/>
      <c r="O67" s="1"/>
      <c r="S67" s="271"/>
      <c r="T67" s="271"/>
    </row>
    <row r="68" spans="1:20" x14ac:dyDescent="0.25">
      <c r="A68" s="245"/>
      <c r="C68" s="1"/>
      <c r="D68" s="1"/>
      <c r="E68" s="1"/>
      <c r="F68" s="1"/>
      <c r="G68" s="1"/>
      <c r="H68" s="1"/>
      <c r="I68" s="1"/>
      <c r="J68" s="1"/>
      <c r="K68" s="1"/>
      <c r="L68" s="1"/>
      <c r="M68" s="1"/>
      <c r="N68" s="1"/>
      <c r="O68" s="1"/>
      <c r="S68" s="271"/>
      <c r="T68" s="271"/>
    </row>
    <row r="69" spans="1:20" x14ac:dyDescent="0.25">
      <c r="A69" s="245"/>
      <c r="C69" s="1"/>
      <c r="D69" s="1"/>
      <c r="E69" s="1"/>
      <c r="F69" s="1"/>
      <c r="G69" s="1"/>
      <c r="H69" s="1"/>
      <c r="I69" s="1"/>
      <c r="J69" s="1"/>
      <c r="K69" s="1"/>
      <c r="L69" s="1"/>
      <c r="M69" s="1"/>
      <c r="N69" s="1"/>
      <c r="O69" s="1"/>
      <c r="S69" s="271"/>
      <c r="T69" s="271"/>
    </row>
    <row r="70" spans="1:20" x14ac:dyDescent="0.25">
      <c r="A70" s="245"/>
      <c r="C70" s="1"/>
      <c r="D70" s="1"/>
      <c r="E70" s="1"/>
      <c r="F70" s="1"/>
      <c r="G70" s="1"/>
      <c r="H70" s="1"/>
      <c r="I70" s="1"/>
      <c r="J70" s="1"/>
      <c r="K70" s="1"/>
      <c r="L70" s="1"/>
      <c r="M70" s="1"/>
      <c r="N70" s="1"/>
      <c r="O70" s="1"/>
      <c r="S70" s="271"/>
      <c r="T70" s="271"/>
    </row>
    <row r="71" spans="1:20" x14ac:dyDescent="0.25">
      <c r="C71" s="1"/>
      <c r="D71" s="1"/>
      <c r="E71" s="1"/>
      <c r="F71" s="1"/>
      <c r="G71" s="1"/>
      <c r="H71" s="1"/>
      <c r="I71" s="1"/>
      <c r="J71" s="1"/>
      <c r="K71" s="1"/>
      <c r="L71" s="1"/>
      <c r="M71" s="1"/>
      <c r="N71" s="1"/>
      <c r="O71" s="1"/>
      <c r="S71" s="271"/>
      <c r="T71" s="271"/>
    </row>
    <row r="72" spans="1:20" x14ac:dyDescent="0.25">
      <c r="C72" s="1"/>
      <c r="D72" s="1"/>
      <c r="E72" s="1"/>
      <c r="F72" s="1"/>
      <c r="G72" s="1"/>
      <c r="H72" s="1"/>
      <c r="I72" s="1"/>
      <c r="J72" s="1"/>
      <c r="K72" s="1"/>
      <c r="L72" s="1"/>
      <c r="M72" s="1"/>
      <c r="N72" s="1"/>
      <c r="O72" s="1"/>
      <c r="S72" s="271"/>
      <c r="T72" s="271"/>
    </row>
    <row r="73" spans="1:20" x14ac:dyDescent="0.25">
      <c r="A73" s="245"/>
      <c r="C73" s="16">
        <v>3</v>
      </c>
      <c r="D73" s="16"/>
      <c r="E73" s="1"/>
      <c r="F73" s="1"/>
      <c r="G73" s="1"/>
      <c r="H73" s="1"/>
      <c r="I73" s="1"/>
      <c r="J73" s="1"/>
      <c r="K73" s="1"/>
      <c r="L73" s="1"/>
      <c r="M73" s="1"/>
      <c r="N73" s="1"/>
      <c r="O73" s="1"/>
      <c r="S73" s="271"/>
      <c r="T73" s="271"/>
    </row>
    <row r="74" spans="1:20" x14ac:dyDescent="0.25">
      <c r="A74" s="245"/>
      <c r="C74" s="1" t="s">
        <v>326</v>
      </c>
      <c r="D74" s="1"/>
      <c r="E74" s="1"/>
      <c r="F74" s="1"/>
      <c r="G74" s="1"/>
      <c r="H74" s="1"/>
      <c r="I74" s="1"/>
      <c r="J74" s="1"/>
      <c r="K74" s="1"/>
      <c r="L74" s="1"/>
      <c r="M74" s="1"/>
      <c r="N74" s="1"/>
      <c r="O74" s="1"/>
      <c r="S74" s="271"/>
      <c r="T74" s="271"/>
    </row>
    <row r="75" spans="1:20" x14ac:dyDescent="0.25">
      <c r="A75" s="245"/>
      <c r="C75" s="1"/>
      <c r="D75" s="1"/>
      <c r="E75" s="1"/>
      <c r="F75" s="1"/>
      <c r="G75" s="1"/>
      <c r="H75" s="1"/>
      <c r="I75" s="1"/>
      <c r="J75" s="1"/>
      <c r="K75" s="1"/>
      <c r="L75" s="1"/>
      <c r="M75" s="1"/>
      <c r="N75" s="1"/>
      <c r="O75" s="1"/>
      <c r="S75" s="271"/>
      <c r="T75" s="271"/>
    </row>
    <row r="76" spans="1:20" x14ac:dyDescent="0.25">
      <c r="A76" s="245"/>
      <c r="C76" s="1"/>
      <c r="D76" s="1"/>
      <c r="E76" s="1"/>
      <c r="F76" s="1"/>
      <c r="G76" s="1"/>
      <c r="H76" s="1"/>
      <c r="I76" s="1"/>
      <c r="J76" s="1"/>
      <c r="K76" s="1"/>
      <c r="L76" s="1"/>
      <c r="M76" s="1"/>
      <c r="N76" s="1"/>
      <c r="O76" s="1"/>
      <c r="S76" s="271"/>
      <c r="T76" s="271"/>
    </row>
    <row r="77" spans="1:20" x14ac:dyDescent="0.25">
      <c r="A77" s="245"/>
      <c r="C77" s="1"/>
      <c r="D77" s="1"/>
      <c r="E77" s="1"/>
      <c r="F77" s="1"/>
      <c r="G77" s="1"/>
      <c r="H77" s="1"/>
      <c r="I77" s="1"/>
      <c r="J77" s="1"/>
      <c r="K77" s="1"/>
      <c r="L77" s="1"/>
      <c r="M77" s="1"/>
      <c r="N77" s="1"/>
      <c r="O77" s="1"/>
      <c r="S77" s="271"/>
      <c r="T77" s="271"/>
    </row>
    <row r="78" spans="1:20" x14ac:dyDescent="0.25">
      <c r="A78" s="245"/>
      <c r="C78" s="1"/>
      <c r="D78" s="1"/>
      <c r="E78" s="1"/>
      <c r="F78" s="1"/>
      <c r="G78" s="1"/>
      <c r="H78" s="1"/>
      <c r="I78" s="1"/>
      <c r="J78" s="1"/>
      <c r="K78" s="1"/>
      <c r="L78" s="1"/>
      <c r="M78" s="1"/>
      <c r="N78" s="1"/>
      <c r="O78" s="1"/>
      <c r="S78" s="271"/>
      <c r="T78" s="271"/>
    </row>
    <row r="79" spans="1:20" x14ac:dyDescent="0.25">
      <c r="A79" s="245"/>
      <c r="C79" s="1"/>
      <c r="D79" s="1"/>
      <c r="E79" s="1"/>
      <c r="F79" s="1"/>
      <c r="G79" s="1"/>
      <c r="H79" s="1"/>
      <c r="I79" s="1"/>
      <c r="J79" s="1"/>
      <c r="K79" s="1"/>
      <c r="L79" s="1"/>
      <c r="M79" s="1"/>
      <c r="N79" s="1"/>
      <c r="O79" s="1"/>
      <c r="S79" s="271"/>
      <c r="T79" s="271"/>
    </row>
    <row r="80" spans="1:20" x14ac:dyDescent="0.25">
      <c r="A80" s="245"/>
      <c r="C80" s="1"/>
      <c r="D80" s="1"/>
      <c r="E80" s="1"/>
      <c r="F80" s="1"/>
      <c r="G80" s="1"/>
      <c r="H80" s="1"/>
      <c r="I80" s="1"/>
      <c r="J80" s="1"/>
      <c r="K80" s="1"/>
      <c r="L80" s="1"/>
      <c r="M80" s="1"/>
      <c r="N80" s="1"/>
      <c r="O80" s="1"/>
      <c r="S80" s="271"/>
      <c r="T80" s="271"/>
    </row>
    <row r="81" spans="1:20" x14ac:dyDescent="0.25">
      <c r="A81" s="245"/>
      <c r="C81" s="1"/>
      <c r="D81" s="1"/>
      <c r="E81" s="1"/>
      <c r="F81" s="1"/>
      <c r="G81" s="1"/>
      <c r="H81" s="1"/>
      <c r="I81" s="1"/>
      <c r="J81" s="1"/>
      <c r="K81" s="1"/>
      <c r="L81" s="1"/>
      <c r="M81" s="1"/>
      <c r="N81" s="1"/>
      <c r="O81" s="1"/>
      <c r="S81" s="271"/>
      <c r="T81" s="271"/>
    </row>
    <row r="82" spans="1:20" x14ac:dyDescent="0.25">
      <c r="A82" s="245"/>
      <c r="C82" s="1"/>
      <c r="D82" s="1"/>
      <c r="E82" s="1"/>
      <c r="F82" s="1"/>
      <c r="G82" s="1"/>
      <c r="H82" s="1"/>
      <c r="I82" s="1"/>
      <c r="J82" s="1"/>
      <c r="K82" s="1"/>
      <c r="L82" s="1"/>
      <c r="M82" s="1"/>
      <c r="N82" s="1"/>
      <c r="O82" s="1"/>
      <c r="S82" s="271"/>
      <c r="T82" s="271"/>
    </row>
    <row r="83" spans="1:20" x14ac:dyDescent="0.25">
      <c r="A83" s="245"/>
      <c r="C83" s="1"/>
      <c r="D83" s="1"/>
      <c r="E83" s="1"/>
      <c r="F83" s="1"/>
      <c r="G83" s="1"/>
      <c r="H83" s="1"/>
      <c r="I83" s="1"/>
      <c r="J83" s="1"/>
      <c r="K83" s="1"/>
      <c r="L83" s="1"/>
      <c r="M83" s="1"/>
      <c r="N83" s="1"/>
      <c r="O83" s="1"/>
      <c r="S83" s="271"/>
      <c r="T83" s="271"/>
    </row>
    <row r="84" spans="1:20" x14ac:dyDescent="0.25">
      <c r="A84" s="245"/>
      <c r="C84" s="1"/>
      <c r="D84" s="1"/>
      <c r="E84" s="1"/>
      <c r="F84" s="1"/>
      <c r="G84" s="1"/>
      <c r="H84" s="1"/>
      <c r="I84" s="1"/>
      <c r="J84" s="1"/>
      <c r="K84" s="1"/>
      <c r="L84" s="1"/>
      <c r="M84" s="1"/>
      <c r="N84" s="1"/>
      <c r="O84" s="1"/>
      <c r="S84" s="271"/>
      <c r="T84" s="271"/>
    </row>
    <row r="85" spans="1:20" x14ac:dyDescent="0.25">
      <c r="A85" s="245"/>
      <c r="C85" s="1"/>
      <c r="D85" s="1"/>
      <c r="E85" s="1"/>
      <c r="F85" s="1"/>
      <c r="G85" s="1"/>
      <c r="H85" s="1"/>
      <c r="I85" s="1"/>
      <c r="J85" s="1"/>
      <c r="K85" s="1"/>
      <c r="L85" s="1"/>
      <c r="M85" s="1"/>
      <c r="N85" s="1"/>
      <c r="O85" s="1"/>
      <c r="S85" s="271"/>
      <c r="T85" s="271"/>
    </row>
    <row r="86" spans="1:20" x14ac:dyDescent="0.25">
      <c r="A86" s="245"/>
      <c r="C86" s="1"/>
      <c r="D86" s="1"/>
      <c r="E86" s="1"/>
      <c r="F86" s="1"/>
      <c r="G86" s="1"/>
      <c r="H86" s="1"/>
      <c r="I86" s="1"/>
      <c r="J86" s="1"/>
      <c r="K86" s="1"/>
      <c r="L86" s="1"/>
      <c r="M86" s="1"/>
      <c r="N86" s="1"/>
      <c r="O86" s="1"/>
      <c r="S86" s="271"/>
      <c r="T86" s="271"/>
    </row>
    <row r="87" spans="1:20" x14ac:dyDescent="0.25">
      <c r="A87" s="245"/>
      <c r="C87" s="1"/>
      <c r="D87" s="1"/>
      <c r="E87" s="1"/>
      <c r="F87" s="1"/>
      <c r="G87" s="1"/>
      <c r="H87" s="1"/>
      <c r="I87" s="1"/>
      <c r="J87" s="1"/>
      <c r="K87" s="1"/>
      <c r="L87" s="1"/>
      <c r="M87" s="1"/>
      <c r="N87" s="1"/>
      <c r="O87" s="1"/>
      <c r="S87" s="271"/>
      <c r="T87" s="271"/>
    </row>
    <row r="88" spans="1:20" x14ac:dyDescent="0.25">
      <c r="A88" s="245"/>
      <c r="C88" s="1"/>
      <c r="D88" s="1"/>
      <c r="E88" s="1"/>
      <c r="F88" s="1"/>
      <c r="G88" s="1"/>
      <c r="H88" s="1"/>
      <c r="I88" s="1"/>
      <c r="J88" s="1"/>
      <c r="K88" s="1"/>
      <c r="L88" s="1"/>
      <c r="M88" s="1"/>
      <c r="N88" s="1"/>
      <c r="O88" s="1"/>
      <c r="S88" s="271"/>
      <c r="T88" s="271"/>
    </row>
    <row r="89" spans="1:20" x14ac:dyDescent="0.25">
      <c r="A89" s="245"/>
      <c r="C89" s="1"/>
      <c r="D89" s="1"/>
      <c r="E89" s="1"/>
      <c r="F89" s="1"/>
      <c r="G89" s="1"/>
      <c r="H89" s="1"/>
      <c r="I89" s="1"/>
      <c r="J89" s="1"/>
      <c r="K89" s="1"/>
      <c r="L89" s="1"/>
      <c r="M89" s="1"/>
      <c r="N89" s="1"/>
      <c r="O89" s="1"/>
      <c r="S89" s="271"/>
      <c r="T89" s="271"/>
    </row>
    <row r="90" spans="1:20" x14ac:dyDescent="0.25">
      <c r="C90" s="1"/>
      <c r="D90" s="1"/>
      <c r="E90" s="1"/>
      <c r="F90" s="1"/>
      <c r="G90" s="1"/>
      <c r="H90" s="1"/>
      <c r="I90" s="1"/>
      <c r="J90" s="1"/>
      <c r="K90" s="1"/>
      <c r="L90" s="1"/>
      <c r="M90" s="1"/>
      <c r="N90" s="1"/>
      <c r="O90" s="1"/>
      <c r="S90" s="271"/>
      <c r="T90" s="271"/>
    </row>
    <row r="91" spans="1:20" x14ac:dyDescent="0.25">
      <c r="C91" s="1"/>
      <c r="D91" s="1"/>
      <c r="E91" s="1"/>
      <c r="F91" s="1"/>
      <c r="G91" s="1"/>
      <c r="H91" s="1"/>
      <c r="I91" s="1"/>
      <c r="J91" s="1"/>
      <c r="K91" s="1"/>
      <c r="L91" s="1"/>
      <c r="M91" s="1"/>
      <c r="N91" s="1"/>
      <c r="O91" s="1"/>
      <c r="S91" s="271"/>
      <c r="T91" s="271"/>
    </row>
    <row r="92" spans="1:20" x14ac:dyDescent="0.25">
      <c r="C92" s="1"/>
      <c r="D92" s="1"/>
      <c r="E92" s="1"/>
      <c r="F92" s="1"/>
      <c r="G92" s="1"/>
      <c r="H92" s="1"/>
      <c r="I92" s="1"/>
      <c r="J92" s="1"/>
      <c r="K92" s="1"/>
      <c r="L92" s="1"/>
      <c r="M92" s="1"/>
      <c r="N92" s="1"/>
      <c r="O92" s="1"/>
      <c r="S92" s="271"/>
      <c r="T92" s="271"/>
    </row>
    <row r="93" spans="1:20" x14ac:dyDescent="0.25">
      <c r="C93" s="1"/>
      <c r="D93" s="1"/>
      <c r="E93" s="1"/>
      <c r="F93" s="1"/>
      <c r="G93" s="1"/>
      <c r="H93" s="1"/>
      <c r="I93" s="1"/>
      <c r="J93" s="1"/>
      <c r="K93" s="1"/>
      <c r="L93" s="1"/>
      <c r="M93" s="1"/>
      <c r="N93" s="1"/>
      <c r="O93" s="1"/>
      <c r="S93" s="271"/>
      <c r="T93" s="271"/>
    </row>
    <row r="94" spans="1:20" x14ac:dyDescent="0.25">
      <c r="C94" s="1"/>
      <c r="D94" s="1"/>
      <c r="E94" s="1"/>
      <c r="F94" s="1"/>
      <c r="G94" s="1"/>
      <c r="H94" s="1"/>
      <c r="I94" s="1"/>
      <c r="J94" s="1"/>
      <c r="K94" s="1"/>
      <c r="L94" s="1"/>
      <c r="M94" s="1"/>
      <c r="N94" s="1"/>
      <c r="O94" s="1"/>
      <c r="S94" s="271"/>
      <c r="T94" s="271"/>
    </row>
    <row r="95" spans="1:20" x14ac:dyDescent="0.25">
      <c r="C95" s="16">
        <v>6</v>
      </c>
      <c r="D95" s="16"/>
      <c r="E95" s="1"/>
      <c r="F95" s="1"/>
      <c r="G95" s="1"/>
      <c r="H95" s="1"/>
      <c r="I95" s="1"/>
      <c r="J95" s="1"/>
      <c r="K95" s="1"/>
      <c r="L95" s="1"/>
      <c r="M95" s="1"/>
      <c r="N95" s="1"/>
      <c r="O95" s="1"/>
      <c r="S95" s="271"/>
      <c r="T95" s="271"/>
    </row>
    <row r="96" spans="1:20" x14ac:dyDescent="0.25">
      <c r="C96" s="1" t="s">
        <v>326</v>
      </c>
      <c r="D96" s="1"/>
      <c r="E96" s="1"/>
      <c r="F96" s="1"/>
      <c r="G96" s="1"/>
      <c r="H96" s="1"/>
      <c r="I96" s="1"/>
      <c r="J96" s="1"/>
      <c r="K96" s="1"/>
      <c r="L96" s="1"/>
      <c r="M96" s="1"/>
      <c r="N96" s="1"/>
      <c r="O96" s="1"/>
      <c r="S96" s="271"/>
      <c r="T96" s="271"/>
    </row>
    <row r="97" spans="3:20" x14ac:dyDescent="0.25">
      <c r="C97" s="1"/>
      <c r="D97" s="1"/>
      <c r="E97" s="1"/>
      <c r="F97" s="1"/>
      <c r="G97" s="1"/>
      <c r="H97" s="1"/>
      <c r="I97" s="1"/>
      <c r="J97" s="1"/>
      <c r="K97" s="1"/>
      <c r="L97" s="1"/>
      <c r="M97" s="1"/>
      <c r="N97" s="1"/>
      <c r="O97" s="1"/>
      <c r="S97" s="271"/>
      <c r="T97" s="271"/>
    </row>
    <row r="98" spans="3:20" x14ac:dyDescent="0.25">
      <c r="C98" s="1"/>
      <c r="D98" s="1"/>
      <c r="E98" s="1"/>
      <c r="F98" s="1"/>
      <c r="G98" s="1"/>
      <c r="H98" s="1"/>
      <c r="I98" s="1"/>
      <c r="J98" s="1"/>
      <c r="K98" s="1"/>
      <c r="L98" s="1"/>
      <c r="M98" s="1"/>
      <c r="N98" s="1"/>
      <c r="O98" s="1"/>
      <c r="S98" s="271"/>
      <c r="T98" s="271"/>
    </row>
    <row r="99" spans="3:20" x14ac:dyDescent="0.25">
      <c r="C99" s="1"/>
      <c r="D99" s="1"/>
      <c r="E99" s="1"/>
      <c r="F99" s="1"/>
      <c r="G99" s="1"/>
      <c r="H99" s="1"/>
      <c r="I99" s="1"/>
      <c r="J99" s="1"/>
      <c r="K99" s="1"/>
      <c r="L99" s="1"/>
      <c r="M99" s="1"/>
      <c r="N99" s="1"/>
      <c r="O99" s="1"/>
      <c r="S99" s="271"/>
      <c r="T99" s="271"/>
    </row>
    <row r="100" spans="3:20" x14ac:dyDescent="0.25">
      <c r="C100" s="1"/>
      <c r="D100" s="1"/>
      <c r="E100" s="1"/>
      <c r="F100" s="1"/>
      <c r="G100" s="1"/>
      <c r="H100" s="1"/>
      <c r="I100" s="1"/>
      <c r="J100" s="1"/>
      <c r="K100" s="1"/>
      <c r="L100" s="1"/>
      <c r="M100" s="1"/>
      <c r="N100" s="1"/>
      <c r="O100" s="1"/>
      <c r="S100" s="271"/>
      <c r="T100" s="271"/>
    </row>
    <row r="101" spans="3:20" x14ac:dyDescent="0.25">
      <c r="C101" s="1"/>
      <c r="D101" s="1"/>
      <c r="E101" s="1"/>
      <c r="F101" s="1"/>
      <c r="G101" s="1"/>
      <c r="H101" s="1"/>
      <c r="I101" s="1"/>
      <c r="J101" s="1"/>
      <c r="K101" s="1"/>
      <c r="L101" s="1"/>
      <c r="M101" s="1"/>
      <c r="N101" s="1"/>
      <c r="O101" s="1"/>
      <c r="S101" s="271"/>
      <c r="T101" s="271"/>
    </row>
    <row r="102" spans="3:20" x14ac:dyDescent="0.25">
      <c r="C102" s="1"/>
      <c r="D102" s="1"/>
      <c r="E102" s="1"/>
      <c r="F102" s="1"/>
      <c r="G102" s="1"/>
      <c r="H102" s="1"/>
      <c r="I102" s="1"/>
      <c r="J102" s="1"/>
      <c r="K102" s="1"/>
      <c r="L102" s="1"/>
      <c r="M102" s="1"/>
      <c r="N102" s="1"/>
      <c r="O102" s="1"/>
      <c r="S102" s="271"/>
      <c r="T102" s="271"/>
    </row>
    <row r="103" spans="3:20" x14ac:dyDescent="0.25">
      <c r="C103" s="1"/>
      <c r="D103" s="1"/>
      <c r="E103" s="1"/>
      <c r="F103" s="1"/>
      <c r="G103" s="1"/>
      <c r="H103" s="1"/>
      <c r="I103" s="1"/>
      <c r="J103" s="1"/>
      <c r="K103" s="1"/>
      <c r="L103" s="1"/>
      <c r="M103" s="1"/>
      <c r="N103" s="1"/>
      <c r="O103" s="1"/>
      <c r="S103" s="271"/>
      <c r="T103" s="271"/>
    </row>
    <row r="104" spans="3:20" x14ac:dyDescent="0.25">
      <c r="C104" s="1"/>
      <c r="D104" s="1"/>
      <c r="E104" s="1"/>
      <c r="F104" s="1"/>
      <c r="G104" s="1"/>
      <c r="H104" s="1"/>
      <c r="I104" s="1"/>
      <c r="J104" s="1"/>
      <c r="K104" s="1"/>
      <c r="L104" s="1"/>
      <c r="M104" s="1"/>
      <c r="N104" s="1"/>
      <c r="O104" s="1"/>
      <c r="S104" s="271"/>
      <c r="T104" s="271"/>
    </row>
    <row r="105" spans="3:20" x14ac:dyDescent="0.25">
      <c r="C105" s="1"/>
      <c r="D105" s="1"/>
      <c r="E105" s="1"/>
      <c r="F105" s="1"/>
      <c r="G105" s="1"/>
      <c r="H105" s="1"/>
      <c r="I105" s="1"/>
      <c r="J105" s="1"/>
      <c r="K105" s="1"/>
      <c r="L105" s="1"/>
      <c r="M105" s="1"/>
      <c r="N105" s="1"/>
      <c r="O105" s="1"/>
      <c r="S105" s="271"/>
      <c r="T105" s="271"/>
    </row>
    <row r="106" spans="3:20" x14ac:dyDescent="0.25">
      <c r="C106" s="1"/>
      <c r="D106" s="1"/>
      <c r="E106" s="1"/>
      <c r="F106" s="1"/>
      <c r="G106" s="1"/>
      <c r="H106" s="1"/>
      <c r="I106" s="1"/>
      <c r="J106" s="1"/>
      <c r="K106" s="1"/>
      <c r="L106" s="1"/>
      <c r="M106" s="1"/>
      <c r="N106" s="1"/>
      <c r="O106" s="1"/>
      <c r="S106" s="271"/>
      <c r="T106" s="271"/>
    </row>
    <row r="107" spans="3:20" x14ac:dyDescent="0.25">
      <c r="C107" s="1"/>
      <c r="D107" s="1"/>
      <c r="E107" s="1"/>
      <c r="F107" s="1"/>
      <c r="G107" s="1"/>
      <c r="H107" s="1"/>
      <c r="I107" s="1"/>
      <c r="J107" s="1"/>
      <c r="K107" s="1"/>
      <c r="L107" s="1"/>
      <c r="M107" s="1"/>
      <c r="N107" s="1"/>
      <c r="O107" s="1"/>
      <c r="S107" s="271"/>
      <c r="T107" s="271"/>
    </row>
    <row r="108" spans="3:20" x14ac:dyDescent="0.25">
      <c r="C108" s="1"/>
      <c r="D108" s="1"/>
      <c r="E108" s="1"/>
      <c r="F108" s="1"/>
      <c r="G108" s="1"/>
      <c r="H108" s="1"/>
      <c r="I108" s="1"/>
      <c r="J108" s="1"/>
      <c r="K108" s="1"/>
      <c r="L108" s="1"/>
      <c r="M108" s="1"/>
      <c r="N108" s="1"/>
      <c r="O108" s="1"/>
      <c r="S108" s="271"/>
      <c r="T108" s="271"/>
    </row>
    <row r="109" spans="3:20" x14ac:dyDescent="0.25">
      <c r="C109" s="1"/>
      <c r="D109" s="1"/>
      <c r="E109" s="1"/>
      <c r="F109" s="1"/>
      <c r="G109" s="1"/>
      <c r="H109" s="1"/>
      <c r="I109" s="1"/>
      <c r="J109" s="1"/>
      <c r="K109" s="1"/>
      <c r="L109" s="1"/>
      <c r="M109" s="1"/>
      <c r="N109" s="1"/>
      <c r="O109" s="1"/>
      <c r="S109" s="271"/>
      <c r="T109" s="271"/>
    </row>
    <row r="110" spans="3:20" x14ac:dyDescent="0.25">
      <c r="C110" s="1"/>
      <c r="D110" s="1"/>
      <c r="E110" s="1"/>
      <c r="F110" s="1"/>
      <c r="G110" s="1"/>
      <c r="H110" s="1"/>
      <c r="I110" s="1"/>
      <c r="J110" s="1"/>
      <c r="K110" s="1"/>
      <c r="L110" s="1"/>
      <c r="M110" s="1"/>
      <c r="N110" s="1"/>
      <c r="O110" s="1"/>
      <c r="S110" s="271"/>
      <c r="T110" s="271"/>
    </row>
    <row r="111" spans="3:20" x14ac:dyDescent="0.25">
      <c r="C111" s="1"/>
      <c r="D111" s="1"/>
      <c r="E111" s="1"/>
      <c r="F111" s="1"/>
      <c r="G111" s="1"/>
      <c r="H111" s="1"/>
      <c r="I111" s="1"/>
      <c r="J111" s="1"/>
      <c r="K111" s="1"/>
      <c r="L111" s="1"/>
      <c r="M111" s="1"/>
      <c r="N111" s="1"/>
      <c r="O111" s="1"/>
      <c r="S111" s="271"/>
      <c r="T111" s="271"/>
    </row>
    <row r="112" spans="3:20" x14ac:dyDescent="0.25">
      <c r="C112" s="1"/>
      <c r="D112" s="1"/>
      <c r="E112" s="1"/>
      <c r="F112" s="1"/>
      <c r="G112" s="1"/>
      <c r="H112" s="1"/>
      <c r="I112" s="1"/>
      <c r="J112" s="1"/>
      <c r="K112" s="1"/>
      <c r="L112" s="1"/>
      <c r="M112" s="1"/>
      <c r="N112" s="1"/>
      <c r="O112" s="1"/>
      <c r="S112" s="271"/>
      <c r="T112" s="271"/>
    </row>
    <row r="113" spans="3:20" x14ac:dyDescent="0.25">
      <c r="C113" s="1"/>
      <c r="D113" s="1"/>
      <c r="E113" s="1"/>
      <c r="F113" s="1"/>
      <c r="G113" s="1"/>
      <c r="H113" s="1"/>
      <c r="I113" s="1"/>
      <c r="J113" s="1"/>
      <c r="K113" s="1"/>
      <c r="L113" s="1"/>
      <c r="M113" s="1"/>
      <c r="N113" s="1"/>
      <c r="O113" s="1"/>
      <c r="S113" s="271"/>
      <c r="T113" s="271"/>
    </row>
    <row r="114" spans="3:20" x14ac:dyDescent="0.25">
      <c r="C114" s="1"/>
      <c r="D114" s="1"/>
      <c r="E114" s="1"/>
      <c r="F114" s="1"/>
      <c r="G114" s="1"/>
      <c r="H114" s="1"/>
      <c r="I114" s="1"/>
      <c r="J114" s="1"/>
      <c r="K114" s="1"/>
      <c r="L114" s="1"/>
      <c r="M114" s="1"/>
      <c r="N114" s="1"/>
      <c r="O114" s="1"/>
      <c r="S114" s="271"/>
      <c r="T114" s="271"/>
    </row>
    <row r="115" spans="3:20" x14ac:dyDescent="0.25">
      <c r="C115" s="1"/>
      <c r="D115" s="1"/>
      <c r="E115" s="1"/>
      <c r="F115" s="1"/>
      <c r="G115" s="1"/>
      <c r="H115" s="1"/>
      <c r="I115" s="1"/>
      <c r="J115" s="1"/>
      <c r="K115" s="1"/>
      <c r="L115" s="1"/>
      <c r="M115" s="1"/>
      <c r="N115" s="1"/>
      <c r="O115" s="1"/>
      <c r="S115" s="271"/>
      <c r="T115" s="271"/>
    </row>
    <row r="116" spans="3:20" x14ac:dyDescent="0.25">
      <c r="C116" s="1"/>
      <c r="D116" s="1"/>
      <c r="E116" s="1"/>
      <c r="F116" s="1"/>
      <c r="G116" s="1"/>
      <c r="H116" s="1"/>
      <c r="I116" s="1"/>
      <c r="J116" s="1"/>
      <c r="K116" s="1"/>
      <c r="L116" s="1"/>
      <c r="M116" s="1"/>
      <c r="N116" s="1"/>
      <c r="O116" s="1"/>
      <c r="S116" s="271"/>
      <c r="T116" s="271"/>
    </row>
    <row r="117" spans="3:20" x14ac:dyDescent="0.25">
      <c r="C117" s="16" t="s">
        <v>320</v>
      </c>
      <c r="D117" s="1"/>
      <c r="E117" s="1"/>
      <c r="F117" s="1"/>
      <c r="G117" s="1"/>
      <c r="H117" s="1"/>
      <c r="I117" s="1"/>
      <c r="J117" s="1"/>
      <c r="K117" s="1"/>
      <c r="L117" s="1"/>
      <c r="M117" s="1"/>
      <c r="N117" s="1"/>
      <c r="O117" s="1"/>
      <c r="S117" s="271"/>
      <c r="T117" s="271"/>
    </row>
    <row r="118" spans="3:20" x14ac:dyDescent="0.25">
      <c r="C118" s="650" t="s">
        <v>290</v>
      </c>
      <c r="D118" s="650"/>
      <c r="E118" s="650"/>
      <c r="F118" s="650"/>
      <c r="G118" s="650"/>
      <c r="H118" s="650"/>
      <c r="I118" s="650"/>
      <c r="J118" s="650"/>
      <c r="K118" s="650"/>
      <c r="L118" s="1"/>
      <c r="M118" s="1"/>
      <c r="N118" s="1"/>
      <c r="O118" s="1"/>
      <c r="S118" s="271"/>
      <c r="T118" s="271"/>
    </row>
    <row r="119" spans="3:20" x14ac:dyDescent="0.25">
      <c r="C119" s="1"/>
      <c r="D119" s="1"/>
      <c r="E119" s="1"/>
      <c r="F119" s="1"/>
      <c r="G119" s="1"/>
      <c r="H119" s="1"/>
      <c r="I119" s="1"/>
      <c r="J119" s="1"/>
      <c r="K119" s="1"/>
      <c r="L119" s="1"/>
      <c r="M119" s="1"/>
      <c r="N119" s="1"/>
      <c r="O119" s="1"/>
      <c r="S119" s="271"/>
      <c r="T119" s="271"/>
    </row>
    <row r="120" spans="3:20" x14ac:dyDescent="0.25">
      <c r="C120" s="1"/>
      <c r="D120" s="1"/>
      <c r="E120" s="1"/>
      <c r="F120" s="1"/>
      <c r="G120" s="1"/>
      <c r="H120" s="1"/>
      <c r="I120" s="1"/>
      <c r="J120" s="1"/>
      <c r="K120" s="1"/>
      <c r="L120" s="1"/>
      <c r="M120" s="1"/>
      <c r="N120" s="1"/>
      <c r="O120" s="1"/>
      <c r="S120" s="271"/>
      <c r="T120" s="271"/>
    </row>
    <row r="121" spans="3:20" x14ac:dyDescent="0.25">
      <c r="C121" s="1"/>
      <c r="D121" s="1"/>
      <c r="E121" s="1"/>
      <c r="F121" s="1"/>
      <c r="G121" s="1"/>
      <c r="H121" s="1"/>
      <c r="I121" s="1"/>
      <c r="J121" s="1"/>
      <c r="K121" s="1"/>
      <c r="L121" s="1"/>
      <c r="M121" s="1"/>
      <c r="N121" s="1"/>
      <c r="O121" s="1"/>
      <c r="S121" s="271"/>
      <c r="T121" s="271"/>
    </row>
    <row r="122" spans="3:20" x14ac:dyDescent="0.25">
      <c r="C122" s="1"/>
      <c r="D122" s="1"/>
      <c r="E122" s="1"/>
      <c r="F122" s="1"/>
      <c r="G122" s="1"/>
      <c r="H122" s="1"/>
      <c r="I122" s="1"/>
      <c r="J122" s="1"/>
      <c r="K122" s="1"/>
      <c r="L122" s="1"/>
      <c r="M122" s="1"/>
      <c r="N122" s="1"/>
      <c r="O122" s="1"/>
      <c r="S122" s="271"/>
      <c r="T122" s="271"/>
    </row>
    <row r="123" spans="3:20" x14ac:dyDescent="0.25">
      <c r="C123" s="1"/>
      <c r="D123" s="1"/>
      <c r="E123" s="1"/>
      <c r="F123" s="1"/>
      <c r="G123" s="1"/>
      <c r="H123" s="1"/>
      <c r="I123" s="1"/>
      <c r="J123" s="1"/>
      <c r="K123" s="1"/>
      <c r="L123" s="1"/>
      <c r="M123" s="1"/>
      <c r="N123" s="1"/>
      <c r="O123" s="1"/>
      <c r="S123" s="271"/>
      <c r="T123" s="271"/>
    </row>
    <row r="124" spans="3:20" x14ac:dyDescent="0.25">
      <c r="C124" s="1"/>
      <c r="D124" s="1"/>
      <c r="E124" s="1"/>
      <c r="F124" s="1"/>
      <c r="G124" s="1"/>
      <c r="H124" s="1"/>
      <c r="I124" s="1"/>
      <c r="J124" s="1"/>
      <c r="K124" s="1"/>
      <c r="L124" s="1"/>
      <c r="M124" s="1"/>
      <c r="N124" s="1"/>
      <c r="O124" s="1"/>
      <c r="S124" s="271"/>
      <c r="T124" s="271"/>
    </row>
    <row r="125" spans="3:20" x14ac:dyDescent="0.25">
      <c r="C125" s="1"/>
      <c r="D125" s="1"/>
      <c r="E125" s="1"/>
      <c r="F125" s="1"/>
      <c r="G125" s="1"/>
      <c r="H125" s="1"/>
      <c r="I125" s="1"/>
      <c r="J125" s="1"/>
      <c r="K125" s="1"/>
      <c r="L125" s="1"/>
      <c r="M125" s="1"/>
      <c r="N125" s="1"/>
      <c r="O125" s="1"/>
      <c r="S125" s="271"/>
      <c r="T125" s="271"/>
    </row>
    <row r="126" spans="3:20" x14ac:dyDescent="0.25">
      <c r="C126" s="1"/>
      <c r="D126" s="1"/>
      <c r="E126" s="1"/>
      <c r="F126" s="1"/>
      <c r="G126" s="1"/>
      <c r="H126" s="1"/>
      <c r="I126" s="1"/>
      <c r="J126" s="1"/>
      <c r="K126" s="1"/>
      <c r="L126" s="1"/>
      <c r="M126" s="1"/>
      <c r="N126" s="1"/>
      <c r="O126" s="1"/>
      <c r="S126" s="271"/>
      <c r="T126" s="271"/>
    </row>
    <row r="127" spans="3:20" x14ac:dyDescent="0.25">
      <c r="C127" s="1"/>
      <c r="D127" s="1"/>
      <c r="E127" s="1"/>
      <c r="F127" s="1"/>
      <c r="G127" s="1"/>
      <c r="H127" s="1"/>
      <c r="I127" s="1"/>
      <c r="J127" s="1"/>
      <c r="K127" s="1"/>
      <c r="L127" s="1"/>
      <c r="M127" s="1"/>
      <c r="N127" s="1"/>
      <c r="O127" s="1"/>
      <c r="S127" s="271"/>
      <c r="T127" s="271"/>
    </row>
    <row r="128" spans="3:20" x14ac:dyDescent="0.25">
      <c r="C128" s="1"/>
      <c r="D128" s="1"/>
      <c r="E128" s="1"/>
      <c r="F128" s="1"/>
      <c r="G128" s="1"/>
      <c r="H128" s="1"/>
      <c r="I128" s="1"/>
      <c r="J128" s="1"/>
      <c r="K128" s="1"/>
      <c r="L128" s="1"/>
      <c r="M128" s="1"/>
      <c r="N128" s="1"/>
      <c r="O128" s="1"/>
      <c r="S128" s="271"/>
      <c r="T128" s="271"/>
    </row>
    <row r="129" spans="3:20" x14ac:dyDescent="0.25">
      <c r="C129" s="1"/>
      <c r="D129" s="1"/>
      <c r="E129" s="1"/>
      <c r="F129" s="1"/>
      <c r="G129" s="1"/>
      <c r="H129" s="1"/>
      <c r="I129" s="1"/>
      <c r="J129" s="1"/>
      <c r="K129" s="1"/>
      <c r="L129" s="1"/>
      <c r="M129" s="1"/>
      <c r="N129" s="1"/>
      <c r="O129" s="1"/>
      <c r="S129" s="271"/>
      <c r="T129" s="271"/>
    </row>
    <row r="130" spans="3:20" x14ac:dyDescent="0.25">
      <c r="C130" s="1"/>
      <c r="D130" s="1"/>
      <c r="E130" s="1"/>
      <c r="F130" s="1"/>
      <c r="G130" s="1"/>
      <c r="H130" s="1"/>
      <c r="I130" s="1"/>
      <c r="J130" s="1"/>
      <c r="K130" s="1"/>
      <c r="L130" s="1"/>
      <c r="M130" s="1"/>
      <c r="N130" s="1"/>
      <c r="O130" s="1"/>
      <c r="S130" s="271"/>
      <c r="T130" s="271"/>
    </row>
    <row r="131" spans="3:20" x14ac:dyDescent="0.25">
      <c r="C131" s="16"/>
      <c r="D131" s="16"/>
      <c r="E131" s="1"/>
      <c r="F131" s="1"/>
      <c r="G131" s="1"/>
      <c r="H131" s="1"/>
      <c r="I131" s="1"/>
      <c r="J131" s="1"/>
      <c r="K131" s="1"/>
      <c r="L131" s="1"/>
      <c r="M131" s="1"/>
      <c r="N131" s="1"/>
      <c r="O131" s="1"/>
      <c r="S131" s="271"/>
      <c r="T131" s="271"/>
    </row>
    <row r="132" spans="3:20" x14ac:dyDescent="0.25">
      <c r="C132" s="1"/>
      <c r="D132" s="1"/>
      <c r="E132" s="1"/>
      <c r="F132" s="1"/>
      <c r="G132" s="1"/>
      <c r="H132" s="1"/>
      <c r="I132" s="1"/>
      <c r="J132" s="1"/>
      <c r="K132" s="1"/>
      <c r="L132" s="1"/>
      <c r="M132" s="1"/>
      <c r="N132" s="1"/>
      <c r="O132" s="1"/>
      <c r="S132" s="271"/>
      <c r="T132" s="271"/>
    </row>
    <row r="133" spans="3:20" x14ac:dyDescent="0.25">
      <c r="C133" s="16" t="s">
        <v>321</v>
      </c>
      <c r="D133" s="1"/>
      <c r="E133" s="1"/>
      <c r="F133" s="1"/>
      <c r="G133" s="1"/>
      <c r="H133" s="1"/>
      <c r="I133" s="1"/>
      <c r="J133" s="1"/>
      <c r="K133" s="1"/>
      <c r="L133" s="1"/>
      <c r="M133" s="1"/>
      <c r="N133" s="1"/>
      <c r="O133" s="1"/>
      <c r="S133" s="271"/>
      <c r="T133" s="271"/>
    </row>
    <row r="134" spans="3:20" x14ac:dyDescent="0.25">
      <c r="C134" s="650" t="s">
        <v>291</v>
      </c>
      <c r="D134" s="650"/>
      <c r="E134" s="650"/>
      <c r="F134" s="650"/>
      <c r="G134" s="650"/>
      <c r="H134" s="650"/>
      <c r="I134" s="650"/>
      <c r="J134" s="650"/>
      <c r="K134" s="650"/>
      <c r="L134" s="1"/>
      <c r="M134" s="1"/>
      <c r="N134" s="1"/>
      <c r="O134" s="1"/>
      <c r="S134" s="271"/>
      <c r="T134" s="271"/>
    </row>
    <row r="135" spans="3:20" x14ac:dyDescent="0.25">
      <c r="C135" s="1"/>
      <c r="D135" s="1"/>
      <c r="E135" s="1"/>
      <c r="F135" s="1"/>
      <c r="G135" s="1"/>
      <c r="H135" s="1"/>
      <c r="I135" s="1"/>
      <c r="J135" s="1"/>
      <c r="K135" s="1"/>
      <c r="L135" s="1"/>
      <c r="M135" s="1"/>
      <c r="N135" s="1"/>
      <c r="O135" s="1"/>
      <c r="S135" s="271"/>
      <c r="T135" s="271"/>
    </row>
    <row r="136" spans="3:20" x14ac:dyDescent="0.25">
      <c r="C136" s="1"/>
      <c r="D136" s="1"/>
      <c r="E136" s="1"/>
      <c r="F136" s="1"/>
      <c r="G136" s="1"/>
      <c r="H136" s="1"/>
      <c r="I136" s="1"/>
      <c r="J136" s="1"/>
      <c r="K136" s="1"/>
      <c r="L136" s="1"/>
      <c r="M136" s="1"/>
      <c r="N136" s="1"/>
      <c r="O136" s="1"/>
      <c r="S136" s="271"/>
      <c r="T136" s="271"/>
    </row>
    <row r="137" spans="3:20" x14ac:dyDescent="0.25">
      <c r="C137" s="1"/>
      <c r="D137" s="1"/>
      <c r="E137" s="1"/>
      <c r="F137" s="1"/>
      <c r="G137" s="1"/>
      <c r="H137" s="1"/>
      <c r="I137" s="1"/>
      <c r="J137" s="1"/>
      <c r="K137" s="1"/>
      <c r="L137" s="1"/>
      <c r="M137" s="1"/>
      <c r="N137" s="1"/>
      <c r="O137" s="1"/>
      <c r="S137" s="271"/>
      <c r="T137" s="271"/>
    </row>
    <row r="138" spans="3:20" x14ac:dyDescent="0.25">
      <c r="C138" s="1"/>
      <c r="D138" s="1"/>
      <c r="E138" s="1"/>
      <c r="F138" s="1"/>
      <c r="G138" s="1"/>
      <c r="H138" s="1"/>
      <c r="I138" s="1"/>
      <c r="J138" s="1"/>
      <c r="K138" s="1"/>
      <c r="L138" s="1"/>
      <c r="M138" s="1"/>
      <c r="N138" s="1"/>
      <c r="O138" s="1"/>
      <c r="S138" s="271"/>
      <c r="T138" s="271"/>
    </row>
    <row r="139" spans="3:20" x14ac:dyDescent="0.25">
      <c r="C139" s="16"/>
      <c r="D139" s="16"/>
      <c r="E139" s="1"/>
      <c r="F139" s="1"/>
      <c r="G139" s="1"/>
      <c r="H139" s="1"/>
      <c r="I139" s="1"/>
      <c r="J139" s="1"/>
      <c r="K139" s="1"/>
      <c r="L139" s="1"/>
      <c r="M139" s="1"/>
      <c r="N139" s="1"/>
      <c r="O139" s="1"/>
      <c r="S139" s="271"/>
      <c r="T139" s="271"/>
    </row>
    <row r="140" spans="3:20" x14ac:dyDescent="0.25">
      <c r="C140" s="1"/>
      <c r="D140" s="1"/>
      <c r="E140" s="1"/>
      <c r="F140" s="1"/>
      <c r="G140" s="1"/>
      <c r="H140" s="1"/>
      <c r="I140" s="1"/>
      <c r="J140" s="1"/>
      <c r="K140" s="1"/>
      <c r="L140" s="1"/>
      <c r="M140" s="1"/>
      <c r="N140" s="1"/>
      <c r="O140" s="1"/>
      <c r="S140" s="271"/>
      <c r="T140" s="271"/>
    </row>
    <row r="141" spans="3:20" x14ac:dyDescent="0.25">
      <c r="C141" s="1"/>
      <c r="D141" s="1"/>
      <c r="E141" s="1"/>
      <c r="F141" s="1"/>
      <c r="G141" s="1"/>
      <c r="H141" s="1"/>
      <c r="I141" s="1"/>
      <c r="J141" s="1"/>
      <c r="K141" s="1"/>
      <c r="L141" s="1"/>
      <c r="M141" s="1"/>
      <c r="N141" s="1"/>
      <c r="O141" s="1"/>
      <c r="S141" s="271"/>
      <c r="T141" s="271"/>
    </row>
    <row r="142" spans="3:20" x14ac:dyDescent="0.25">
      <c r="C142" s="1"/>
      <c r="D142" s="1"/>
      <c r="E142" s="1"/>
      <c r="F142" s="1"/>
      <c r="G142" s="1"/>
      <c r="H142" s="1"/>
      <c r="I142" s="1"/>
      <c r="J142" s="1"/>
      <c r="K142" s="1"/>
      <c r="L142" s="1"/>
      <c r="M142" s="1"/>
      <c r="N142" s="1"/>
      <c r="O142" s="1"/>
      <c r="S142" s="271"/>
      <c r="T142" s="271"/>
    </row>
    <row r="143" spans="3:20" x14ac:dyDescent="0.25">
      <c r="C143" s="1"/>
      <c r="D143" s="1"/>
      <c r="E143" s="1"/>
      <c r="F143" s="1"/>
      <c r="G143" s="1"/>
      <c r="H143" s="1"/>
      <c r="I143" s="1"/>
      <c r="J143" s="1"/>
      <c r="K143" s="1"/>
      <c r="L143" s="1"/>
      <c r="M143" s="1"/>
      <c r="N143" s="1"/>
      <c r="O143" s="1"/>
      <c r="S143" s="271"/>
      <c r="T143" s="271"/>
    </row>
    <row r="144" spans="3:20" x14ac:dyDescent="0.25">
      <c r="C144" s="1" t="s">
        <v>327</v>
      </c>
      <c r="D144" s="1"/>
      <c r="E144" s="1"/>
      <c r="F144" s="1"/>
      <c r="G144" s="1"/>
      <c r="H144" s="1"/>
      <c r="I144" s="1"/>
      <c r="J144" s="1"/>
      <c r="K144" s="1"/>
      <c r="L144" s="1"/>
      <c r="M144" s="1"/>
      <c r="N144" s="1"/>
      <c r="O144" s="1"/>
      <c r="S144" s="271"/>
      <c r="T144" s="271"/>
    </row>
    <row r="145" spans="3:20" x14ac:dyDescent="0.25">
      <c r="C145" s="1" t="s">
        <v>328</v>
      </c>
      <c r="D145" s="1"/>
      <c r="E145" s="237">
        <v>0</v>
      </c>
      <c r="F145" s="1"/>
      <c r="G145" s="1"/>
      <c r="H145" s="1"/>
      <c r="I145" s="1"/>
      <c r="J145" s="1"/>
      <c r="K145" s="1"/>
      <c r="L145" s="1"/>
      <c r="M145" s="1"/>
      <c r="N145" s="1"/>
      <c r="O145" s="1"/>
      <c r="S145" s="271"/>
      <c r="T145" s="271"/>
    </row>
    <row r="146" spans="3:20" x14ac:dyDescent="0.25">
      <c r="C146" s="1" t="s">
        <v>329</v>
      </c>
      <c r="E146" s="1"/>
      <c r="F146" s="1"/>
      <c r="G146" s="1"/>
      <c r="H146" s="1"/>
      <c r="I146" s="1"/>
      <c r="J146" s="1"/>
      <c r="K146" s="1"/>
      <c r="L146" s="1"/>
      <c r="M146" s="1"/>
      <c r="N146" s="1"/>
      <c r="O146" s="1"/>
      <c r="S146" s="271"/>
      <c r="T146" s="271"/>
    </row>
    <row r="147" spans="3:20" x14ac:dyDescent="0.25">
      <c r="C147" s="1" t="s">
        <v>330</v>
      </c>
      <c r="D147" s="1"/>
      <c r="E147" s="1">
        <v>0</v>
      </c>
      <c r="F147" s="1"/>
      <c r="G147" s="1"/>
      <c r="H147" s="1"/>
      <c r="I147" s="1"/>
      <c r="J147" s="1"/>
      <c r="K147" s="1"/>
      <c r="L147" s="1"/>
      <c r="M147" s="1"/>
      <c r="N147" s="1"/>
      <c r="O147" s="1"/>
      <c r="S147" s="271"/>
      <c r="T147" s="271"/>
    </row>
    <row r="148" spans="3:20" x14ac:dyDescent="0.25">
      <c r="C148" s="1" t="s">
        <v>331</v>
      </c>
      <c r="D148" s="1"/>
      <c r="E148" s="238">
        <v>0</v>
      </c>
      <c r="F148" s="17"/>
      <c r="G148" s="17"/>
      <c r="H148" s="1"/>
      <c r="I148" s="1"/>
      <c r="J148" s="1"/>
      <c r="K148" s="1"/>
      <c r="L148" s="1"/>
      <c r="M148" s="1"/>
      <c r="N148" s="1"/>
      <c r="O148" s="1"/>
      <c r="S148" s="271"/>
      <c r="T148" s="271"/>
    </row>
    <row r="149" spans="3:20" x14ac:dyDescent="0.25">
      <c r="C149" s="1"/>
      <c r="D149" s="1"/>
      <c r="E149" s="17">
        <f>E147+E148</f>
        <v>0</v>
      </c>
      <c r="F149" s="17"/>
      <c r="G149" s="17"/>
      <c r="H149" s="1"/>
      <c r="I149" s="1"/>
      <c r="J149" s="1"/>
      <c r="K149" s="1"/>
      <c r="L149" s="1"/>
      <c r="M149" s="1"/>
      <c r="N149" s="1"/>
      <c r="O149" s="1"/>
      <c r="S149" s="271"/>
      <c r="T149" s="271"/>
    </row>
    <row r="150" spans="3:20" ht="13.8" thickBot="1" x14ac:dyDescent="0.3">
      <c r="C150" s="1" t="s">
        <v>332</v>
      </c>
      <c r="D150" s="1"/>
      <c r="E150" s="18">
        <f>SUM(E145-E149)</f>
        <v>0</v>
      </c>
      <c r="F150" s="232"/>
      <c r="G150" s="232"/>
      <c r="H150" s="1"/>
      <c r="I150" s="1"/>
      <c r="J150" s="1"/>
      <c r="K150" s="1"/>
      <c r="L150" s="1"/>
      <c r="M150" s="1"/>
      <c r="N150" s="1"/>
      <c r="O150" s="1"/>
      <c r="S150" s="271"/>
      <c r="T150" s="271"/>
    </row>
    <row r="151" spans="3:20" ht="13.8" thickTop="1" x14ac:dyDescent="0.25">
      <c r="C151" s="1"/>
      <c r="D151" s="1"/>
      <c r="E151" s="1"/>
      <c r="F151" s="1"/>
      <c r="G151" s="1"/>
      <c r="H151" s="1"/>
      <c r="I151" s="1"/>
      <c r="J151" s="1"/>
      <c r="K151" s="1"/>
      <c r="L151" s="1"/>
      <c r="M151" s="1"/>
      <c r="N151" s="1"/>
      <c r="O151" s="1"/>
      <c r="S151" s="271"/>
      <c r="T151" s="271"/>
    </row>
    <row r="152" spans="3:20" x14ac:dyDescent="0.25">
      <c r="C152" s="1"/>
      <c r="D152" s="1"/>
      <c r="E152" s="1"/>
      <c r="F152" s="1"/>
      <c r="G152" s="1"/>
      <c r="H152" s="1"/>
      <c r="I152" s="1"/>
      <c r="J152" s="1"/>
      <c r="K152" s="1"/>
      <c r="L152" s="1"/>
      <c r="M152" s="1"/>
      <c r="N152" s="1"/>
      <c r="O152" s="1"/>
      <c r="S152" s="271"/>
      <c r="T152" s="271"/>
    </row>
    <row r="153" spans="3:20" x14ac:dyDescent="0.25">
      <c r="C153" s="1"/>
      <c r="D153" s="1"/>
      <c r="E153" s="1"/>
      <c r="F153" s="1"/>
      <c r="G153" s="1"/>
      <c r="H153" s="1"/>
      <c r="I153" s="1"/>
      <c r="J153" s="1"/>
      <c r="K153" s="1"/>
      <c r="L153" s="1"/>
      <c r="M153" s="1"/>
      <c r="N153" s="1"/>
      <c r="O153" s="1"/>
      <c r="S153" s="271"/>
      <c r="T153" s="271"/>
    </row>
    <row r="154" spans="3:20" x14ac:dyDescent="0.25">
      <c r="C154" s="1"/>
      <c r="D154" s="1"/>
      <c r="E154" s="1"/>
      <c r="F154" s="1"/>
      <c r="G154" s="1"/>
      <c r="H154" s="1"/>
      <c r="I154" s="1"/>
      <c r="J154" s="1"/>
      <c r="K154" s="1"/>
      <c r="L154" s="1"/>
      <c r="M154" s="1"/>
      <c r="N154" s="1"/>
      <c r="O154" s="1"/>
      <c r="S154" s="271"/>
      <c r="T154" s="271"/>
    </row>
    <row r="155" spans="3:20" x14ac:dyDescent="0.25">
      <c r="C155" s="1"/>
      <c r="D155" s="1"/>
      <c r="E155" s="1"/>
      <c r="F155" s="1"/>
      <c r="G155" s="1"/>
      <c r="H155" s="1"/>
      <c r="I155" s="1"/>
      <c r="J155" s="1"/>
      <c r="K155" s="1"/>
      <c r="L155" s="1"/>
      <c r="M155" s="1"/>
      <c r="N155" s="1"/>
      <c r="O155" s="1"/>
      <c r="S155" s="271"/>
      <c r="T155" s="271"/>
    </row>
    <row r="156" spans="3:20" x14ac:dyDescent="0.25">
      <c r="C156" s="1"/>
      <c r="D156" s="1"/>
      <c r="E156" s="1"/>
      <c r="F156" s="1"/>
      <c r="G156" s="1"/>
      <c r="H156" s="1"/>
      <c r="I156" s="1"/>
      <c r="J156" s="1"/>
      <c r="K156" s="1"/>
      <c r="L156" s="1"/>
      <c r="M156" s="1"/>
      <c r="N156" s="1"/>
      <c r="O156" s="1"/>
      <c r="S156" s="271"/>
      <c r="T156" s="271"/>
    </row>
    <row r="157" spans="3:20" x14ac:dyDescent="0.25">
      <c r="C157" s="1"/>
      <c r="D157" s="1"/>
      <c r="E157" s="1"/>
      <c r="F157" s="1"/>
      <c r="G157" s="1"/>
      <c r="H157" s="1"/>
      <c r="I157" s="1"/>
      <c r="J157" s="1"/>
      <c r="K157" s="1"/>
      <c r="L157" s="1"/>
      <c r="M157" s="1"/>
      <c r="N157" s="1"/>
      <c r="O157" s="1"/>
      <c r="S157" s="271"/>
      <c r="T157" s="271"/>
    </row>
    <row r="158" spans="3:20" x14ac:dyDescent="0.25">
      <c r="C158" s="1"/>
      <c r="D158" s="1"/>
      <c r="E158" s="17"/>
      <c r="F158" s="17"/>
      <c r="G158" s="17"/>
      <c r="H158" s="1"/>
      <c r="I158" s="1"/>
      <c r="J158" s="1"/>
      <c r="K158" s="1"/>
      <c r="L158" s="1"/>
      <c r="M158" s="1"/>
      <c r="N158" s="1"/>
      <c r="O158" s="1"/>
      <c r="S158" s="271"/>
      <c r="T158" s="271"/>
    </row>
    <row r="159" spans="3:20" x14ac:dyDescent="0.25">
      <c r="C159" s="1"/>
      <c r="D159" s="1"/>
      <c r="E159" s="17"/>
      <c r="F159" s="17"/>
      <c r="G159" s="17"/>
      <c r="H159" s="1"/>
      <c r="I159" s="1"/>
      <c r="J159" s="1"/>
      <c r="K159" s="1"/>
      <c r="L159" s="1"/>
      <c r="M159" s="1"/>
      <c r="N159" s="1"/>
      <c r="O159" s="1"/>
      <c r="S159" s="271"/>
      <c r="T159" s="271"/>
    </row>
    <row r="160" spans="3:20" x14ac:dyDescent="0.25">
      <c r="C160" s="1"/>
      <c r="D160" s="1"/>
      <c r="E160" s="19"/>
      <c r="F160" s="19"/>
      <c r="G160" s="19"/>
      <c r="H160" s="1"/>
      <c r="I160" s="1"/>
      <c r="J160" s="1"/>
      <c r="K160" s="1"/>
      <c r="L160" s="1"/>
      <c r="M160" s="1"/>
      <c r="N160" s="1"/>
      <c r="O160" s="1"/>
      <c r="S160" s="271"/>
      <c r="T160" s="271"/>
    </row>
    <row r="161" spans="3:20" x14ac:dyDescent="0.25">
      <c r="C161" s="15"/>
      <c r="D161" s="15"/>
      <c r="E161" s="1"/>
      <c r="F161" s="1"/>
      <c r="G161" s="1"/>
      <c r="H161" s="1"/>
      <c r="I161" s="1"/>
      <c r="J161" s="1"/>
      <c r="K161" s="1"/>
      <c r="L161" s="1"/>
      <c r="M161" s="1"/>
      <c r="N161" s="1"/>
      <c r="O161" s="1"/>
      <c r="S161" s="271"/>
      <c r="T161" s="271"/>
    </row>
    <row r="162" spans="3:20" x14ac:dyDescent="0.25">
      <c r="C162" s="16"/>
      <c r="D162" s="16"/>
      <c r="E162" s="1"/>
      <c r="F162" s="1"/>
      <c r="G162" s="1"/>
      <c r="H162" s="1"/>
      <c r="I162" s="1"/>
      <c r="J162" s="1"/>
      <c r="K162" s="1"/>
      <c r="L162" s="1"/>
      <c r="M162" s="1"/>
      <c r="N162" s="1"/>
      <c r="O162" s="1"/>
      <c r="S162" s="271"/>
      <c r="T162" s="271"/>
    </row>
    <row r="163" spans="3:20" x14ac:dyDescent="0.25">
      <c r="C163" s="1"/>
      <c r="D163" s="1"/>
      <c r="E163" s="1"/>
      <c r="F163" s="1"/>
      <c r="G163" s="1"/>
      <c r="H163" s="1"/>
      <c r="I163" s="1"/>
      <c r="J163" s="1"/>
      <c r="K163" s="1"/>
      <c r="L163" s="1"/>
      <c r="M163" s="1"/>
      <c r="N163" s="1"/>
      <c r="O163" s="1"/>
      <c r="S163" s="271"/>
      <c r="T163" s="271"/>
    </row>
    <row r="164" spans="3:20" x14ac:dyDescent="0.25">
      <c r="C164" s="1"/>
      <c r="D164" s="1"/>
      <c r="E164" s="1"/>
      <c r="F164" s="1"/>
      <c r="G164" s="1"/>
      <c r="H164" s="1"/>
      <c r="I164" s="1"/>
      <c r="J164" s="1"/>
      <c r="K164" s="1"/>
      <c r="L164" s="1"/>
      <c r="M164" s="1"/>
      <c r="N164" s="1"/>
      <c r="O164" s="1"/>
      <c r="S164" s="271"/>
      <c r="T164" s="271"/>
    </row>
    <row r="165" spans="3:20" x14ac:dyDescent="0.25">
      <c r="C165" s="1"/>
      <c r="D165" s="1"/>
      <c r="E165" s="1"/>
      <c r="F165" s="1"/>
      <c r="G165" s="1"/>
      <c r="H165" s="1"/>
      <c r="I165" s="1"/>
      <c r="J165" s="1"/>
      <c r="K165" s="1"/>
      <c r="L165" s="1"/>
      <c r="M165" s="1"/>
      <c r="N165" s="1"/>
      <c r="O165" s="1"/>
      <c r="S165" s="271"/>
      <c r="T165" s="271"/>
    </row>
    <row r="166" spans="3:20" x14ac:dyDescent="0.25">
      <c r="C166" s="1"/>
      <c r="D166" s="1"/>
      <c r="E166" s="1"/>
      <c r="F166" s="1"/>
      <c r="G166" s="1"/>
      <c r="H166" s="1"/>
      <c r="I166" s="1"/>
      <c r="J166" s="1"/>
      <c r="K166" s="1"/>
      <c r="L166" s="1"/>
      <c r="M166" s="1"/>
      <c r="N166" s="1"/>
      <c r="O166" s="1"/>
      <c r="S166" s="271"/>
      <c r="T166" s="271"/>
    </row>
    <row r="167" spans="3:20" x14ac:dyDescent="0.25">
      <c r="C167" s="1"/>
      <c r="D167" s="1"/>
      <c r="E167" s="1"/>
      <c r="F167" s="1"/>
      <c r="G167" s="1"/>
      <c r="H167" s="1"/>
      <c r="I167" s="1"/>
      <c r="J167" s="1"/>
      <c r="K167" s="1"/>
      <c r="L167" s="1"/>
      <c r="M167" s="1"/>
      <c r="N167" s="1"/>
      <c r="O167" s="1"/>
      <c r="S167" s="271"/>
      <c r="T167" s="271"/>
    </row>
    <row r="168" spans="3:20" x14ac:dyDescent="0.25">
      <c r="C168" s="1"/>
      <c r="D168" s="1"/>
      <c r="E168" s="1"/>
      <c r="F168" s="1"/>
      <c r="G168" s="1"/>
      <c r="H168" s="1"/>
      <c r="I168" s="1"/>
      <c r="J168" s="1"/>
      <c r="K168" s="1"/>
      <c r="L168" s="1"/>
      <c r="M168" s="1"/>
      <c r="N168" s="1"/>
      <c r="O168" s="1"/>
      <c r="S168" s="271"/>
      <c r="T168" s="271"/>
    </row>
    <row r="169" spans="3:20" x14ac:dyDescent="0.25">
      <c r="C169" s="271"/>
      <c r="D169" s="271"/>
      <c r="E169" s="271"/>
      <c r="F169" s="271"/>
      <c r="G169" s="271"/>
      <c r="H169" s="271"/>
      <c r="I169" s="271"/>
      <c r="J169" s="271"/>
      <c r="K169" s="271"/>
      <c r="L169" s="271"/>
      <c r="M169" s="271"/>
      <c r="N169" s="271"/>
      <c r="O169" s="271"/>
      <c r="S169" s="271"/>
      <c r="T169" s="271"/>
    </row>
    <row r="170" spans="3:20" x14ac:dyDescent="0.25">
      <c r="C170" s="271"/>
      <c r="D170" s="271"/>
      <c r="E170" s="271"/>
      <c r="F170" s="271"/>
      <c r="G170" s="271"/>
      <c r="H170" s="271"/>
      <c r="I170" s="271"/>
      <c r="J170" s="271"/>
      <c r="K170" s="271"/>
      <c r="L170" s="271"/>
      <c r="M170" s="271"/>
      <c r="N170" s="271"/>
      <c r="O170" s="271"/>
      <c r="S170" s="271"/>
      <c r="T170" s="271"/>
    </row>
    <row r="171" spans="3:20" x14ac:dyDescent="0.25">
      <c r="C171" s="271"/>
      <c r="D171" s="271"/>
      <c r="E171" s="271"/>
      <c r="F171" s="271"/>
      <c r="G171" s="271"/>
      <c r="H171" s="271"/>
      <c r="I171" s="271"/>
      <c r="J171" s="271"/>
      <c r="K171" s="271"/>
      <c r="L171" s="271"/>
      <c r="M171" s="271"/>
      <c r="N171" s="271"/>
      <c r="O171" s="271"/>
      <c r="S171" s="271"/>
      <c r="T171" s="271"/>
    </row>
    <row r="172" spans="3:20" x14ac:dyDescent="0.25">
      <c r="C172" s="271"/>
      <c r="D172" s="271"/>
      <c r="E172" s="271"/>
      <c r="F172" s="271"/>
      <c r="G172" s="271"/>
      <c r="H172" s="271"/>
      <c r="I172" s="271"/>
      <c r="J172" s="271"/>
      <c r="K172" s="271"/>
      <c r="L172" s="271"/>
      <c r="M172" s="271"/>
      <c r="N172" s="271"/>
      <c r="O172" s="271"/>
      <c r="S172" s="271"/>
      <c r="T172" s="271"/>
    </row>
    <row r="173" spans="3:20" x14ac:dyDescent="0.25">
      <c r="C173" s="271"/>
      <c r="D173" s="271"/>
      <c r="E173" s="271"/>
      <c r="F173" s="271"/>
      <c r="G173" s="271"/>
      <c r="H173" s="271"/>
      <c r="I173" s="271"/>
      <c r="J173" s="271"/>
      <c r="K173" s="271"/>
      <c r="L173" s="271"/>
      <c r="M173" s="271"/>
      <c r="N173" s="271"/>
      <c r="O173" s="271"/>
      <c r="S173" s="271"/>
      <c r="T173" s="271"/>
    </row>
    <row r="174" spans="3:20" x14ac:dyDescent="0.25">
      <c r="C174" s="271"/>
      <c r="D174" s="271"/>
      <c r="E174" s="271"/>
      <c r="F174" s="271"/>
      <c r="G174" s="271"/>
      <c r="H174" s="271"/>
      <c r="I174" s="271"/>
      <c r="J174" s="271"/>
      <c r="K174" s="271"/>
      <c r="L174" s="271"/>
      <c r="M174" s="271"/>
      <c r="N174" s="271"/>
      <c r="O174" s="271"/>
      <c r="S174" s="271"/>
      <c r="T174" s="271"/>
    </row>
    <row r="175" spans="3:20" x14ac:dyDescent="0.25">
      <c r="C175" s="271"/>
      <c r="D175" s="271"/>
      <c r="E175" s="271"/>
      <c r="F175" s="271"/>
      <c r="G175" s="271"/>
      <c r="H175" s="271"/>
      <c r="I175" s="271"/>
      <c r="J175" s="271"/>
      <c r="K175" s="271"/>
      <c r="L175" s="271"/>
      <c r="M175" s="271"/>
      <c r="N175" s="271"/>
      <c r="O175" s="271"/>
      <c r="S175" s="271"/>
      <c r="T175" s="271"/>
    </row>
    <row r="176" spans="3:20" x14ac:dyDescent="0.25">
      <c r="C176" s="271"/>
      <c r="D176" s="271"/>
      <c r="E176" s="271"/>
      <c r="F176" s="271"/>
      <c r="G176" s="271"/>
      <c r="H176" s="271"/>
      <c r="I176" s="271"/>
      <c r="J176" s="271"/>
      <c r="K176" s="271"/>
      <c r="L176" s="271"/>
      <c r="M176" s="271"/>
      <c r="N176" s="271"/>
      <c r="O176" s="271"/>
      <c r="S176" s="271"/>
      <c r="T176" s="271"/>
    </row>
    <row r="177" spans="3:20" x14ac:dyDescent="0.25">
      <c r="C177" s="271"/>
      <c r="D177" s="271"/>
      <c r="E177" s="271"/>
      <c r="F177" s="271"/>
      <c r="G177" s="271"/>
      <c r="H177" s="271"/>
      <c r="I177" s="271"/>
      <c r="J177" s="271"/>
      <c r="K177" s="271"/>
      <c r="L177" s="271"/>
      <c r="M177" s="271"/>
      <c r="N177" s="271"/>
      <c r="O177" s="271"/>
      <c r="S177" s="271"/>
      <c r="T177" s="271"/>
    </row>
    <row r="178" spans="3:20" x14ac:dyDescent="0.25">
      <c r="C178" s="271"/>
      <c r="D178" s="271"/>
      <c r="E178" s="271"/>
      <c r="F178" s="271"/>
      <c r="G178" s="271"/>
      <c r="H178" s="271"/>
      <c r="I178" s="271"/>
      <c r="J178" s="271"/>
      <c r="K178" s="271"/>
      <c r="L178" s="271"/>
      <c r="M178" s="271"/>
      <c r="N178" s="271"/>
      <c r="O178" s="271"/>
      <c r="S178" s="271"/>
      <c r="T178" s="271"/>
    </row>
  </sheetData>
  <sheetProtection algorithmName="SHA-512" hashValue="OcY264BTrnjv1UVTRKt+Aq1k93rBlO6RdweBliWbPfwKHaePBQhKxohVWYBc4CTQfJoI1yo0zKgS779+b7VnUg==" saltValue="3ZV2OLfmQpYFDOL6UmzBPg==" spinCount="100000" sheet="1" formatCells="0" formatColumns="0" formatRows="0" insertColumns="0" insertRows="0" autoFilter="0"/>
  <mergeCells count="10">
    <mergeCell ref="K13:L13"/>
    <mergeCell ref="S13:T13"/>
    <mergeCell ref="H13:I13"/>
    <mergeCell ref="C18:D18"/>
    <mergeCell ref="M13:N13"/>
    <mergeCell ref="C134:K134"/>
    <mergeCell ref="C118:K118"/>
    <mergeCell ref="A20:A34"/>
    <mergeCell ref="C35:D35"/>
    <mergeCell ref="A37:A52"/>
  </mergeCells>
  <phoneticPr fontId="14" type="noConversion"/>
  <conditionalFormatting sqref="H20">
    <cfRule type="cellIs" dxfId="21" priority="25" operator="lessThan">
      <formula>0</formula>
    </cfRule>
  </conditionalFormatting>
  <pageMargins left="0.3" right="0.3" top="0.99929999999999997" bottom="0.75" header="0.35" footer="0.5"/>
  <pageSetup paperSize="5" scale="60" fitToHeight="2" pageOrder="overThenDown" orientation="landscape" r:id="rId1"/>
  <headerFooter>
    <oddHeader xml:space="preserve">&amp;L&amp;"Times New Roman,Bold"&amp;12&amp;K870E00&amp;G&amp;R &amp;"Times New Roman,Bold"&amp;12&amp;K003399 2025 ACFR Information&amp;"Arial,Regular"&amp;10&amp;K000000
</oddHeader>
    <oddFooter>&amp;L&amp;"Times New Roman,Italic"&amp;8Page &amp;P of &amp;N
&amp;Z&amp;F &amp;A&amp;R&amp;"Times New Roman,Italic"&amp;8&amp;D &amp;T</oddFooter>
  </headerFooter>
  <rowBreaks count="1" manualBreakCount="1">
    <brk id="55" max="20" man="1"/>
  </rowBreaks>
  <ignoredErrors>
    <ignoredError sqref="D6:D8 F52:H52 J52 K52:N52 S34" unlockedFormula="1"/>
    <ignoredError sqref="O49 O32" formula="1"/>
    <ignoredError sqref="D5" evalError="1"/>
  </ignoredErrors>
  <drawing r:id="rId2"/>
  <legacyDrawingHF r:id="rId3"/>
  <extLst>
    <ext xmlns:x14="http://schemas.microsoft.com/office/spreadsheetml/2009/9/main" uri="{78C0D931-6437-407d-A8EE-F0AAD7539E65}">
      <x14:conditionalFormattings>
        <x14:conditionalFormatting xmlns:xm="http://schemas.microsoft.com/office/excel/2006/main">
          <x14:cfRule type="cellIs" priority="24" operator="greaterThan" id="{EC517990-CA5C-40CD-99C6-13C20F5655C9}">
            <xm:f>'Capital Assets'!$R$19</xm:f>
            <x14:dxf>
              <font>
                <color rgb="FF9C0006"/>
              </font>
              <fill>
                <patternFill>
                  <bgColor rgb="FFFFC7CE"/>
                </patternFill>
              </fill>
            </x14:dxf>
          </x14:cfRule>
          <xm:sqref>O20</xm:sqref>
        </x14:conditionalFormatting>
        <x14:conditionalFormatting xmlns:xm="http://schemas.microsoft.com/office/excel/2006/main">
          <x14:cfRule type="cellIs" priority="23" operator="greaterThan" id="{F7769F29-0804-4D71-9F18-0873350C797C}">
            <xm:f>'Capital Assets'!$R$20</xm:f>
            <x14:dxf>
              <font>
                <color rgb="FF9C0006"/>
              </font>
              <fill>
                <patternFill>
                  <bgColor rgb="FFFFC7CE"/>
                </patternFill>
              </fill>
            </x14:dxf>
          </x14:cfRule>
          <xm:sqref>O21</xm:sqref>
        </x14:conditionalFormatting>
        <x14:conditionalFormatting xmlns:xm="http://schemas.microsoft.com/office/excel/2006/main">
          <x14:cfRule type="cellIs" priority="22" operator="greaterThan" id="{B953E7DC-F7C2-4B3A-A741-71C6F421F15E}">
            <xm:f>'Capital Assets'!$R$21</xm:f>
            <x14:dxf>
              <font>
                <color rgb="FF9C0006"/>
              </font>
              <fill>
                <patternFill>
                  <bgColor rgb="FFFFC7CE"/>
                </patternFill>
              </fill>
            </x14:dxf>
          </x14:cfRule>
          <xm:sqref>O22</xm:sqref>
        </x14:conditionalFormatting>
        <x14:conditionalFormatting xmlns:xm="http://schemas.microsoft.com/office/excel/2006/main">
          <x14:cfRule type="cellIs" priority="21" operator="greaterThan" id="{C25E3DD6-DEDB-420D-BF31-E8CECA354EF9}">
            <xm:f>'Capital Assets'!$R$22</xm:f>
            <x14:dxf>
              <font>
                <color rgb="FF9C0006"/>
              </font>
              <fill>
                <patternFill>
                  <bgColor rgb="FFFFC7CE"/>
                </patternFill>
              </fill>
            </x14:dxf>
          </x14:cfRule>
          <xm:sqref>O23</xm:sqref>
        </x14:conditionalFormatting>
        <x14:conditionalFormatting xmlns:xm="http://schemas.microsoft.com/office/excel/2006/main">
          <x14:cfRule type="cellIs" priority="20" operator="greaterThan" id="{26281FB3-83E7-48EB-8F2C-230D3D00571D}">
            <xm:f>'Capital Assets'!$R$23</xm:f>
            <x14:dxf>
              <font>
                <color rgb="FF9C0006"/>
              </font>
              <fill>
                <patternFill>
                  <bgColor rgb="FFFFC7CE"/>
                </patternFill>
              </fill>
            </x14:dxf>
          </x14:cfRule>
          <xm:sqref>O24</xm:sqref>
        </x14:conditionalFormatting>
        <x14:conditionalFormatting xmlns:xm="http://schemas.microsoft.com/office/excel/2006/main">
          <x14:cfRule type="cellIs" priority="17" operator="greaterThan" id="{E1338E94-D062-4852-BFBD-C5B8C15BA99E}">
            <xm:f>'Capital Assets'!$R$24</xm:f>
            <x14:dxf>
              <font>
                <color rgb="FF9C0006"/>
              </font>
              <fill>
                <patternFill>
                  <bgColor rgb="FFFFC7CE"/>
                </patternFill>
              </fill>
            </x14:dxf>
          </x14:cfRule>
          <xm:sqref>O25</xm:sqref>
        </x14:conditionalFormatting>
        <x14:conditionalFormatting xmlns:xm="http://schemas.microsoft.com/office/excel/2006/main">
          <x14:cfRule type="cellIs" priority="1" operator="greaterThan" id="{9EB18309-3B07-48E4-91E6-7E7D8B0E5069}">
            <xm:f>'Capital Assets'!$R$26</xm:f>
            <x14:dxf>
              <font>
                <color rgb="FF9C0006"/>
              </font>
              <fill>
                <patternFill>
                  <bgColor rgb="FFFFC7CE"/>
                </patternFill>
              </fill>
            </x14:dxf>
          </x14:cfRule>
          <xm:sqref>O27</xm:sqref>
        </x14:conditionalFormatting>
        <x14:conditionalFormatting xmlns:xm="http://schemas.microsoft.com/office/excel/2006/main">
          <x14:cfRule type="cellIs" priority="15" operator="greaterThan" id="{6C84BA84-BD0E-40B3-84E3-175848E87D74}">
            <xm:f>'Capital Assets'!$R$27</xm:f>
            <x14:dxf>
              <font>
                <color rgb="FF9C0006"/>
              </font>
              <fill>
                <patternFill>
                  <bgColor rgb="FFFFC7CE"/>
                </patternFill>
              </fill>
            </x14:dxf>
          </x14:cfRule>
          <xm:sqref>O28</xm:sqref>
        </x14:conditionalFormatting>
        <x14:conditionalFormatting xmlns:xm="http://schemas.microsoft.com/office/excel/2006/main">
          <x14:cfRule type="cellIs" priority="14" operator="greaterThan" id="{A5C7A0B8-96EB-48C6-AA9C-551F01B0E1C8}">
            <xm:f>'Capital Assets'!$R$28</xm:f>
            <x14:dxf>
              <font>
                <color rgb="FF9C0006"/>
              </font>
              <fill>
                <patternFill>
                  <bgColor rgb="FFFFC7CE"/>
                </patternFill>
              </fill>
            </x14:dxf>
          </x14:cfRule>
          <xm:sqref>O29</xm:sqref>
        </x14:conditionalFormatting>
        <x14:conditionalFormatting xmlns:xm="http://schemas.microsoft.com/office/excel/2006/main">
          <x14:cfRule type="cellIs" priority="13" operator="greaterThan" id="{7078A388-432F-4FFF-911D-578630D6897C}">
            <xm:f>'Capital Assets'!$R$29</xm:f>
            <x14:dxf>
              <font>
                <color rgb="FF9C0006"/>
              </font>
              <fill>
                <patternFill>
                  <bgColor rgb="FFFFC7CE"/>
                </patternFill>
              </fill>
            </x14:dxf>
          </x14:cfRule>
          <xm:sqref>O30</xm:sqref>
        </x14:conditionalFormatting>
        <x14:conditionalFormatting xmlns:xm="http://schemas.microsoft.com/office/excel/2006/main">
          <x14:cfRule type="cellIs" priority="12" operator="greaterThan" id="{BB862A79-2231-48C6-A7DF-92F9BA77CB01}">
            <xm:f>'Capital Assets'!$R$31</xm:f>
            <x14:dxf>
              <font>
                <color rgb="FF9C0006"/>
              </font>
              <fill>
                <patternFill>
                  <bgColor rgb="FFFFC7CE"/>
                </patternFill>
              </fill>
            </x14:dxf>
          </x14:cfRule>
          <xm:sqref>O32</xm:sqref>
        </x14:conditionalFormatting>
        <x14:conditionalFormatting xmlns:xm="http://schemas.microsoft.com/office/excel/2006/main">
          <x14:cfRule type="cellIs" priority="11" operator="greaterThan" id="{CA8F6504-E2F6-4E73-94A0-E6FAA2858DC4}">
            <xm:f>'Capital Assets'!$R$36</xm:f>
            <x14:dxf>
              <font>
                <color rgb="FF9C0006"/>
              </font>
              <fill>
                <patternFill>
                  <bgColor rgb="FFFFC7CE"/>
                </patternFill>
              </fill>
            </x14:dxf>
          </x14:cfRule>
          <xm:sqref>O37</xm:sqref>
        </x14:conditionalFormatting>
        <x14:conditionalFormatting xmlns:xm="http://schemas.microsoft.com/office/excel/2006/main">
          <x14:cfRule type="cellIs" priority="10" operator="greaterThan" id="{8CCD4594-824E-49E0-9BF5-AEB09EDAFC08}">
            <xm:f>'Capital Assets'!$R$37</xm:f>
            <x14:dxf>
              <font>
                <color rgb="FF9C0006"/>
              </font>
              <fill>
                <patternFill>
                  <bgColor rgb="FFFFC7CE"/>
                </patternFill>
              </fill>
            </x14:dxf>
          </x14:cfRule>
          <xm:sqref>O38</xm:sqref>
        </x14:conditionalFormatting>
        <x14:conditionalFormatting xmlns:xm="http://schemas.microsoft.com/office/excel/2006/main">
          <x14:cfRule type="cellIs" priority="9" operator="greaterThan" id="{5E57E4BE-3DC9-496F-8F76-39233F044EB6}">
            <xm:f>'Capital Assets'!$R$38</xm:f>
            <x14:dxf>
              <font>
                <color rgb="FF9C0006"/>
              </font>
              <fill>
                <patternFill>
                  <bgColor rgb="FFFFC7CE"/>
                </patternFill>
              </fill>
            </x14:dxf>
          </x14:cfRule>
          <xm:sqref>O39</xm:sqref>
        </x14:conditionalFormatting>
        <x14:conditionalFormatting xmlns:xm="http://schemas.microsoft.com/office/excel/2006/main">
          <x14:cfRule type="cellIs" priority="8" operator="greaterThan" id="{586B9E7D-123A-47F3-8748-5BAA03EDA03D}">
            <xm:f>'Capital Assets'!$R$39</xm:f>
            <x14:dxf>
              <font>
                <color rgb="FF9C0006"/>
              </font>
              <fill>
                <patternFill>
                  <bgColor rgb="FFFFC7CE"/>
                </patternFill>
              </fill>
            </x14:dxf>
          </x14:cfRule>
          <xm:sqref>O40</xm:sqref>
        </x14:conditionalFormatting>
        <x14:conditionalFormatting xmlns:xm="http://schemas.microsoft.com/office/excel/2006/main">
          <x14:cfRule type="cellIs" priority="7" operator="greaterThan" id="{807D6BED-565C-452C-A5B9-18BE43A70570}">
            <xm:f>'Capital Assets'!$R$40</xm:f>
            <x14:dxf>
              <font>
                <color rgb="FF9C0006"/>
              </font>
              <fill>
                <patternFill>
                  <bgColor rgb="FFFFC7CE"/>
                </patternFill>
              </fill>
            </x14:dxf>
          </x14:cfRule>
          <xm:sqref>O41</xm:sqref>
        </x14:conditionalFormatting>
        <x14:conditionalFormatting xmlns:xm="http://schemas.microsoft.com/office/excel/2006/main">
          <x14:cfRule type="cellIs" priority="6" operator="greaterThan" id="{038D00FB-9C2C-4FD9-BC7E-C9577C78ADA0}">
            <xm:f>'Capital Assets'!$R$41</xm:f>
            <x14:dxf>
              <font>
                <color rgb="FF9C0006"/>
              </font>
              <fill>
                <patternFill>
                  <bgColor rgb="FFFFC7CE"/>
                </patternFill>
              </fill>
            </x14:dxf>
          </x14:cfRule>
          <xm:sqref>O42</xm:sqref>
        </x14:conditionalFormatting>
        <x14:conditionalFormatting xmlns:xm="http://schemas.microsoft.com/office/excel/2006/main">
          <x14:cfRule type="cellIs" priority="5" operator="greaterThan" id="{1C07AFE1-DE74-4B3B-8D7B-6D39567E740D}">
            <xm:f>'Capital Assets'!$R$43</xm:f>
            <x14:dxf>
              <font>
                <color rgb="FF9C0006"/>
              </font>
              <fill>
                <patternFill>
                  <bgColor rgb="FFFFC7CE"/>
                </patternFill>
              </fill>
            </x14:dxf>
          </x14:cfRule>
          <xm:sqref>O44</xm:sqref>
        </x14:conditionalFormatting>
        <x14:conditionalFormatting xmlns:xm="http://schemas.microsoft.com/office/excel/2006/main">
          <x14:cfRule type="cellIs" priority="4" operator="greaterThan" id="{20097170-297A-49CC-BF23-C89CB0942FF9}">
            <xm:f>'Capital Assets'!$R$44</xm:f>
            <x14:dxf>
              <font>
                <color rgb="FF9C0006"/>
              </font>
              <fill>
                <patternFill>
                  <bgColor rgb="FFFFC7CE"/>
                </patternFill>
              </fill>
            </x14:dxf>
          </x14:cfRule>
          <xm:sqref>O45</xm:sqref>
        </x14:conditionalFormatting>
        <x14:conditionalFormatting xmlns:xm="http://schemas.microsoft.com/office/excel/2006/main">
          <x14:cfRule type="cellIs" priority="3" operator="greaterThan" id="{1EB9B23C-33DE-4011-8DB7-9E5ACB3334A4}">
            <xm:f>'Capital Assets'!$R$45</xm:f>
            <x14:dxf>
              <font>
                <color rgb="FF9C0006"/>
              </font>
              <fill>
                <patternFill>
                  <bgColor rgb="FFFFC7CE"/>
                </patternFill>
              </fill>
            </x14:dxf>
          </x14:cfRule>
          <xm:sqref>O46</xm:sqref>
        </x14:conditionalFormatting>
        <x14:conditionalFormatting xmlns:xm="http://schemas.microsoft.com/office/excel/2006/main">
          <x14:cfRule type="cellIs" priority="2" operator="greaterThan" id="{9E1D291F-8D83-4063-8332-892A0F49F761}">
            <xm:f>'Capital Assets'!$R$46</xm:f>
            <x14:dxf>
              <font>
                <color rgb="FF9C0006"/>
              </font>
              <fill>
                <patternFill>
                  <bgColor rgb="FFFFC7CE"/>
                </patternFill>
              </fill>
            </x14:dxf>
          </x14:cfRule>
          <xm:sqref>O47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21"/>
  <sheetViews>
    <sheetView workbookViewId="0">
      <selection activeCell="A2" sqref="A2"/>
    </sheetView>
  </sheetViews>
  <sheetFormatPr defaultColWidth="9.33203125" defaultRowHeight="13.2" x14ac:dyDescent="0.25"/>
  <cols>
    <col min="1" max="1" width="5.44140625" style="245" customWidth="1"/>
    <col min="2" max="2" width="11" style="245" bestFit="1" customWidth="1"/>
    <col min="3" max="3" width="95" style="245" bestFit="1" customWidth="1"/>
    <col min="4" max="4" width="9.33203125" style="245"/>
    <col min="5" max="5" width="2.6640625" style="245" customWidth="1"/>
    <col min="6" max="6" width="6.44140625" style="245" customWidth="1"/>
    <col min="7" max="16384" width="9.33203125" style="245"/>
  </cols>
  <sheetData>
    <row r="1" spans="1:7" ht="17.399999999999999" x14ac:dyDescent="0.25">
      <c r="A1" s="364" t="s">
        <v>333</v>
      </c>
      <c r="B1" s="257"/>
      <c r="C1" s="257"/>
      <c r="D1" s="257"/>
      <c r="E1" s="257"/>
      <c r="F1" s="257"/>
    </row>
    <row r="2" spans="1:7" x14ac:dyDescent="0.25">
      <c r="A2" s="271"/>
      <c r="B2" s="289"/>
      <c r="C2" s="290"/>
      <c r="D2" s="257"/>
      <c r="E2" s="257"/>
      <c r="F2" s="257"/>
    </row>
    <row r="3" spans="1:7" x14ac:dyDescent="0.25">
      <c r="A3" s="271"/>
      <c r="B3" s="291"/>
      <c r="C3" s="292"/>
      <c r="D3" s="257"/>
      <c r="E3" s="257"/>
      <c r="F3" s="257"/>
    </row>
    <row r="4" spans="1:7" ht="15.6" x14ac:dyDescent="0.25">
      <c r="A4" s="69" t="s">
        <v>223</v>
      </c>
      <c r="B4" s="255" t="s">
        <v>224</v>
      </c>
      <c r="C4" s="512">
        <f>'Capital Assets'!D4</f>
        <v>0</v>
      </c>
      <c r="D4" s="293"/>
      <c r="E4" s="258" t="s">
        <v>334</v>
      </c>
      <c r="F4" s="294"/>
    </row>
    <row r="5" spans="1:7" x14ac:dyDescent="0.25">
      <c r="A5" s="288"/>
      <c r="B5" s="259" t="s">
        <v>226</v>
      </c>
      <c r="C5" s="274" t="e">
        <f>'Capital Assets'!D5</f>
        <v>#N/A</v>
      </c>
      <c r="D5" s="293"/>
      <c r="E5" s="258" t="s">
        <v>334</v>
      </c>
      <c r="F5" s="258" t="s">
        <v>334</v>
      </c>
      <c r="G5" s="320" t="s">
        <v>299</v>
      </c>
    </row>
    <row r="6" spans="1:7" x14ac:dyDescent="0.25">
      <c r="A6" s="288"/>
      <c r="B6" s="259" t="s">
        <v>227</v>
      </c>
      <c r="C6" s="256">
        <f>'Capital Assets'!D6</f>
        <v>0</v>
      </c>
      <c r="D6" s="288"/>
      <c r="E6" s="258" t="s">
        <v>334</v>
      </c>
      <c r="F6" s="258" t="s">
        <v>334</v>
      </c>
      <c r="G6" s="320" t="s">
        <v>302</v>
      </c>
    </row>
    <row r="7" spans="1:7" x14ac:dyDescent="0.25">
      <c r="A7" s="288"/>
      <c r="B7" s="259" t="s">
        <v>228</v>
      </c>
      <c r="C7" s="276">
        <f>'Capital Assets'!D7</f>
        <v>0</v>
      </c>
      <c r="D7" s="288"/>
      <c r="E7" s="258" t="s">
        <v>334</v>
      </c>
      <c r="F7" s="258" t="s">
        <v>334</v>
      </c>
    </row>
    <row r="8" spans="1:7" x14ac:dyDescent="0.25">
      <c r="A8" s="288"/>
      <c r="B8" s="259" t="s">
        <v>229</v>
      </c>
      <c r="C8" s="318">
        <f>'Capital Assets'!D8</f>
        <v>0</v>
      </c>
      <c r="D8" s="288"/>
      <c r="E8" s="258" t="s">
        <v>334</v>
      </c>
      <c r="F8" s="258" t="s">
        <v>334</v>
      </c>
    </row>
    <row r="9" spans="1:7" x14ac:dyDescent="0.25">
      <c r="A9" s="271"/>
      <c r="B9" s="295"/>
      <c r="C9" s="296"/>
      <c r="D9" s="297"/>
      <c r="E9" s="288"/>
      <c r="F9" s="298"/>
    </row>
    <row r="10" spans="1:7" x14ac:dyDescent="0.25">
      <c r="A10" s="271"/>
      <c r="B10" s="299"/>
      <c r="C10" s="297"/>
      <c r="D10" s="297"/>
      <c r="E10" s="288"/>
      <c r="F10" s="298"/>
    </row>
    <row r="11" spans="1:7" ht="13.8" thickBot="1" x14ac:dyDescent="0.3">
      <c r="A11" s="271"/>
      <c r="C11" s="300"/>
      <c r="D11" s="300"/>
    </row>
    <row r="12" spans="1:7" ht="13.8" thickBot="1" x14ac:dyDescent="0.3">
      <c r="A12" s="271"/>
      <c r="B12" s="301" t="s">
        <v>335</v>
      </c>
      <c r="C12" s="302" t="s">
        <v>336</v>
      </c>
      <c r="D12" s="303"/>
      <c r="E12" s="660" t="s">
        <v>337</v>
      </c>
      <c r="F12" s="661"/>
    </row>
    <row r="13" spans="1:7" ht="13.8" x14ac:dyDescent="0.25">
      <c r="A13" s="271"/>
      <c r="B13" s="304"/>
      <c r="C13" s="305"/>
      <c r="D13" s="306"/>
      <c r="E13" s="257"/>
      <c r="F13" s="257"/>
    </row>
    <row r="14" spans="1:7" ht="15.6" x14ac:dyDescent="0.25">
      <c r="A14" s="69" t="s">
        <v>230</v>
      </c>
      <c r="B14" s="662" t="s">
        <v>338</v>
      </c>
      <c r="C14" s="663"/>
      <c r="D14" s="306"/>
      <c r="E14" s="257"/>
      <c r="F14" s="257"/>
    </row>
    <row r="15" spans="1:7" ht="28.5" customHeight="1" x14ac:dyDescent="0.25">
      <c r="A15" s="307"/>
      <c r="B15" s="304">
        <v>1</v>
      </c>
      <c r="C15" s="308" t="s">
        <v>339</v>
      </c>
      <c r="D15" s="309"/>
      <c r="E15" s="664"/>
      <c r="F15" s="665"/>
    </row>
    <row r="16" spans="1:7" ht="15" customHeight="1" x14ac:dyDescent="0.25">
      <c r="A16" s="271"/>
      <c r="B16" s="304"/>
      <c r="C16" s="310" t="s">
        <v>340</v>
      </c>
      <c r="D16" s="311"/>
      <c r="E16" s="257"/>
      <c r="F16" s="257"/>
    </row>
    <row r="17" spans="1:6" ht="13.8" x14ac:dyDescent="0.25">
      <c r="A17" s="271"/>
      <c r="B17" s="304"/>
      <c r="C17" s="310"/>
      <c r="D17" s="311"/>
      <c r="E17" s="257"/>
      <c r="F17" s="257"/>
    </row>
    <row r="18" spans="1:6" ht="13.8" x14ac:dyDescent="0.25">
      <c r="A18" s="271"/>
      <c r="B18" s="304"/>
      <c r="C18" s="244"/>
      <c r="D18" s="311"/>
      <c r="E18" s="257"/>
      <c r="F18" s="257"/>
    </row>
    <row r="19" spans="1:6" ht="13.8" x14ac:dyDescent="0.25">
      <c r="A19" s="312"/>
      <c r="B19" s="313"/>
      <c r="C19" s="314"/>
      <c r="D19" s="314"/>
      <c r="E19" s="314"/>
      <c r="F19" s="314"/>
    </row>
    <row r="20" spans="1:6" ht="30" customHeight="1" x14ac:dyDescent="0.25">
      <c r="A20" s="312"/>
      <c r="B20" s="315">
        <v>2</v>
      </c>
      <c r="C20" s="314" t="s">
        <v>341</v>
      </c>
      <c r="D20" s="314"/>
      <c r="E20" s="664"/>
      <c r="F20" s="665"/>
    </row>
    <row r="21" spans="1:6" ht="15" customHeight="1" x14ac:dyDescent="0.25">
      <c r="A21" s="312"/>
      <c r="B21" s="313"/>
      <c r="C21" s="310" t="s">
        <v>340</v>
      </c>
      <c r="D21" s="314"/>
      <c r="E21" s="314"/>
      <c r="F21" s="314"/>
    </row>
  </sheetData>
  <sheetProtection algorithmName="SHA-512" hashValue="QSQeRNu26lLvH1HWkamqzZ5b/tsl8x3JKeOTJmWqISvmhvze8M61zdCW8oVXjSq/OMM903fLctlNzYcc+R/CTA==" saltValue="HkwDaSIivPYWCNT5H5OWFw==" spinCount="100000" sheet="1" formatCells="0" formatColumns="0" formatRows="0" insertColumns="0" insertRows="0"/>
  <mergeCells count="4">
    <mergeCell ref="E12:F12"/>
    <mergeCell ref="B14:C14"/>
    <mergeCell ref="E15:F15"/>
    <mergeCell ref="E20:F20"/>
  </mergeCells>
  <pageMargins left="0.7" right="0.7" top="1.5" bottom="0.75" header="0.55000000000000004" footer="0.3"/>
  <pageSetup scale="60" orientation="portrait" r:id="rId1"/>
  <headerFooter>
    <oddHeader>&amp;L&amp;G&amp;R&amp;"Times New Roman,Bold"&amp;12&amp;K003399 2025 ACFR Information</oddHeader>
    <oddFooter>&amp;L&amp;"Times New Roman,Italic"&amp;9&amp;Z&amp;F  &amp;A  &amp;P of &amp;N&amp;R&amp;"Times New Roman,Italic"&amp;9&amp;D&amp;T</oddFooter>
  </headerFooter>
  <ignoredErrors>
    <ignoredError sqref="C6:C8" unlockedFormula="1"/>
  </ignoredErrors>
  <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xr:uid="{00000000-0002-0000-0600-000001000000}">
          <x14:formula1>
            <xm:f>'Entity List for 6.30.2025'!$G$2:$G$4</xm:f>
          </x14:formula1>
          <xm:sqref>E20:F20 E15:F15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A53"/>
  <sheetViews>
    <sheetView workbookViewId="0">
      <selection activeCell="A2" sqref="A2"/>
    </sheetView>
  </sheetViews>
  <sheetFormatPr defaultColWidth="9.33203125" defaultRowHeight="15.6" x14ac:dyDescent="0.3"/>
  <cols>
    <col min="1" max="1" width="5.5546875" style="47" customWidth="1"/>
    <col min="2" max="2" width="7" style="47" customWidth="1"/>
    <col min="3" max="3" width="8.44140625" style="47" customWidth="1"/>
    <col min="4" max="4" width="44.5546875" style="47" customWidth="1"/>
    <col min="5" max="5" width="18.33203125" style="47" customWidth="1"/>
    <col min="6" max="6" width="14.5546875" style="47" customWidth="1"/>
    <col min="7" max="7" width="35.44140625" style="47" customWidth="1"/>
    <col min="8" max="8" width="20.5546875" style="47" customWidth="1"/>
    <col min="9" max="9" width="37" style="47" customWidth="1"/>
    <col min="10" max="19" width="2.5546875" style="47" hidden="1" customWidth="1"/>
    <col min="20" max="30" width="0" style="47" hidden="1" customWidth="1"/>
    <col min="31" max="33" width="9.33203125" style="47"/>
    <col min="34" max="34" width="15.5546875" style="47" customWidth="1"/>
    <col min="35" max="16384" width="9.33203125" style="47"/>
  </cols>
  <sheetData>
    <row r="1" spans="1:15" x14ac:dyDescent="0.3">
      <c r="A1" s="365" t="s">
        <v>342</v>
      </c>
    </row>
    <row r="2" spans="1:15" x14ac:dyDescent="0.3">
      <c r="A2" s="53"/>
      <c r="E2" s="48"/>
    </row>
    <row r="3" spans="1:15" x14ac:dyDescent="0.3">
      <c r="A3" s="53"/>
      <c r="B3" s="97"/>
      <c r="C3" s="98"/>
      <c r="D3" s="99"/>
      <c r="G3" s="38"/>
    </row>
    <row r="4" spans="1:15" ht="16.2" x14ac:dyDescent="0.35">
      <c r="A4" s="69" t="s">
        <v>223</v>
      </c>
      <c r="B4" s="255" t="s">
        <v>224</v>
      </c>
      <c r="C4" s="49"/>
      <c r="D4" s="512">
        <f>'Capital Assets'!D4</f>
        <v>0</v>
      </c>
      <c r="F4" s="50"/>
    </row>
    <row r="5" spans="1:15" x14ac:dyDescent="0.3">
      <c r="A5" s="53"/>
      <c r="B5" s="259" t="s">
        <v>226</v>
      </c>
      <c r="C5" s="49"/>
      <c r="D5" s="316" t="e">
        <f>'Capital Assets'!D5</f>
        <v>#N/A</v>
      </c>
      <c r="E5" s="38"/>
      <c r="F5" s="320" t="s">
        <v>299</v>
      </c>
    </row>
    <row r="6" spans="1:15" x14ac:dyDescent="0.3">
      <c r="A6" s="53"/>
      <c r="B6" s="259" t="s">
        <v>227</v>
      </c>
      <c r="C6" s="49"/>
      <c r="D6" s="317">
        <f>'Capital Assets'!D6</f>
        <v>0</v>
      </c>
      <c r="E6" s="38"/>
      <c r="F6" s="320" t="s">
        <v>302</v>
      </c>
    </row>
    <row r="7" spans="1:15" x14ac:dyDescent="0.3">
      <c r="A7" s="53"/>
      <c r="B7" s="259" t="s">
        <v>228</v>
      </c>
      <c r="C7" s="49"/>
      <c r="D7" s="276">
        <f>'Capital Assets'!D7</f>
        <v>0</v>
      </c>
    </row>
    <row r="8" spans="1:15" x14ac:dyDescent="0.3">
      <c r="A8" s="53"/>
      <c r="B8" s="259" t="s">
        <v>229</v>
      </c>
      <c r="C8" s="49"/>
      <c r="D8" s="318">
        <f>'Capital Assets'!D8</f>
        <v>0</v>
      </c>
    </row>
    <row r="9" spans="1:15" x14ac:dyDescent="0.3">
      <c r="A9" s="53"/>
      <c r="B9" s="100"/>
      <c r="C9" s="101"/>
      <c r="D9" s="220"/>
      <c r="E9" s="53"/>
      <c r="F9" s="54"/>
    </row>
    <row r="10" spans="1:15" x14ac:dyDescent="0.3">
      <c r="A10" s="53"/>
      <c r="C10" s="49"/>
      <c r="D10" s="52"/>
      <c r="E10" s="53"/>
      <c r="F10" s="54"/>
    </row>
    <row r="11" spans="1:15" x14ac:dyDescent="0.3">
      <c r="A11" s="53"/>
      <c r="C11" s="51"/>
      <c r="D11" s="52"/>
      <c r="E11" s="53"/>
      <c r="F11" s="54"/>
    </row>
    <row r="12" spans="1:15" x14ac:dyDescent="0.3">
      <c r="A12" s="53"/>
      <c r="E12" s="53"/>
      <c r="F12" s="54"/>
    </row>
    <row r="13" spans="1:15" x14ac:dyDescent="0.3">
      <c r="A13" s="53"/>
      <c r="D13" s="666" t="s">
        <v>204</v>
      </c>
      <c r="E13" s="666"/>
      <c r="F13" s="666"/>
    </row>
    <row r="14" spans="1:15" x14ac:dyDescent="0.3">
      <c r="A14" s="53"/>
    </row>
    <row r="15" spans="1:15" x14ac:dyDescent="0.3">
      <c r="A15" s="53"/>
      <c r="C15" s="56"/>
      <c r="E15" s="55"/>
      <c r="F15" s="55"/>
      <c r="G15" s="55"/>
      <c r="H15" s="55"/>
      <c r="I15" s="55"/>
      <c r="J15" s="55"/>
      <c r="K15" s="55"/>
      <c r="L15" s="55"/>
      <c r="M15" s="55"/>
      <c r="N15" s="55"/>
      <c r="O15" s="55"/>
    </row>
    <row r="16" spans="1:15" x14ac:dyDescent="0.3">
      <c r="A16" s="53"/>
      <c r="D16" s="57" t="s">
        <v>343</v>
      </c>
      <c r="E16" s="57" t="s">
        <v>344</v>
      </c>
      <c r="F16" s="57" t="s">
        <v>345</v>
      </c>
      <c r="G16" s="57" t="s">
        <v>346</v>
      </c>
      <c r="H16" s="57" t="s">
        <v>347</v>
      </c>
      <c r="I16" s="57" t="s">
        <v>348</v>
      </c>
      <c r="J16" s="55"/>
      <c r="K16" s="55"/>
      <c r="L16" s="55"/>
      <c r="M16" s="55"/>
      <c r="N16" s="55"/>
      <c r="O16" s="55"/>
    </row>
    <row r="17" spans="1:27" ht="68.25" customHeight="1" thickBot="1" x14ac:dyDescent="0.35">
      <c r="A17" s="69" t="s">
        <v>230</v>
      </c>
      <c r="D17" s="58" t="s">
        <v>349</v>
      </c>
      <c r="E17" s="58" t="s">
        <v>350</v>
      </c>
      <c r="F17" s="58" t="s">
        <v>351</v>
      </c>
      <c r="G17" s="58" t="s">
        <v>352</v>
      </c>
      <c r="H17" s="58" t="s">
        <v>353</v>
      </c>
      <c r="I17" s="58" t="s">
        <v>354</v>
      </c>
      <c r="J17" s="49" t="s">
        <v>355</v>
      </c>
      <c r="K17" s="49" t="s">
        <v>356</v>
      </c>
      <c r="L17" s="49" t="s">
        <v>357</v>
      </c>
      <c r="M17" s="49" t="s">
        <v>267</v>
      </c>
      <c r="N17" s="49" t="s">
        <v>358</v>
      </c>
      <c r="O17" s="49" t="s">
        <v>269</v>
      </c>
      <c r="P17" s="49" t="s">
        <v>359</v>
      </c>
      <c r="Q17" s="49" t="s">
        <v>360</v>
      </c>
      <c r="R17" s="49" t="s">
        <v>361</v>
      </c>
      <c r="S17" s="49" t="s">
        <v>362</v>
      </c>
      <c r="X17" s="47" t="s">
        <v>363</v>
      </c>
      <c r="Y17" s="47" t="s">
        <v>364</v>
      </c>
      <c r="Z17" s="47" t="s">
        <v>365</v>
      </c>
      <c r="AA17" s="47" t="s">
        <v>366</v>
      </c>
    </row>
    <row r="18" spans="1:27" x14ac:dyDescent="0.3">
      <c r="A18" s="53"/>
      <c r="C18" s="59"/>
      <c r="D18" s="55"/>
      <c r="E18" s="55"/>
      <c r="F18" s="55"/>
      <c r="G18" s="55"/>
      <c r="H18" s="55"/>
      <c r="I18" s="55"/>
      <c r="J18" s="55"/>
      <c r="K18" s="55"/>
      <c r="L18" s="55"/>
      <c r="M18" s="55"/>
      <c r="N18" s="55"/>
      <c r="O18" s="55"/>
    </row>
    <row r="19" spans="1:27" x14ac:dyDescent="0.3">
      <c r="A19" s="53"/>
      <c r="C19" s="59" t="s">
        <v>367</v>
      </c>
      <c r="D19" s="70"/>
      <c r="E19" s="70"/>
      <c r="F19" s="70"/>
      <c r="G19" s="70"/>
      <c r="H19" s="70"/>
      <c r="I19" s="70"/>
      <c r="J19" s="55"/>
      <c r="K19" s="55"/>
      <c r="L19" s="55"/>
      <c r="M19" s="55"/>
      <c r="N19" s="55"/>
      <c r="O19" s="55"/>
    </row>
    <row r="20" spans="1:27" x14ac:dyDescent="0.3">
      <c r="A20" s="53"/>
      <c r="C20" s="59"/>
      <c r="D20" s="70"/>
      <c r="E20" s="70"/>
      <c r="F20" s="70"/>
      <c r="G20" s="53"/>
      <c r="H20" s="53"/>
      <c r="I20" s="70"/>
      <c r="J20" s="55"/>
      <c r="K20" s="55"/>
      <c r="L20" s="55"/>
      <c r="M20" s="55"/>
      <c r="N20" s="55"/>
      <c r="O20" s="55"/>
    </row>
    <row r="21" spans="1:27" x14ac:dyDescent="0.3">
      <c r="A21" s="53"/>
      <c r="C21" s="59"/>
      <c r="D21" s="70"/>
      <c r="E21" s="70"/>
      <c r="F21" s="70"/>
      <c r="G21" s="70"/>
      <c r="H21" s="70"/>
      <c r="I21" s="70"/>
      <c r="J21" s="55"/>
      <c r="K21" s="55"/>
      <c r="L21" s="55"/>
      <c r="M21" s="55"/>
      <c r="N21" s="55"/>
      <c r="O21" s="55"/>
    </row>
    <row r="22" spans="1:27" x14ac:dyDescent="0.3">
      <c r="A22" s="53"/>
      <c r="C22" s="60"/>
      <c r="D22" s="72"/>
      <c r="E22" s="72"/>
      <c r="F22" s="72"/>
      <c r="G22" s="72"/>
      <c r="H22" s="72"/>
      <c r="I22" s="72"/>
      <c r="J22" s="55"/>
      <c r="K22" s="55"/>
      <c r="L22" s="55"/>
      <c r="M22" s="55"/>
      <c r="N22" s="55"/>
      <c r="O22" s="55"/>
    </row>
    <row r="23" spans="1:27" x14ac:dyDescent="0.3">
      <c r="A23" s="53"/>
      <c r="C23" s="59" t="s">
        <v>368</v>
      </c>
      <c r="D23" s="70"/>
      <c r="E23" s="70"/>
      <c r="F23" s="70"/>
      <c r="G23" s="70"/>
      <c r="H23" s="70"/>
      <c r="I23" s="70"/>
      <c r="J23" s="55"/>
      <c r="K23" s="55"/>
      <c r="L23" s="55"/>
      <c r="M23" s="55"/>
      <c r="N23" s="55"/>
      <c r="O23" s="55"/>
    </row>
    <row r="24" spans="1:27" x14ac:dyDescent="0.3">
      <c r="A24" s="53"/>
      <c r="C24" s="59"/>
      <c r="D24" s="70"/>
      <c r="E24" s="70"/>
      <c r="F24" s="70"/>
      <c r="G24" s="70"/>
      <c r="H24" s="70"/>
      <c r="I24" s="70"/>
      <c r="J24" s="55"/>
      <c r="K24" s="55"/>
      <c r="L24" s="55"/>
      <c r="M24" s="55"/>
      <c r="N24" s="55"/>
      <c r="O24" s="55"/>
    </row>
    <row r="25" spans="1:27" x14ac:dyDescent="0.3">
      <c r="A25" s="53"/>
      <c r="C25" s="59"/>
      <c r="D25" s="70"/>
      <c r="E25" s="70"/>
      <c r="F25" s="70"/>
      <c r="G25" s="70"/>
      <c r="H25" s="70"/>
      <c r="I25" s="70"/>
      <c r="J25" s="55"/>
      <c r="K25" s="55"/>
      <c r="L25" s="55"/>
      <c r="M25" s="55"/>
      <c r="N25" s="55"/>
      <c r="O25" s="55"/>
    </row>
    <row r="26" spans="1:27" x14ac:dyDescent="0.3">
      <c r="A26" s="53"/>
      <c r="C26" s="60"/>
      <c r="D26" s="72"/>
      <c r="E26" s="72"/>
      <c r="F26" s="72"/>
      <c r="G26" s="72"/>
      <c r="H26" s="72"/>
      <c r="I26" s="72"/>
      <c r="J26" s="55"/>
      <c r="K26" s="55"/>
      <c r="L26" s="55"/>
      <c r="M26" s="55"/>
      <c r="N26" s="55"/>
      <c r="O26" s="55"/>
    </row>
    <row r="27" spans="1:27" x14ac:dyDescent="0.3">
      <c r="A27" s="53"/>
      <c r="C27" s="59" t="s">
        <v>369</v>
      </c>
      <c r="D27" s="70"/>
      <c r="E27" s="70"/>
      <c r="F27" s="70"/>
      <c r="G27" s="70"/>
      <c r="H27" s="70"/>
      <c r="I27" s="70"/>
      <c r="J27" s="55"/>
      <c r="K27" s="55"/>
      <c r="L27" s="55"/>
      <c r="M27" s="55"/>
      <c r="N27" s="55"/>
      <c r="O27" s="55"/>
    </row>
    <row r="28" spans="1:27" x14ac:dyDescent="0.3">
      <c r="A28" s="53"/>
      <c r="C28" s="59"/>
      <c r="D28" s="70"/>
      <c r="E28" s="70"/>
      <c r="F28" s="70"/>
      <c r="G28" s="70"/>
      <c r="H28" s="70"/>
      <c r="I28" s="70"/>
      <c r="J28" s="55"/>
      <c r="K28" s="55"/>
      <c r="L28" s="55"/>
      <c r="M28" s="55"/>
      <c r="N28" s="55"/>
      <c r="O28" s="55"/>
    </row>
    <row r="29" spans="1:27" x14ac:dyDescent="0.3">
      <c r="A29" s="53"/>
      <c r="C29" s="59"/>
      <c r="D29" s="70"/>
      <c r="E29" s="70"/>
      <c r="F29" s="70"/>
      <c r="G29" s="70"/>
      <c r="H29" s="70"/>
      <c r="I29" s="70"/>
      <c r="J29" s="55"/>
      <c r="K29" s="55"/>
      <c r="L29" s="55"/>
      <c r="M29" s="55"/>
      <c r="N29" s="55"/>
      <c r="O29" s="55"/>
    </row>
    <row r="30" spans="1:27" x14ac:dyDescent="0.3">
      <c r="A30" s="53"/>
      <c r="C30" s="60"/>
      <c r="D30" s="72"/>
      <c r="E30" s="72"/>
      <c r="F30" s="72"/>
      <c r="G30" s="72"/>
      <c r="H30" s="72"/>
      <c r="I30" s="72"/>
      <c r="J30" s="55"/>
      <c r="K30" s="55"/>
      <c r="L30" s="55"/>
      <c r="M30" s="55"/>
      <c r="N30" s="55"/>
      <c r="O30" s="55"/>
    </row>
    <row r="31" spans="1:27" x14ac:dyDescent="0.3">
      <c r="A31" s="53"/>
      <c r="C31" s="59" t="s">
        <v>370</v>
      </c>
      <c r="D31" s="70"/>
      <c r="E31" s="70"/>
      <c r="F31" s="70"/>
      <c r="G31" s="70"/>
      <c r="H31" s="70"/>
      <c r="I31" s="70"/>
      <c r="J31" s="55"/>
      <c r="K31" s="55"/>
      <c r="L31" s="55"/>
      <c r="M31" s="55"/>
      <c r="N31" s="55"/>
      <c r="O31" s="55"/>
    </row>
    <row r="32" spans="1:27" x14ac:dyDescent="0.3">
      <c r="A32" s="53"/>
      <c r="C32" s="59"/>
      <c r="D32" s="70"/>
      <c r="E32" s="70"/>
      <c r="F32" s="70"/>
      <c r="G32" s="70"/>
      <c r="H32" s="70"/>
      <c r="I32" s="70"/>
      <c r="J32" s="55"/>
      <c r="K32" s="55"/>
      <c r="L32" s="55"/>
      <c r="M32" s="55"/>
      <c r="N32" s="55"/>
      <c r="O32" s="55"/>
    </row>
    <row r="33" spans="1:15" x14ac:dyDescent="0.3">
      <c r="A33" s="53"/>
      <c r="C33" s="59"/>
      <c r="D33" s="70"/>
      <c r="E33" s="70"/>
      <c r="F33" s="70"/>
      <c r="G33" s="70"/>
      <c r="H33" s="70"/>
      <c r="I33" s="70"/>
      <c r="J33" s="55"/>
      <c r="K33" s="55"/>
      <c r="L33" s="55"/>
      <c r="M33" s="55"/>
      <c r="N33" s="55"/>
      <c r="O33" s="55"/>
    </row>
    <row r="34" spans="1:15" x14ac:dyDescent="0.3">
      <c r="A34" s="53"/>
      <c r="C34" s="60"/>
      <c r="D34" s="72"/>
      <c r="E34" s="72"/>
      <c r="F34" s="72"/>
      <c r="G34" s="72"/>
      <c r="H34" s="72"/>
      <c r="I34" s="72"/>
      <c r="J34" s="55"/>
      <c r="K34" s="55"/>
      <c r="L34" s="55"/>
      <c r="M34" s="55"/>
      <c r="N34" s="55"/>
      <c r="O34" s="55"/>
    </row>
    <row r="35" spans="1:15" x14ac:dyDescent="0.3">
      <c r="A35" s="53"/>
      <c r="C35" s="59" t="s">
        <v>371</v>
      </c>
      <c r="D35" s="70"/>
      <c r="E35" s="70"/>
      <c r="F35" s="70"/>
      <c r="G35" s="70"/>
      <c r="H35" s="70"/>
      <c r="I35" s="70"/>
      <c r="J35" s="55"/>
      <c r="K35" s="55"/>
      <c r="L35" s="55"/>
      <c r="M35" s="55"/>
      <c r="N35" s="55"/>
      <c r="O35" s="55"/>
    </row>
    <row r="36" spans="1:15" x14ac:dyDescent="0.3">
      <c r="A36" s="53"/>
      <c r="C36" s="59"/>
      <c r="D36" s="70"/>
      <c r="E36" s="70"/>
      <c r="F36" s="70"/>
      <c r="G36" s="70"/>
      <c r="H36" s="70"/>
      <c r="I36" s="70"/>
      <c r="J36" s="55"/>
      <c r="K36" s="55"/>
      <c r="L36" s="55"/>
      <c r="M36" s="55"/>
      <c r="N36" s="55"/>
      <c r="O36" s="55"/>
    </row>
    <row r="37" spans="1:15" x14ac:dyDescent="0.3">
      <c r="A37" s="53"/>
      <c r="C37" s="59"/>
      <c r="D37" s="70"/>
      <c r="E37" s="70"/>
      <c r="F37" s="70"/>
      <c r="G37" s="70"/>
      <c r="H37" s="70"/>
      <c r="I37" s="70"/>
      <c r="J37" s="55"/>
      <c r="K37" s="55"/>
      <c r="L37" s="55"/>
      <c r="M37" s="55"/>
      <c r="N37" s="55"/>
      <c r="O37" s="55"/>
    </row>
    <row r="38" spans="1:15" x14ac:dyDescent="0.3">
      <c r="A38" s="53"/>
      <c r="C38" s="60"/>
      <c r="D38" s="71"/>
      <c r="E38" s="71"/>
      <c r="F38" s="71"/>
      <c r="G38" s="71"/>
      <c r="H38" s="71"/>
      <c r="I38" s="71"/>
    </row>
    <row r="39" spans="1:15" x14ac:dyDescent="0.3">
      <c r="A39" s="53"/>
      <c r="C39" s="59"/>
    </row>
    <row r="40" spans="1:15" x14ac:dyDescent="0.3">
      <c r="A40" s="53"/>
      <c r="C40" s="61" t="s">
        <v>372</v>
      </c>
    </row>
    <row r="41" spans="1:15" x14ac:dyDescent="0.3">
      <c r="A41" s="53"/>
    </row>
    <row r="42" spans="1:15" x14ac:dyDescent="0.3">
      <c r="A42" s="53"/>
    </row>
    <row r="43" spans="1:15" x14ac:dyDescent="0.3">
      <c r="A43" s="53"/>
    </row>
    <row r="44" spans="1:15" x14ac:dyDescent="0.3">
      <c r="A44" s="53"/>
    </row>
    <row r="45" spans="1:15" x14ac:dyDescent="0.3">
      <c r="A45" s="53"/>
    </row>
    <row r="46" spans="1:15" x14ac:dyDescent="0.3">
      <c r="A46" s="53"/>
    </row>
    <row r="47" spans="1:15" x14ac:dyDescent="0.3">
      <c r="A47" s="53"/>
    </row>
    <row r="48" spans="1:15" x14ac:dyDescent="0.3">
      <c r="A48" s="53"/>
    </row>
    <row r="49" spans="1:1" x14ac:dyDescent="0.3">
      <c r="A49" s="53"/>
    </row>
    <row r="50" spans="1:1" x14ac:dyDescent="0.3">
      <c r="A50" s="53"/>
    </row>
    <row r="51" spans="1:1" x14ac:dyDescent="0.3">
      <c r="A51" s="53"/>
    </row>
    <row r="52" spans="1:1" x14ac:dyDescent="0.3">
      <c r="A52" s="53"/>
    </row>
    <row r="53" spans="1:1" x14ac:dyDescent="0.3">
      <c r="A53" s="53"/>
    </row>
  </sheetData>
  <sheetProtection algorithmName="SHA-512" hashValue="w2jquQHG+oQnr10ndtiiDbWrk45rLNCcFjNdh16+BjdmecP3NR9jDRNHi9KxiXPgnpxTnmz+s5tPHvSNWdpdtw==" saltValue="2pt2GsRSdrYHiHA44iLpOw==" spinCount="100000" sheet="1" formatCells="0" formatColumns="0" formatRows="0" insertColumns="0" insertRows="0" autoFilter="0"/>
  <mergeCells count="1">
    <mergeCell ref="D13:F13"/>
  </mergeCells>
  <dataValidations count="3">
    <dataValidation type="list" allowBlank="1" showInputMessage="1" showErrorMessage="1" sqref="F4" xr:uid="{00000000-0002-0000-0700-000000000000}">
      <formula1>$S$6:$S$7</formula1>
    </dataValidation>
    <dataValidation type="list" allowBlank="1" showInputMessage="1" showErrorMessage="1" sqref="G19:G68" xr:uid="{00000000-0002-0000-0700-000001000000}">
      <formula1>$X$17:$AA$17</formula1>
    </dataValidation>
    <dataValidation type="list" allowBlank="1" showInputMessage="1" showErrorMessage="1" sqref="D19:D68" xr:uid="{00000000-0002-0000-0700-000002000000}">
      <formula1>$J$17:$S$17</formula1>
    </dataValidation>
  </dataValidations>
  <pageMargins left="0.35" right="0.45" top="0.99929999999999997" bottom="0.75" header="0.35" footer="0.5"/>
  <pageSetup scale="67" pageOrder="overThenDown" orientation="landscape" r:id="rId1"/>
  <headerFooter>
    <oddHeader xml:space="preserve">&amp;L&amp;"Times New Roman,Bold"&amp;12&amp;K870E00&amp;G&amp;R&amp;"Cambria,Regular"&amp;K003399 &amp;"Cambria,Bold"&amp;12 2025 ACFR Information&amp;"Arial,Regular"&amp;10&amp;K000000
</oddHeader>
    <oddFooter>&amp;L&amp;"Times New Roman,Italic"&amp;9Page &amp;P of &amp;N
&amp;Z&amp;F &amp;A&amp;R&amp;"Times New Roman,Italic"&amp;9&amp;D &amp;T</oddFooter>
  </headerFooter>
  <ignoredErrors>
    <ignoredError sqref="D5" evalError="1"/>
    <ignoredError sqref="D6:D8" evalError="1" unlockedFormula="1"/>
  </ignoredErrors>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Y643"/>
  <sheetViews>
    <sheetView workbookViewId="0">
      <selection activeCell="L5" sqref="L5:AS226"/>
    </sheetView>
  </sheetViews>
  <sheetFormatPr defaultColWidth="9.33203125" defaultRowHeight="14.4" outlineLevelRow="1" outlineLevelCol="1" x14ac:dyDescent="0.3"/>
  <cols>
    <col min="1" max="1" width="12.6640625" style="328" customWidth="1"/>
    <col min="2" max="2" width="24.44140625" style="328" customWidth="1"/>
    <col min="3" max="3" width="15.44140625" style="328" customWidth="1" outlineLevel="1"/>
    <col min="4" max="4" width="8.44140625" style="328" customWidth="1" outlineLevel="1"/>
    <col min="5" max="5" width="12" style="328" customWidth="1" outlineLevel="1"/>
    <col min="6" max="6" width="29.44140625" style="328" customWidth="1" outlineLevel="1"/>
    <col min="7" max="7" width="15" style="328" customWidth="1"/>
    <col min="8" max="8" width="6.5546875" style="217" bestFit="1" customWidth="1"/>
    <col min="9" max="9" width="18.6640625" style="328" bestFit="1" customWidth="1"/>
    <col min="10" max="10" width="24.5546875" style="328" customWidth="1"/>
    <col min="11" max="11" width="20.5546875" style="328" customWidth="1"/>
    <col min="12" max="12" width="19.44140625" style="329" customWidth="1"/>
    <col min="13" max="13" width="21.44140625" style="181" customWidth="1"/>
    <col min="14" max="14" width="19.5546875" style="181" customWidth="1"/>
    <col min="15" max="15" width="24.5546875" style="181" customWidth="1"/>
    <col min="16" max="16" width="21.6640625" style="181" customWidth="1"/>
    <col min="17" max="17" width="19.44140625" style="181" bestFit="1" customWidth="1"/>
    <col min="18" max="18" width="16.44140625" style="181" customWidth="1"/>
    <col min="19" max="19" width="17.6640625" style="181" customWidth="1"/>
    <col min="20" max="20" width="18.44140625" style="181" customWidth="1"/>
    <col min="21" max="23" width="16.44140625" style="181" customWidth="1"/>
    <col min="24" max="24" width="22.5546875" style="181" customWidth="1"/>
    <col min="25" max="25" width="16.44140625" style="181" customWidth="1"/>
    <col min="26" max="26" width="18.44140625" style="181" customWidth="1"/>
    <col min="27" max="30" width="16.44140625" style="181" customWidth="1"/>
    <col min="31" max="31" width="19" style="181" customWidth="1"/>
    <col min="32" max="32" width="19.44140625" style="181" customWidth="1"/>
    <col min="33" max="33" width="19.5546875" style="181" customWidth="1"/>
    <col min="34" max="34" width="20" style="181" customWidth="1"/>
    <col min="35" max="36" width="16.44140625" style="181" customWidth="1"/>
    <col min="37" max="37" width="18.44140625" style="181" customWidth="1"/>
    <col min="38" max="44" width="16.44140625" style="181" customWidth="1"/>
    <col min="45" max="45" width="17" style="328" bestFit="1" customWidth="1"/>
    <col min="46" max="47" width="9.33203125" style="328"/>
    <col min="48" max="48" width="13.44140625" style="328" bestFit="1" customWidth="1"/>
    <col min="49" max="49" width="14" style="328" bestFit="1" customWidth="1"/>
    <col min="50" max="51" width="13.44140625" style="328" bestFit="1" customWidth="1"/>
    <col min="52" max="16384" width="9.33203125" style="328"/>
  </cols>
  <sheetData>
    <row r="1" spans="1:51" ht="15" thickBot="1" x14ac:dyDescent="0.35">
      <c r="H1" s="598"/>
      <c r="J1" s="599" t="s">
        <v>373</v>
      </c>
      <c r="K1" s="600" t="s">
        <v>374</v>
      </c>
      <c r="L1" s="501" t="s">
        <v>375</v>
      </c>
      <c r="M1" s="502"/>
      <c r="N1" s="502"/>
      <c r="O1" s="502"/>
      <c r="P1" s="502"/>
      <c r="Q1" s="502"/>
      <c r="R1" s="502"/>
      <c r="S1" s="502"/>
      <c r="T1" s="502"/>
      <c r="U1" s="502"/>
      <c r="V1" s="502"/>
      <c r="W1" s="502"/>
      <c r="X1" s="503"/>
      <c r="Y1" s="504" t="s">
        <v>376</v>
      </c>
      <c r="Z1" s="504"/>
      <c r="AA1" s="504"/>
      <c r="AB1" s="504"/>
      <c r="AC1" s="504"/>
      <c r="AD1" s="504"/>
      <c r="AE1" s="505" t="s">
        <v>377</v>
      </c>
      <c r="AF1" s="506"/>
      <c r="AG1" s="506"/>
      <c r="AH1" s="506"/>
      <c r="AI1" s="506"/>
      <c r="AJ1" s="506"/>
      <c r="AK1" s="506"/>
      <c r="AL1" s="506"/>
      <c r="AM1" s="507"/>
      <c r="AN1" s="508" t="s">
        <v>378</v>
      </c>
      <c r="AO1" s="509"/>
      <c r="AP1" s="509"/>
      <c r="AQ1" s="509"/>
      <c r="AR1" s="216"/>
    </row>
    <row r="2" spans="1:51" x14ac:dyDescent="0.3">
      <c r="G2" s="328">
        <v>1</v>
      </c>
      <c r="H2" s="601">
        <v>2</v>
      </c>
      <c r="I2" s="328">
        <v>3</v>
      </c>
      <c r="J2" s="328">
        <v>4</v>
      </c>
      <c r="K2" s="328">
        <v>5</v>
      </c>
      <c r="L2" s="566">
        <v>6</v>
      </c>
      <c r="M2" s="567">
        <v>7</v>
      </c>
      <c r="N2" s="567">
        <v>8</v>
      </c>
      <c r="O2" s="567">
        <v>9</v>
      </c>
      <c r="P2" s="567">
        <v>10</v>
      </c>
      <c r="Q2" s="567">
        <v>11</v>
      </c>
      <c r="R2" s="567">
        <v>12</v>
      </c>
      <c r="S2" s="567">
        <v>13</v>
      </c>
      <c r="T2" s="567">
        <v>14</v>
      </c>
      <c r="U2" s="567">
        <v>15</v>
      </c>
      <c r="V2" s="567">
        <v>16</v>
      </c>
      <c r="W2" s="567">
        <v>17</v>
      </c>
      <c r="X2" s="568">
        <v>18</v>
      </c>
      <c r="Y2" s="565">
        <v>19</v>
      </c>
      <c r="Z2" s="565">
        <v>20</v>
      </c>
      <c r="AA2" s="565">
        <v>21</v>
      </c>
      <c r="AB2" s="565">
        <v>22</v>
      </c>
      <c r="AC2" s="565">
        <v>23</v>
      </c>
      <c r="AD2" s="565">
        <v>24</v>
      </c>
      <c r="AE2" s="213">
        <v>25</v>
      </c>
      <c r="AF2" s="213">
        <v>26</v>
      </c>
      <c r="AG2" s="213">
        <v>27</v>
      </c>
      <c r="AH2" s="213">
        <v>28</v>
      </c>
      <c r="AI2" s="213">
        <v>29</v>
      </c>
      <c r="AJ2" s="213">
        <v>30</v>
      </c>
      <c r="AK2" s="213">
        <v>31</v>
      </c>
      <c r="AL2" s="213">
        <v>32</v>
      </c>
      <c r="AM2" s="214">
        <v>33</v>
      </c>
      <c r="AN2" s="215">
        <v>34</v>
      </c>
      <c r="AO2" s="216">
        <v>35</v>
      </c>
      <c r="AP2" s="216">
        <v>36</v>
      </c>
      <c r="AQ2" s="216">
        <v>37</v>
      </c>
      <c r="AR2" s="216">
        <v>38</v>
      </c>
      <c r="AS2" s="213">
        <v>39</v>
      </c>
    </row>
    <row r="3" spans="1:51" s="79" customFormat="1" x14ac:dyDescent="0.3">
      <c r="F3" s="179" t="s">
        <v>379</v>
      </c>
      <c r="H3" s="602"/>
      <c r="L3" s="186" t="s">
        <v>380</v>
      </c>
      <c r="M3" s="187">
        <v>1571000</v>
      </c>
      <c r="N3" s="187">
        <v>1572000</v>
      </c>
      <c r="O3" s="187">
        <v>1577000</v>
      </c>
      <c r="P3" s="187">
        <v>1573000</v>
      </c>
      <c r="Q3" s="187">
        <v>1575000</v>
      </c>
      <c r="R3" s="187">
        <v>1576000</v>
      </c>
      <c r="S3" s="187">
        <v>1582000</v>
      </c>
      <c r="T3" s="187">
        <v>1574000</v>
      </c>
      <c r="U3" s="187">
        <v>1574100</v>
      </c>
      <c r="V3" s="187">
        <v>1574200</v>
      </c>
      <c r="W3" s="187">
        <v>1584000</v>
      </c>
      <c r="X3" s="188">
        <v>1583000</v>
      </c>
      <c r="Y3" s="189">
        <v>1581099</v>
      </c>
      <c r="Z3" s="189">
        <v>1571099</v>
      </c>
      <c r="AA3" s="189">
        <v>1572099</v>
      </c>
      <c r="AB3" s="189">
        <v>1573099</v>
      </c>
      <c r="AC3" s="189">
        <v>1577099</v>
      </c>
      <c r="AD3" s="189">
        <v>1574099</v>
      </c>
      <c r="AE3" s="190">
        <v>1579100</v>
      </c>
      <c r="AF3" s="191">
        <v>1579200</v>
      </c>
      <c r="AG3" s="191">
        <v>1579700</v>
      </c>
      <c r="AH3" s="191">
        <v>1579300</v>
      </c>
      <c r="AI3" s="191">
        <v>1579500</v>
      </c>
      <c r="AJ3" s="191">
        <v>1579600</v>
      </c>
      <c r="AK3" s="191">
        <v>1579400</v>
      </c>
      <c r="AL3" s="191">
        <v>1579410</v>
      </c>
      <c r="AM3" s="192">
        <v>1579420</v>
      </c>
      <c r="AN3" s="193">
        <v>1579109</v>
      </c>
      <c r="AO3" s="194">
        <v>1579209</v>
      </c>
      <c r="AP3" s="194">
        <v>1579309</v>
      </c>
      <c r="AQ3" s="194">
        <v>1579409</v>
      </c>
      <c r="AR3" s="195">
        <v>1579709</v>
      </c>
      <c r="AS3" s="190">
        <v>1579000</v>
      </c>
    </row>
    <row r="4" spans="1:51" s="73" customFormat="1" ht="15.6" customHeight="1" thickBot="1" x14ac:dyDescent="0.35">
      <c r="A4" s="178" t="s">
        <v>381</v>
      </c>
      <c r="B4" s="178" t="s">
        <v>294</v>
      </c>
      <c r="C4" s="73" t="s">
        <v>382</v>
      </c>
      <c r="D4" s="73" t="s">
        <v>295</v>
      </c>
      <c r="E4" s="73" t="s">
        <v>383</v>
      </c>
      <c r="F4" s="73" t="s">
        <v>384</v>
      </c>
      <c r="G4" s="73" t="s">
        <v>385</v>
      </c>
      <c r="H4" s="412" t="s">
        <v>386</v>
      </c>
      <c r="I4" s="180" t="s">
        <v>387</v>
      </c>
      <c r="J4" s="180" t="s">
        <v>388</v>
      </c>
      <c r="K4" s="180" t="s">
        <v>389</v>
      </c>
      <c r="L4" s="196" t="s">
        <v>390</v>
      </c>
      <c r="M4" s="197" t="s">
        <v>391</v>
      </c>
      <c r="N4" s="197" t="s">
        <v>392</v>
      </c>
      <c r="O4" s="197" t="s">
        <v>393</v>
      </c>
      <c r="P4" s="197" t="s">
        <v>394</v>
      </c>
      <c r="Q4" s="197" t="s">
        <v>395</v>
      </c>
      <c r="R4" s="197" t="s">
        <v>396</v>
      </c>
      <c r="S4" s="197" t="s">
        <v>397</v>
      </c>
      <c r="T4" s="197" t="s">
        <v>360</v>
      </c>
      <c r="U4" s="197" t="s">
        <v>398</v>
      </c>
      <c r="V4" s="197" t="s">
        <v>399</v>
      </c>
      <c r="W4" s="197" t="s">
        <v>400</v>
      </c>
      <c r="X4" s="198" t="s">
        <v>401</v>
      </c>
      <c r="Y4" s="199" t="s">
        <v>390</v>
      </c>
      <c r="Z4" s="200" t="s">
        <v>391</v>
      </c>
      <c r="AA4" s="200" t="s">
        <v>392</v>
      </c>
      <c r="AB4" s="200" t="s">
        <v>394</v>
      </c>
      <c r="AC4" s="200" t="s">
        <v>267</v>
      </c>
      <c r="AD4" s="200" t="s">
        <v>360</v>
      </c>
      <c r="AE4" s="201" t="s">
        <v>402</v>
      </c>
      <c r="AF4" s="202" t="s">
        <v>403</v>
      </c>
      <c r="AG4" s="202" t="s">
        <v>404</v>
      </c>
      <c r="AH4" s="202" t="s">
        <v>405</v>
      </c>
      <c r="AI4" s="202" t="s">
        <v>406</v>
      </c>
      <c r="AJ4" s="202" t="s">
        <v>407</v>
      </c>
      <c r="AK4" s="202" t="s">
        <v>408</v>
      </c>
      <c r="AL4" s="202" t="s">
        <v>409</v>
      </c>
      <c r="AM4" s="203" t="s">
        <v>410</v>
      </c>
      <c r="AN4" s="204" t="s">
        <v>402</v>
      </c>
      <c r="AO4" s="205" t="s">
        <v>403</v>
      </c>
      <c r="AP4" s="205" t="s">
        <v>405</v>
      </c>
      <c r="AQ4" s="205" t="s">
        <v>408</v>
      </c>
      <c r="AR4" s="206" t="s">
        <v>411</v>
      </c>
      <c r="AS4" s="201" t="s">
        <v>412</v>
      </c>
    </row>
    <row r="5" spans="1:51" x14ac:dyDescent="0.3">
      <c r="A5" s="207" t="s">
        <v>413</v>
      </c>
      <c r="B5" s="207" t="s">
        <v>414</v>
      </c>
      <c r="C5" s="208">
        <v>40400</v>
      </c>
      <c r="D5" s="208" t="s">
        <v>415</v>
      </c>
      <c r="E5" s="208" t="s">
        <v>416</v>
      </c>
      <c r="F5" s="207" t="s">
        <v>417</v>
      </c>
      <c r="G5" s="207" t="s">
        <v>418</v>
      </c>
      <c r="H5" s="603"/>
      <c r="I5" s="209">
        <v>636679.34000000032</v>
      </c>
      <c r="J5" s="209">
        <v>0</v>
      </c>
      <c r="K5" s="209">
        <v>636679.34000000032</v>
      </c>
      <c r="L5" s="210">
        <v>0</v>
      </c>
      <c r="M5" s="210">
        <v>0</v>
      </c>
      <c r="N5" s="210">
        <v>0</v>
      </c>
      <c r="O5" s="210">
        <v>0</v>
      </c>
      <c r="P5" s="210">
        <v>2850527</v>
      </c>
      <c r="Q5" s="210">
        <v>0</v>
      </c>
      <c r="R5" s="210">
        <v>0</v>
      </c>
      <c r="S5" s="210">
        <v>0</v>
      </c>
      <c r="T5" s="210">
        <v>0</v>
      </c>
      <c r="U5" s="210">
        <v>0</v>
      </c>
      <c r="V5" s="210">
        <v>0</v>
      </c>
      <c r="W5" s="210">
        <v>0</v>
      </c>
      <c r="X5" s="210">
        <v>0</v>
      </c>
      <c r="Y5" s="210">
        <v>0</v>
      </c>
      <c r="Z5" s="210">
        <v>716307</v>
      </c>
      <c r="AA5" s="210">
        <v>0</v>
      </c>
      <c r="AB5" s="210">
        <v>0</v>
      </c>
      <c r="AC5" s="210">
        <v>0</v>
      </c>
      <c r="AD5" s="210">
        <v>0</v>
      </c>
      <c r="AE5" s="210">
        <v>0</v>
      </c>
      <c r="AF5" s="210">
        <v>0</v>
      </c>
      <c r="AG5" s="210">
        <v>0</v>
      </c>
      <c r="AH5" s="210">
        <v>-2772224</v>
      </c>
      <c r="AI5" s="210">
        <v>0</v>
      </c>
      <c r="AJ5" s="210">
        <v>0</v>
      </c>
      <c r="AK5" s="210">
        <v>0</v>
      </c>
      <c r="AL5" s="210">
        <v>0</v>
      </c>
      <c r="AM5" s="210">
        <v>0</v>
      </c>
      <c r="AN5" s="210">
        <v>-288461</v>
      </c>
      <c r="AO5" s="210">
        <v>0</v>
      </c>
      <c r="AP5" s="210">
        <v>0</v>
      </c>
      <c r="AQ5" s="210">
        <v>0</v>
      </c>
      <c r="AR5" s="210">
        <v>0</v>
      </c>
      <c r="AS5" s="210">
        <v>0</v>
      </c>
      <c r="AU5" s="327"/>
      <c r="AV5" s="327"/>
      <c r="AW5" s="327"/>
      <c r="AX5" s="327"/>
      <c r="AY5" s="327"/>
    </row>
    <row r="6" spans="1:51" x14ac:dyDescent="0.3">
      <c r="A6" s="328" t="s">
        <v>413</v>
      </c>
      <c r="B6" s="328" t="s">
        <v>414</v>
      </c>
      <c r="C6" s="75">
        <v>40400</v>
      </c>
      <c r="D6" s="75" t="s">
        <v>415</v>
      </c>
      <c r="E6" s="75" t="s">
        <v>419</v>
      </c>
      <c r="F6" s="328" t="s">
        <v>417</v>
      </c>
      <c r="G6" s="207" t="s">
        <v>420</v>
      </c>
      <c r="H6" s="598"/>
      <c r="I6" s="327">
        <v>0</v>
      </c>
      <c r="J6" s="209">
        <v>0</v>
      </c>
      <c r="K6" s="327">
        <v>0</v>
      </c>
      <c r="L6" s="210">
        <v>0</v>
      </c>
      <c r="M6" s="210">
        <v>0</v>
      </c>
      <c r="N6" s="210">
        <v>0</v>
      </c>
      <c r="O6" s="210">
        <v>0</v>
      </c>
      <c r="P6" s="210">
        <v>0</v>
      </c>
      <c r="Q6" s="210">
        <v>0</v>
      </c>
      <c r="R6" s="210">
        <v>0</v>
      </c>
      <c r="S6" s="210">
        <v>0</v>
      </c>
      <c r="T6" s="210">
        <v>0</v>
      </c>
      <c r="U6" s="210">
        <v>0</v>
      </c>
      <c r="V6" s="210">
        <v>0</v>
      </c>
      <c r="W6" s="210">
        <v>0</v>
      </c>
      <c r="X6" s="210">
        <v>0</v>
      </c>
      <c r="Y6" s="361"/>
      <c r="Z6" s="361"/>
      <c r="AA6" s="361"/>
      <c r="AB6" s="361"/>
      <c r="AC6" s="361"/>
      <c r="AD6" s="361"/>
      <c r="AE6" s="210">
        <v>0</v>
      </c>
      <c r="AF6" s="210">
        <v>0</v>
      </c>
      <c r="AG6" s="210">
        <v>0</v>
      </c>
      <c r="AH6" s="210">
        <v>0</v>
      </c>
      <c r="AI6" s="210">
        <v>0</v>
      </c>
      <c r="AJ6" s="210">
        <v>0</v>
      </c>
      <c r="AK6" s="210">
        <v>0</v>
      </c>
      <c r="AL6" s="210">
        <v>0</v>
      </c>
      <c r="AM6" s="210">
        <v>0</v>
      </c>
      <c r="AN6" s="361"/>
      <c r="AO6" s="361"/>
      <c r="AP6" s="361"/>
      <c r="AQ6" s="361"/>
      <c r="AR6" s="361"/>
      <c r="AS6" s="329">
        <v>0</v>
      </c>
    </row>
    <row r="7" spans="1:51" x14ac:dyDescent="0.3">
      <c r="A7" s="207" t="s">
        <v>413</v>
      </c>
      <c r="B7" s="207" t="s">
        <v>421</v>
      </c>
      <c r="C7" s="208">
        <v>40500</v>
      </c>
      <c r="D7" s="208" t="s">
        <v>415</v>
      </c>
      <c r="E7" s="208" t="s">
        <v>416</v>
      </c>
      <c r="F7" s="207" t="s">
        <v>422</v>
      </c>
      <c r="G7" s="207" t="s">
        <v>423</v>
      </c>
      <c r="H7" s="603"/>
      <c r="I7" s="209">
        <v>11662617.73</v>
      </c>
      <c r="J7" s="209">
        <v>0</v>
      </c>
      <c r="K7" s="209">
        <v>11662617.73</v>
      </c>
      <c r="L7" s="210">
        <v>0</v>
      </c>
      <c r="M7" s="210">
        <v>0</v>
      </c>
      <c r="N7" s="210">
        <v>0</v>
      </c>
      <c r="O7" s="210">
        <v>0</v>
      </c>
      <c r="P7" s="210">
        <v>0</v>
      </c>
      <c r="Q7" s="210">
        <v>0</v>
      </c>
      <c r="R7" s="210">
        <v>0</v>
      </c>
      <c r="S7" s="210">
        <v>0</v>
      </c>
      <c r="T7" s="210">
        <v>0</v>
      </c>
      <c r="U7" s="210">
        <v>0</v>
      </c>
      <c r="V7" s="210">
        <v>0</v>
      </c>
      <c r="W7" s="210">
        <v>0</v>
      </c>
      <c r="X7" s="210">
        <v>0</v>
      </c>
      <c r="Y7" s="210">
        <v>0</v>
      </c>
      <c r="Z7" s="210">
        <v>0</v>
      </c>
      <c r="AA7" s="210">
        <v>0</v>
      </c>
      <c r="AB7" s="210">
        <v>0</v>
      </c>
      <c r="AC7" s="210">
        <v>0</v>
      </c>
      <c r="AD7" s="210">
        <v>0</v>
      </c>
      <c r="AE7" s="210">
        <v>0</v>
      </c>
      <c r="AF7" s="210">
        <v>0</v>
      </c>
      <c r="AG7" s="210">
        <v>0</v>
      </c>
      <c r="AH7" s="210">
        <v>0</v>
      </c>
      <c r="AI7" s="210">
        <v>0</v>
      </c>
      <c r="AJ7" s="210">
        <v>0</v>
      </c>
      <c r="AK7" s="210">
        <v>0</v>
      </c>
      <c r="AL7" s="210">
        <v>0</v>
      </c>
      <c r="AM7" s="210">
        <v>0</v>
      </c>
      <c r="AN7" s="210">
        <v>0</v>
      </c>
      <c r="AO7" s="210">
        <v>0</v>
      </c>
      <c r="AP7" s="210">
        <v>0</v>
      </c>
      <c r="AQ7" s="210">
        <v>0</v>
      </c>
      <c r="AR7" s="210">
        <v>0</v>
      </c>
      <c r="AS7" s="210">
        <v>0</v>
      </c>
    </row>
    <row r="8" spans="1:51" x14ac:dyDescent="0.3">
      <c r="A8" s="328" t="s">
        <v>413</v>
      </c>
      <c r="B8" s="328" t="s">
        <v>421</v>
      </c>
      <c r="C8" s="75">
        <v>40500</v>
      </c>
      <c r="D8" s="75" t="s">
        <v>415</v>
      </c>
      <c r="E8" s="75" t="s">
        <v>419</v>
      </c>
      <c r="F8" s="328" t="s">
        <v>422</v>
      </c>
      <c r="G8" s="207" t="s">
        <v>424</v>
      </c>
      <c r="H8" s="598"/>
      <c r="I8" s="327">
        <v>29983294.940000027</v>
      </c>
      <c r="J8" s="209">
        <v>-5.8207660913467407E-11</v>
      </c>
      <c r="K8" s="327">
        <v>29983294.940000027</v>
      </c>
      <c r="L8" s="210">
        <v>0</v>
      </c>
      <c r="M8" s="210">
        <v>46036971.710000008</v>
      </c>
      <c r="N8" s="210">
        <v>0</v>
      </c>
      <c r="O8" s="210">
        <v>0</v>
      </c>
      <c r="P8" s="210">
        <v>24874416.48</v>
      </c>
      <c r="Q8" s="210">
        <v>0</v>
      </c>
      <c r="R8" s="210">
        <v>0</v>
      </c>
      <c r="S8" s="210">
        <v>0</v>
      </c>
      <c r="T8" s="210">
        <v>24161008.68</v>
      </c>
      <c r="U8" s="210">
        <v>0</v>
      </c>
      <c r="V8" s="210">
        <v>0</v>
      </c>
      <c r="W8" s="210">
        <v>0</v>
      </c>
      <c r="X8" s="210">
        <v>188500.51999999996</v>
      </c>
      <c r="Y8" s="361"/>
      <c r="Z8" s="361"/>
      <c r="AA8" s="361"/>
      <c r="AB8" s="361"/>
      <c r="AC8" s="361"/>
      <c r="AD8" s="361"/>
      <c r="AE8" s="210">
        <v>-26391384.589999996</v>
      </c>
      <c r="AF8" s="210">
        <v>0</v>
      </c>
      <c r="AG8" s="210">
        <v>0</v>
      </c>
      <c r="AH8" s="210">
        <v>-20653288.720000003</v>
      </c>
      <c r="AI8" s="210">
        <v>0</v>
      </c>
      <c r="AJ8" s="210">
        <v>0</v>
      </c>
      <c r="AK8" s="210">
        <v>-19019608.68</v>
      </c>
      <c r="AL8" s="210">
        <v>0</v>
      </c>
      <c r="AM8" s="210">
        <v>0</v>
      </c>
      <c r="AN8" s="361"/>
      <c r="AO8" s="361"/>
      <c r="AP8" s="361"/>
      <c r="AQ8" s="361"/>
      <c r="AR8" s="361"/>
      <c r="AS8" s="329">
        <v>0</v>
      </c>
    </row>
    <row r="9" spans="1:51" x14ac:dyDescent="0.3">
      <c r="A9" s="328" t="s">
        <v>413</v>
      </c>
      <c r="B9" s="328" t="s">
        <v>425</v>
      </c>
      <c r="C9" s="75">
        <v>40600</v>
      </c>
      <c r="D9" s="75" t="s">
        <v>415</v>
      </c>
      <c r="E9" s="75" t="s">
        <v>416</v>
      </c>
      <c r="F9" s="328" t="s">
        <v>304</v>
      </c>
      <c r="G9" s="328" t="s">
        <v>426</v>
      </c>
      <c r="H9" s="604"/>
      <c r="I9" s="327">
        <v>166046.97999999998</v>
      </c>
      <c r="J9" s="209">
        <v>0</v>
      </c>
      <c r="K9" s="327">
        <v>166046.97999999998</v>
      </c>
      <c r="L9" s="210">
        <v>0</v>
      </c>
      <c r="M9" s="210">
        <v>0</v>
      </c>
      <c r="N9" s="210">
        <v>0</v>
      </c>
      <c r="O9" s="210">
        <v>0</v>
      </c>
      <c r="P9" s="210">
        <v>0</v>
      </c>
      <c r="Q9" s="210">
        <v>0</v>
      </c>
      <c r="R9" s="210">
        <v>0</v>
      </c>
      <c r="S9" s="210">
        <v>0</v>
      </c>
      <c r="T9" s="210">
        <v>0</v>
      </c>
      <c r="U9" s="210">
        <v>0</v>
      </c>
      <c r="V9" s="210">
        <v>0</v>
      </c>
      <c r="W9" s="210">
        <v>0</v>
      </c>
      <c r="X9" s="210">
        <v>0</v>
      </c>
      <c r="Y9" s="210">
        <v>0</v>
      </c>
      <c r="Z9" s="210">
        <v>0</v>
      </c>
      <c r="AA9" s="210">
        <v>0</v>
      </c>
      <c r="AB9" s="210">
        <v>0</v>
      </c>
      <c r="AC9" s="210">
        <v>0</v>
      </c>
      <c r="AD9" s="210">
        <v>0</v>
      </c>
      <c r="AE9" s="210">
        <v>0</v>
      </c>
      <c r="AF9" s="210">
        <v>0</v>
      </c>
      <c r="AG9" s="210">
        <v>0</v>
      </c>
      <c r="AH9" s="210">
        <v>0</v>
      </c>
      <c r="AI9" s="210">
        <v>0</v>
      </c>
      <c r="AJ9" s="210">
        <v>0</v>
      </c>
      <c r="AK9" s="210">
        <v>0</v>
      </c>
      <c r="AL9" s="210">
        <v>0</v>
      </c>
      <c r="AM9" s="210">
        <v>0</v>
      </c>
      <c r="AN9" s="210">
        <v>0</v>
      </c>
      <c r="AO9" s="210">
        <v>0</v>
      </c>
      <c r="AP9" s="210">
        <v>0</v>
      </c>
      <c r="AQ9" s="210">
        <v>0</v>
      </c>
      <c r="AR9" s="210">
        <v>0</v>
      </c>
      <c r="AS9" s="210">
        <v>0</v>
      </c>
    </row>
    <row r="10" spans="1:51" x14ac:dyDescent="0.3">
      <c r="A10" s="328" t="s">
        <v>413</v>
      </c>
      <c r="B10" s="328" t="s">
        <v>425</v>
      </c>
      <c r="C10" s="75">
        <v>40600</v>
      </c>
      <c r="D10" s="75" t="s">
        <v>415</v>
      </c>
      <c r="E10" s="75" t="s">
        <v>419</v>
      </c>
      <c r="F10" s="328" t="s">
        <v>304</v>
      </c>
      <c r="G10" s="207" t="s">
        <v>427</v>
      </c>
      <c r="H10" s="598"/>
      <c r="I10" s="327">
        <v>2679876.7600000007</v>
      </c>
      <c r="J10" s="209">
        <v>0</v>
      </c>
      <c r="K10" s="327">
        <v>2679876.7600000007</v>
      </c>
      <c r="L10" s="210">
        <v>0</v>
      </c>
      <c r="M10" s="210">
        <v>0</v>
      </c>
      <c r="N10" s="210">
        <v>0</v>
      </c>
      <c r="O10" s="210">
        <v>0</v>
      </c>
      <c r="P10" s="210">
        <v>1501050.3900000001</v>
      </c>
      <c r="Q10" s="210">
        <v>0</v>
      </c>
      <c r="R10" s="210">
        <v>0</v>
      </c>
      <c r="S10" s="210">
        <v>0</v>
      </c>
      <c r="T10" s="210">
        <v>2843268.4600000004</v>
      </c>
      <c r="U10" s="210">
        <v>0</v>
      </c>
      <c r="V10" s="210">
        <v>0</v>
      </c>
      <c r="W10" s="210">
        <v>0</v>
      </c>
      <c r="X10" s="210">
        <v>0</v>
      </c>
      <c r="Y10" s="361"/>
      <c r="Z10" s="361"/>
      <c r="AA10" s="361"/>
      <c r="AB10" s="361"/>
      <c r="AC10" s="361"/>
      <c r="AD10" s="361"/>
      <c r="AE10" s="210">
        <v>0</v>
      </c>
      <c r="AF10" s="210">
        <v>0</v>
      </c>
      <c r="AG10" s="210">
        <v>0</v>
      </c>
      <c r="AH10" s="210">
        <v>-1283809.28</v>
      </c>
      <c r="AI10" s="210">
        <v>0</v>
      </c>
      <c r="AJ10" s="210">
        <v>0</v>
      </c>
      <c r="AK10" s="210">
        <v>-560599.6</v>
      </c>
      <c r="AL10" s="210">
        <v>0</v>
      </c>
      <c r="AM10" s="210">
        <v>0</v>
      </c>
      <c r="AN10" s="361"/>
      <c r="AO10" s="361"/>
      <c r="AP10" s="361"/>
      <c r="AQ10" s="361"/>
      <c r="AR10" s="361"/>
      <c r="AS10" s="329">
        <v>0</v>
      </c>
    </row>
    <row r="11" spans="1:51" x14ac:dyDescent="0.3">
      <c r="A11" s="207" t="s">
        <v>413</v>
      </c>
      <c r="B11" s="207" t="s">
        <v>428</v>
      </c>
      <c r="C11" s="208">
        <v>40700</v>
      </c>
      <c r="D11" s="208" t="s">
        <v>415</v>
      </c>
      <c r="E11" s="208" t="s">
        <v>416</v>
      </c>
      <c r="F11" s="207" t="s">
        <v>305</v>
      </c>
      <c r="G11" s="207" t="s">
        <v>429</v>
      </c>
      <c r="H11" s="603"/>
      <c r="I11" s="209">
        <v>1038479.0299999999</v>
      </c>
      <c r="J11" s="209">
        <v>0</v>
      </c>
      <c r="K11" s="209">
        <v>1038479.0299999999</v>
      </c>
      <c r="L11" s="210">
        <v>0</v>
      </c>
      <c r="M11" s="210">
        <v>0</v>
      </c>
      <c r="N11" s="210">
        <v>0</v>
      </c>
      <c r="O11" s="210">
        <v>0</v>
      </c>
      <c r="P11" s="210">
        <v>0</v>
      </c>
      <c r="Q11" s="210">
        <v>0</v>
      </c>
      <c r="R11" s="210">
        <v>0</v>
      </c>
      <c r="S11" s="210">
        <v>0</v>
      </c>
      <c r="T11" s="210">
        <v>0</v>
      </c>
      <c r="U11" s="210">
        <v>0</v>
      </c>
      <c r="V11" s="210">
        <v>0</v>
      </c>
      <c r="W11" s="210">
        <v>0</v>
      </c>
      <c r="X11" s="210">
        <v>0</v>
      </c>
      <c r="Y11" s="210">
        <v>0</v>
      </c>
      <c r="Z11" s="210">
        <v>0</v>
      </c>
      <c r="AA11" s="210">
        <v>0</v>
      </c>
      <c r="AB11" s="210">
        <v>0</v>
      </c>
      <c r="AC11" s="210">
        <v>0</v>
      </c>
      <c r="AD11" s="210">
        <v>0</v>
      </c>
      <c r="AE11" s="210">
        <v>0</v>
      </c>
      <c r="AF11" s="210">
        <v>0</v>
      </c>
      <c r="AG11" s="210">
        <v>0</v>
      </c>
      <c r="AH11" s="210">
        <v>0</v>
      </c>
      <c r="AI11" s="210">
        <v>0</v>
      </c>
      <c r="AJ11" s="210">
        <v>0</v>
      </c>
      <c r="AK11" s="210">
        <v>0</v>
      </c>
      <c r="AL11" s="210">
        <v>0</v>
      </c>
      <c r="AM11" s="210">
        <v>0</v>
      </c>
      <c r="AN11" s="210">
        <v>0</v>
      </c>
      <c r="AO11" s="210">
        <v>0</v>
      </c>
      <c r="AP11" s="210">
        <v>0</v>
      </c>
      <c r="AQ11" s="210">
        <v>0</v>
      </c>
      <c r="AR11" s="210">
        <v>0</v>
      </c>
      <c r="AS11" s="210">
        <v>0</v>
      </c>
    </row>
    <row r="12" spans="1:51" x14ac:dyDescent="0.3">
      <c r="A12" s="328" t="s">
        <v>413</v>
      </c>
      <c r="B12" s="328" t="s">
        <v>428</v>
      </c>
      <c r="C12" s="75">
        <v>40700</v>
      </c>
      <c r="D12" s="75" t="s">
        <v>415</v>
      </c>
      <c r="E12" s="75" t="s">
        <v>419</v>
      </c>
      <c r="F12" s="328" t="s">
        <v>305</v>
      </c>
      <c r="G12" s="207" t="s">
        <v>430</v>
      </c>
      <c r="H12" s="598"/>
      <c r="I12" s="327">
        <v>3988636.09</v>
      </c>
      <c r="J12" s="209">
        <v>3955119.38</v>
      </c>
      <c r="K12" s="327">
        <v>33516.709999999963</v>
      </c>
      <c r="L12" s="210">
        <v>0</v>
      </c>
      <c r="M12" s="210">
        <v>0</v>
      </c>
      <c r="N12" s="210">
        <v>0</v>
      </c>
      <c r="O12" s="210">
        <v>0</v>
      </c>
      <c r="P12" s="210">
        <v>24652.9</v>
      </c>
      <c r="Q12" s="210">
        <v>0</v>
      </c>
      <c r="R12" s="210">
        <v>0</v>
      </c>
      <c r="S12" s="210">
        <v>0</v>
      </c>
      <c r="T12" s="210">
        <v>6294789.6099999994</v>
      </c>
      <c r="U12" s="210">
        <v>0</v>
      </c>
      <c r="V12" s="210">
        <v>0</v>
      </c>
      <c r="W12" s="210">
        <v>0</v>
      </c>
      <c r="X12" s="210">
        <v>1782895.2999999998</v>
      </c>
      <c r="Y12" s="361"/>
      <c r="Z12" s="361"/>
      <c r="AA12" s="361"/>
      <c r="AB12" s="361"/>
      <c r="AC12" s="361"/>
      <c r="AD12" s="361"/>
      <c r="AE12" s="210">
        <v>0</v>
      </c>
      <c r="AF12" s="210">
        <v>0</v>
      </c>
      <c r="AG12" s="210">
        <v>0</v>
      </c>
      <c r="AH12" s="210">
        <v>-15202.62</v>
      </c>
      <c r="AI12" s="210">
        <v>0</v>
      </c>
      <c r="AJ12" s="210">
        <v>0</v>
      </c>
      <c r="AK12" s="210">
        <v>-3895697.04</v>
      </c>
      <c r="AL12" s="210">
        <v>0</v>
      </c>
      <c r="AM12" s="210">
        <v>0</v>
      </c>
      <c r="AN12" s="361"/>
      <c r="AO12" s="361"/>
      <c r="AP12" s="361"/>
      <c r="AQ12" s="361"/>
      <c r="AR12" s="361"/>
      <c r="AS12" s="329">
        <v>0</v>
      </c>
    </row>
    <row r="13" spans="1:51" x14ac:dyDescent="0.3">
      <c r="A13" s="207" t="s">
        <v>413</v>
      </c>
      <c r="B13" s="207" t="s">
        <v>431</v>
      </c>
      <c r="C13" s="208">
        <v>40800</v>
      </c>
      <c r="D13" s="208" t="s">
        <v>415</v>
      </c>
      <c r="E13" s="208" t="s">
        <v>416</v>
      </c>
      <c r="F13" s="207" t="s">
        <v>432</v>
      </c>
      <c r="G13" s="207" t="s">
        <v>433</v>
      </c>
      <c r="H13" s="603"/>
      <c r="I13" s="209">
        <v>3923379.3199999994</v>
      </c>
      <c r="J13" s="209">
        <v>0</v>
      </c>
      <c r="K13" s="209">
        <v>3923379.3199999994</v>
      </c>
      <c r="L13" s="210">
        <v>0</v>
      </c>
      <c r="M13" s="210">
        <v>0</v>
      </c>
      <c r="N13" s="210">
        <v>0</v>
      </c>
      <c r="O13" s="210">
        <v>0</v>
      </c>
      <c r="P13" s="210">
        <v>0</v>
      </c>
      <c r="Q13" s="210">
        <v>0</v>
      </c>
      <c r="R13" s="210">
        <v>0</v>
      </c>
      <c r="S13" s="210">
        <v>0</v>
      </c>
      <c r="T13" s="210">
        <v>0</v>
      </c>
      <c r="U13" s="210">
        <v>0</v>
      </c>
      <c r="V13" s="210">
        <v>0</v>
      </c>
      <c r="W13" s="210">
        <v>0</v>
      </c>
      <c r="X13" s="210">
        <v>0</v>
      </c>
      <c r="Y13" s="210">
        <v>0</v>
      </c>
      <c r="Z13" s="210">
        <v>0</v>
      </c>
      <c r="AA13" s="210">
        <v>0</v>
      </c>
      <c r="AB13" s="210">
        <v>0</v>
      </c>
      <c r="AC13" s="210">
        <v>0</v>
      </c>
      <c r="AD13" s="210">
        <v>0</v>
      </c>
      <c r="AE13" s="210">
        <v>0</v>
      </c>
      <c r="AF13" s="210">
        <v>0</v>
      </c>
      <c r="AG13" s="210">
        <v>0</v>
      </c>
      <c r="AH13" s="210">
        <v>0</v>
      </c>
      <c r="AI13" s="210">
        <v>0</v>
      </c>
      <c r="AJ13" s="210">
        <v>0</v>
      </c>
      <c r="AK13" s="210">
        <v>0</v>
      </c>
      <c r="AL13" s="210">
        <v>0</v>
      </c>
      <c r="AM13" s="210">
        <v>0</v>
      </c>
      <c r="AN13" s="210">
        <v>0</v>
      </c>
      <c r="AO13" s="210">
        <v>0</v>
      </c>
      <c r="AP13" s="210">
        <v>0</v>
      </c>
      <c r="AQ13" s="210">
        <v>0</v>
      </c>
      <c r="AR13" s="210">
        <v>0</v>
      </c>
      <c r="AS13" s="210">
        <v>0</v>
      </c>
    </row>
    <row r="14" spans="1:51" x14ac:dyDescent="0.3">
      <c r="A14" s="328" t="s">
        <v>413</v>
      </c>
      <c r="B14" s="328" t="s">
        <v>431</v>
      </c>
      <c r="C14" s="75">
        <v>40800</v>
      </c>
      <c r="D14" s="75" t="s">
        <v>415</v>
      </c>
      <c r="E14" s="75" t="s">
        <v>419</v>
      </c>
      <c r="F14" s="328" t="s">
        <v>432</v>
      </c>
      <c r="G14" s="207" t="s">
        <v>434</v>
      </c>
      <c r="H14" s="598"/>
      <c r="I14" s="327">
        <v>1875658.8299999996</v>
      </c>
      <c r="J14" s="209">
        <v>0</v>
      </c>
      <c r="K14" s="327">
        <v>1875658.8299999996</v>
      </c>
      <c r="L14" s="210">
        <v>0</v>
      </c>
      <c r="M14" s="210">
        <v>0</v>
      </c>
      <c r="N14" s="210">
        <v>0</v>
      </c>
      <c r="O14" s="210">
        <v>0</v>
      </c>
      <c r="P14" s="210">
        <v>5945585.5099999998</v>
      </c>
      <c r="Q14" s="210">
        <v>0</v>
      </c>
      <c r="R14" s="210">
        <v>0</v>
      </c>
      <c r="S14" s="210">
        <v>0</v>
      </c>
      <c r="T14" s="210">
        <v>0</v>
      </c>
      <c r="U14" s="210">
        <v>0</v>
      </c>
      <c r="V14" s="210">
        <v>0</v>
      </c>
      <c r="W14" s="210">
        <v>0</v>
      </c>
      <c r="X14" s="210">
        <v>0</v>
      </c>
      <c r="Y14" s="361"/>
      <c r="Z14" s="361"/>
      <c r="AA14" s="361"/>
      <c r="AB14" s="361"/>
      <c r="AC14" s="361"/>
      <c r="AD14" s="361"/>
      <c r="AE14" s="210">
        <v>0</v>
      </c>
      <c r="AF14" s="210">
        <v>0</v>
      </c>
      <c r="AG14" s="210">
        <v>0</v>
      </c>
      <c r="AH14" s="210">
        <v>-2786403.21</v>
      </c>
      <c r="AI14" s="210">
        <v>0</v>
      </c>
      <c r="AJ14" s="210">
        <v>0</v>
      </c>
      <c r="AK14" s="210">
        <v>0</v>
      </c>
      <c r="AL14" s="210">
        <v>0</v>
      </c>
      <c r="AM14" s="210">
        <v>0</v>
      </c>
      <c r="AN14" s="361"/>
      <c r="AO14" s="361"/>
      <c r="AP14" s="361"/>
      <c r="AQ14" s="361"/>
      <c r="AR14" s="361"/>
      <c r="AS14" s="329">
        <v>0</v>
      </c>
    </row>
    <row r="15" spans="1:51" x14ac:dyDescent="0.3">
      <c r="A15" s="207" t="s">
        <v>413</v>
      </c>
      <c r="B15" s="207" t="s">
        <v>435</v>
      </c>
      <c r="C15" s="208">
        <v>40900</v>
      </c>
      <c r="D15" s="208" t="s">
        <v>415</v>
      </c>
      <c r="E15" s="208" t="s">
        <v>416</v>
      </c>
      <c r="F15" s="207" t="s">
        <v>436</v>
      </c>
      <c r="G15" s="207" t="s">
        <v>437</v>
      </c>
      <c r="H15" s="603"/>
      <c r="I15" s="209">
        <v>559553623.50999939</v>
      </c>
      <c r="J15" s="209">
        <v>541697184.50999939</v>
      </c>
      <c r="K15" s="209">
        <v>17856439</v>
      </c>
      <c r="L15" s="210">
        <v>0</v>
      </c>
      <c r="M15" s="210">
        <v>27482635</v>
      </c>
      <c r="N15" s="210">
        <v>0</v>
      </c>
      <c r="O15" s="210">
        <v>0</v>
      </c>
      <c r="P15" s="210">
        <v>342350</v>
      </c>
      <c r="Q15" s="210">
        <v>0</v>
      </c>
      <c r="R15" s="210">
        <v>0</v>
      </c>
      <c r="S15" s="210">
        <v>0</v>
      </c>
      <c r="T15" s="210">
        <v>0</v>
      </c>
      <c r="U15" s="210">
        <v>0</v>
      </c>
      <c r="V15" s="210">
        <v>0</v>
      </c>
      <c r="W15" s="210">
        <v>0</v>
      </c>
      <c r="X15" s="210">
        <v>698710891.6400001</v>
      </c>
      <c r="Y15" s="210">
        <v>0</v>
      </c>
      <c r="Z15" s="210">
        <v>0</v>
      </c>
      <c r="AA15" s="210">
        <v>0</v>
      </c>
      <c r="AB15" s="210">
        <v>3163596</v>
      </c>
      <c r="AC15" s="210">
        <v>0</v>
      </c>
      <c r="AD15" s="210">
        <v>0</v>
      </c>
      <c r="AE15" s="210">
        <v>-13424892</v>
      </c>
      <c r="AF15" s="210">
        <v>0</v>
      </c>
      <c r="AG15" s="210">
        <v>0</v>
      </c>
      <c r="AH15" s="210">
        <v>-327687</v>
      </c>
      <c r="AI15" s="210">
        <v>0</v>
      </c>
      <c r="AJ15" s="210">
        <v>0</v>
      </c>
      <c r="AK15" s="210">
        <v>0</v>
      </c>
      <c r="AL15" s="210">
        <v>0</v>
      </c>
      <c r="AM15" s="210">
        <v>0</v>
      </c>
      <c r="AN15" s="210">
        <v>0</v>
      </c>
      <c r="AO15" s="210">
        <v>0</v>
      </c>
      <c r="AP15" s="210">
        <v>-949080</v>
      </c>
      <c r="AQ15" s="210">
        <v>0</v>
      </c>
      <c r="AR15" s="210">
        <v>0</v>
      </c>
      <c r="AS15" s="210">
        <v>0</v>
      </c>
    </row>
    <row r="16" spans="1:51" x14ac:dyDescent="0.3">
      <c r="A16" s="328" t="s">
        <v>413</v>
      </c>
      <c r="B16" s="328" t="s">
        <v>435</v>
      </c>
      <c r="C16" s="75">
        <v>40900</v>
      </c>
      <c r="D16" s="75" t="s">
        <v>415</v>
      </c>
      <c r="E16" s="75" t="s">
        <v>419</v>
      </c>
      <c r="F16" s="328" t="s">
        <v>436</v>
      </c>
      <c r="G16" s="207" t="s">
        <v>438</v>
      </c>
      <c r="H16" s="598"/>
      <c r="I16" s="327">
        <v>0</v>
      </c>
      <c r="J16" s="209">
        <v>0</v>
      </c>
      <c r="K16" s="327">
        <v>0</v>
      </c>
      <c r="L16" s="210">
        <v>0</v>
      </c>
      <c r="M16" s="210">
        <v>0</v>
      </c>
      <c r="N16" s="210">
        <v>0</v>
      </c>
      <c r="O16" s="210">
        <v>0</v>
      </c>
      <c r="P16" s="210">
        <v>0</v>
      </c>
      <c r="Q16" s="210">
        <v>0</v>
      </c>
      <c r="R16" s="210">
        <v>0</v>
      </c>
      <c r="S16" s="210">
        <v>0</v>
      </c>
      <c r="T16" s="210">
        <v>0</v>
      </c>
      <c r="U16" s="210">
        <v>0</v>
      </c>
      <c r="V16" s="210">
        <v>0</v>
      </c>
      <c r="W16" s="210">
        <v>0</v>
      </c>
      <c r="X16" s="210">
        <v>0</v>
      </c>
      <c r="Y16" s="361"/>
      <c r="Z16" s="361"/>
      <c r="AA16" s="361"/>
      <c r="AB16" s="361"/>
      <c r="AC16" s="361"/>
      <c r="AD16" s="361"/>
      <c r="AE16" s="210">
        <v>0</v>
      </c>
      <c r="AF16" s="210">
        <v>0</v>
      </c>
      <c r="AG16" s="210">
        <v>0</v>
      </c>
      <c r="AH16" s="210">
        <v>0</v>
      </c>
      <c r="AI16" s="210">
        <v>0</v>
      </c>
      <c r="AJ16" s="210">
        <v>0</v>
      </c>
      <c r="AK16" s="210">
        <v>0</v>
      </c>
      <c r="AL16" s="210">
        <v>0</v>
      </c>
      <c r="AM16" s="210">
        <v>0</v>
      </c>
      <c r="AN16" s="361"/>
      <c r="AO16" s="361"/>
      <c r="AP16" s="361"/>
      <c r="AQ16" s="361"/>
      <c r="AR16" s="361"/>
      <c r="AS16" s="329">
        <v>0</v>
      </c>
    </row>
    <row r="17" spans="1:45" x14ac:dyDescent="0.3">
      <c r="A17" s="207" t="s">
        <v>413</v>
      </c>
      <c r="B17" s="207" t="s">
        <v>439</v>
      </c>
      <c r="C17" s="208">
        <v>41000</v>
      </c>
      <c r="D17" s="208" t="s">
        <v>415</v>
      </c>
      <c r="E17" s="208" t="s">
        <v>416</v>
      </c>
      <c r="F17" s="207" t="s">
        <v>440</v>
      </c>
      <c r="G17" s="207" t="s">
        <v>441</v>
      </c>
      <c r="H17" s="603"/>
      <c r="I17" s="209">
        <v>626187925.55000007</v>
      </c>
      <c r="J17" s="209">
        <v>11999710.01</v>
      </c>
      <c r="K17" s="209">
        <v>614188215.54000008</v>
      </c>
      <c r="L17" s="210">
        <v>11999710.01</v>
      </c>
      <c r="M17" s="210">
        <v>0</v>
      </c>
      <c r="N17" s="210">
        <v>0</v>
      </c>
      <c r="O17" s="210">
        <v>276296468.90999997</v>
      </c>
      <c r="P17" s="210">
        <v>10230</v>
      </c>
      <c r="Q17" s="210">
        <v>0</v>
      </c>
      <c r="R17" s="210">
        <v>0</v>
      </c>
      <c r="S17" s="210">
        <v>0</v>
      </c>
      <c r="T17" s="210">
        <v>0</v>
      </c>
      <c r="U17" s="210">
        <v>0</v>
      </c>
      <c r="V17" s="210">
        <v>0</v>
      </c>
      <c r="W17" s="210">
        <v>0</v>
      </c>
      <c r="X17" s="210">
        <v>0</v>
      </c>
      <c r="Y17" s="210">
        <v>0</v>
      </c>
      <c r="Z17" s="210">
        <v>615213515.54000008</v>
      </c>
      <c r="AA17" s="210">
        <v>0</v>
      </c>
      <c r="AB17" s="210">
        <v>10541.72</v>
      </c>
      <c r="AC17" s="210">
        <v>0</v>
      </c>
      <c r="AD17" s="210">
        <v>0</v>
      </c>
      <c r="AE17" s="210">
        <v>0</v>
      </c>
      <c r="AF17" s="210">
        <v>0</v>
      </c>
      <c r="AG17" s="210">
        <v>-142786271.46000001</v>
      </c>
      <c r="AH17" s="210">
        <v>-10230</v>
      </c>
      <c r="AI17" s="210">
        <v>0</v>
      </c>
      <c r="AJ17" s="210">
        <v>0</v>
      </c>
      <c r="AK17" s="210">
        <v>0</v>
      </c>
      <c r="AL17" s="210">
        <v>0</v>
      </c>
      <c r="AM17" s="210">
        <v>0</v>
      </c>
      <c r="AN17" s="210">
        <v>-118463225.55</v>
      </c>
      <c r="AO17" s="210">
        <v>0</v>
      </c>
      <c r="AP17" s="210">
        <v>-5563.6900000000005</v>
      </c>
      <c r="AQ17" s="210">
        <v>0</v>
      </c>
      <c r="AR17" s="210">
        <v>0</v>
      </c>
      <c r="AS17" s="210">
        <v>0</v>
      </c>
    </row>
    <row r="18" spans="1:45" x14ac:dyDescent="0.3">
      <c r="A18" s="328" t="s">
        <v>413</v>
      </c>
      <c r="B18" s="328" t="s">
        <v>439</v>
      </c>
      <c r="C18" s="75">
        <v>41000</v>
      </c>
      <c r="D18" s="75" t="s">
        <v>415</v>
      </c>
      <c r="E18" s="75" t="s">
        <v>419</v>
      </c>
      <c r="F18" s="328" t="s">
        <v>440</v>
      </c>
      <c r="G18" s="207" t="s">
        <v>442</v>
      </c>
      <c r="H18" s="598"/>
      <c r="I18" s="327">
        <v>0</v>
      </c>
      <c r="J18" s="209">
        <v>0</v>
      </c>
      <c r="K18" s="327">
        <v>0</v>
      </c>
      <c r="L18" s="210">
        <v>0</v>
      </c>
      <c r="M18" s="210">
        <v>0</v>
      </c>
      <c r="N18" s="210">
        <v>0</v>
      </c>
      <c r="O18" s="210">
        <v>0</v>
      </c>
      <c r="P18" s="210">
        <v>0</v>
      </c>
      <c r="Q18" s="210">
        <v>0</v>
      </c>
      <c r="R18" s="210">
        <v>0</v>
      </c>
      <c r="S18" s="210">
        <v>0</v>
      </c>
      <c r="T18" s="210">
        <v>0</v>
      </c>
      <c r="U18" s="210">
        <v>0</v>
      </c>
      <c r="V18" s="210">
        <v>0</v>
      </c>
      <c r="W18" s="210">
        <v>0</v>
      </c>
      <c r="X18" s="210">
        <v>0</v>
      </c>
      <c r="Y18" s="361"/>
      <c r="Z18" s="361"/>
      <c r="AA18" s="361"/>
      <c r="AB18" s="361"/>
      <c r="AC18" s="361"/>
      <c r="AD18" s="361"/>
      <c r="AE18" s="210">
        <v>0</v>
      </c>
      <c r="AF18" s="210">
        <v>0</v>
      </c>
      <c r="AG18" s="210">
        <v>0</v>
      </c>
      <c r="AH18" s="210">
        <v>0</v>
      </c>
      <c r="AI18" s="210">
        <v>0</v>
      </c>
      <c r="AJ18" s="210">
        <v>0</v>
      </c>
      <c r="AK18" s="210">
        <v>0</v>
      </c>
      <c r="AL18" s="210">
        <v>0</v>
      </c>
      <c r="AM18" s="210">
        <v>0</v>
      </c>
      <c r="AN18" s="361"/>
      <c r="AO18" s="361"/>
      <c r="AP18" s="361"/>
      <c r="AQ18" s="361"/>
      <c r="AR18" s="361"/>
      <c r="AS18" s="329">
        <v>0</v>
      </c>
    </row>
    <row r="19" spans="1:45" x14ac:dyDescent="0.3">
      <c r="A19" s="207" t="s">
        <v>413</v>
      </c>
      <c r="B19" s="207" t="s">
        <v>443</v>
      </c>
      <c r="C19" s="208">
        <v>41100</v>
      </c>
      <c r="D19" s="208" t="s">
        <v>415</v>
      </c>
      <c r="E19" s="208" t="s">
        <v>416</v>
      </c>
      <c r="F19" s="207" t="s">
        <v>444</v>
      </c>
      <c r="G19" s="207" t="s">
        <v>445</v>
      </c>
      <c r="H19" s="603"/>
      <c r="I19" s="209">
        <v>8443141.5700000003</v>
      </c>
      <c r="J19" s="209">
        <v>37031.07</v>
      </c>
      <c r="K19" s="209">
        <v>8406110.5</v>
      </c>
      <c r="L19" s="210">
        <v>0</v>
      </c>
      <c r="M19" s="210">
        <v>0</v>
      </c>
      <c r="N19" s="210">
        <v>0</v>
      </c>
      <c r="O19" s="210">
        <v>0</v>
      </c>
      <c r="P19" s="210">
        <v>0</v>
      </c>
      <c r="Q19" s="210">
        <v>0</v>
      </c>
      <c r="R19" s="210">
        <v>0</v>
      </c>
      <c r="S19" s="210">
        <v>0</v>
      </c>
      <c r="T19" s="210">
        <v>0</v>
      </c>
      <c r="U19" s="210">
        <v>0</v>
      </c>
      <c r="V19" s="210">
        <v>0</v>
      </c>
      <c r="W19" s="210">
        <v>0</v>
      </c>
      <c r="X19" s="210">
        <v>0</v>
      </c>
      <c r="Y19" s="210">
        <v>0</v>
      </c>
      <c r="Z19" s="210">
        <v>0</v>
      </c>
      <c r="AA19" s="210">
        <v>0</v>
      </c>
      <c r="AB19" s="210">
        <v>0</v>
      </c>
      <c r="AC19" s="210">
        <v>0</v>
      </c>
      <c r="AD19" s="210">
        <v>0</v>
      </c>
      <c r="AE19" s="210">
        <v>0</v>
      </c>
      <c r="AF19" s="210">
        <v>0</v>
      </c>
      <c r="AG19" s="210">
        <v>0</v>
      </c>
      <c r="AH19" s="210">
        <v>0</v>
      </c>
      <c r="AI19" s="210">
        <v>0</v>
      </c>
      <c r="AJ19" s="210">
        <v>0</v>
      </c>
      <c r="AK19" s="210">
        <v>0</v>
      </c>
      <c r="AL19" s="210">
        <v>0</v>
      </c>
      <c r="AM19" s="210">
        <v>0</v>
      </c>
      <c r="AN19" s="210">
        <v>0</v>
      </c>
      <c r="AO19" s="210">
        <v>0</v>
      </c>
      <c r="AP19" s="210">
        <v>0</v>
      </c>
      <c r="AQ19" s="210">
        <v>0</v>
      </c>
      <c r="AR19" s="210">
        <v>0</v>
      </c>
      <c r="AS19" s="210">
        <v>0</v>
      </c>
    </row>
    <row r="20" spans="1:45" x14ac:dyDescent="0.3">
      <c r="A20" s="328" t="s">
        <v>413</v>
      </c>
      <c r="B20" s="328" t="s">
        <v>443</v>
      </c>
      <c r="C20" s="75">
        <v>41100</v>
      </c>
      <c r="D20" s="75" t="s">
        <v>415</v>
      </c>
      <c r="E20" s="75" t="s">
        <v>419</v>
      </c>
      <c r="F20" s="328" t="s">
        <v>444</v>
      </c>
      <c r="G20" s="207" t="s">
        <v>446</v>
      </c>
      <c r="H20" s="598"/>
      <c r="I20" s="327">
        <v>310930637.07012004</v>
      </c>
      <c r="J20" s="209">
        <v>52549524.42001</v>
      </c>
      <c r="K20" s="327">
        <v>258381112.65011004</v>
      </c>
      <c r="L20" s="210">
        <v>8339406.7600100003</v>
      </c>
      <c r="M20" s="210">
        <v>299992378.47010005</v>
      </c>
      <c r="N20" s="210">
        <v>54964479.170000002</v>
      </c>
      <c r="O20" s="210">
        <v>0</v>
      </c>
      <c r="P20" s="210">
        <v>5128779.4499999993</v>
      </c>
      <c r="Q20" s="210">
        <v>0</v>
      </c>
      <c r="R20" s="210">
        <v>0</v>
      </c>
      <c r="S20" s="210">
        <v>0</v>
      </c>
      <c r="T20" s="210">
        <v>0</v>
      </c>
      <c r="U20" s="210">
        <v>0</v>
      </c>
      <c r="V20" s="210">
        <v>0</v>
      </c>
      <c r="W20" s="210">
        <v>0</v>
      </c>
      <c r="X20" s="210">
        <v>45886474.729999997</v>
      </c>
      <c r="Y20" s="361"/>
      <c r="Z20" s="361"/>
      <c r="AA20" s="361"/>
      <c r="AB20" s="361"/>
      <c r="AC20" s="361"/>
      <c r="AD20" s="361"/>
      <c r="AE20" s="210">
        <v>-93676228.749989986</v>
      </c>
      <c r="AF20" s="210">
        <v>-14920490.469999999</v>
      </c>
      <c r="AG20" s="210">
        <v>0</v>
      </c>
      <c r="AH20" s="210">
        <v>-4517842.46</v>
      </c>
      <c r="AI20" s="210">
        <v>0</v>
      </c>
      <c r="AJ20" s="210">
        <v>0</v>
      </c>
      <c r="AK20" s="210">
        <v>0</v>
      </c>
      <c r="AL20" s="210">
        <v>0</v>
      </c>
      <c r="AM20" s="210">
        <v>0</v>
      </c>
      <c r="AN20" s="361"/>
      <c r="AO20" s="361"/>
      <c r="AP20" s="361"/>
      <c r="AQ20" s="361"/>
      <c r="AR20" s="361"/>
      <c r="AS20" s="329">
        <v>0</v>
      </c>
    </row>
    <row r="21" spans="1:45" x14ac:dyDescent="0.3">
      <c r="A21" s="207" t="s">
        <v>413</v>
      </c>
      <c r="B21" s="207" t="s">
        <v>447</v>
      </c>
      <c r="C21" s="208">
        <v>41400</v>
      </c>
      <c r="D21" s="208" t="s">
        <v>415</v>
      </c>
      <c r="E21" s="208" t="s">
        <v>416</v>
      </c>
      <c r="F21" s="207" t="s">
        <v>448</v>
      </c>
      <c r="G21" s="207" t="s">
        <v>449</v>
      </c>
      <c r="H21" s="603"/>
      <c r="I21" s="209">
        <v>3474502.25</v>
      </c>
      <c r="J21" s="209">
        <v>0</v>
      </c>
      <c r="K21" s="209">
        <v>3474502.25</v>
      </c>
      <c r="L21" s="210">
        <v>0</v>
      </c>
      <c r="M21" s="210">
        <v>0</v>
      </c>
      <c r="N21" s="210">
        <v>0</v>
      </c>
      <c r="O21" s="210">
        <v>0</v>
      </c>
      <c r="P21" s="210">
        <v>0</v>
      </c>
      <c r="Q21" s="210">
        <v>0</v>
      </c>
      <c r="R21" s="210">
        <v>0</v>
      </c>
      <c r="S21" s="210">
        <v>0</v>
      </c>
      <c r="T21" s="210">
        <v>0</v>
      </c>
      <c r="U21" s="210">
        <v>0</v>
      </c>
      <c r="V21" s="210">
        <v>0</v>
      </c>
      <c r="W21" s="210">
        <v>0</v>
      </c>
      <c r="X21" s="210">
        <v>0</v>
      </c>
      <c r="Y21" s="210">
        <v>0</v>
      </c>
      <c r="Z21" s="210">
        <v>0</v>
      </c>
      <c r="AA21" s="210">
        <v>0</v>
      </c>
      <c r="AB21" s="210">
        <v>0</v>
      </c>
      <c r="AC21" s="210">
        <v>0</v>
      </c>
      <c r="AD21" s="210">
        <v>0</v>
      </c>
      <c r="AE21" s="210">
        <v>0</v>
      </c>
      <c r="AF21" s="210">
        <v>0</v>
      </c>
      <c r="AG21" s="210">
        <v>0</v>
      </c>
      <c r="AH21" s="210">
        <v>0</v>
      </c>
      <c r="AI21" s="210">
        <v>0</v>
      </c>
      <c r="AJ21" s="210">
        <v>0</v>
      </c>
      <c r="AK21" s="210">
        <v>0</v>
      </c>
      <c r="AL21" s="210">
        <v>0</v>
      </c>
      <c r="AM21" s="210">
        <v>0</v>
      </c>
      <c r="AN21" s="210">
        <v>0</v>
      </c>
      <c r="AO21" s="210">
        <v>0</v>
      </c>
      <c r="AP21" s="210">
        <v>0</v>
      </c>
      <c r="AQ21" s="210">
        <v>0</v>
      </c>
      <c r="AR21" s="210">
        <v>0</v>
      </c>
      <c r="AS21" s="210">
        <v>0</v>
      </c>
    </row>
    <row r="22" spans="1:45" x14ac:dyDescent="0.3">
      <c r="A22" s="328" t="s">
        <v>413</v>
      </c>
      <c r="B22" s="328" t="s">
        <v>447</v>
      </c>
      <c r="C22" s="75">
        <v>41400</v>
      </c>
      <c r="D22" s="75" t="s">
        <v>415</v>
      </c>
      <c r="E22" s="75" t="s">
        <v>419</v>
      </c>
      <c r="F22" s="328" t="s">
        <v>448</v>
      </c>
      <c r="G22" s="207" t="s">
        <v>450</v>
      </c>
      <c r="H22" s="598"/>
      <c r="I22" s="327">
        <v>33490607.949999988</v>
      </c>
      <c r="J22" s="209">
        <v>437999.67</v>
      </c>
      <c r="K22" s="327">
        <v>33052608.279999986</v>
      </c>
      <c r="L22" s="210">
        <v>437999.67</v>
      </c>
      <c r="M22" s="210">
        <v>69742627.129999995</v>
      </c>
      <c r="N22" s="210">
        <v>875000</v>
      </c>
      <c r="O22" s="210">
        <v>0</v>
      </c>
      <c r="P22" s="210">
        <v>9390453.5599999987</v>
      </c>
      <c r="Q22" s="210">
        <v>0</v>
      </c>
      <c r="R22" s="210">
        <v>0</v>
      </c>
      <c r="S22" s="210">
        <v>0</v>
      </c>
      <c r="T22" s="210">
        <v>0</v>
      </c>
      <c r="U22" s="210">
        <v>0</v>
      </c>
      <c r="V22" s="210">
        <v>0</v>
      </c>
      <c r="W22" s="210">
        <v>0</v>
      </c>
      <c r="X22" s="210">
        <v>0</v>
      </c>
      <c r="Y22" s="361"/>
      <c r="Z22" s="361"/>
      <c r="AA22" s="361"/>
      <c r="AB22" s="361"/>
      <c r="AC22" s="361"/>
      <c r="AD22" s="361"/>
      <c r="AE22" s="210">
        <v>-36123721.380000003</v>
      </c>
      <c r="AF22" s="210">
        <v>-243747.96000000002</v>
      </c>
      <c r="AG22" s="210">
        <v>0</v>
      </c>
      <c r="AH22" s="210">
        <v>-8429149.0899999999</v>
      </c>
      <c r="AI22" s="210">
        <v>0</v>
      </c>
      <c r="AJ22" s="210">
        <v>0</v>
      </c>
      <c r="AK22" s="210">
        <v>0</v>
      </c>
      <c r="AL22" s="210">
        <v>0</v>
      </c>
      <c r="AM22" s="210">
        <v>0</v>
      </c>
      <c r="AN22" s="361"/>
      <c r="AO22" s="361"/>
      <c r="AP22" s="361"/>
      <c r="AQ22" s="361"/>
      <c r="AR22" s="361"/>
      <c r="AS22" s="329">
        <v>0</v>
      </c>
    </row>
    <row r="23" spans="1:45" x14ac:dyDescent="0.3">
      <c r="A23" s="207" t="s">
        <v>413</v>
      </c>
      <c r="B23" s="207" t="s">
        <v>451</v>
      </c>
      <c r="C23" s="208">
        <v>41800</v>
      </c>
      <c r="D23" s="208" t="s">
        <v>415</v>
      </c>
      <c r="E23" s="208" t="s">
        <v>416</v>
      </c>
      <c r="F23" s="207" t="s">
        <v>452</v>
      </c>
      <c r="G23" s="207" t="s">
        <v>453</v>
      </c>
      <c r="H23" s="603"/>
      <c r="I23" s="209">
        <v>846673.14</v>
      </c>
      <c r="J23" s="209">
        <v>0</v>
      </c>
      <c r="K23" s="209">
        <v>846673.14</v>
      </c>
      <c r="L23" s="210">
        <v>0</v>
      </c>
      <c r="M23" s="210">
        <v>0</v>
      </c>
      <c r="N23" s="210">
        <v>0</v>
      </c>
      <c r="O23" s="210">
        <v>0</v>
      </c>
      <c r="P23" s="210">
        <v>0</v>
      </c>
      <c r="Q23" s="210">
        <v>0</v>
      </c>
      <c r="R23" s="210">
        <v>0</v>
      </c>
      <c r="S23" s="210">
        <v>0</v>
      </c>
      <c r="T23" s="210">
        <v>0</v>
      </c>
      <c r="U23" s="210">
        <v>0</v>
      </c>
      <c r="V23" s="210">
        <v>0</v>
      </c>
      <c r="W23" s="210">
        <v>0</v>
      </c>
      <c r="X23" s="210">
        <v>0</v>
      </c>
      <c r="Y23" s="210">
        <v>0</v>
      </c>
      <c r="Z23" s="210">
        <v>0</v>
      </c>
      <c r="AA23" s="210">
        <v>0</v>
      </c>
      <c r="AB23" s="210">
        <v>0</v>
      </c>
      <c r="AC23" s="210">
        <v>0</v>
      </c>
      <c r="AD23" s="210">
        <v>0</v>
      </c>
      <c r="AE23" s="210">
        <v>0</v>
      </c>
      <c r="AF23" s="210">
        <v>0</v>
      </c>
      <c r="AG23" s="210">
        <v>0</v>
      </c>
      <c r="AH23" s="210">
        <v>0</v>
      </c>
      <c r="AI23" s="210">
        <v>0</v>
      </c>
      <c r="AJ23" s="210">
        <v>0</v>
      </c>
      <c r="AK23" s="210">
        <v>0</v>
      </c>
      <c r="AL23" s="210">
        <v>0</v>
      </c>
      <c r="AM23" s="210">
        <v>0</v>
      </c>
      <c r="AN23" s="210">
        <v>0</v>
      </c>
      <c r="AO23" s="210">
        <v>0</v>
      </c>
      <c r="AP23" s="210">
        <v>0</v>
      </c>
      <c r="AQ23" s="210">
        <v>0</v>
      </c>
      <c r="AR23" s="210">
        <v>0</v>
      </c>
      <c r="AS23" s="210">
        <v>0</v>
      </c>
    </row>
    <row r="24" spans="1:45" x14ac:dyDescent="0.3">
      <c r="A24" s="328" t="s">
        <v>413</v>
      </c>
      <c r="B24" s="328" t="s">
        <v>451</v>
      </c>
      <c r="C24" s="75">
        <v>41800</v>
      </c>
      <c r="D24" s="75" t="s">
        <v>415</v>
      </c>
      <c r="E24" s="75" t="s">
        <v>419</v>
      </c>
      <c r="F24" s="328" t="s">
        <v>452</v>
      </c>
      <c r="G24" s="207" t="s">
        <v>454</v>
      </c>
      <c r="H24" s="598"/>
      <c r="I24" s="327">
        <v>1310971.9109999998</v>
      </c>
      <c r="J24" s="209">
        <v>0</v>
      </c>
      <c r="K24" s="327">
        <v>1310971.9109999998</v>
      </c>
      <c r="L24" s="210">
        <v>0</v>
      </c>
      <c r="M24" s="210">
        <v>0</v>
      </c>
      <c r="N24" s="210">
        <v>0</v>
      </c>
      <c r="O24" s="210">
        <v>0</v>
      </c>
      <c r="P24" s="210">
        <v>913937.66</v>
      </c>
      <c r="Q24" s="210">
        <v>0</v>
      </c>
      <c r="R24" s="210">
        <v>0</v>
      </c>
      <c r="S24" s="210">
        <v>0</v>
      </c>
      <c r="T24" s="210">
        <v>0</v>
      </c>
      <c r="U24" s="210">
        <v>0</v>
      </c>
      <c r="V24" s="210">
        <v>0</v>
      </c>
      <c r="W24" s="210">
        <v>0</v>
      </c>
      <c r="X24" s="210">
        <v>0</v>
      </c>
      <c r="Y24" s="361"/>
      <c r="Z24" s="361"/>
      <c r="AA24" s="361"/>
      <c r="AB24" s="361"/>
      <c r="AC24" s="361"/>
      <c r="AD24" s="361"/>
      <c r="AE24" s="210">
        <v>0</v>
      </c>
      <c r="AF24" s="210">
        <v>0</v>
      </c>
      <c r="AG24" s="210">
        <v>0</v>
      </c>
      <c r="AH24" s="210">
        <v>-913937.65900000022</v>
      </c>
      <c r="AI24" s="210">
        <v>0</v>
      </c>
      <c r="AJ24" s="210">
        <v>0</v>
      </c>
      <c r="AK24" s="210">
        <v>0</v>
      </c>
      <c r="AL24" s="210">
        <v>0</v>
      </c>
      <c r="AM24" s="210">
        <v>0</v>
      </c>
      <c r="AN24" s="361"/>
      <c r="AO24" s="361"/>
      <c r="AP24" s="361"/>
      <c r="AQ24" s="361"/>
      <c r="AR24" s="361"/>
      <c r="AS24" s="329">
        <v>0</v>
      </c>
    </row>
    <row r="25" spans="1:45" s="513" customFormat="1" x14ac:dyDescent="0.3">
      <c r="A25" s="518" t="s">
        <v>413</v>
      </c>
      <c r="B25" s="605" t="s">
        <v>455</v>
      </c>
      <c r="C25" s="519">
        <v>41900</v>
      </c>
      <c r="D25" s="519" t="s">
        <v>415</v>
      </c>
      <c r="E25" s="519" t="s">
        <v>416</v>
      </c>
      <c r="F25" s="518" t="s">
        <v>456</v>
      </c>
      <c r="G25" s="624" t="s">
        <v>1183</v>
      </c>
      <c r="H25" s="606"/>
      <c r="I25" s="514">
        <v>95238047.339999959</v>
      </c>
      <c r="J25" s="514">
        <v>0</v>
      </c>
      <c r="K25" s="514">
        <v>95238047.339999959</v>
      </c>
      <c r="L25" s="514">
        <v>0</v>
      </c>
      <c r="M25" s="514">
        <v>0</v>
      </c>
      <c r="N25" s="514">
        <v>0</v>
      </c>
      <c r="O25" s="514">
        <v>0</v>
      </c>
      <c r="P25" s="515">
        <v>2303483.16</v>
      </c>
      <c r="Q25" s="514">
        <v>0</v>
      </c>
      <c r="R25" s="514">
        <v>0</v>
      </c>
      <c r="S25" s="514">
        <v>0</v>
      </c>
      <c r="T25" s="515">
        <v>218997180.72999999</v>
      </c>
      <c r="U25" s="514">
        <v>0</v>
      </c>
      <c r="V25" s="514">
        <v>0</v>
      </c>
      <c r="W25" s="514">
        <v>0</v>
      </c>
      <c r="X25" s="514">
        <v>0</v>
      </c>
      <c r="Y25" s="514">
        <v>0</v>
      </c>
      <c r="Z25" s="514">
        <v>3079321.18</v>
      </c>
      <c r="AA25" s="514">
        <v>0</v>
      </c>
      <c r="AB25" s="514">
        <v>0</v>
      </c>
      <c r="AC25" s="514">
        <v>0</v>
      </c>
      <c r="AD25" s="514">
        <v>97335907.460000008</v>
      </c>
      <c r="AE25" s="514">
        <v>0</v>
      </c>
      <c r="AF25" s="514">
        <v>0</v>
      </c>
      <c r="AG25" s="514">
        <v>0</v>
      </c>
      <c r="AH25" s="571">
        <v>-1994498.34</v>
      </c>
      <c r="AI25" s="514">
        <v>0</v>
      </c>
      <c r="AJ25" s="514">
        <v>0</v>
      </c>
      <c r="AK25" s="571">
        <v>-145729879.56999999</v>
      </c>
      <c r="AL25" s="514">
        <v>0</v>
      </c>
      <c r="AM25" s="514">
        <v>0</v>
      </c>
      <c r="AN25" s="514">
        <v>-1129483.53</v>
      </c>
      <c r="AO25" s="514">
        <v>0</v>
      </c>
      <c r="AP25" s="514">
        <v>0</v>
      </c>
      <c r="AQ25" s="514">
        <v>-41518257.490000002</v>
      </c>
      <c r="AR25" s="514">
        <v>0</v>
      </c>
      <c r="AS25" s="514">
        <v>0</v>
      </c>
    </row>
    <row r="26" spans="1:45" s="513" customFormat="1" x14ac:dyDescent="0.3">
      <c r="A26" s="518" t="s">
        <v>413</v>
      </c>
      <c r="B26" s="605" t="s">
        <v>455</v>
      </c>
      <c r="C26" s="519">
        <v>41900</v>
      </c>
      <c r="D26" s="519" t="s">
        <v>415</v>
      </c>
      <c r="E26" s="519" t="s">
        <v>419</v>
      </c>
      <c r="F26" s="518" t="s">
        <v>456</v>
      </c>
      <c r="G26" s="624" t="s">
        <v>1182</v>
      </c>
      <c r="H26" s="606"/>
      <c r="I26" s="514">
        <v>0</v>
      </c>
      <c r="J26" s="514">
        <v>0</v>
      </c>
      <c r="K26" s="514">
        <v>0</v>
      </c>
      <c r="L26" s="514">
        <v>0</v>
      </c>
      <c r="M26" s="514">
        <v>0</v>
      </c>
      <c r="N26" s="514">
        <v>0</v>
      </c>
      <c r="O26" s="514">
        <v>0</v>
      </c>
      <c r="P26" s="514">
        <v>0</v>
      </c>
      <c r="Q26" s="514">
        <v>0</v>
      </c>
      <c r="R26" s="514">
        <v>0</v>
      </c>
      <c r="S26" s="514">
        <v>0</v>
      </c>
      <c r="T26" s="514">
        <v>0</v>
      </c>
      <c r="U26" s="514">
        <v>0</v>
      </c>
      <c r="V26" s="514">
        <v>0</v>
      </c>
      <c r="W26" s="514">
        <v>0</v>
      </c>
      <c r="X26" s="514">
        <v>0</v>
      </c>
      <c r="Y26" s="514"/>
      <c r="Z26" s="514"/>
      <c r="AA26" s="514"/>
      <c r="AB26" s="514"/>
      <c r="AC26" s="514"/>
      <c r="AD26" s="514"/>
      <c r="AE26" s="514">
        <v>0</v>
      </c>
      <c r="AF26" s="514">
        <v>0</v>
      </c>
      <c r="AG26" s="514">
        <v>0</v>
      </c>
      <c r="AH26" s="514">
        <v>0</v>
      </c>
      <c r="AI26" s="514">
        <v>0</v>
      </c>
      <c r="AJ26" s="514">
        <v>0</v>
      </c>
      <c r="AK26" s="514">
        <v>0</v>
      </c>
      <c r="AL26" s="514">
        <v>0</v>
      </c>
      <c r="AM26" s="514">
        <v>0</v>
      </c>
      <c r="AN26" s="515"/>
      <c r="AO26" s="515"/>
      <c r="AP26" s="515"/>
      <c r="AQ26" s="515"/>
      <c r="AR26" s="515"/>
      <c r="AS26" s="515">
        <v>0</v>
      </c>
    </row>
    <row r="27" spans="1:45" x14ac:dyDescent="0.3">
      <c r="A27" s="207" t="s">
        <v>413</v>
      </c>
      <c r="B27" s="207" t="s">
        <v>457</v>
      </c>
      <c r="C27" s="208">
        <v>42000</v>
      </c>
      <c r="D27" s="208" t="s">
        <v>415</v>
      </c>
      <c r="E27" s="208" t="s">
        <v>416</v>
      </c>
      <c r="F27" s="207" t="s">
        <v>458</v>
      </c>
      <c r="G27" s="207" t="s">
        <v>459</v>
      </c>
      <c r="H27" s="603"/>
      <c r="I27" s="209">
        <v>295106.40999999997</v>
      </c>
      <c r="J27" s="209">
        <v>0</v>
      </c>
      <c r="K27" s="209">
        <v>295106.40999999997</v>
      </c>
      <c r="L27" s="210">
        <v>0</v>
      </c>
      <c r="M27" s="210">
        <v>0</v>
      </c>
      <c r="N27" s="210">
        <v>0</v>
      </c>
      <c r="O27" s="210">
        <v>0</v>
      </c>
      <c r="P27" s="210">
        <v>0</v>
      </c>
      <c r="Q27" s="210">
        <v>0</v>
      </c>
      <c r="R27" s="210">
        <v>0</v>
      </c>
      <c r="S27" s="210">
        <v>0</v>
      </c>
      <c r="T27" s="210">
        <v>0</v>
      </c>
      <c r="U27" s="210">
        <v>0</v>
      </c>
      <c r="V27" s="210">
        <v>0</v>
      </c>
      <c r="W27" s="210">
        <v>0</v>
      </c>
      <c r="X27" s="210">
        <v>0</v>
      </c>
      <c r="Y27" s="210">
        <v>0</v>
      </c>
      <c r="Z27" s="210">
        <v>0</v>
      </c>
      <c r="AA27" s="210">
        <v>0</v>
      </c>
      <c r="AB27" s="210">
        <v>0</v>
      </c>
      <c r="AC27" s="210">
        <v>0</v>
      </c>
      <c r="AD27" s="210">
        <v>0</v>
      </c>
      <c r="AE27" s="210">
        <v>0</v>
      </c>
      <c r="AF27" s="210">
        <v>0</v>
      </c>
      <c r="AG27" s="210">
        <v>0</v>
      </c>
      <c r="AH27" s="210">
        <v>0</v>
      </c>
      <c r="AI27" s="210">
        <v>0</v>
      </c>
      <c r="AJ27" s="210">
        <v>0</v>
      </c>
      <c r="AK27" s="210">
        <v>0</v>
      </c>
      <c r="AL27" s="210">
        <v>0</v>
      </c>
      <c r="AM27" s="210">
        <v>0</v>
      </c>
      <c r="AN27" s="210">
        <v>0</v>
      </c>
      <c r="AO27" s="210">
        <v>0</v>
      </c>
      <c r="AP27" s="210">
        <v>0</v>
      </c>
      <c r="AQ27" s="210">
        <v>0</v>
      </c>
      <c r="AR27" s="210">
        <v>0</v>
      </c>
      <c r="AS27" s="210">
        <v>0</v>
      </c>
    </row>
    <row r="28" spans="1:45" x14ac:dyDescent="0.3">
      <c r="A28" s="328" t="s">
        <v>413</v>
      </c>
      <c r="B28" s="328" t="s">
        <v>457</v>
      </c>
      <c r="C28" s="75">
        <v>42000</v>
      </c>
      <c r="D28" s="75" t="s">
        <v>415</v>
      </c>
      <c r="E28" s="75" t="s">
        <v>419</v>
      </c>
      <c r="F28" s="328" t="s">
        <v>458</v>
      </c>
      <c r="G28" s="207" t="s">
        <v>460</v>
      </c>
      <c r="H28" s="598"/>
      <c r="I28" s="327">
        <v>115128244.19000012</v>
      </c>
      <c r="J28" s="209">
        <v>99292258.300000012</v>
      </c>
      <c r="K28" s="327">
        <v>15835985.890000105</v>
      </c>
      <c r="L28" s="210">
        <v>6563999.7700000014</v>
      </c>
      <c r="M28" s="210">
        <v>12239723.49</v>
      </c>
      <c r="N28" s="210">
        <v>299020</v>
      </c>
      <c r="O28" s="210">
        <v>0</v>
      </c>
      <c r="P28" s="210">
        <v>131523253.21000001</v>
      </c>
      <c r="Q28" s="210">
        <v>0</v>
      </c>
      <c r="R28" s="210">
        <v>0</v>
      </c>
      <c r="S28" s="210">
        <v>0</v>
      </c>
      <c r="T28" s="210">
        <v>0</v>
      </c>
      <c r="U28" s="210">
        <v>0</v>
      </c>
      <c r="V28" s="210">
        <v>0</v>
      </c>
      <c r="W28" s="210">
        <v>92767415.760000005</v>
      </c>
      <c r="X28" s="210">
        <v>1.9895200000000002E-12</v>
      </c>
      <c r="Y28" s="361"/>
      <c r="Z28" s="361"/>
      <c r="AA28" s="361"/>
      <c r="AB28" s="361"/>
      <c r="AC28" s="361"/>
      <c r="AD28" s="361"/>
      <c r="AE28" s="210">
        <v>-5428302</v>
      </c>
      <c r="AF28" s="210">
        <v>-197445.23999999996</v>
      </c>
      <c r="AG28" s="210">
        <v>0</v>
      </c>
      <c r="AH28" s="210">
        <v>-115391575.0599999</v>
      </c>
      <c r="AI28" s="210">
        <v>0</v>
      </c>
      <c r="AJ28" s="210">
        <v>0</v>
      </c>
      <c r="AK28" s="210">
        <v>0</v>
      </c>
      <c r="AL28" s="210">
        <v>0</v>
      </c>
      <c r="AM28" s="210">
        <v>0</v>
      </c>
      <c r="AN28" s="361"/>
      <c r="AO28" s="361"/>
      <c r="AP28" s="361"/>
      <c r="AQ28" s="361"/>
      <c r="AR28" s="361"/>
      <c r="AS28" s="329">
        <v>0</v>
      </c>
    </row>
    <row r="29" spans="1:45" x14ac:dyDescent="0.3">
      <c r="A29" s="207" t="s">
        <v>413</v>
      </c>
      <c r="B29" s="207" t="s">
        <v>461</v>
      </c>
      <c r="C29" s="208">
        <v>42200</v>
      </c>
      <c r="D29" s="208" t="s">
        <v>415</v>
      </c>
      <c r="E29" s="208" t="s">
        <v>416</v>
      </c>
      <c r="F29" s="207" t="s">
        <v>462</v>
      </c>
      <c r="G29" s="207" t="s">
        <v>463</v>
      </c>
      <c r="H29" s="603"/>
      <c r="I29" s="209">
        <v>4387843.169999999</v>
      </c>
      <c r="J29" s="209">
        <v>0</v>
      </c>
      <c r="K29" s="209">
        <v>4387843.169999999</v>
      </c>
      <c r="L29" s="210">
        <v>0</v>
      </c>
      <c r="M29" s="210">
        <v>1805602</v>
      </c>
      <c r="N29" s="210">
        <v>0</v>
      </c>
      <c r="O29" s="210">
        <v>0</v>
      </c>
      <c r="P29" s="210">
        <v>0</v>
      </c>
      <c r="Q29" s="210">
        <v>0</v>
      </c>
      <c r="R29" s="210">
        <v>0</v>
      </c>
      <c r="S29" s="210">
        <v>0</v>
      </c>
      <c r="T29" s="210">
        <v>0</v>
      </c>
      <c r="U29" s="210">
        <v>0</v>
      </c>
      <c r="V29" s="210">
        <v>0</v>
      </c>
      <c r="W29" s="210">
        <v>0</v>
      </c>
      <c r="X29" s="210">
        <v>0</v>
      </c>
      <c r="Y29" s="210">
        <v>0</v>
      </c>
      <c r="Z29" s="210">
        <v>0</v>
      </c>
      <c r="AA29" s="210">
        <v>0</v>
      </c>
      <c r="AB29" s="210">
        <v>0</v>
      </c>
      <c r="AC29" s="210">
        <v>0</v>
      </c>
      <c r="AD29" s="210">
        <v>0</v>
      </c>
      <c r="AE29" s="210">
        <v>-90280.1</v>
      </c>
      <c r="AF29" s="210">
        <v>0</v>
      </c>
      <c r="AG29" s="210">
        <v>0</v>
      </c>
      <c r="AH29" s="210">
        <v>-4.6566128730773926E-10</v>
      </c>
      <c r="AI29" s="210">
        <v>0</v>
      </c>
      <c r="AJ29" s="210">
        <v>0</v>
      </c>
      <c r="AK29" s="210">
        <v>0</v>
      </c>
      <c r="AL29" s="210">
        <v>0</v>
      </c>
      <c r="AM29" s="210">
        <v>0</v>
      </c>
      <c r="AN29" s="210">
        <v>0</v>
      </c>
      <c r="AO29" s="210">
        <v>0</v>
      </c>
      <c r="AP29" s="210">
        <v>0</v>
      </c>
      <c r="AQ29" s="210">
        <v>0</v>
      </c>
      <c r="AR29" s="210">
        <v>0</v>
      </c>
      <c r="AS29" s="210">
        <v>0</v>
      </c>
    </row>
    <row r="30" spans="1:45" x14ac:dyDescent="0.3">
      <c r="A30" s="328" t="s">
        <v>413</v>
      </c>
      <c r="B30" s="328" t="s">
        <v>461</v>
      </c>
      <c r="C30" s="75">
        <v>42200</v>
      </c>
      <c r="D30" s="75" t="s">
        <v>415</v>
      </c>
      <c r="E30" s="75" t="s">
        <v>419</v>
      </c>
      <c r="F30" s="328" t="s">
        <v>462</v>
      </c>
      <c r="G30" s="207" t="s">
        <v>464</v>
      </c>
      <c r="H30" s="598"/>
      <c r="I30" s="327">
        <v>0</v>
      </c>
      <c r="J30" s="209">
        <v>0</v>
      </c>
      <c r="K30" s="327">
        <v>0</v>
      </c>
      <c r="L30" s="210">
        <v>0</v>
      </c>
      <c r="M30" s="210">
        <v>0</v>
      </c>
      <c r="N30" s="210">
        <v>0</v>
      </c>
      <c r="O30" s="210">
        <v>0</v>
      </c>
      <c r="P30" s="210">
        <v>6175524.1699999999</v>
      </c>
      <c r="Q30" s="210">
        <v>0</v>
      </c>
      <c r="R30" s="210">
        <v>0</v>
      </c>
      <c r="S30" s="210">
        <v>0</v>
      </c>
      <c r="T30" s="210">
        <v>0</v>
      </c>
      <c r="U30" s="210">
        <v>0</v>
      </c>
      <c r="V30" s="210">
        <v>0</v>
      </c>
      <c r="W30" s="210">
        <v>0</v>
      </c>
      <c r="X30" s="210">
        <v>0</v>
      </c>
      <c r="Y30" s="361"/>
      <c r="Z30" s="361"/>
      <c r="AA30" s="361"/>
      <c r="AB30" s="361"/>
      <c r="AC30" s="361"/>
      <c r="AD30" s="361"/>
      <c r="AE30" s="210">
        <v>0</v>
      </c>
      <c r="AF30" s="210">
        <v>0</v>
      </c>
      <c r="AG30" s="210">
        <v>0</v>
      </c>
      <c r="AH30" s="210">
        <v>-3883941.74</v>
      </c>
      <c r="AI30" s="210">
        <v>0</v>
      </c>
      <c r="AJ30" s="210">
        <v>0</v>
      </c>
      <c r="AK30" s="210">
        <v>0</v>
      </c>
      <c r="AL30" s="210">
        <v>0</v>
      </c>
      <c r="AM30" s="210">
        <v>0</v>
      </c>
      <c r="AN30" s="361"/>
      <c r="AO30" s="361"/>
      <c r="AP30" s="361"/>
      <c r="AQ30" s="361"/>
      <c r="AR30" s="361"/>
      <c r="AS30" s="329">
        <v>0</v>
      </c>
    </row>
    <row r="31" spans="1:45" x14ac:dyDescent="0.3">
      <c r="A31" s="207" t="s">
        <v>413</v>
      </c>
      <c r="B31" s="207" t="s">
        <v>465</v>
      </c>
      <c r="C31" s="208">
        <v>42700</v>
      </c>
      <c r="D31" s="208" t="s">
        <v>415</v>
      </c>
      <c r="E31" s="208" t="s">
        <v>416</v>
      </c>
      <c r="F31" s="207" t="s">
        <v>466</v>
      </c>
      <c r="G31" s="207" t="s">
        <v>467</v>
      </c>
      <c r="H31" s="603"/>
      <c r="I31" s="209">
        <v>98014650.280000031</v>
      </c>
      <c r="J31" s="209">
        <v>0</v>
      </c>
      <c r="K31" s="209">
        <v>98014650.280000031</v>
      </c>
      <c r="L31" s="210">
        <v>0</v>
      </c>
      <c r="M31" s="210">
        <v>0</v>
      </c>
      <c r="N31" s="210">
        <v>0</v>
      </c>
      <c r="O31" s="210">
        <v>0</v>
      </c>
      <c r="P31" s="210">
        <v>0</v>
      </c>
      <c r="Q31" s="210">
        <v>0</v>
      </c>
      <c r="R31" s="210">
        <v>0</v>
      </c>
      <c r="S31" s="210">
        <v>0</v>
      </c>
      <c r="T31" s="210">
        <v>4644248.04</v>
      </c>
      <c r="U31" s="210">
        <v>0</v>
      </c>
      <c r="V31" s="210">
        <v>0</v>
      </c>
      <c r="W31" s="210">
        <v>0</v>
      </c>
      <c r="X31" s="210">
        <v>0</v>
      </c>
      <c r="Y31" s="210">
        <v>0</v>
      </c>
      <c r="Z31" s="210">
        <v>0</v>
      </c>
      <c r="AA31" s="210">
        <v>0</v>
      </c>
      <c r="AB31" s="210">
        <v>0</v>
      </c>
      <c r="AC31" s="210">
        <v>0</v>
      </c>
      <c r="AD31" s="210">
        <v>0</v>
      </c>
      <c r="AE31" s="210">
        <v>0</v>
      </c>
      <c r="AF31" s="210">
        <v>0</v>
      </c>
      <c r="AG31" s="210">
        <v>0</v>
      </c>
      <c r="AH31" s="210">
        <v>0</v>
      </c>
      <c r="AI31" s="210">
        <v>0</v>
      </c>
      <c r="AJ31" s="210">
        <v>0</v>
      </c>
      <c r="AK31" s="210">
        <v>-4644248.0400000056</v>
      </c>
      <c r="AL31" s="210">
        <v>0</v>
      </c>
      <c r="AM31" s="210">
        <v>0</v>
      </c>
      <c r="AN31" s="210">
        <v>0</v>
      </c>
      <c r="AO31" s="210">
        <v>0</v>
      </c>
      <c r="AP31" s="210">
        <v>0</v>
      </c>
      <c r="AQ31" s="210">
        <v>0</v>
      </c>
      <c r="AR31" s="210">
        <v>0</v>
      </c>
      <c r="AS31" s="210">
        <v>0</v>
      </c>
    </row>
    <row r="32" spans="1:45" x14ac:dyDescent="0.3">
      <c r="A32" s="328" t="s">
        <v>413</v>
      </c>
      <c r="B32" s="328" t="s">
        <v>465</v>
      </c>
      <c r="C32" s="75">
        <v>42700</v>
      </c>
      <c r="D32" s="75" t="s">
        <v>415</v>
      </c>
      <c r="E32" s="75" t="s">
        <v>419</v>
      </c>
      <c r="F32" s="328" t="s">
        <v>466</v>
      </c>
      <c r="G32" s="207" t="s">
        <v>468</v>
      </c>
      <c r="H32" s="598"/>
      <c r="I32" s="327">
        <v>42097404.709999949</v>
      </c>
      <c r="J32" s="209">
        <v>797143</v>
      </c>
      <c r="K32" s="327">
        <v>41300261.709999949</v>
      </c>
      <c r="L32" s="210">
        <v>793500</v>
      </c>
      <c r="M32" s="210">
        <v>42827752.279999979</v>
      </c>
      <c r="N32" s="210">
        <v>1570</v>
      </c>
      <c r="O32" s="210">
        <v>0</v>
      </c>
      <c r="P32" s="210">
        <v>20345739.249999996</v>
      </c>
      <c r="Q32" s="210">
        <v>0</v>
      </c>
      <c r="R32" s="210">
        <v>0</v>
      </c>
      <c r="S32" s="210">
        <v>0</v>
      </c>
      <c r="T32" s="210">
        <v>112628388.38</v>
      </c>
      <c r="U32" s="210">
        <v>0</v>
      </c>
      <c r="V32" s="210">
        <v>0</v>
      </c>
      <c r="W32" s="210">
        <v>0</v>
      </c>
      <c r="X32" s="210">
        <v>-4.3655749999999997E-11</v>
      </c>
      <c r="Y32" s="361"/>
      <c r="Z32" s="361"/>
      <c r="AA32" s="361"/>
      <c r="AB32" s="361"/>
      <c r="AC32" s="361"/>
      <c r="AD32" s="361"/>
      <c r="AE32" s="210">
        <v>-8384054.3899999978</v>
      </c>
      <c r="AF32" s="210">
        <v>-1543.8300000000004</v>
      </c>
      <c r="AG32" s="210">
        <v>0</v>
      </c>
      <c r="AH32" s="210">
        <v>-18483361.370000023</v>
      </c>
      <c r="AI32" s="210">
        <v>0</v>
      </c>
      <c r="AJ32" s="210">
        <v>0</v>
      </c>
      <c r="AK32" s="210">
        <v>-109989608.52000001</v>
      </c>
      <c r="AL32" s="210">
        <v>0</v>
      </c>
      <c r="AM32" s="210">
        <v>0</v>
      </c>
      <c r="AN32" s="361"/>
      <c r="AO32" s="361"/>
      <c r="AP32" s="361"/>
      <c r="AQ32" s="361"/>
      <c r="AR32" s="361"/>
      <c r="AS32" s="329">
        <v>0</v>
      </c>
    </row>
    <row r="33" spans="1:45" x14ac:dyDescent="0.3">
      <c r="A33" s="207" t="s">
        <v>413</v>
      </c>
      <c r="B33" s="207" t="s">
        <v>469</v>
      </c>
      <c r="C33" s="208">
        <v>42800</v>
      </c>
      <c r="D33" s="208" t="s">
        <v>415</v>
      </c>
      <c r="E33" s="208" t="s">
        <v>416</v>
      </c>
      <c r="F33" s="207" t="s">
        <v>470</v>
      </c>
      <c r="G33" s="207" t="s">
        <v>471</v>
      </c>
      <c r="H33" s="603"/>
      <c r="I33" s="209">
        <v>7225026.3100000005</v>
      </c>
      <c r="J33" s="209">
        <v>0</v>
      </c>
      <c r="K33" s="209">
        <v>7225026.3100000005</v>
      </c>
      <c r="L33" s="210">
        <v>0</v>
      </c>
      <c r="M33" s="210">
        <v>0</v>
      </c>
      <c r="N33" s="210">
        <v>0</v>
      </c>
      <c r="O33" s="210">
        <v>0</v>
      </c>
      <c r="P33" s="210">
        <v>0</v>
      </c>
      <c r="Q33" s="210">
        <v>0</v>
      </c>
      <c r="R33" s="210">
        <v>0</v>
      </c>
      <c r="S33" s="210">
        <v>0</v>
      </c>
      <c r="T33" s="210">
        <v>0</v>
      </c>
      <c r="U33" s="210">
        <v>0</v>
      </c>
      <c r="V33" s="210">
        <v>0</v>
      </c>
      <c r="W33" s="210">
        <v>0</v>
      </c>
      <c r="X33" s="210">
        <v>0</v>
      </c>
      <c r="Y33" s="210">
        <v>0</v>
      </c>
      <c r="Z33" s="210">
        <v>0</v>
      </c>
      <c r="AA33" s="210">
        <v>0</v>
      </c>
      <c r="AB33" s="210">
        <v>0</v>
      </c>
      <c r="AC33" s="210">
        <v>0</v>
      </c>
      <c r="AD33" s="210">
        <v>0</v>
      </c>
      <c r="AE33" s="210">
        <v>0</v>
      </c>
      <c r="AF33" s="210">
        <v>0</v>
      </c>
      <c r="AG33" s="210">
        <v>0</v>
      </c>
      <c r="AH33" s="210">
        <v>0</v>
      </c>
      <c r="AI33" s="210">
        <v>0</v>
      </c>
      <c r="AJ33" s="210">
        <v>0</v>
      </c>
      <c r="AK33" s="210">
        <v>0</v>
      </c>
      <c r="AL33" s="210">
        <v>0</v>
      </c>
      <c r="AM33" s="210">
        <v>0</v>
      </c>
      <c r="AN33" s="210">
        <v>0</v>
      </c>
      <c r="AO33" s="210">
        <v>0</v>
      </c>
      <c r="AP33" s="210">
        <v>0</v>
      </c>
      <c r="AQ33" s="210">
        <v>0</v>
      </c>
      <c r="AR33" s="210">
        <v>0</v>
      </c>
      <c r="AS33" s="210">
        <v>0</v>
      </c>
    </row>
    <row r="34" spans="1:45" x14ac:dyDescent="0.3">
      <c r="A34" s="328" t="s">
        <v>413</v>
      </c>
      <c r="B34" s="328" t="s">
        <v>469</v>
      </c>
      <c r="C34" s="75">
        <v>42800</v>
      </c>
      <c r="D34" s="75" t="s">
        <v>415</v>
      </c>
      <c r="E34" s="75" t="s">
        <v>419</v>
      </c>
      <c r="F34" s="328" t="s">
        <v>470</v>
      </c>
      <c r="G34" s="207" t="s">
        <v>472</v>
      </c>
      <c r="H34" s="598"/>
      <c r="I34" s="327">
        <v>23438749.900000002</v>
      </c>
      <c r="J34" s="209">
        <v>23438632.940000001</v>
      </c>
      <c r="K34" s="327">
        <v>116.96000000042841</v>
      </c>
      <c r="L34" s="210">
        <v>0</v>
      </c>
      <c r="M34" s="210">
        <v>0</v>
      </c>
      <c r="N34" s="210">
        <v>0</v>
      </c>
      <c r="O34" s="210">
        <v>0</v>
      </c>
      <c r="P34" s="210">
        <v>2131732.33</v>
      </c>
      <c r="Q34" s="210">
        <v>0</v>
      </c>
      <c r="R34" s="210">
        <v>0</v>
      </c>
      <c r="S34" s="210">
        <v>0</v>
      </c>
      <c r="T34" s="210">
        <v>0</v>
      </c>
      <c r="U34" s="210">
        <v>0</v>
      </c>
      <c r="V34" s="210">
        <v>0</v>
      </c>
      <c r="W34" s="210">
        <v>0</v>
      </c>
      <c r="X34" s="210">
        <v>23438632.940000001</v>
      </c>
      <c r="Y34" s="361"/>
      <c r="Z34" s="361"/>
      <c r="AA34" s="361"/>
      <c r="AB34" s="361"/>
      <c r="AC34" s="361"/>
      <c r="AD34" s="361"/>
      <c r="AE34" s="210">
        <v>0</v>
      </c>
      <c r="AF34" s="210">
        <v>0</v>
      </c>
      <c r="AG34" s="210">
        <v>0</v>
      </c>
      <c r="AH34" s="210">
        <v>-2131615.3699999996</v>
      </c>
      <c r="AI34" s="210">
        <v>0</v>
      </c>
      <c r="AJ34" s="210">
        <v>0</v>
      </c>
      <c r="AK34" s="210">
        <v>0</v>
      </c>
      <c r="AL34" s="210">
        <v>0</v>
      </c>
      <c r="AM34" s="210">
        <v>0</v>
      </c>
      <c r="AN34" s="361"/>
      <c r="AO34" s="361"/>
      <c r="AP34" s="361"/>
      <c r="AQ34" s="361"/>
      <c r="AR34" s="361"/>
      <c r="AS34" s="329">
        <v>0</v>
      </c>
    </row>
    <row r="35" spans="1:45" x14ac:dyDescent="0.3">
      <c r="A35" s="207" t="s">
        <v>413</v>
      </c>
      <c r="B35" s="207" t="s">
        <v>473</v>
      </c>
      <c r="C35" s="208">
        <v>42900</v>
      </c>
      <c r="D35" s="208" t="s">
        <v>415</v>
      </c>
      <c r="E35" s="208" t="s">
        <v>416</v>
      </c>
      <c r="F35" s="207" t="s">
        <v>474</v>
      </c>
      <c r="G35" s="207" t="s">
        <v>475</v>
      </c>
      <c r="H35" s="603"/>
      <c r="I35" s="209">
        <v>620980180.55999994</v>
      </c>
      <c r="J35" s="209">
        <v>137956977.31</v>
      </c>
      <c r="K35" s="209">
        <v>483023203.24999988</v>
      </c>
      <c r="L35" s="210">
        <v>137937977.31</v>
      </c>
      <c r="M35" s="210">
        <v>920790811.03999996</v>
      </c>
      <c r="N35" s="210">
        <v>0</v>
      </c>
      <c r="O35" s="210">
        <v>0</v>
      </c>
      <c r="P35" s="210">
        <v>0</v>
      </c>
      <c r="Q35" s="210">
        <v>0</v>
      </c>
      <c r="R35" s="210">
        <v>0</v>
      </c>
      <c r="S35" s="210">
        <v>0</v>
      </c>
      <c r="T35" s="210">
        <v>0</v>
      </c>
      <c r="U35" s="210">
        <v>0</v>
      </c>
      <c r="V35" s="210">
        <v>0</v>
      </c>
      <c r="W35" s="210">
        <v>0</v>
      </c>
      <c r="X35" s="210">
        <v>0</v>
      </c>
      <c r="Y35" s="210">
        <v>0</v>
      </c>
      <c r="Z35" s="210">
        <v>0</v>
      </c>
      <c r="AA35" s="210">
        <v>0</v>
      </c>
      <c r="AB35" s="210">
        <v>0</v>
      </c>
      <c r="AC35" s="210">
        <v>0</v>
      </c>
      <c r="AD35" s="210">
        <v>0</v>
      </c>
      <c r="AE35" s="210">
        <v>-465679652.14000005</v>
      </c>
      <c r="AF35" s="210">
        <v>0</v>
      </c>
      <c r="AG35" s="210">
        <v>0</v>
      </c>
      <c r="AH35" s="210">
        <v>0</v>
      </c>
      <c r="AI35" s="210">
        <v>0</v>
      </c>
      <c r="AJ35" s="210">
        <v>0</v>
      </c>
      <c r="AK35" s="210">
        <v>0</v>
      </c>
      <c r="AL35" s="210">
        <v>0</v>
      </c>
      <c r="AM35" s="210">
        <v>0</v>
      </c>
      <c r="AN35" s="210">
        <v>0</v>
      </c>
      <c r="AO35" s="210">
        <v>0</v>
      </c>
      <c r="AP35" s="210">
        <v>0</v>
      </c>
      <c r="AQ35" s="210">
        <v>0</v>
      </c>
      <c r="AR35" s="210">
        <v>0</v>
      </c>
      <c r="AS35" s="210">
        <v>0</v>
      </c>
    </row>
    <row r="36" spans="1:45" x14ac:dyDescent="0.3">
      <c r="A36" s="328" t="s">
        <v>413</v>
      </c>
      <c r="B36" s="328" t="s">
        <v>473</v>
      </c>
      <c r="C36" s="75">
        <v>42900</v>
      </c>
      <c r="D36" s="75" t="s">
        <v>415</v>
      </c>
      <c r="E36" s="75" t="s">
        <v>419</v>
      </c>
      <c r="F36" s="328" t="s">
        <v>474</v>
      </c>
      <c r="G36" s="207" t="s">
        <v>476</v>
      </c>
      <c r="H36" s="598"/>
      <c r="I36" s="327">
        <v>0</v>
      </c>
      <c r="J36" s="209">
        <v>0</v>
      </c>
      <c r="K36" s="327">
        <v>0</v>
      </c>
      <c r="L36" s="210">
        <v>0</v>
      </c>
      <c r="M36" s="210">
        <v>0</v>
      </c>
      <c r="N36" s="210">
        <v>0</v>
      </c>
      <c r="O36" s="210">
        <v>0</v>
      </c>
      <c r="P36" s="210">
        <v>1179022.94</v>
      </c>
      <c r="Q36" s="210">
        <v>0</v>
      </c>
      <c r="R36" s="210">
        <v>0</v>
      </c>
      <c r="S36" s="210">
        <v>19000</v>
      </c>
      <c r="T36" s="210">
        <v>0</v>
      </c>
      <c r="U36" s="210">
        <v>0</v>
      </c>
      <c r="V36" s="210">
        <v>0</v>
      </c>
      <c r="W36" s="210">
        <v>0</v>
      </c>
      <c r="X36" s="210">
        <v>0</v>
      </c>
      <c r="Y36" s="361"/>
      <c r="Z36" s="361"/>
      <c r="AA36" s="361"/>
      <c r="AB36" s="361"/>
      <c r="AC36" s="361"/>
      <c r="AD36" s="361"/>
      <c r="AE36" s="210">
        <v>0</v>
      </c>
      <c r="AF36" s="210">
        <v>0</v>
      </c>
      <c r="AG36" s="210">
        <v>0</v>
      </c>
      <c r="AH36" s="210">
        <v>-963073.10000000009</v>
      </c>
      <c r="AI36" s="210">
        <v>0</v>
      </c>
      <c r="AJ36" s="210">
        <v>0</v>
      </c>
      <c r="AK36" s="210">
        <v>0</v>
      </c>
      <c r="AL36" s="210">
        <v>0</v>
      </c>
      <c r="AM36" s="210">
        <v>0</v>
      </c>
      <c r="AN36" s="361"/>
      <c r="AO36" s="361"/>
      <c r="AP36" s="361"/>
      <c r="AQ36" s="361"/>
      <c r="AR36" s="361"/>
      <c r="AS36" s="329">
        <v>0</v>
      </c>
    </row>
    <row r="37" spans="1:45" x14ac:dyDescent="0.3">
      <c r="A37" s="207" t="s">
        <v>413</v>
      </c>
      <c r="B37" s="207" t="s">
        <v>477</v>
      </c>
      <c r="C37" s="208">
        <v>43100</v>
      </c>
      <c r="D37" s="208" t="s">
        <v>415</v>
      </c>
      <c r="E37" s="208" t="s">
        <v>416</v>
      </c>
      <c r="F37" s="207" t="s">
        <v>478</v>
      </c>
      <c r="G37" s="207" t="s">
        <v>479</v>
      </c>
      <c r="H37" s="603"/>
      <c r="I37" s="209">
        <v>0</v>
      </c>
      <c r="J37" s="209">
        <v>0</v>
      </c>
      <c r="K37" s="209">
        <v>0</v>
      </c>
      <c r="L37" s="210">
        <v>0</v>
      </c>
      <c r="M37" s="210">
        <v>0</v>
      </c>
      <c r="N37" s="210">
        <v>0</v>
      </c>
      <c r="O37" s="210">
        <v>0</v>
      </c>
      <c r="P37" s="210">
        <v>0</v>
      </c>
      <c r="Q37" s="210">
        <v>0</v>
      </c>
      <c r="R37" s="210">
        <v>0</v>
      </c>
      <c r="S37" s="210">
        <v>0</v>
      </c>
      <c r="T37" s="210">
        <v>0</v>
      </c>
      <c r="U37" s="210">
        <v>0</v>
      </c>
      <c r="V37" s="210">
        <v>0</v>
      </c>
      <c r="W37" s="210">
        <v>0</v>
      </c>
      <c r="X37" s="210">
        <v>0</v>
      </c>
      <c r="Y37" s="210">
        <v>0</v>
      </c>
      <c r="Z37" s="210">
        <v>0</v>
      </c>
      <c r="AA37" s="210">
        <v>0</v>
      </c>
      <c r="AB37" s="210">
        <v>0</v>
      </c>
      <c r="AC37" s="210">
        <v>0</v>
      </c>
      <c r="AD37" s="210">
        <v>0</v>
      </c>
      <c r="AE37" s="210">
        <v>0</v>
      </c>
      <c r="AF37" s="210">
        <v>0</v>
      </c>
      <c r="AG37" s="210">
        <v>0</v>
      </c>
      <c r="AH37" s="210">
        <v>0</v>
      </c>
      <c r="AI37" s="210">
        <v>0</v>
      </c>
      <c r="AJ37" s="210">
        <v>0</v>
      </c>
      <c r="AK37" s="210">
        <v>0</v>
      </c>
      <c r="AL37" s="210">
        <v>0</v>
      </c>
      <c r="AM37" s="210">
        <v>0</v>
      </c>
      <c r="AN37" s="210">
        <v>0</v>
      </c>
      <c r="AO37" s="210">
        <v>0</v>
      </c>
      <c r="AP37" s="210">
        <v>0</v>
      </c>
      <c r="AQ37" s="210">
        <v>0</v>
      </c>
      <c r="AR37" s="210">
        <v>0</v>
      </c>
      <c r="AS37" s="210">
        <v>0</v>
      </c>
    </row>
    <row r="38" spans="1:45" x14ac:dyDescent="0.3">
      <c r="A38" s="328" t="s">
        <v>413</v>
      </c>
      <c r="B38" s="328" t="s">
        <v>477</v>
      </c>
      <c r="C38" s="75">
        <v>43100</v>
      </c>
      <c r="D38" s="75" t="s">
        <v>415</v>
      </c>
      <c r="E38" s="75" t="s">
        <v>419</v>
      </c>
      <c r="F38" s="328" t="s">
        <v>478</v>
      </c>
      <c r="G38" s="207" t="s">
        <v>480</v>
      </c>
      <c r="H38" s="598"/>
      <c r="I38" s="327">
        <v>0</v>
      </c>
      <c r="J38" s="209">
        <v>0</v>
      </c>
      <c r="K38" s="327">
        <v>0</v>
      </c>
      <c r="L38" s="210">
        <v>0</v>
      </c>
      <c r="M38" s="210">
        <v>0</v>
      </c>
      <c r="N38" s="210">
        <v>0</v>
      </c>
      <c r="O38" s="210">
        <v>0</v>
      </c>
      <c r="P38" s="210">
        <v>0</v>
      </c>
      <c r="Q38" s="210">
        <v>0</v>
      </c>
      <c r="R38" s="210">
        <v>0</v>
      </c>
      <c r="S38" s="210">
        <v>0</v>
      </c>
      <c r="T38" s="210">
        <v>0</v>
      </c>
      <c r="U38" s="210">
        <v>0</v>
      </c>
      <c r="V38" s="210">
        <v>0</v>
      </c>
      <c r="W38" s="210">
        <v>0</v>
      </c>
      <c r="X38" s="210">
        <v>0</v>
      </c>
      <c r="Y38" s="210">
        <v>0</v>
      </c>
      <c r="Z38" s="210">
        <v>0</v>
      </c>
      <c r="AA38" s="210">
        <v>0</v>
      </c>
      <c r="AB38" s="210">
        <v>0</v>
      </c>
      <c r="AC38" s="210">
        <v>0</v>
      </c>
      <c r="AD38" s="210">
        <v>0</v>
      </c>
      <c r="AE38" s="210">
        <v>0</v>
      </c>
      <c r="AF38" s="210">
        <v>0</v>
      </c>
      <c r="AG38" s="210">
        <v>0</v>
      </c>
      <c r="AH38" s="210">
        <v>0</v>
      </c>
      <c r="AI38" s="210">
        <v>0</v>
      </c>
      <c r="AJ38" s="210">
        <v>0</v>
      </c>
      <c r="AK38" s="210">
        <v>0</v>
      </c>
      <c r="AL38" s="210">
        <v>0</v>
      </c>
      <c r="AM38" s="210">
        <v>0</v>
      </c>
      <c r="AN38" s="210">
        <v>0</v>
      </c>
      <c r="AO38" s="210">
        <v>0</v>
      </c>
      <c r="AP38" s="210">
        <v>0</v>
      </c>
      <c r="AQ38" s="210">
        <v>0</v>
      </c>
      <c r="AR38" s="210">
        <v>0</v>
      </c>
      <c r="AS38" s="210">
        <v>0</v>
      </c>
    </row>
    <row r="39" spans="1:45" x14ac:dyDescent="0.3">
      <c r="A39" s="207" t="s">
        <v>413</v>
      </c>
      <c r="B39" s="207" t="s">
        <v>481</v>
      </c>
      <c r="C39" s="208">
        <v>43200</v>
      </c>
      <c r="D39" s="208" t="s">
        <v>415</v>
      </c>
      <c r="E39" s="208" t="s">
        <v>416</v>
      </c>
      <c r="F39" s="207" t="s">
        <v>482</v>
      </c>
      <c r="G39" s="207" t="s">
        <v>483</v>
      </c>
      <c r="H39" s="603"/>
      <c r="I39" s="209">
        <v>0</v>
      </c>
      <c r="J39" s="209">
        <v>0</v>
      </c>
      <c r="K39" s="209">
        <v>0</v>
      </c>
      <c r="L39" s="210">
        <v>0</v>
      </c>
      <c r="M39" s="210">
        <v>0</v>
      </c>
      <c r="N39" s="210">
        <v>0</v>
      </c>
      <c r="O39" s="210">
        <v>0</v>
      </c>
      <c r="P39" s="210">
        <v>0</v>
      </c>
      <c r="Q39" s="210">
        <v>0</v>
      </c>
      <c r="R39" s="210">
        <v>0</v>
      </c>
      <c r="S39" s="210">
        <v>0</v>
      </c>
      <c r="T39" s="210">
        <v>0</v>
      </c>
      <c r="U39" s="210">
        <v>0</v>
      </c>
      <c r="V39" s="210">
        <v>0</v>
      </c>
      <c r="W39" s="210">
        <v>0</v>
      </c>
      <c r="X39" s="210">
        <v>0</v>
      </c>
      <c r="Y39" s="210">
        <v>0</v>
      </c>
      <c r="Z39" s="210">
        <v>0</v>
      </c>
      <c r="AA39" s="210">
        <v>0</v>
      </c>
      <c r="AB39" s="210">
        <v>0</v>
      </c>
      <c r="AC39" s="210">
        <v>0</v>
      </c>
      <c r="AD39" s="210">
        <v>0</v>
      </c>
      <c r="AE39" s="210">
        <v>0</v>
      </c>
      <c r="AF39" s="210">
        <v>0</v>
      </c>
      <c r="AG39" s="210">
        <v>0</v>
      </c>
      <c r="AH39" s="210">
        <v>0</v>
      </c>
      <c r="AI39" s="210">
        <v>0</v>
      </c>
      <c r="AJ39" s="210">
        <v>0</v>
      </c>
      <c r="AK39" s="210">
        <v>0</v>
      </c>
      <c r="AL39" s="210">
        <v>0</v>
      </c>
      <c r="AM39" s="210">
        <v>0</v>
      </c>
      <c r="AN39" s="210">
        <v>0</v>
      </c>
      <c r="AO39" s="210">
        <v>0</v>
      </c>
      <c r="AP39" s="210">
        <v>0</v>
      </c>
      <c r="AQ39" s="210">
        <v>0</v>
      </c>
      <c r="AR39" s="210">
        <v>0</v>
      </c>
      <c r="AS39" s="210">
        <v>0</v>
      </c>
    </row>
    <row r="40" spans="1:45" x14ac:dyDescent="0.3">
      <c r="A40" s="328" t="s">
        <v>413</v>
      </c>
      <c r="B40" s="328" t="s">
        <v>481</v>
      </c>
      <c r="C40" s="75">
        <v>43200</v>
      </c>
      <c r="D40" s="75" t="s">
        <v>415</v>
      </c>
      <c r="E40" s="75" t="s">
        <v>419</v>
      </c>
      <c r="F40" s="328" t="s">
        <v>482</v>
      </c>
      <c r="G40" s="207" t="s">
        <v>484</v>
      </c>
      <c r="H40" s="598"/>
      <c r="I40" s="327">
        <v>670854.02000000037</v>
      </c>
      <c r="J40" s="209">
        <v>125994.4</v>
      </c>
      <c r="K40" s="327">
        <v>544859.62000000034</v>
      </c>
      <c r="L40" s="210">
        <v>0</v>
      </c>
      <c r="M40" s="210">
        <v>0</v>
      </c>
      <c r="N40" s="210">
        <v>0</v>
      </c>
      <c r="O40" s="210">
        <v>0</v>
      </c>
      <c r="P40" s="210">
        <v>2216744.7200000007</v>
      </c>
      <c r="Q40" s="210">
        <v>0</v>
      </c>
      <c r="R40" s="210">
        <v>0</v>
      </c>
      <c r="S40" s="210">
        <v>125994.4</v>
      </c>
      <c r="T40" s="210">
        <v>0</v>
      </c>
      <c r="U40" s="210">
        <v>0</v>
      </c>
      <c r="V40" s="210">
        <v>0</v>
      </c>
      <c r="W40" s="210">
        <v>0</v>
      </c>
      <c r="X40" s="210">
        <v>0</v>
      </c>
      <c r="Y40" s="361"/>
      <c r="Z40" s="361"/>
      <c r="AA40" s="361"/>
      <c r="AB40" s="361"/>
      <c r="AC40" s="361"/>
      <c r="AD40" s="361"/>
      <c r="AE40" s="210">
        <v>0</v>
      </c>
      <c r="AF40" s="210">
        <v>0</v>
      </c>
      <c r="AG40" s="210">
        <v>0</v>
      </c>
      <c r="AH40" s="210">
        <v>-1713670.02</v>
      </c>
      <c r="AI40" s="210">
        <v>0</v>
      </c>
      <c r="AJ40" s="210">
        <v>0</v>
      </c>
      <c r="AK40" s="210">
        <v>0</v>
      </c>
      <c r="AL40" s="210">
        <v>0</v>
      </c>
      <c r="AM40" s="210">
        <v>0</v>
      </c>
      <c r="AN40" s="361"/>
      <c r="AO40" s="361"/>
      <c r="AP40" s="361"/>
      <c r="AQ40" s="361"/>
      <c r="AR40" s="361"/>
      <c r="AS40" s="329">
        <v>0</v>
      </c>
    </row>
    <row r="41" spans="1:45" x14ac:dyDescent="0.3">
      <c r="A41" s="207" t="s">
        <v>413</v>
      </c>
      <c r="B41" s="207" t="s">
        <v>485</v>
      </c>
      <c r="C41" s="208">
        <v>43400</v>
      </c>
      <c r="D41" s="208" t="s">
        <v>415</v>
      </c>
      <c r="E41" s="208" t="s">
        <v>416</v>
      </c>
      <c r="F41" s="207" t="s">
        <v>486</v>
      </c>
      <c r="G41" s="207" t="s">
        <v>487</v>
      </c>
      <c r="H41" s="603"/>
      <c r="I41" s="209">
        <v>220962.78999999998</v>
      </c>
      <c r="J41" s="209">
        <v>0</v>
      </c>
      <c r="K41" s="209">
        <v>220962.78999999998</v>
      </c>
      <c r="L41" s="210">
        <v>0</v>
      </c>
      <c r="M41" s="210">
        <v>0</v>
      </c>
      <c r="N41" s="210">
        <v>0</v>
      </c>
      <c r="O41" s="210">
        <v>0</v>
      </c>
      <c r="P41" s="210">
        <v>0</v>
      </c>
      <c r="Q41" s="210">
        <v>0</v>
      </c>
      <c r="R41" s="210">
        <v>0</v>
      </c>
      <c r="S41" s="210">
        <v>0</v>
      </c>
      <c r="T41" s="210">
        <v>0</v>
      </c>
      <c r="U41" s="210">
        <v>0</v>
      </c>
      <c r="V41" s="210">
        <v>0</v>
      </c>
      <c r="W41" s="210">
        <v>0</v>
      </c>
      <c r="X41" s="210">
        <v>0</v>
      </c>
      <c r="Y41" s="210">
        <v>0</v>
      </c>
      <c r="Z41" s="210">
        <v>0</v>
      </c>
      <c r="AA41" s="210">
        <v>0</v>
      </c>
      <c r="AB41" s="210">
        <v>0</v>
      </c>
      <c r="AC41" s="210">
        <v>0</v>
      </c>
      <c r="AD41" s="210">
        <v>0</v>
      </c>
      <c r="AE41" s="210">
        <v>0</v>
      </c>
      <c r="AF41" s="210">
        <v>0</v>
      </c>
      <c r="AG41" s="210">
        <v>0</v>
      </c>
      <c r="AH41" s="210">
        <v>0</v>
      </c>
      <c r="AI41" s="210">
        <v>0</v>
      </c>
      <c r="AJ41" s="210">
        <v>0</v>
      </c>
      <c r="AK41" s="210">
        <v>0</v>
      </c>
      <c r="AL41" s="210">
        <v>0</v>
      </c>
      <c r="AM41" s="210">
        <v>0</v>
      </c>
      <c r="AN41" s="210">
        <v>0</v>
      </c>
      <c r="AO41" s="210">
        <v>0</v>
      </c>
      <c r="AP41" s="210">
        <v>0</v>
      </c>
      <c r="AQ41" s="210">
        <v>0</v>
      </c>
      <c r="AR41" s="210">
        <v>0</v>
      </c>
      <c r="AS41" s="210">
        <v>0</v>
      </c>
    </row>
    <row r="42" spans="1:45" x14ac:dyDescent="0.3">
      <c r="A42" s="328" t="s">
        <v>413</v>
      </c>
      <c r="B42" s="328" t="s">
        <v>485</v>
      </c>
      <c r="C42" s="75">
        <v>43400</v>
      </c>
      <c r="D42" s="75" t="s">
        <v>415</v>
      </c>
      <c r="E42" s="75" t="s">
        <v>419</v>
      </c>
      <c r="F42" s="328" t="s">
        <v>486</v>
      </c>
      <c r="G42" s="207" t="s">
        <v>488</v>
      </c>
      <c r="H42" s="604"/>
      <c r="I42" s="327">
        <v>128848.51000000001</v>
      </c>
      <c r="J42" s="209">
        <v>0</v>
      </c>
      <c r="K42" s="327">
        <v>128848.51000000001</v>
      </c>
      <c r="L42" s="210">
        <v>0</v>
      </c>
      <c r="M42" s="210">
        <v>0</v>
      </c>
      <c r="N42" s="210">
        <v>0</v>
      </c>
      <c r="O42" s="210">
        <v>0</v>
      </c>
      <c r="P42" s="210">
        <v>1974910.73</v>
      </c>
      <c r="Q42" s="210">
        <v>0</v>
      </c>
      <c r="R42" s="210">
        <v>0</v>
      </c>
      <c r="S42" s="210">
        <v>0</v>
      </c>
      <c r="T42" s="210">
        <v>0</v>
      </c>
      <c r="U42" s="210">
        <v>0</v>
      </c>
      <c r="V42" s="210">
        <v>0</v>
      </c>
      <c r="W42" s="210">
        <v>0</v>
      </c>
      <c r="X42" s="210">
        <v>0</v>
      </c>
      <c r="Y42" s="361"/>
      <c r="Z42" s="361"/>
      <c r="AA42" s="361"/>
      <c r="AB42" s="361"/>
      <c r="AC42" s="361"/>
      <c r="AD42" s="361"/>
      <c r="AE42" s="210">
        <v>0</v>
      </c>
      <c r="AF42" s="210">
        <v>0</v>
      </c>
      <c r="AG42" s="210">
        <v>0</v>
      </c>
      <c r="AH42" s="210">
        <v>-1831033.92</v>
      </c>
      <c r="AI42" s="210">
        <v>0</v>
      </c>
      <c r="AJ42" s="210">
        <v>0</v>
      </c>
      <c r="AK42" s="210">
        <v>0</v>
      </c>
      <c r="AL42" s="210">
        <v>0</v>
      </c>
      <c r="AM42" s="210">
        <v>0</v>
      </c>
      <c r="AN42" s="361"/>
      <c r="AO42" s="361"/>
      <c r="AP42" s="361"/>
      <c r="AQ42" s="361"/>
      <c r="AR42" s="361"/>
      <c r="AS42" s="330">
        <v>0</v>
      </c>
    </row>
    <row r="43" spans="1:45" x14ac:dyDescent="0.3">
      <c r="A43" s="207" t="s">
        <v>413</v>
      </c>
      <c r="B43" s="207" t="s">
        <v>489</v>
      </c>
      <c r="C43" s="208">
        <v>43600</v>
      </c>
      <c r="D43" s="208" t="s">
        <v>415</v>
      </c>
      <c r="E43" s="208" t="s">
        <v>416</v>
      </c>
      <c r="F43" s="207" t="s">
        <v>490</v>
      </c>
      <c r="G43" s="207" t="s">
        <v>491</v>
      </c>
      <c r="H43" s="603"/>
      <c r="I43" s="209">
        <v>273407.5</v>
      </c>
      <c r="J43" s="209">
        <v>0</v>
      </c>
      <c r="K43" s="209">
        <v>273407.5</v>
      </c>
      <c r="L43" s="210">
        <v>0</v>
      </c>
      <c r="M43" s="210">
        <v>0</v>
      </c>
      <c r="N43" s="210">
        <v>0</v>
      </c>
      <c r="O43" s="210">
        <v>0</v>
      </c>
      <c r="P43" s="210">
        <v>0</v>
      </c>
      <c r="Q43" s="210">
        <v>0</v>
      </c>
      <c r="R43" s="210">
        <v>0</v>
      </c>
      <c r="S43" s="210">
        <v>0</v>
      </c>
      <c r="T43" s="210">
        <v>0</v>
      </c>
      <c r="U43" s="210">
        <v>0</v>
      </c>
      <c r="V43" s="210">
        <v>0</v>
      </c>
      <c r="W43" s="210">
        <v>0</v>
      </c>
      <c r="X43" s="210">
        <v>0</v>
      </c>
      <c r="Y43" s="210">
        <v>0</v>
      </c>
      <c r="Z43" s="210">
        <v>0</v>
      </c>
      <c r="AA43" s="210">
        <v>0</v>
      </c>
      <c r="AB43" s="210">
        <v>0</v>
      </c>
      <c r="AC43" s="210">
        <v>0</v>
      </c>
      <c r="AD43" s="210">
        <v>0</v>
      </c>
      <c r="AE43" s="210">
        <v>0</v>
      </c>
      <c r="AF43" s="210">
        <v>0</v>
      </c>
      <c r="AG43" s="210">
        <v>0</v>
      </c>
      <c r="AH43" s="210">
        <v>0</v>
      </c>
      <c r="AI43" s="210">
        <v>0</v>
      </c>
      <c r="AJ43" s="210">
        <v>0</v>
      </c>
      <c r="AK43" s="210">
        <v>0</v>
      </c>
      <c r="AL43" s="210">
        <v>0</v>
      </c>
      <c r="AM43" s="210">
        <v>0</v>
      </c>
      <c r="AN43" s="210">
        <v>0</v>
      </c>
      <c r="AO43" s="210">
        <v>0</v>
      </c>
      <c r="AP43" s="210">
        <v>0</v>
      </c>
      <c r="AQ43" s="210">
        <v>0</v>
      </c>
      <c r="AR43" s="210">
        <v>0</v>
      </c>
      <c r="AS43" s="210">
        <v>0</v>
      </c>
    </row>
    <row r="44" spans="1:45" x14ac:dyDescent="0.3">
      <c r="A44" s="328" t="s">
        <v>413</v>
      </c>
      <c r="B44" s="328" t="s">
        <v>489</v>
      </c>
      <c r="C44" s="75">
        <v>43600</v>
      </c>
      <c r="D44" s="75" t="s">
        <v>415</v>
      </c>
      <c r="E44" s="75" t="s">
        <v>419</v>
      </c>
      <c r="F44" s="328" t="s">
        <v>490</v>
      </c>
      <c r="G44" s="207" t="s">
        <v>492</v>
      </c>
      <c r="H44" s="598"/>
      <c r="I44" s="327">
        <v>685614.16999999993</v>
      </c>
      <c r="J44" s="209">
        <v>0</v>
      </c>
      <c r="K44" s="327">
        <v>685614.16999999993</v>
      </c>
      <c r="L44" s="210">
        <v>0</v>
      </c>
      <c r="M44" s="210">
        <v>0</v>
      </c>
      <c r="N44" s="210">
        <v>0</v>
      </c>
      <c r="O44" s="210">
        <v>0</v>
      </c>
      <c r="P44" s="210">
        <v>5356302.78</v>
      </c>
      <c r="Q44" s="210">
        <v>0</v>
      </c>
      <c r="R44" s="210">
        <v>0</v>
      </c>
      <c r="S44" s="210">
        <v>0</v>
      </c>
      <c r="T44" s="210">
        <v>0</v>
      </c>
      <c r="U44" s="210">
        <v>0</v>
      </c>
      <c r="V44" s="210">
        <v>0</v>
      </c>
      <c r="W44" s="210">
        <v>0</v>
      </c>
      <c r="X44" s="210">
        <v>0</v>
      </c>
      <c r="Y44" s="361"/>
      <c r="Z44" s="361"/>
      <c r="AA44" s="361"/>
      <c r="AB44" s="361"/>
      <c r="AC44" s="361"/>
      <c r="AD44" s="361"/>
      <c r="AE44" s="210">
        <v>0</v>
      </c>
      <c r="AF44" s="210">
        <v>0</v>
      </c>
      <c r="AG44" s="210">
        <v>0</v>
      </c>
      <c r="AH44" s="210">
        <v>-4563479.7300000004</v>
      </c>
      <c r="AI44" s="210">
        <v>0</v>
      </c>
      <c r="AJ44" s="210">
        <v>0</v>
      </c>
      <c r="AK44" s="210">
        <v>0</v>
      </c>
      <c r="AL44" s="210">
        <v>0</v>
      </c>
      <c r="AM44" s="210">
        <v>0</v>
      </c>
      <c r="AN44" s="361"/>
      <c r="AO44" s="361"/>
      <c r="AP44" s="361"/>
      <c r="AQ44" s="361"/>
      <c r="AR44" s="361"/>
      <c r="AS44" s="329">
        <v>0</v>
      </c>
    </row>
    <row r="45" spans="1:45" x14ac:dyDescent="0.3">
      <c r="A45" s="207" t="s">
        <v>413</v>
      </c>
      <c r="B45" s="207" t="s">
        <v>493</v>
      </c>
      <c r="C45" s="208">
        <v>43800</v>
      </c>
      <c r="D45" s="208" t="s">
        <v>415</v>
      </c>
      <c r="E45" s="208" t="s">
        <v>416</v>
      </c>
      <c r="F45" s="207" t="s">
        <v>494</v>
      </c>
      <c r="G45" s="207" t="s">
        <v>495</v>
      </c>
      <c r="H45" s="603"/>
      <c r="I45" s="209">
        <v>0</v>
      </c>
      <c r="J45" s="209">
        <v>0</v>
      </c>
      <c r="K45" s="209">
        <v>0</v>
      </c>
      <c r="L45" s="210">
        <v>0</v>
      </c>
      <c r="M45" s="210">
        <v>0</v>
      </c>
      <c r="N45" s="210">
        <v>0</v>
      </c>
      <c r="O45" s="210">
        <v>0</v>
      </c>
      <c r="P45" s="210">
        <v>0</v>
      </c>
      <c r="Q45" s="210">
        <v>0</v>
      </c>
      <c r="R45" s="210">
        <v>0</v>
      </c>
      <c r="S45" s="210">
        <v>0</v>
      </c>
      <c r="T45" s="210">
        <v>0</v>
      </c>
      <c r="U45" s="210">
        <v>0</v>
      </c>
      <c r="V45" s="210">
        <v>0</v>
      </c>
      <c r="W45" s="210">
        <v>0</v>
      </c>
      <c r="X45" s="210">
        <v>0</v>
      </c>
      <c r="Y45" s="210">
        <v>0</v>
      </c>
      <c r="Z45" s="210">
        <v>0</v>
      </c>
      <c r="AA45" s="210">
        <v>0</v>
      </c>
      <c r="AB45" s="210">
        <v>0</v>
      </c>
      <c r="AC45" s="210">
        <v>0</v>
      </c>
      <c r="AD45" s="210">
        <v>0</v>
      </c>
      <c r="AE45" s="210">
        <v>0</v>
      </c>
      <c r="AF45" s="210">
        <v>0</v>
      </c>
      <c r="AG45" s="210">
        <v>0</v>
      </c>
      <c r="AH45" s="210">
        <v>0</v>
      </c>
      <c r="AI45" s="210">
        <v>0</v>
      </c>
      <c r="AJ45" s="210">
        <v>0</v>
      </c>
      <c r="AK45" s="210">
        <v>0</v>
      </c>
      <c r="AL45" s="210">
        <v>0</v>
      </c>
      <c r="AM45" s="210">
        <v>0</v>
      </c>
      <c r="AN45" s="210">
        <v>0</v>
      </c>
      <c r="AO45" s="210">
        <v>0</v>
      </c>
      <c r="AP45" s="210">
        <v>0</v>
      </c>
      <c r="AQ45" s="210">
        <v>0</v>
      </c>
      <c r="AR45" s="210">
        <v>0</v>
      </c>
      <c r="AS45" s="210">
        <v>0</v>
      </c>
    </row>
    <row r="46" spans="1:45" x14ac:dyDescent="0.3">
      <c r="A46" s="328" t="s">
        <v>413</v>
      </c>
      <c r="B46" s="328" t="s">
        <v>493</v>
      </c>
      <c r="C46" s="75">
        <v>43800</v>
      </c>
      <c r="D46" s="75" t="s">
        <v>415</v>
      </c>
      <c r="E46" s="75" t="s">
        <v>419</v>
      </c>
      <c r="F46" s="328" t="s">
        <v>494</v>
      </c>
      <c r="G46" s="207" t="s">
        <v>496</v>
      </c>
      <c r="H46" s="598"/>
      <c r="I46" s="327">
        <v>385143.18999999983</v>
      </c>
      <c r="J46" s="209">
        <v>0</v>
      </c>
      <c r="K46" s="327">
        <v>385143.18999999983</v>
      </c>
      <c r="L46" s="210">
        <v>0</v>
      </c>
      <c r="M46" s="210">
        <v>0</v>
      </c>
      <c r="N46" s="210">
        <v>0</v>
      </c>
      <c r="O46" s="210">
        <v>0</v>
      </c>
      <c r="P46" s="210">
        <v>1371717.14</v>
      </c>
      <c r="Q46" s="210">
        <v>0</v>
      </c>
      <c r="R46" s="210">
        <v>0</v>
      </c>
      <c r="S46" s="210">
        <v>0</v>
      </c>
      <c r="T46" s="210">
        <v>0</v>
      </c>
      <c r="U46" s="210">
        <v>0</v>
      </c>
      <c r="V46" s="210">
        <v>0</v>
      </c>
      <c r="W46" s="210">
        <v>0</v>
      </c>
      <c r="X46" s="210">
        <v>0</v>
      </c>
      <c r="Y46" s="361"/>
      <c r="Z46" s="361"/>
      <c r="AA46" s="361"/>
      <c r="AB46" s="361"/>
      <c r="AC46" s="361"/>
      <c r="AD46" s="361"/>
      <c r="AE46" s="210">
        <v>0</v>
      </c>
      <c r="AF46" s="210">
        <v>0</v>
      </c>
      <c r="AG46" s="210">
        <v>0</v>
      </c>
      <c r="AH46" s="210">
        <v>-1104711.02</v>
      </c>
      <c r="AI46" s="210">
        <v>0</v>
      </c>
      <c r="AJ46" s="210">
        <v>0</v>
      </c>
      <c r="AK46" s="210">
        <v>0</v>
      </c>
      <c r="AL46" s="210">
        <v>0</v>
      </c>
      <c r="AM46" s="210">
        <v>0</v>
      </c>
      <c r="AN46" s="361"/>
      <c r="AO46" s="361"/>
      <c r="AP46" s="361"/>
      <c r="AQ46" s="361"/>
      <c r="AR46" s="361"/>
      <c r="AS46" s="329">
        <v>0</v>
      </c>
    </row>
    <row r="47" spans="1:45" x14ac:dyDescent="0.3">
      <c r="A47" s="207" t="s">
        <v>413</v>
      </c>
      <c r="B47" s="207" t="s">
        <v>497</v>
      </c>
      <c r="C47" s="208" t="s">
        <v>498</v>
      </c>
      <c r="D47" s="208" t="s">
        <v>415</v>
      </c>
      <c r="E47" s="208" t="s">
        <v>416</v>
      </c>
      <c r="F47" s="207" t="s">
        <v>499</v>
      </c>
      <c r="G47" s="207" t="s">
        <v>500</v>
      </c>
      <c r="H47" s="603"/>
      <c r="I47" s="209">
        <v>91712574.159999996</v>
      </c>
      <c r="J47" s="209">
        <v>8791173.3299999982</v>
      </c>
      <c r="K47" s="209">
        <v>82921400.829999998</v>
      </c>
      <c r="L47" s="210">
        <v>4396982.5599999996</v>
      </c>
      <c r="M47" s="210">
        <v>49206711.030000001</v>
      </c>
      <c r="N47" s="210">
        <v>0</v>
      </c>
      <c r="O47" s="210">
        <v>0</v>
      </c>
      <c r="P47" s="210">
        <v>18323489.419999994</v>
      </c>
      <c r="Q47" s="210">
        <v>0</v>
      </c>
      <c r="R47" s="210">
        <v>0</v>
      </c>
      <c r="S47" s="210">
        <v>0</v>
      </c>
      <c r="T47" s="210">
        <v>0</v>
      </c>
      <c r="U47" s="210">
        <v>0</v>
      </c>
      <c r="V47" s="210">
        <v>0</v>
      </c>
      <c r="W47" s="210">
        <v>0</v>
      </c>
      <c r="X47" s="210">
        <v>0</v>
      </c>
      <c r="Y47" s="210">
        <v>0</v>
      </c>
      <c r="Z47" s="210">
        <v>0</v>
      </c>
      <c r="AA47" s="210">
        <v>0</v>
      </c>
      <c r="AB47" s="210">
        <v>0</v>
      </c>
      <c r="AC47" s="210">
        <v>0</v>
      </c>
      <c r="AD47" s="210">
        <v>0</v>
      </c>
      <c r="AE47" s="210">
        <v>-22990723</v>
      </c>
      <c r="AF47" s="210">
        <v>0</v>
      </c>
      <c r="AG47" s="210">
        <v>0</v>
      </c>
      <c r="AH47" s="210">
        <v>-13479714.590000004</v>
      </c>
      <c r="AI47" s="210">
        <v>0</v>
      </c>
      <c r="AJ47" s="210">
        <v>0</v>
      </c>
      <c r="AK47" s="210">
        <v>0</v>
      </c>
      <c r="AL47" s="210">
        <v>0</v>
      </c>
      <c r="AM47" s="210">
        <v>0</v>
      </c>
      <c r="AN47" s="210">
        <v>0</v>
      </c>
      <c r="AO47" s="210">
        <v>0</v>
      </c>
      <c r="AP47" s="210">
        <v>0</v>
      </c>
      <c r="AQ47" s="210">
        <v>0</v>
      </c>
      <c r="AR47" s="210">
        <v>0</v>
      </c>
      <c r="AS47" s="210">
        <v>0</v>
      </c>
    </row>
    <row r="48" spans="1:45" x14ac:dyDescent="0.3">
      <c r="A48" s="328" t="s">
        <v>413</v>
      </c>
      <c r="B48" s="328" t="s">
        <v>497</v>
      </c>
      <c r="C48" s="75" t="s">
        <v>498</v>
      </c>
      <c r="D48" s="75" t="s">
        <v>415</v>
      </c>
      <c r="E48" s="75" t="s">
        <v>419</v>
      </c>
      <c r="F48" s="328" t="s">
        <v>499</v>
      </c>
      <c r="G48" s="207" t="s">
        <v>501</v>
      </c>
      <c r="H48" s="598"/>
      <c r="I48" s="327">
        <v>0</v>
      </c>
      <c r="J48" s="209">
        <v>0</v>
      </c>
      <c r="K48" s="327">
        <v>0</v>
      </c>
      <c r="L48" s="210">
        <v>0</v>
      </c>
      <c r="M48" s="210">
        <v>0</v>
      </c>
      <c r="N48" s="210">
        <v>0</v>
      </c>
      <c r="O48" s="210">
        <v>0</v>
      </c>
      <c r="P48" s="210">
        <v>0</v>
      </c>
      <c r="Q48" s="210">
        <v>0</v>
      </c>
      <c r="R48" s="210">
        <v>0</v>
      </c>
      <c r="S48" s="210">
        <v>0</v>
      </c>
      <c r="T48" s="210">
        <v>0</v>
      </c>
      <c r="U48" s="210">
        <v>0</v>
      </c>
      <c r="V48" s="210">
        <v>0</v>
      </c>
      <c r="W48" s="210">
        <v>0</v>
      </c>
      <c r="X48" s="210">
        <v>0</v>
      </c>
      <c r="Y48" s="361"/>
      <c r="Z48" s="361"/>
      <c r="AA48" s="361"/>
      <c r="AB48" s="361"/>
      <c r="AC48" s="361"/>
      <c r="AD48" s="361"/>
      <c r="AE48" s="210">
        <v>0</v>
      </c>
      <c r="AF48" s="210">
        <v>0</v>
      </c>
      <c r="AG48" s="210">
        <v>0</v>
      </c>
      <c r="AH48" s="210">
        <v>0</v>
      </c>
      <c r="AI48" s="210">
        <v>0</v>
      </c>
      <c r="AJ48" s="210">
        <v>0</v>
      </c>
      <c r="AK48" s="210">
        <v>0</v>
      </c>
      <c r="AL48" s="210">
        <v>0</v>
      </c>
      <c r="AM48" s="210">
        <v>0</v>
      </c>
      <c r="AN48" s="361"/>
      <c r="AO48" s="361"/>
      <c r="AP48" s="361"/>
      <c r="AQ48" s="361"/>
      <c r="AR48" s="361"/>
      <c r="AS48" s="329">
        <v>0</v>
      </c>
    </row>
    <row r="49" spans="1:45" x14ac:dyDescent="0.3">
      <c r="A49" s="207" t="s">
        <v>413</v>
      </c>
      <c r="B49" s="207" t="s">
        <v>502</v>
      </c>
      <c r="C49" s="208">
        <v>44200</v>
      </c>
      <c r="D49" s="208" t="s">
        <v>415</v>
      </c>
      <c r="E49" s="208" t="s">
        <v>416</v>
      </c>
      <c r="F49" s="207" t="s">
        <v>503</v>
      </c>
      <c r="G49" s="207" t="s">
        <v>504</v>
      </c>
      <c r="H49" s="603"/>
      <c r="I49" s="209">
        <v>0</v>
      </c>
      <c r="J49" s="209">
        <v>0</v>
      </c>
      <c r="K49" s="209">
        <v>0</v>
      </c>
      <c r="L49" s="210">
        <v>0</v>
      </c>
      <c r="M49" s="210">
        <v>0</v>
      </c>
      <c r="N49" s="210">
        <v>0</v>
      </c>
      <c r="O49" s="210">
        <v>0</v>
      </c>
      <c r="P49" s="210">
        <v>0</v>
      </c>
      <c r="Q49" s="210">
        <v>0</v>
      </c>
      <c r="R49" s="210">
        <v>0</v>
      </c>
      <c r="S49" s="210">
        <v>0</v>
      </c>
      <c r="T49" s="210">
        <v>0</v>
      </c>
      <c r="U49" s="210">
        <v>0</v>
      </c>
      <c r="V49" s="210">
        <v>0</v>
      </c>
      <c r="W49" s="210">
        <v>0</v>
      </c>
      <c r="X49" s="210">
        <v>0</v>
      </c>
      <c r="Y49" s="210">
        <v>0</v>
      </c>
      <c r="Z49" s="210">
        <v>0</v>
      </c>
      <c r="AA49" s="210">
        <v>0</v>
      </c>
      <c r="AB49" s="210">
        <v>0</v>
      </c>
      <c r="AC49" s="210">
        <v>0</v>
      </c>
      <c r="AD49" s="210">
        <v>0</v>
      </c>
      <c r="AE49" s="210">
        <v>0</v>
      </c>
      <c r="AF49" s="210">
        <v>0</v>
      </c>
      <c r="AG49" s="210">
        <v>0</v>
      </c>
      <c r="AH49" s="210">
        <v>0</v>
      </c>
      <c r="AI49" s="210">
        <v>0</v>
      </c>
      <c r="AJ49" s="210">
        <v>0</v>
      </c>
      <c r="AK49" s="210">
        <v>0</v>
      </c>
      <c r="AL49" s="210">
        <v>0</v>
      </c>
      <c r="AM49" s="210">
        <v>0</v>
      </c>
      <c r="AN49" s="210">
        <v>0</v>
      </c>
      <c r="AO49" s="210">
        <v>0</v>
      </c>
      <c r="AP49" s="210">
        <v>0</v>
      </c>
      <c r="AQ49" s="210">
        <v>0</v>
      </c>
      <c r="AR49" s="210">
        <v>0</v>
      </c>
      <c r="AS49" s="210">
        <v>0</v>
      </c>
    </row>
    <row r="50" spans="1:45" x14ac:dyDescent="0.3">
      <c r="A50" s="328" t="s">
        <v>413</v>
      </c>
      <c r="B50" s="328" t="s">
        <v>502</v>
      </c>
      <c r="C50" s="75">
        <v>44200</v>
      </c>
      <c r="D50" s="75" t="s">
        <v>415</v>
      </c>
      <c r="E50" s="75" t="s">
        <v>419</v>
      </c>
      <c r="F50" s="328" t="s">
        <v>503</v>
      </c>
      <c r="G50" s="207" t="s">
        <v>505</v>
      </c>
      <c r="H50" s="598"/>
      <c r="I50" s="327">
        <v>171456.58000000054</v>
      </c>
      <c r="J50" s="209">
        <v>0</v>
      </c>
      <c r="K50" s="327">
        <v>171456.58000000054</v>
      </c>
      <c r="L50" s="210">
        <v>0</v>
      </c>
      <c r="M50" s="210">
        <v>0</v>
      </c>
      <c r="N50" s="210">
        <v>0</v>
      </c>
      <c r="O50" s="210">
        <v>0</v>
      </c>
      <c r="P50" s="210">
        <v>2671356.8000000003</v>
      </c>
      <c r="Q50" s="210">
        <v>0</v>
      </c>
      <c r="R50" s="210">
        <v>0</v>
      </c>
      <c r="S50" s="210">
        <v>0</v>
      </c>
      <c r="T50" s="210">
        <v>0</v>
      </c>
      <c r="U50" s="210">
        <v>0</v>
      </c>
      <c r="V50" s="210">
        <v>0</v>
      </c>
      <c r="W50" s="210">
        <v>0</v>
      </c>
      <c r="X50" s="210">
        <v>0</v>
      </c>
      <c r="Y50" s="361"/>
      <c r="Z50" s="361"/>
      <c r="AA50" s="361"/>
      <c r="AB50" s="361"/>
      <c r="AC50" s="361"/>
      <c r="AD50" s="361"/>
      <c r="AE50" s="210">
        <v>0</v>
      </c>
      <c r="AF50" s="210">
        <v>0</v>
      </c>
      <c r="AG50" s="210">
        <v>0</v>
      </c>
      <c r="AH50" s="210">
        <v>-2442486.11</v>
      </c>
      <c r="AI50" s="210">
        <v>0</v>
      </c>
      <c r="AJ50" s="210">
        <v>0</v>
      </c>
      <c r="AK50" s="210">
        <v>0</v>
      </c>
      <c r="AL50" s="210">
        <v>0</v>
      </c>
      <c r="AM50" s="210">
        <v>0</v>
      </c>
      <c r="AN50" s="361"/>
      <c r="AO50" s="361"/>
      <c r="AP50" s="361"/>
      <c r="AQ50" s="361"/>
      <c r="AR50" s="361"/>
      <c r="AS50" s="329">
        <v>0</v>
      </c>
    </row>
    <row r="51" spans="1:45" x14ac:dyDescent="0.3">
      <c r="A51" s="207" t="s">
        <v>413</v>
      </c>
      <c r="B51" s="207" t="s">
        <v>506</v>
      </c>
      <c r="C51" s="208" t="s">
        <v>507</v>
      </c>
      <c r="D51" s="208" t="s">
        <v>415</v>
      </c>
      <c r="E51" s="208" t="s">
        <v>416</v>
      </c>
      <c r="F51" s="207" t="s">
        <v>508</v>
      </c>
      <c r="G51" s="207" t="s">
        <v>509</v>
      </c>
      <c r="H51" s="603"/>
      <c r="I51" s="209">
        <v>866186</v>
      </c>
      <c r="J51" s="209">
        <v>0</v>
      </c>
      <c r="K51" s="209">
        <v>866186</v>
      </c>
      <c r="L51" s="210">
        <v>0</v>
      </c>
      <c r="M51" s="210">
        <v>0</v>
      </c>
      <c r="N51" s="210">
        <v>0</v>
      </c>
      <c r="O51" s="210">
        <v>0</v>
      </c>
      <c r="P51" s="210">
        <v>10479265</v>
      </c>
      <c r="Q51" s="210">
        <v>0</v>
      </c>
      <c r="R51" s="210">
        <v>0</v>
      </c>
      <c r="S51" s="210">
        <v>0</v>
      </c>
      <c r="T51" s="210">
        <v>0</v>
      </c>
      <c r="U51" s="210">
        <v>0</v>
      </c>
      <c r="V51" s="210">
        <v>0</v>
      </c>
      <c r="W51" s="210">
        <v>0</v>
      </c>
      <c r="X51" s="210">
        <v>0</v>
      </c>
      <c r="Y51" s="210">
        <v>0</v>
      </c>
      <c r="Z51" s="210">
        <v>0</v>
      </c>
      <c r="AA51" s="210">
        <v>0</v>
      </c>
      <c r="AB51" s="210">
        <v>1103078</v>
      </c>
      <c r="AC51" s="210">
        <v>0</v>
      </c>
      <c r="AD51" s="210">
        <v>0</v>
      </c>
      <c r="AE51" s="210">
        <v>0</v>
      </c>
      <c r="AF51" s="210">
        <v>0</v>
      </c>
      <c r="AG51" s="210">
        <v>0</v>
      </c>
      <c r="AH51" s="210">
        <v>-9440478</v>
      </c>
      <c r="AI51" s="210">
        <v>0</v>
      </c>
      <c r="AJ51" s="210">
        <v>0</v>
      </c>
      <c r="AK51" s="210">
        <v>0</v>
      </c>
      <c r="AL51" s="210">
        <v>0</v>
      </c>
      <c r="AM51" s="210">
        <v>0</v>
      </c>
      <c r="AN51" s="210">
        <v>0</v>
      </c>
      <c r="AO51" s="210">
        <v>0</v>
      </c>
      <c r="AP51" s="210">
        <v>-589262</v>
      </c>
      <c r="AQ51" s="210">
        <v>0</v>
      </c>
      <c r="AR51" s="210">
        <v>0</v>
      </c>
      <c r="AS51" s="210">
        <v>0</v>
      </c>
    </row>
    <row r="52" spans="1:45" x14ac:dyDescent="0.3">
      <c r="A52" s="328" t="s">
        <v>413</v>
      </c>
      <c r="B52" s="328" t="s">
        <v>506</v>
      </c>
      <c r="C52" s="75" t="s">
        <v>507</v>
      </c>
      <c r="D52" s="75" t="s">
        <v>415</v>
      </c>
      <c r="E52" s="75" t="s">
        <v>419</v>
      </c>
      <c r="F52" s="328" t="s">
        <v>508</v>
      </c>
      <c r="G52" s="207" t="s">
        <v>510</v>
      </c>
      <c r="H52" s="598"/>
      <c r="I52" s="327">
        <v>0</v>
      </c>
      <c r="J52" s="209">
        <v>0</v>
      </c>
      <c r="K52" s="327">
        <v>0</v>
      </c>
      <c r="L52" s="210">
        <v>0</v>
      </c>
      <c r="M52" s="210">
        <v>0</v>
      </c>
      <c r="N52" s="210">
        <v>0</v>
      </c>
      <c r="O52" s="210">
        <v>0</v>
      </c>
      <c r="P52" s="210">
        <v>0</v>
      </c>
      <c r="Q52" s="210">
        <v>0</v>
      </c>
      <c r="R52" s="210">
        <v>0</v>
      </c>
      <c r="S52" s="210">
        <v>0</v>
      </c>
      <c r="T52" s="210">
        <v>0</v>
      </c>
      <c r="U52" s="210">
        <v>0</v>
      </c>
      <c r="V52" s="210">
        <v>0</v>
      </c>
      <c r="W52" s="210">
        <v>0</v>
      </c>
      <c r="X52" s="210">
        <v>0</v>
      </c>
      <c r="Y52" s="361"/>
      <c r="Z52" s="361"/>
      <c r="AA52" s="361"/>
      <c r="AB52" s="361"/>
      <c r="AC52" s="361"/>
      <c r="AD52" s="361"/>
      <c r="AE52" s="210">
        <v>0</v>
      </c>
      <c r="AF52" s="210">
        <v>0</v>
      </c>
      <c r="AG52" s="210">
        <v>0</v>
      </c>
      <c r="AH52" s="210">
        <v>0</v>
      </c>
      <c r="AI52" s="210">
        <v>0</v>
      </c>
      <c r="AJ52" s="210">
        <v>0</v>
      </c>
      <c r="AK52" s="210">
        <v>0</v>
      </c>
      <c r="AL52" s="210">
        <v>0</v>
      </c>
      <c r="AM52" s="210">
        <v>0</v>
      </c>
      <c r="AN52" s="361"/>
      <c r="AO52" s="361"/>
      <c r="AP52" s="361"/>
      <c r="AQ52" s="361"/>
      <c r="AR52" s="361"/>
      <c r="AS52" s="329">
        <v>0</v>
      </c>
    </row>
    <row r="53" spans="1:45" x14ac:dyDescent="0.3">
      <c r="A53" s="207" t="s">
        <v>413</v>
      </c>
      <c r="B53" s="207" t="s">
        <v>511</v>
      </c>
      <c r="C53" s="208">
        <v>46100</v>
      </c>
      <c r="D53" s="208" t="s">
        <v>415</v>
      </c>
      <c r="E53" s="208" t="s">
        <v>416</v>
      </c>
      <c r="F53" s="207" t="s">
        <v>512</v>
      </c>
      <c r="G53" s="207" t="s">
        <v>513</v>
      </c>
      <c r="H53" s="603"/>
      <c r="I53" s="209">
        <v>199982248.99231222</v>
      </c>
      <c r="J53" s="209">
        <v>42320690.020000003</v>
      </c>
      <c r="K53" s="209">
        <v>157661558.97231221</v>
      </c>
      <c r="L53" s="210">
        <v>0</v>
      </c>
      <c r="M53" s="210">
        <v>317400682.37</v>
      </c>
      <c r="N53" s="210">
        <v>0</v>
      </c>
      <c r="O53" s="210">
        <v>0</v>
      </c>
      <c r="P53" s="210">
        <v>0</v>
      </c>
      <c r="Q53" s="210">
        <v>0</v>
      </c>
      <c r="R53" s="210">
        <v>0</v>
      </c>
      <c r="S53" s="210">
        <v>0</v>
      </c>
      <c r="T53" s="210">
        <v>0</v>
      </c>
      <c r="U53" s="210">
        <v>0</v>
      </c>
      <c r="V53" s="210">
        <v>0</v>
      </c>
      <c r="W53" s="210">
        <v>0</v>
      </c>
      <c r="X53" s="210">
        <v>48344210.550000004</v>
      </c>
      <c r="Y53" s="210">
        <v>0</v>
      </c>
      <c r="Z53" s="210">
        <v>0</v>
      </c>
      <c r="AA53" s="210">
        <v>0</v>
      </c>
      <c r="AB53" s="210">
        <v>0</v>
      </c>
      <c r="AC53" s="210">
        <v>0</v>
      </c>
      <c r="AD53" s="210">
        <v>0</v>
      </c>
      <c r="AE53" s="210">
        <v>-173639984.8738862</v>
      </c>
      <c r="AF53" s="210">
        <v>0</v>
      </c>
      <c r="AG53" s="210">
        <v>0</v>
      </c>
      <c r="AH53" s="210">
        <v>0</v>
      </c>
      <c r="AI53" s="210">
        <v>0</v>
      </c>
      <c r="AJ53" s="210">
        <v>0</v>
      </c>
      <c r="AK53" s="210">
        <v>0</v>
      </c>
      <c r="AL53" s="210">
        <v>0</v>
      </c>
      <c r="AM53" s="210">
        <v>0</v>
      </c>
      <c r="AN53" s="210">
        <v>0</v>
      </c>
      <c r="AO53" s="210">
        <v>0</v>
      </c>
      <c r="AP53" s="210">
        <v>0</v>
      </c>
      <c r="AQ53" s="210">
        <v>0</v>
      </c>
      <c r="AR53" s="210">
        <v>0</v>
      </c>
      <c r="AS53" s="210">
        <v>0</v>
      </c>
    </row>
    <row r="54" spans="1:45" x14ac:dyDescent="0.3">
      <c r="A54" s="328" t="s">
        <v>413</v>
      </c>
      <c r="B54" s="328" t="s">
        <v>511</v>
      </c>
      <c r="C54" s="75">
        <v>46100</v>
      </c>
      <c r="D54" s="75" t="s">
        <v>415</v>
      </c>
      <c r="E54" s="75" t="s">
        <v>419</v>
      </c>
      <c r="F54" s="328" t="s">
        <v>512</v>
      </c>
      <c r="G54" s="207" t="s">
        <v>514</v>
      </c>
      <c r="H54" s="598"/>
      <c r="I54" s="327">
        <v>9082315.1699999999</v>
      </c>
      <c r="J54" s="209">
        <v>0</v>
      </c>
      <c r="K54" s="327">
        <v>9082315.1699999999</v>
      </c>
      <c r="L54" s="210">
        <v>0</v>
      </c>
      <c r="M54" s="210">
        <v>590878.54</v>
      </c>
      <c r="N54" s="210">
        <v>0</v>
      </c>
      <c r="O54" s="210">
        <v>0</v>
      </c>
      <c r="P54" s="210">
        <v>27700809.789999999</v>
      </c>
      <c r="Q54" s="210">
        <v>0</v>
      </c>
      <c r="R54" s="210">
        <v>0</v>
      </c>
      <c r="S54" s="210">
        <v>0</v>
      </c>
      <c r="T54" s="210">
        <v>1889688.77</v>
      </c>
      <c r="U54" s="210">
        <v>0</v>
      </c>
      <c r="V54" s="210">
        <v>0</v>
      </c>
      <c r="W54" s="210">
        <v>0</v>
      </c>
      <c r="X54" s="210">
        <v>0</v>
      </c>
      <c r="Y54" s="361"/>
      <c r="Z54" s="361"/>
      <c r="AA54" s="361"/>
      <c r="AB54" s="361"/>
      <c r="AC54" s="361"/>
      <c r="AD54" s="361"/>
      <c r="AE54" s="210">
        <v>-43876.55</v>
      </c>
      <c r="AF54" s="210">
        <v>0</v>
      </c>
      <c r="AG54" s="210">
        <v>0</v>
      </c>
      <c r="AH54" s="210">
        <v>-16353608.899999999</v>
      </c>
      <c r="AI54" s="210">
        <v>0</v>
      </c>
      <c r="AJ54" s="210">
        <v>0</v>
      </c>
      <c r="AK54" s="210">
        <v>-755875.50999999989</v>
      </c>
      <c r="AL54" s="210">
        <v>0</v>
      </c>
      <c r="AM54" s="210">
        <v>0</v>
      </c>
      <c r="AN54" s="361"/>
      <c r="AO54" s="361"/>
      <c r="AP54" s="361"/>
      <c r="AQ54" s="361"/>
      <c r="AR54" s="361"/>
      <c r="AS54" s="329">
        <v>0</v>
      </c>
    </row>
    <row r="55" spans="1:45" x14ac:dyDescent="0.3">
      <c r="A55" s="207" t="s">
        <v>413</v>
      </c>
      <c r="B55" s="207" t="s">
        <v>515</v>
      </c>
      <c r="C55" s="208">
        <v>46200</v>
      </c>
      <c r="D55" s="208" t="s">
        <v>415</v>
      </c>
      <c r="E55" s="208" t="s">
        <v>416</v>
      </c>
      <c r="F55" s="207" t="s">
        <v>516</v>
      </c>
      <c r="G55" s="207" t="s">
        <v>517</v>
      </c>
      <c r="H55" s="603"/>
      <c r="I55" s="209">
        <v>1156115949.0989385</v>
      </c>
      <c r="J55" s="209">
        <v>858415548.91000009</v>
      </c>
      <c r="K55" s="209">
        <v>297700400.18893826</v>
      </c>
      <c r="L55" s="210">
        <v>840553399.01000011</v>
      </c>
      <c r="M55" s="210">
        <v>316438552.12</v>
      </c>
      <c r="N55" s="210">
        <v>118161248.45999999</v>
      </c>
      <c r="O55" s="210">
        <v>46631221.589999996</v>
      </c>
      <c r="P55" s="210">
        <v>0</v>
      </c>
      <c r="Q55" s="210">
        <v>0</v>
      </c>
      <c r="R55" s="210">
        <v>0</v>
      </c>
      <c r="S55" s="210">
        <v>0</v>
      </c>
      <c r="T55" s="210">
        <v>0</v>
      </c>
      <c r="U55" s="210">
        <v>0</v>
      </c>
      <c r="V55" s="210">
        <v>0</v>
      </c>
      <c r="W55" s="210">
        <v>40338134.702500001</v>
      </c>
      <c r="X55" s="210">
        <v>18905043.249999985</v>
      </c>
      <c r="Y55" s="210">
        <v>0</v>
      </c>
      <c r="Z55" s="210">
        <v>0</v>
      </c>
      <c r="AA55" s="210">
        <v>0</v>
      </c>
      <c r="AB55" s="210">
        <v>0</v>
      </c>
      <c r="AC55" s="210">
        <v>0</v>
      </c>
      <c r="AD55" s="210">
        <v>0</v>
      </c>
      <c r="AE55" s="210">
        <v>-154134707.6988875</v>
      </c>
      <c r="AF55" s="210">
        <v>-25512294.82794882</v>
      </c>
      <c r="AG55" s="210">
        <v>-3986979.5747099998</v>
      </c>
      <c r="AH55" s="210">
        <v>0</v>
      </c>
      <c r="AI55" s="210">
        <v>0</v>
      </c>
      <c r="AJ55" s="210">
        <v>0</v>
      </c>
      <c r="AK55" s="210">
        <v>0</v>
      </c>
      <c r="AL55" s="210">
        <v>0</v>
      </c>
      <c r="AM55" s="210">
        <v>0</v>
      </c>
      <c r="AN55" s="210">
        <v>0</v>
      </c>
      <c r="AO55" s="210">
        <v>0</v>
      </c>
      <c r="AP55" s="210">
        <v>0</v>
      </c>
      <c r="AQ55" s="210">
        <v>0</v>
      </c>
      <c r="AR55" s="210">
        <v>0</v>
      </c>
      <c r="AS55" s="210">
        <v>0</v>
      </c>
    </row>
    <row r="56" spans="1:45" x14ac:dyDescent="0.3">
      <c r="A56" s="328" t="s">
        <v>413</v>
      </c>
      <c r="B56" s="328" t="s">
        <v>515</v>
      </c>
      <c r="C56" s="75">
        <v>46200</v>
      </c>
      <c r="D56" s="75" t="s">
        <v>415</v>
      </c>
      <c r="E56" s="75" t="s">
        <v>419</v>
      </c>
      <c r="F56" s="328" t="s">
        <v>516</v>
      </c>
      <c r="G56" s="207" t="s">
        <v>518</v>
      </c>
      <c r="H56" s="598"/>
      <c r="I56" s="327">
        <v>19214843.959999993</v>
      </c>
      <c r="J56" s="209">
        <v>0</v>
      </c>
      <c r="K56" s="327">
        <v>19214843.959999993</v>
      </c>
      <c r="L56" s="210">
        <v>0</v>
      </c>
      <c r="M56" s="210">
        <v>0</v>
      </c>
      <c r="N56" s="210">
        <v>0</v>
      </c>
      <c r="O56" s="210">
        <v>0</v>
      </c>
      <c r="P56" s="210">
        <v>149195857.35000005</v>
      </c>
      <c r="Q56" s="210">
        <v>0</v>
      </c>
      <c r="R56" s="210">
        <v>0</v>
      </c>
      <c r="S56" s="210">
        <v>0</v>
      </c>
      <c r="T56" s="210">
        <v>0</v>
      </c>
      <c r="U56" s="210">
        <v>0</v>
      </c>
      <c r="V56" s="210">
        <v>0</v>
      </c>
      <c r="W56" s="210">
        <v>0</v>
      </c>
      <c r="X56" s="210">
        <v>0</v>
      </c>
      <c r="Y56" s="361"/>
      <c r="Z56" s="361"/>
      <c r="AA56" s="361"/>
      <c r="AB56" s="361"/>
      <c r="AC56" s="361"/>
      <c r="AD56" s="361"/>
      <c r="AE56" s="210">
        <v>0</v>
      </c>
      <c r="AF56" s="210">
        <v>0</v>
      </c>
      <c r="AG56" s="210">
        <v>0</v>
      </c>
      <c r="AH56" s="210">
        <v>-126446649.58</v>
      </c>
      <c r="AI56" s="210">
        <v>0</v>
      </c>
      <c r="AJ56" s="210">
        <v>0</v>
      </c>
      <c r="AK56" s="210">
        <v>0</v>
      </c>
      <c r="AL56" s="210">
        <v>0</v>
      </c>
      <c r="AM56" s="210">
        <v>0</v>
      </c>
      <c r="AN56" s="361"/>
      <c r="AO56" s="361"/>
      <c r="AP56" s="361"/>
      <c r="AQ56" s="361"/>
      <c r="AR56" s="361"/>
      <c r="AS56" s="329">
        <v>0</v>
      </c>
    </row>
    <row r="57" spans="1:45" x14ac:dyDescent="0.3">
      <c r="A57" s="207" t="s">
        <v>413</v>
      </c>
      <c r="B57" s="207" t="s">
        <v>519</v>
      </c>
      <c r="C57" s="208">
        <v>46500</v>
      </c>
      <c r="D57" s="208" t="s">
        <v>415</v>
      </c>
      <c r="E57" s="208" t="s">
        <v>416</v>
      </c>
      <c r="F57" s="207" t="s">
        <v>520</v>
      </c>
      <c r="G57" s="207" t="s">
        <v>521</v>
      </c>
      <c r="H57" s="603"/>
      <c r="I57" s="209">
        <v>101858.51000000001</v>
      </c>
      <c r="J57" s="209">
        <v>0</v>
      </c>
      <c r="K57" s="209">
        <v>101858.51000000001</v>
      </c>
      <c r="L57" s="210">
        <v>0</v>
      </c>
      <c r="M57" s="210">
        <v>0</v>
      </c>
      <c r="N57" s="210">
        <v>0</v>
      </c>
      <c r="O57" s="210">
        <v>0</v>
      </c>
      <c r="P57" s="210">
        <v>0</v>
      </c>
      <c r="Q57" s="210">
        <v>0</v>
      </c>
      <c r="R57" s="210">
        <v>0</v>
      </c>
      <c r="S57" s="210">
        <v>0</v>
      </c>
      <c r="T57" s="210">
        <v>0</v>
      </c>
      <c r="U57" s="210">
        <v>0</v>
      </c>
      <c r="V57" s="210">
        <v>0</v>
      </c>
      <c r="W57" s="210">
        <v>0</v>
      </c>
      <c r="X57" s="210">
        <v>0</v>
      </c>
      <c r="Y57" s="210">
        <v>0</v>
      </c>
      <c r="Z57" s="210">
        <v>0</v>
      </c>
      <c r="AA57" s="210">
        <v>0</v>
      </c>
      <c r="AB57" s="210">
        <v>0</v>
      </c>
      <c r="AC57" s="210">
        <v>0</v>
      </c>
      <c r="AD57" s="210">
        <v>0</v>
      </c>
      <c r="AE57" s="210">
        <v>0</v>
      </c>
      <c r="AF57" s="210">
        <v>0</v>
      </c>
      <c r="AG57" s="210">
        <v>0</v>
      </c>
      <c r="AH57" s="210">
        <v>0</v>
      </c>
      <c r="AI57" s="210">
        <v>0</v>
      </c>
      <c r="AJ57" s="210">
        <v>0</v>
      </c>
      <c r="AK57" s="210">
        <v>0</v>
      </c>
      <c r="AL57" s="210">
        <v>0</v>
      </c>
      <c r="AM57" s="210">
        <v>0</v>
      </c>
      <c r="AN57" s="210">
        <v>0</v>
      </c>
      <c r="AO57" s="210">
        <v>0</v>
      </c>
      <c r="AP57" s="210">
        <v>0</v>
      </c>
      <c r="AQ57" s="210">
        <v>0</v>
      </c>
      <c r="AR57" s="210">
        <v>0</v>
      </c>
      <c r="AS57" s="210">
        <v>0</v>
      </c>
    </row>
    <row r="58" spans="1:45" x14ac:dyDescent="0.3">
      <c r="A58" s="328" t="s">
        <v>413</v>
      </c>
      <c r="B58" s="328" t="s">
        <v>519</v>
      </c>
      <c r="C58" s="75">
        <v>46500</v>
      </c>
      <c r="D58" s="75" t="s">
        <v>415</v>
      </c>
      <c r="E58" s="75" t="s">
        <v>419</v>
      </c>
      <c r="F58" s="328" t="s">
        <v>520</v>
      </c>
      <c r="G58" s="207" t="s">
        <v>522</v>
      </c>
      <c r="H58" s="598"/>
      <c r="I58" s="327">
        <v>388492.59000000107</v>
      </c>
      <c r="J58" s="209">
        <v>0</v>
      </c>
      <c r="K58" s="327">
        <v>388492.59000000107</v>
      </c>
      <c r="L58" s="210">
        <v>0</v>
      </c>
      <c r="M58" s="210">
        <v>0</v>
      </c>
      <c r="N58" s="210">
        <v>0</v>
      </c>
      <c r="O58" s="210">
        <v>0</v>
      </c>
      <c r="P58" s="210">
        <v>874910.04000000097</v>
      </c>
      <c r="Q58" s="210">
        <v>0</v>
      </c>
      <c r="R58" s="210">
        <v>0</v>
      </c>
      <c r="S58" s="210">
        <v>0</v>
      </c>
      <c r="T58" s="210">
        <v>0</v>
      </c>
      <c r="U58" s="210">
        <v>0</v>
      </c>
      <c r="V58" s="210">
        <v>0</v>
      </c>
      <c r="W58" s="210">
        <v>0</v>
      </c>
      <c r="X58" s="210">
        <v>0</v>
      </c>
      <c r="Y58" s="361"/>
      <c r="Z58" s="361"/>
      <c r="AA58" s="361"/>
      <c r="AB58" s="361"/>
      <c r="AC58" s="361"/>
      <c r="AD58" s="361"/>
      <c r="AE58" s="210">
        <v>0</v>
      </c>
      <c r="AF58" s="210">
        <v>0</v>
      </c>
      <c r="AG58" s="210">
        <v>0</v>
      </c>
      <c r="AH58" s="210">
        <v>-504851.61</v>
      </c>
      <c r="AI58" s="210">
        <v>0</v>
      </c>
      <c r="AJ58" s="210">
        <v>0</v>
      </c>
      <c r="AK58" s="210">
        <v>0</v>
      </c>
      <c r="AL58" s="210">
        <v>0</v>
      </c>
      <c r="AM58" s="210">
        <v>0</v>
      </c>
      <c r="AN58" s="361"/>
      <c r="AO58" s="361"/>
      <c r="AP58" s="361"/>
      <c r="AQ58" s="361"/>
      <c r="AR58" s="361"/>
      <c r="AS58" s="329">
        <v>0</v>
      </c>
    </row>
    <row r="59" spans="1:45" x14ac:dyDescent="0.3">
      <c r="A59" s="207" t="s">
        <v>413</v>
      </c>
      <c r="B59" s="207" t="s">
        <v>523</v>
      </c>
      <c r="C59" s="208">
        <v>46600</v>
      </c>
      <c r="D59" s="208" t="s">
        <v>415</v>
      </c>
      <c r="E59" s="208" t="s">
        <v>416</v>
      </c>
      <c r="F59" s="207" t="s">
        <v>524</v>
      </c>
      <c r="G59" s="207" t="s">
        <v>525</v>
      </c>
      <c r="H59" s="603"/>
      <c r="I59" s="327">
        <v>75856328.560000032</v>
      </c>
      <c r="J59" s="209">
        <v>7345718.4399999995</v>
      </c>
      <c r="K59" s="209">
        <v>68510610.120000035</v>
      </c>
      <c r="L59" s="210">
        <v>0</v>
      </c>
      <c r="M59" s="210">
        <v>67365920.019999996</v>
      </c>
      <c r="N59" s="210">
        <v>0</v>
      </c>
      <c r="O59" s="210">
        <v>0</v>
      </c>
      <c r="P59" s="210">
        <v>38324</v>
      </c>
      <c r="Q59" s="210">
        <v>0</v>
      </c>
      <c r="R59" s="210">
        <v>0</v>
      </c>
      <c r="S59" s="210">
        <v>0</v>
      </c>
      <c r="T59" s="210">
        <v>0</v>
      </c>
      <c r="U59" s="210">
        <v>0</v>
      </c>
      <c r="V59" s="210">
        <v>0</v>
      </c>
      <c r="W59" s="210">
        <v>0</v>
      </c>
      <c r="X59" s="210">
        <v>0</v>
      </c>
      <c r="Y59" s="210">
        <v>0</v>
      </c>
      <c r="Z59" s="210">
        <v>0</v>
      </c>
      <c r="AA59" s="210">
        <v>0</v>
      </c>
      <c r="AB59" s="210">
        <v>0</v>
      </c>
      <c r="AC59" s="210">
        <v>0</v>
      </c>
      <c r="AD59" s="210">
        <v>0</v>
      </c>
      <c r="AE59" s="210">
        <v>0</v>
      </c>
      <c r="AF59" s="210">
        <v>0</v>
      </c>
      <c r="AG59" s="210">
        <v>0</v>
      </c>
      <c r="AH59" s="210">
        <v>0</v>
      </c>
      <c r="AI59" s="210">
        <v>0</v>
      </c>
      <c r="AJ59" s="210">
        <v>0</v>
      </c>
      <c r="AK59" s="210">
        <v>0</v>
      </c>
      <c r="AL59" s="210">
        <v>0</v>
      </c>
      <c r="AM59" s="210">
        <v>0</v>
      </c>
      <c r="AN59" s="210">
        <v>0</v>
      </c>
      <c r="AO59" s="210">
        <v>0</v>
      </c>
      <c r="AP59" s="210">
        <v>0</v>
      </c>
      <c r="AQ59" s="210">
        <v>0</v>
      </c>
      <c r="AR59" s="210">
        <v>0</v>
      </c>
      <c r="AS59" s="210">
        <v>0</v>
      </c>
    </row>
    <row r="60" spans="1:45" x14ac:dyDescent="0.3">
      <c r="A60" s="328" t="s">
        <v>413</v>
      </c>
      <c r="B60" s="328" t="s">
        <v>523</v>
      </c>
      <c r="C60" s="75">
        <v>46600</v>
      </c>
      <c r="D60" s="75" t="s">
        <v>415</v>
      </c>
      <c r="E60" s="75" t="s">
        <v>419</v>
      </c>
      <c r="F60" s="328" t="s">
        <v>524</v>
      </c>
      <c r="G60" s="207" t="s">
        <v>526</v>
      </c>
      <c r="H60" s="598"/>
      <c r="I60" s="327">
        <v>0</v>
      </c>
      <c r="J60" s="209">
        <v>0</v>
      </c>
      <c r="K60" s="327">
        <v>0</v>
      </c>
      <c r="L60" s="210">
        <v>7305997.5599999996</v>
      </c>
      <c r="M60" s="210">
        <v>80291073.939999998</v>
      </c>
      <c r="N60" s="210">
        <v>279265</v>
      </c>
      <c r="O60" s="210">
        <v>8259731.0099999998</v>
      </c>
      <c r="P60" s="210">
        <v>219431164.46000001</v>
      </c>
      <c r="Q60" s="210">
        <v>0</v>
      </c>
      <c r="R60" s="210">
        <v>0</v>
      </c>
      <c r="S60" s="210">
        <v>0</v>
      </c>
      <c r="T60" s="210">
        <v>0</v>
      </c>
      <c r="U60" s="210">
        <v>0</v>
      </c>
      <c r="V60" s="210">
        <v>0</v>
      </c>
      <c r="W60" s="210">
        <v>0</v>
      </c>
      <c r="X60" s="210">
        <v>0</v>
      </c>
      <c r="Y60" s="361"/>
      <c r="Z60" s="361"/>
      <c r="AA60" s="361"/>
      <c r="AB60" s="361"/>
      <c r="AC60" s="361"/>
      <c r="AD60" s="361"/>
      <c r="AE60" s="210">
        <v>-42449675.240000002</v>
      </c>
      <c r="AF60" s="210">
        <v>0</v>
      </c>
      <c r="AG60" s="210">
        <v>-7020857.25</v>
      </c>
      <c r="AH60" s="210">
        <v>-146774812.72999999</v>
      </c>
      <c r="AI60" s="210">
        <v>0</v>
      </c>
      <c r="AJ60" s="210">
        <v>0</v>
      </c>
      <c r="AK60" s="210">
        <v>0</v>
      </c>
      <c r="AL60" s="210">
        <v>0</v>
      </c>
      <c r="AM60" s="210">
        <v>0</v>
      </c>
      <c r="AN60" s="361"/>
      <c r="AO60" s="361"/>
      <c r="AP60" s="361"/>
      <c r="AQ60" s="361"/>
      <c r="AR60" s="361"/>
      <c r="AS60" s="329">
        <v>0</v>
      </c>
    </row>
    <row r="61" spans="1:45" x14ac:dyDescent="0.3">
      <c r="A61" s="328" t="s">
        <v>413</v>
      </c>
      <c r="B61" s="207" t="s">
        <v>527</v>
      </c>
      <c r="C61" s="208">
        <v>46700</v>
      </c>
      <c r="D61" s="208" t="s">
        <v>415</v>
      </c>
      <c r="E61" s="208" t="s">
        <v>416</v>
      </c>
      <c r="F61" s="207" t="s">
        <v>528</v>
      </c>
      <c r="G61" s="207" t="s">
        <v>529</v>
      </c>
      <c r="H61" s="603"/>
      <c r="I61" s="327">
        <v>9474440.8299999982</v>
      </c>
      <c r="J61" s="209">
        <v>0</v>
      </c>
      <c r="K61" s="209">
        <v>9474440.8299999982</v>
      </c>
      <c r="L61" s="210">
        <v>0</v>
      </c>
      <c r="M61" s="210">
        <v>0</v>
      </c>
      <c r="N61" s="210">
        <v>0</v>
      </c>
      <c r="O61" s="210">
        <v>0</v>
      </c>
      <c r="P61" s="210">
        <v>0</v>
      </c>
      <c r="Q61" s="210">
        <v>0</v>
      </c>
      <c r="R61" s="210">
        <v>0</v>
      </c>
      <c r="S61" s="210">
        <v>0</v>
      </c>
      <c r="T61" s="210">
        <v>0</v>
      </c>
      <c r="U61" s="210">
        <v>0</v>
      </c>
      <c r="V61" s="210">
        <v>0</v>
      </c>
      <c r="W61" s="210">
        <v>0</v>
      </c>
      <c r="X61" s="210">
        <v>0</v>
      </c>
      <c r="Y61" s="210">
        <v>0</v>
      </c>
      <c r="Z61" s="210">
        <v>0</v>
      </c>
      <c r="AA61" s="210">
        <v>0</v>
      </c>
      <c r="AB61" s="210">
        <v>0</v>
      </c>
      <c r="AC61" s="210">
        <v>0</v>
      </c>
      <c r="AD61" s="210">
        <v>0</v>
      </c>
      <c r="AE61" s="210">
        <v>0</v>
      </c>
      <c r="AF61" s="210">
        <v>0</v>
      </c>
      <c r="AG61" s="210">
        <v>0</v>
      </c>
      <c r="AH61" s="210">
        <v>0</v>
      </c>
      <c r="AI61" s="210">
        <v>0</v>
      </c>
      <c r="AJ61" s="210">
        <v>0</v>
      </c>
      <c r="AK61" s="210">
        <v>0</v>
      </c>
      <c r="AL61" s="210">
        <v>0</v>
      </c>
      <c r="AM61" s="210">
        <v>0</v>
      </c>
      <c r="AN61" s="210">
        <v>0</v>
      </c>
      <c r="AO61" s="210">
        <v>0</v>
      </c>
      <c r="AP61" s="210">
        <v>0</v>
      </c>
      <c r="AQ61" s="210">
        <v>0</v>
      </c>
      <c r="AR61" s="210">
        <v>0</v>
      </c>
      <c r="AS61" s="210">
        <v>0</v>
      </c>
    </row>
    <row r="62" spans="1:45" x14ac:dyDescent="0.3">
      <c r="A62" s="328" t="s">
        <v>413</v>
      </c>
      <c r="B62" s="328" t="s">
        <v>527</v>
      </c>
      <c r="C62" s="75">
        <v>46700</v>
      </c>
      <c r="D62" s="75" t="s">
        <v>415</v>
      </c>
      <c r="E62" s="75" t="s">
        <v>419</v>
      </c>
      <c r="F62" s="328" t="s">
        <v>528</v>
      </c>
      <c r="G62" s="207" t="s">
        <v>530</v>
      </c>
      <c r="H62" s="598"/>
      <c r="I62" s="327">
        <v>463353732.95999998</v>
      </c>
      <c r="J62" s="209">
        <v>22087646.449999999</v>
      </c>
      <c r="K62" s="327">
        <v>441266086.50999999</v>
      </c>
      <c r="L62" s="210">
        <v>12719495.220000001</v>
      </c>
      <c r="M62" s="210">
        <v>1130044830.6300001</v>
      </c>
      <c r="N62" s="210">
        <v>38795745.309999995</v>
      </c>
      <c r="O62" s="210">
        <v>0</v>
      </c>
      <c r="P62" s="210">
        <v>159667926.47</v>
      </c>
      <c r="Q62" s="210">
        <v>0</v>
      </c>
      <c r="R62" s="210">
        <v>0</v>
      </c>
      <c r="S62" s="210">
        <v>0</v>
      </c>
      <c r="T62" s="210">
        <v>0</v>
      </c>
      <c r="U62" s="210">
        <v>0</v>
      </c>
      <c r="V62" s="210">
        <v>0</v>
      </c>
      <c r="W62" s="210">
        <v>0</v>
      </c>
      <c r="X62" s="210">
        <v>15232135</v>
      </c>
      <c r="Y62" s="361"/>
      <c r="Z62" s="361"/>
      <c r="AA62" s="361"/>
      <c r="AB62" s="361"/>
      <c r="AC62" s="361"/>
      <c r="AD62" s="361"/>
      <c r="AE62" s="210">
        <v>-757601139.78000009</v>
      </c>
      <c r="AF62" s="210">
        <v>-34446794.619999997</v>
      </c>
      <c r="AG62" s="210">
        <v>0</v>
      </c>
      <c r="AH62" s="210">
        <v>-103970798.81999999</v>
      </c>
      <c r="AI62" s="210">
        <v>0</v>
      </c>
      <c r="AJ62" s="210">
        <v>0</v>
      </c>
      <c r="AK62" s="210">
        <v>0</v>
      </c>
      <c r="AL62" s="210">
        <v>0</v>
      </c>
      <c r="AM62" s="210">
        <v>0</v>
      </c>
      <c r="AN62" s="361"/>
      <c r="AO62" s="361"/>
      <c r="AP62" s="361"/>
      <c r="AQ62" s="361"/>
      <c r="AR62" s="361"/>
      <c r="AS62" s="329">
        <v>0</v>
      </c>
    </row>
    <row r="63" spans="1:45" x14ac:dyDescent="0.3">
      <c r="A63" s="207" t="s">
        <v>413</v>
      </c>
      <c r="B63" s="207" t="s">
        <v>531</v>
      </c>
      <c r="C63" s="208">
        <v>46900</v>
      </c>
      <c r="D63" s="208" t="s">
        <v>415</v>
      </c>
      <c r="E63" s="208" t="s">
        <v>416</v>
      </c>
      <c r="F63" s="207" t="s">
        <v>532</v>
      </c>
      <c r="G63" s="207" t="s">
        <v>533</v>
      </c>
      <c r="H63" s="603"/>
      <c r="I63" s="209">
        <v>633039.23</v>
      </c>
      <c r="J63" s="209">
        <v>0</v>
      </c>
      <c r="K63" s="209">
        <v>633039.23</v>
      </c>
      <c r="L63" s="210">
        <v>0</v>
      </c>
      <c r="M63" s="210">
        <v>0</v>
      </c>
      <c r="N63" s="210">
        <v>0</v>
      </c>
      <c r="O63" s="210">
        <v>0</v>
      </c>
      <c r="P63" s="210">
        <v>0</v>
      </c>
      <c r="Q63" s="210">
        <v>0</v>
      </c>
      <c r="R63" s="210">
        <v>0</v>
      </c>
      <c r="S63" s="210">
        <v>0</v>
      </c>
      <c r="T63" s="210">
        <v>0</v>
      </c>
      <c r="U63" s="210">
        <v>0</v>
      </c>
      <c r="V63" s="210">
        <v>0</v>
      </c>
      <c r="W63" s="210">
        <v>0</v>
      </c>
      <c r="X63" s="210">
        <v>0</v>
      </c>
      <c r="Y63" s="210">
        <v>0</v>
      </c>
      <c r="Z63" s="210">
        <v>0</v>
      </c>
      <c r="AA63" s="210">
        <v>0</v>
      </c>
      <c r="AB63" s="210">
        <v>0</v>
      </c>
      <c r="AC63" s="210">
        <v>0</v>
      </c>
      <c r="AD63" s="210">
        <v>0</v>
      </c>
      <c r="AE63" s="210">
        <v>0</v>
      </c>
      <c r="AF63" s="210">
        <v>0</v>
      </c>
      <c r="AG63" s="210">
        <v>0</v>
      </c>
      <c r="AH63" s="210">
        <v>0</v>
      </c>
      <c r="AI63" s="210">
        <v>0</v>
      </c>
      <c r="AJ63" s="210">
        <v>0</v>
      </c>
      <c r="AK63" s="210">
        <v>0</v>
      </c>
      <c r="AL63" s="210">
        <v>0</v>
      </c>
      <c r="AM63" s="210">
        <v>0</v>
      </c>
      <c r="AN63" s="210">
        <v>0</v>
      </c>
      <c r="AO63" s="210">
        <v>0</v>
      </c>
      <c r="AP63" s="210">
        <v>0</v>
      </c>
      <c r="AQ63" s="210">
        <v>0</v>
      </c>
      <c r="AR63" s="210">
        <v>0</v>
      </c>
      <c r="AS63" s="210">
        <v>0</v>
      </c>
    </row>
    <row r="64" spans="1:45" x14ac:dyDescent="0.3">
      <c r="A64" s="328" t="s">
        <v>413</v>
      </c>
      <c r="B64" s="328" t="s">
        <v>531</v>
      </c>
      <c r="C64" s="75">
        <v>46900</v>
      </c>
      <c r="D64" s="75" t="s">
        <v>415</v>
      </c>
      <c r="E64" s="75" t="s">
        <v>419</v>
      </c>
      <c r="F64" s="328" t="s">
        <v>532</v>
      </c>
      <c r="G64" s="207" t="s">
        <v>534</v>
      </c>
      <c r="H64" s="604"/>
      <c r="I64" s="327">
        <v>11910241.806500003</v>
      </c>
      <c r="J64" s="209">
        <v>0</v>
      </c>
      <c r="K64" s="327">
        <v>11910241.806500003</v>
      </c>
      <c r="L64" s="210">
        <v>0</v>
      </c>
      <c r="M64" s="210">
        <v>0</v>
      </c>
      <c r="N64" s="210">
        <v>0</v>
      </c>
      <c r="O64" s="210">
        <v>0</v>
      </c>
      <c r="P64" s="210">
        <v>737672.57000000007</v>
      </c>
      <c r="Q64" s="210">
        <v>0</v>
      </c>
      <c r="R64" s="210">
        <v>0</v>
      </c>
      <c r="S64" s="210">
        <v>0</v>
      </c>
      <c r="T64" s="210">
        <v>26178612.156500001</v>
      </c>
      <c r="U64" s="210">
        <v>0</v>
      </c>
      <c r="V64" s="210">
        <v>0</v>
      </c>
      <c r="W64" s="210">
        <v>0</v>
      </c>
      <c r="X64" s="210">
        <v>0</v>
      </c>
      <c r="Y64" s="361"/>
      <c r="Z64" s="361"/>
      <c r="AA64" s="361"/>
      <c r="AB64" s="361"/>
      <c r="AC64" s="361"/>
      <c r="AD64" s="361"/>
      <c r="AE64" s="210">
        <v>0</v>
      </c>
      <c r="AF64" s="210">
        <v>0</v>
      </c>
      <c r="AG64" s="210">
        <v>0</v>
      </c>
      <c r="AH64" s="210">
        <v>-399962.40999999992</v>
      </c>
      <c r="AI64" s="210">
        <v>0</v>
      </c>
      <c r="AJ64" s="210">
        <v>0</v>
      </c>
      <c r="AK64" s="210">
        <v>-11253445.49</v>
      </c>
      <c r="AL64" s="210">
        <v>0</v>
      </c>
      <c r="AM64" s="210">
        <v>0</v>
      </c>
      <c r="AN64" s="361"/>
      <c r="AO64" s="361"/>
      <c r="AP64" s="361"/>
      <c r="AQ64" s="361"/>
      <c r="AR64" s="361"/>
      <c r="AS64" s="330">
        <v>0</v>
      </c>
    </row>
    <row r="65" spans="1:45" x14ac:dyDescent="0.3">
      <c r="A65" s="207" t="s">
        <v>413</v>
      </c>
      <c r="B65" s="207" t="s">
        <v>535</v>
      </c>
      <c r="C65" s="208">
        <v>47000</v>
      </c>
      <c r="D65" s="208" t="s">
        <v>415</v>
      </c>
      <c r="E65" s="208" t="s">
        <v>416</v>
      </c>
      <c r="F65" s="207" t="s">
        <v>536</v>
      </c>
      <c r="G65" s="207" t="s">
        <v>537</v>
      </c>
      <c r="H65" s="603"/>
      <c r="I65" s="209">
        <v>4554.7299999997485</v>
      </c>
      <c r="J65" s="209">
        <v>0</v>
      </c>
      <c r="K65" s="209">
        <v>4554.7299999997485</v>
      </c>
      <c r="L65" s="210">
        <v>0</v>
      </c>
      <c r="M65" s="210">
        <v>0</v>
      </c>
      <c r="N65" s="210">
        <v>0</v>
      </c>
      <c r="O65" s="210">
        <v>0</v>
      </c>
      <c r="P65" s="210">
        <v>1332357.9200000002</v>
      </c>
      <c r="Q65" s="210">
        <v>0</v>
      </c>
      <c r="R65" s="210">
        <v>0</v>
      </c>
      <c r="S65" s="210">
        <v>0</v>
      </c>
      <c r="T65" s="210">
        <v>0</v>
      </c>
      <c r="U65" s="210">
        <v>0</v>
      </c>
      <c r="V65" s="210">
        <v>0</v>
      </c>
      <c r="W65" s="210">
        <v>0</v>
      </c>
      <c r="X65" s="210">
        <v>0</v>
      </c>
      <c r="Y65" s="210">
        <v>0</v>
      </c>
      <c r="Z65" s="210">
        <v>0</v>
      </c>
      <c r="AA65" s="210">
        <v>0</v>
      </c>
      <c r="AB65" s="210">
        <v>0</v>
      </c>
      <c r="AC65" s="210">
        <v>0</v>
      </c>
      <c r="AD65" s="210">
        <v>0</v>
      </c>
      <c r="AE65" s="210">
        <v>0</v>
      </c>
      <c r="AF65" s="210">
        <v>0</v>
      </c>
      <c r="AG65" s="210">
        <v>0</v>
      </c>
      <c r="AH65" s="210">
        <v>-1301465.9200000004</v>
      </c>
      <c r="AI65" s="210">
        <v>0</v>
      </c>
      <c r="AJ65" s="210">
        <v>0</v>
      </c>
      <c r="AK65" s="210">
        <v>0</v>
      </c>
      <c r="AL65" s="210">
        <v>0</v>
      </c>
      <c r="AM65" s="210">
        <v>0</v>
      </c>
      <c r="AN65" s="210">
        <v>0</v>
      </c>
      <c r="AO65" s="210">
        <v>0</v>
      </c>
      <c r="AP65" s="210">
        <v>0</v>
      </c>
      <c r="AQ65" s="210">
        <v>0</v>
      </c>
      <c r="AR65" s="210">
        <v>0</v>
      </c>
      <c r="AS65" s="210">
        <v>0</v>
      </c>
    </row>
    <row r="66" spans="1:45" x14ac:dyDescent="0.3">
      <c r="A66" s="328" t="s">
        <v>413</v>
      </c>
      <c r="B66" s="328" t="s">
        <v>535</v>
      </c>
      <c r="C66" s="75">
        <v>47000</v>
      </c>
      <c r="D66" s="75" t="s">
        <v>415</v>
      </c>
      <c r="E66" s="75" t="s">
        <v>419</v>
      </c>
      <c r="F66" s="328" t="s">
        <v>536</v>
      </c>
      <c r="G66" s="207" t="s">
        <v>538</v>
      </c>
      <c r="H66" s="598"/>
      <c r="I66" s="327">
        <v>0</v>
      </c>
      <c r="J66" s="209">
        <v>0</v>
      </c>
      <c r="K66" s="327">
        <v>0</v>
      </c>
      <c r="L66" s="210">
        <v>0</v>
      </c>
      <c r="M66" s="210">
        <v>0</v>
      </c>
      <c r="N66" s="210">
        <v>0</v>
      </c>
      <c r="O66" s="210">
        <v>0</v>
      </c>
      <c r="P66" s="210">
        <v>0</v>
      </c>
      <c r="Q66" s="210">
        <v>0</v>
      </c>
      <c r="R66" s="210">
        <v>0</v>
      </c>
      <c r="S66" s="210">
        <v>0</v>
      </c>
      <c r="T66" s="210">
        <v>0</v>
      </c>
      <c r="U66" s="210">
        <v>0</v>
      </c>
      <c r="V66" s="210">
        <v>0</v>
      </c>
      <c r="W66" s="210">
        <v>0</v>
      </c>
      <c r="X66" s="210">
        <v>0</v>
      </c>
      <c r="Y66" s="361"/>
      <c r="Z66" s="361"/>
      <c r="AA66" s="361"/>
      <c r="AB66" s="361"/>
      <c r="AC66" s="361"/>
      <c r="AD66" s="361"/>
      <c r="AE66" s="210">
        <v>0</v>
      </c>
      <c r="AF66" s="210">
        <v>0</v>
      </c>
      <c r="AG66" s="210">
        <v>0</v>
      </c>
      <c r="AH66" s="210">
        <v>0</v>
      </c>
      <c r="AI66" s="210">
        <v>0</v>
      </c>
      <c r="AJ66" s="210">
        <v>0</v>
      </c>
      <c r="AK66" s="210">
        <v>0</v>
      </c>
      <c r="AL66" s="210">
        <v>0</v>
      </c>
      <c r="AM66" s="210">
        <v>0</v>
      </c>
      <c r="AN66" s="361"/>
      <c r="AO66" s="361"/>
      <c r="AP66" s="361"/>
      <c r="AQ66" s="361"/>
      <c r="AR66" s="361"/>
      <c r="AS66" s="329">
        <v>0</v>
      </c>
    </row>
    <row r="67" spans="1:45" x14ac:dyDescent="0.3">
      <c r="A67" s="207" t="s">
        <v>413</v>
      </c>
      <c r="B67" s="207" t="s">
        <v>539</v>
      </c>
      <c r="C67" s="208">
        <v>47100</v>
      </c>
      <c r="D67" s="208" t="s">
        <v>415</v>
      </c>
      <c r="E67" s="208" t="s">
        <v>416</v>
      </c>
      <c r="F67" s="207" t="s">
        <v>540</v>
      </c>
      <c r="G67" s="207" t="s">
        <v>541</v>
      </c>
      <c r="H67" s="603"/>
      <c r="I67" s="209">
        <v>88957335.049999967</v>
      </c>
      <c r="J67" s="209">
        <v>4229126.76</v>
      </c>
      <c r="K67" s="209">
        <v>84728208.289999962</v>
      </c>
      <c r="L67" s="210">
        <v>0</v>
      </c>
      <c r="M67" s="210">
        <v>0</v>
      </c>
      <c r="N67" s="210">
        <v>0</v>
      </c>
      <c r="O67" s="210">
        <v>0</v>
      </c>
      <c r="P67" s="210">
        <v>0</v>
      </c>
      <c r="Q67" s="210">
        <v>0</v>
      </c>
      <c r="R67" s="210">
        <v>0</v>
      </c>
      <c r="S67" s="210">
        <v>0</v>
      </c>
      <c r="T67" s="210">
        <v>0</v>
      </c>
      <c r="U67" s="210">
        <v>0</v>
      </c>
      <c r="V67" s="210">
        <v>0</v>
      </c>
      <c r="W67" s="210">
        <v>0</v>
      </c>
      <c r="X67" s="210">
        <v>0</v>
      </c>
      <c r="Y67" s="210">
        <v>0</v>
      </c>
      <c r="Z67" s="210">
        <v>0</v>
      </c>
      <c r="AA67" s="210">
        <v>0</v>
      </c>
      <c r="AB67" s="210">
        <v>0</v>
      </c>
      <c r="AC67" s="210">
        <v>0</v>
      </c>
      <c r="AD67" s="210">
        <v>0</v>
      </c>
      <c r="AE67" s="210">
        <v>0</v>
      </c>
      <c r="AF67" s="210">
        <v>0</v>
      </c>
      <c r="AG67" s="210">
        <v>0</v>
      </c>
      <c r="AH67" s="210">
        <v>0</v>
      </c>
      <c r="AI67" s="210">
        <v>0</v>
      </c>
      <c r="AJ67" s="210">
        <v>0</v>
      </c>
      <c r="AK67" s="210">
        <v>0</v>
      </c>
      <c r="AL67" s="210">
        <v>0</v>
      </c>
      <c r="AM67" s="210">
        <v>0</v>
      </c>
      <c r="AN67" s="210">
        <v>0</v>
      </c>
      <c r="AO67" s="210">
        <v>0</v>
      </c>
      <c r="AP67" s="210">
        <v>0</v>
      </c>
      <c r="AQ67" s="210">
        <v>0</v>
      </c>
      <c r="AR67" s="210">
        <v>0</v>
      </c>
      <c r="AS67" s="210">
        <v>0</v>
      </c>
    </row>
    <row r="68" spans="1:45" x14ac:dyDescent="0.3">
      <c r="A68" s="328" t="s">
        <v>413</v>
      </c>
      <c r="B68" s="328" t="s">
        <v>539</v>
      </c>
      <c r="C68" s="75">
        <v>47100</v>
      </c>
      <c r="D68" s="75" t="s">
        <v>415</v>
      </c>
      <c r="E68" s="75" t="s">
        <v>419</v>
      </c>
      <c r="F68" s="328" t="s">
        <v>540</v>
      </c>
      <c r="G68" s="207" t="s">
        <v>542</v>
      </c>
      <c r="H68" s="598"/>
      <c r="I68" s="327">
        <v>0</v>
      </c>
      <c r="J68" s="209">
        <v>0</v>
      </c>
      <c r="K68" s="327">
        <v>0</v>
      </c>
      <c r="L68" s="210">
        <v>2734323.1</v>
      </c>
      <c r="M68" s="210">
        <v>115539758.31</v>
      </c>
      <c r="N68" s="210">
        <v>0</v>
      </c>
      <c r="O68" s="210">
        <v>0</v>
      </c>
      <c r="P68" s="210">
        <v>75976741.829999998</v>
      </c>
      <c r="Q68" s="210">
        <v>0</v>
      </c>
      <c r="R68" s="210">
        <v>0</v>
      </c>
      <c r="S68" s="210">
        <v>2360</v>
      </c>
      <c r="T68" s="210">
        <v>1488780.16</v>
      </c>
      <c r="U68" s="210">
        <v>0</v>
      </c>
      <c r="V68" s="210">
        <v>0</v>
      </c>
      <c r="W68" s="210">
        <v>0</v>
      </c>
      <c r="X68" s="210">
        <v>3766596.5700000003</v>
      </c>
      <c r="Y68" s="361"/>
      <c r="Z68" s="361"/>
      <c r="AA68" s="361"/>
      <c r="AB68" s="361"/>
      <c r="AC68" s="361"/>
      <c r="AD68" s="361"/>
      <c r="AE68" s="210">
        <v>-51029998.360000007</v>
      </c>
      <c r="AF68" s="210">
        <v>0</v>
      </c>
      <c r="AG68" s="210">
        <v>0</v>
      </c>
      <c r="AH68" s="210">
        <v>-57034508.829999998</v>
      </c>
      <c r="AI68" s="210">
        <v>0</v>
      </c>
      <c r="AJ68" s="210">
        <v>0</v>
      </c>
      <c r="AK68" s="210">
        <v>-24813</v>
      </c>
      <c r="AL68" s="210">
        <v>0</v>
      </c>
      <c r="AM68" s="210">
        <v>0</v>
      </c>
      <c r="AN68" s="361"/>
      <c r="AO68" s="361"/>
      <c r="AP68" s="361"/>
      <c r="AQ68" s="361"/>
      <c r="AR68" s="361"/>
      <c r="AS68" s="329">
        <v>0</v>
      </c>
    </row>
    <row r="69" spans="1:45" x14ac:dyDescent="0.3">
      <c r="A69" s="207" t="s">
        <v>413</v>
      </c>
      <c r="B69" s="207" t="s">
        <v>543</v>
      </c>
      <c r="C69" s="208">
        <v>47400</v>
      </c>
      <c r="D69" s="208" t="s">
        <v>415</v>
      </c>
      <c r="E69" s="208" t="s">
        <v>416</v>
      </c>
      <c r="F69" s="207" t="s">
        <v>544</v>
      </c>
      <c r="G69" s="207" t="s">
        <v>545</v>
      </c>
      <c r="H69" s="603"/>
      <c r="I69" s="209">
        <v>4269727.99</v>
      </c>
      <c r="J69" s="209">
        <v>0</v>
      </c>
      <c r="K69" s="209">
        <v>4269727.99</v>
      </c>
      <c r="L69" s="210">
        <v>0</v>
      </c>
      <c r="M69" s="210">
        <v>0</v>
      </c>
      <c r="N69" s="210">
        <v>0</v>
      </c>
      <c r="O69" s="210">
        <v>0</v>
      </c>
      <c r="P69" s="210">
        <v>0</v>
      </c>
      <c r="Q69" s="210">
        <v>0</v>
      </c>
      <c r="R69" s="210">
        <v>0</v>
      </c>
      <c r="S69" s="210">
        <v>0</v>
      </c>
      <c r="T69" s="210">
        <v>0</v>
      </c>
      <c r="U69" s="210">
        <v>0</v>
      </c>
      <c r="V69" s="210">
        <v>0</v>
      </c>
      <c r="W69" s="210">
        <v>0</v>
      </c>
      <c r="X69" s="210">
        <v>0</v>
      </c>
      <c r="Y69" s="210">
        <v>0</v>
      </c>
      <c r="Z69" s="210">
        <v>0</v>
      </c>
      <c r="AA69" s="210">
        <v>0</v>
      </c>
      <c r="AB69" s="210">
        <v>0</v>
      </c>
      <c r="AC69" s="210">
        <v>0</v>
      </c>
      <c r="AD69" s="210">
        <v>0</v>
      </c>
      <c r="AE69" s="210">
        <v>0</v>
      </c>
      <c r="AF69" s="210">
        <v>0</v>
      </c>
      <c r="AG69" s="210">
        <v>0</v>
      </c>
      <c r="AH69" s="210">
        <v>0</v>
      </c>
      <c r="AI69" s="210">
        <v>0</v>
      </c>
      <c r="AJ69" s="210">
        <v>0</v>
      </c>
      <c r="AK69" s="210">
        <v>0</v>
      </c>
      <c r="AL69" s="210">
        <v>0</v>
      </c>
      <c r="AM69" s="210">
        <v>0</v>
      </c>
      <c r="AN69" s="210">
        <v>0</v>
      </c>
      <c r="AO69" s="210">
        <v>0</v>
      </c>
      <c r="AP69" s="210">
        <v>0</v>
      </c>
      <c r="AQ69" s="210">
        <v>0</v>
      </c>
      <c r="AR69" s="210">
        <v>0</v>
      </c>
      <c r="AS69" s="210">
        <v>0</v>
      </c>
    </row>
    <row r="70" spans="1:45" x14ac:dyDescent="0.3">
      <c r="A70" s="328" t="s">
        <v>413</v>
      </c>
      <c r="B70" s="328" t="s">
        <v>543</v>
      </c>
      <c r="C70" s="75">
        <v>47400</v>
      </c>
      <c r="D70" s="75" t="s">
        <v>415</v>
      </c>
      <c r="E70" s="75" t="s">
        <v>419</v>
      </c>
      <c r="F70" s="328" t="s">
        <v>544</v>
      </c>
      <c r="G70" s="207" t="s">
        <v>546</v>
      </c>
      <c r="H70" s="598"/>
      <c r="I70" s="327">
        <v>40089674.365099996</v>
      </c>
      <c r="J70" s="209">
        <v>0</v>
      </c>
      <c r="K70" s="327">
        <v>40089674.365099996</v>
      </c>
      <c r="L70" s="210">
        <v>0</v>
      </c>
      <c r="M70" s="210">
        <v>0</v>
      </c>
      <c r="N70" s="210">
        <v>0</v>
      </c>
      <c r="O70" s="210">
        <v>0</v>
      </c>
      <c r="P70" s="210">
        <v>9098373.6899999995</v>
      </c>
      <c r="Q70" s="210">
        <v>0</v>
      </c>
      <c r="R70" s="210">
        <v>0</v>
      </c>
      <c r="S70" s="210">
        <v>0</v>
      </c>
      <c r="T70" s="210">
        <v>107697351.67</v>
      </c>
      <c r="U70" s="210">
        <v>0</v>
      </c>
      <c r="V70" s="210">
        <v>0</v>
      </c>
      <c r="W70" s="210">
        <v>0</v>
      </c>
      <c r="X70" s="210">
        <v>0</v>
      </c>
      <c r="Y70" s="361"/>
      <c r="Z70" s="361"/>
      <c r="AA70" s="361"/>
      <c r="AB70" s="361"/>
      <c r="AC70" s="361"/>
      <c r="AD70" s="361"/>
      <c r="AE70" s="210">
        <v>0</v>
      </c>
      <c r="AF70" s="210">
        <v>0</v>
      </c>
      <c r="AG70" s="210">
        <v>0</v>
      </c>
      <c r="AH70" s="210">
        <v>-7134924.1100000003</v>
      </c>
      <c r="AI70" s="210">
        <v>0</v>
      </c>
      <c r="AJ70" s="210">
        <v>0</v>
      </c>
      <c r="AK70" s="210">
        <v>-74810872.564899996</v>
      </c>
      <c r="AL70" s="210">
        <v>0</v>
      </c>
      <c r="AM70" s="210">
        <v>0</v>
      </c>
      <c r="AN70" s="361"/>
      <c r="AO70" s="361"/>
      <c r="AP70" s="361"/>
      <c r="AQ70" s="361"/>
      <c r="AR70" s="361"/>
      <c r="AS70" s="329">
        <v>0</v>
      </c>
    </row>
    <row r="71" spans="1:45" x14ac:dyDescent="0.3">
      <c r="A71" s="207" t="s">
        <v>413</v>
      </c>
      <c r="B71" s="207" t="s">
        <v>547</v>
      </c>
      <c r="C71" s="208">
        <v>47500</v>
      </c>
      <c r="D71" s="208" t="s">
        <v>415</v>
      </c>
      <c r="E71" s="208" t="s">
        <v>416</v>
      </c>
      <c r="F71" s="207" t="s">
        <v>548</v>
      </c>
      <c r="G71" s="207" t="s">
        <v>549</v>
      </c>
      <c r="H71" s="603"/>
      <c r="I71" s="209">
        <v>5741651.6100000013</v>
      </c>
      <c r="J71" s="209">
        <v>0</v>
      </c>
      <c r="K71" s="209">
        <v>5741651.6100000013</v>
      </c>
      <c r="L71" s="210">
        <v>0</v>
      </c>
      <c r="M71" s="210">
        <v>0</v>
      </c>
      <c r="N71" s="210">
        <v>0</v>
      </c>
      <c r="O71" s="210">
        <v>0</v>
      </c>
      <c r="P71" s="210">
        <v>0</v>
      </c>
      <c r="Q71" s="210">
        <v>0</v>
      </c>
      <c r="R71" s="210">
        <v>0</v>
      </c>
      <c r="S71" s="210">
        <v>0</v>
      </c>
      <c r="T71" s="210">
        <v>0</v>
      </c>
      <c r="U71" s="210">
        <v>0</v>
      </c>
      <c r="V71" s="210">
        <v>0</v>
      </c>
      <c r="W71" s="210">
        <v>0</v>
      </c>
      <c r="X71" s="210">
        <v>0</v>
      </c>
      <c r="Y71" s="210">
        <v>0</v>
      </c>
      <c r="Z71" s="210">
        <v>0</v>
      </c>
      <c r="AA71" s="210">
        <v>0</v>
      </c>
      <c r="AB71" s="210">
        <v>0</v>
      </c>
      <c r="AC71" s="210">
        <v>0</v>
      </c>
      <c r="AD71" s="210">
        <v>0</v>
      </c>
      <c r="AE71" s="210">
        <v>0</v>
      </c>
      <c r="AF71" s="210">
        <v>0</v>
      </c>
      <c r="AG71" s="210">
        <v>0</v>
      </c>
      <c r="AH71" s="210">
        <v>0</v>
      </c>
      <c r="AI71" s="210">
        <v>0</v>
      </c>
      <c r="AJ71" s="210">
        <v>0</v>
      </c>
      <c r="AK71" s="210">
        <v>0</v>
      </c>
      <c r="AL71" s="210">
        <v>0</v>
      </c>
      <c r="AM71" s="210">
        <v>0</v>
      </c>
      <c r="AN71" s="210">
        <v>0</v>
      </c>
      <c r="AO71" s="210">
        <v>0</v>
      </c>
      <c r="AP71" s="210">
        <v>0</v>
      </c>
      <c r="AQ71" s="210">
        <v>0</v>
      </c>
      <c r="AR71" s="210">
        <v>0</v>
      </c>
      <c r="AS71" s="210">
        <v>0</v>
      </c>
    </row>
    <row r="72" spans="1:45" x14ac:dyDescent="0.3">
      <c r="A72" s="328" t="s">
        <v>413</v>
      </c>
      <c r="B72" s="328" t="s">
        <v>547</v>
      </c>
      <c r="C72" s="75">
        <v>47500</v>
      </c>
      <c r="D72" s="75" t="s">
        <v>415</v>
      </c>
      <c r="E72" s="75" t="s">
        <v>419</v>
      </c>
      <c r="F72" s="328" t="s">
        <v>548</v>
      </c>
      <c r="G72" s="207" t="s">
        <v>550</v>
      </c>
      <c r="H72" s="598"/>
      <c r="I72" s="327">
        <v>19886500.100000001</v>
      </c>
      <c r="J72" s="209">
        <v>3694838.7399999998</v>
      </c>
      <c r="K72" s="327">
        <v>16191661.360000001</v>
      </c>
      <c r="L72" s="210">
        <v>3694838.7399999998</v>
      </c>
      <c r="M72" s="210">
        <v>13796690.279999999</v>
      </c>
      <c r="N72" s="210">
        <v>593027</v>
      </c>
      <c r="O72" s="210">
        <v>0</v>
      </c>
      <c r="P72" s="210">
        <v>15425877.189999999</v>
      </c>
      <c r="Q72" s="210">
        <v>0</v>
      </c>
      <c r="R72" s="210">
        <v>0</v>
      </c>
      <c r="S72" s="210">
        <v>0</v>
      </c>
      <c r="T72" s="210">
        <v>1151416</v>
      </c>
      <c r="U72" s="210">
        <v>0</v>
      </c>
      <c r="V72" s="210">
        <v>0</v>
      </c>
      <c r="W72" s="210">
        <v>0</v>
      </c>
      <c r="X72" s="210">
        <v>0</v>
      </c>
      <c r="Y72" s="361"/>
      <c r="Z72" s="361"/>
      <c r="AA72" s="361"/>
      <c r="AB72" s="361"/>
      <c r="AC72" s="361"/>
      <c r="AD72" s="361"/>
      <c r="AE72" s="210">
        <v>-1518927.59</v>
      </c>
      <c r="AF72" s="210">
        <v>0</v>
      </c>
      <c r="AG72" s="210">
        <v>0</v>
      </c>
      <c r="AH72" s="210">
        <v>-12703068.950000001</v>
      </c>
      <c r="AI72" s="210">
        <v>0</v>
      </c>
      <c r="AJ72" s="210">
        <v>0</v>
      </c>
      <c r="AK72" s="210">
        <v>-662064.19999999995</v>
      </c>
      <c r="AL72" s="210">
        <v>0</v>
      </c>
      <c r="AM72" s="210">
        <v>0</v>
      </c>
      <c r="AN72" s="361"/>
      <c r="AO72" s="361"/>
      <c r="AP72" s="361"/>
      <c r="AQ72" s="361"/>
      <c r="AR72" s="361"/>
      <c r="AS72" s="329">
        <v>0</v>
      </c>
    </row>
    <row r="73" spans="1:45" x14ac:dyDescent="0.3">
      <c r="A73" s="207" t="s">
        <v>413</v>
      </c>
      <c r="B73" s="207" t="s">
        <v>551</v>
      </c>
      <c r="C73" s="208">
        <v>47600</v>
      </c>
      <c r="D73" s="208" t="s">
        <v>415</v>
      </c>
      <c r="E73" s="208" t="s">
        <v>416</v>
      </c>
      <c r="F73" s="207" t="s">
        <v>552</v>
      </c>
      <c r="G73" s="207" t="s">
        <v>553</v>
      </c>
      <c r="H73" s="603"/>
      <c r="I73" s="209">
        <v>10743.430000000008</v>
      </c>
      <c r="J73" s="209">
        <v>0</v>
      </c>
      <c r="K73" s="209">
        <v>10743.430000000008</v>
      </c>
      <c r="L73" s="210">
        <v>0</v>
      </c>
      <c r="M73" s="210">
        <v>0</v>
      </c>
      <c r="N73" s="210">
        <v>0</v>
      </c>
      <c r="O73" s="210">
        <v>0</v>
      </c>
      <c r="P73" s="210">
        <v>0</v>
      </c>
      <c r="Q73" s="210">
        <v>0</v>
      </c>
      <c r="R73" s="210">
        <v>0</v>
      </c>
      <c r="S73" s="210">
        <v>0</v>
      </c>
      <c r="T73" s="210">
        <v>0</v>
      </c>
      <c r="U73" s="210">
        <v>0</v>
      </c>
      <c r="V73" s="210">
        <v>0</v>
      </c>
      <c r="W73" s="210">
        <v>0</v>
      </c>
      <c r="X73" s="210">
        <v>0</v>
      </c>
      <c r="Y73" s="210">
        <v>0</v>
      </c>
      <c r="Z73" s="210">
        <v>0</v>
      </c>
      <c r="AA73" s="210">
        <v>0</v>
      </c>
      <c r="AB73" s="210">
        <v>0</v>
      </c>
      <c r="AC73" s="210">
        <v>0</v>
      </c>
      <c r="AD73" s="210">
        <v>0</v>
      </c>
      <c r="AE73" s="210">
        <v>0</v>
      </c>
      <c r="AF73" s="210">
        <v>0</v>
      </c>
      <c r="AG73" s="210">
        <v>0</v>
      </c>
      <c r="AH73" s="210">
        <v>0</v>
      </c>
      <c r="AI73" s="210">
        <v>0</v>
      </c>
      <c r="AJ73" s="210">
        <v>0</v>
      </c>
      <c r="AK73" s="210">
        <v>0</v>
      </c>
      <c r="AL73" s="210">
        <v>0</v>
      </c>
      <c r="AM73" s="210">
        <v>0</v>
      </c>
      <c r="AN73" s="210">
        <v>0</v>
      </c>
      <c r="AO73" s="210">
        <v>0</v>
      </c>
      <c r="AP73" s="210">
        <v>0</v>
      </c>
      <c r="AQ73" s="210">
        <v>0</v>
      </c>
      <c r="AR73" s="210">
        <v>0</v>
      </c>
      <c r="AS73" s="210">
        <v>0</v>
      </c>
    </row>
    <row r="74" spans="1:45" x14ac:dyDescent="0.3">
      <c r="A74" s="328" t="s">
        <v>413</v>
      </c>
      <c r="B74" s="328" t="s">
        <v>551</v>
      </c>
      <c r="C74" s="75">
        <v>47600</v>
      </c>
      <c r="D74" s="75" t="s">
        <v>415</v>
      </c>
      <c r="E74" s="75" t="s">
        <v>419</v>
      </c>
      <c r="F74" s="328" t="s">
        <v>552</v>
      </c>
      <c r="G74" s="207" t="s">
        <v>554</v>
      </c>
      <c r="H74" s="598"/>
      <c r="I74" s="327">
        <v>0</v>
      </c>
      <c r="J74" s="209">
        <v>0</v>
      </c>
      <c r="K74" s="327">
        <v>0</v>
      </c>
      <c r="L74" s="210">
        <v>0</v>
      </c>
      <c r="M74" s="210">
        <v>0</v>
      </c>
      <c r="N74" s="210">
        <v>0</v>
      </c>
      <c r="O74" s="210">
        <v>0</v>
      </c>
      <c r="P74" s="210">
        <v>0</v>
      </c>
      <c r="Q74" s="210">
        <v>0</v>
      </c>
      <c r="R74" s="210">
        <v>0</v>
      </c>
      <c r="S74" s="210">
        <v>0</v>
      </c>
      <c r="T74" s="210">
        <v>0</v>
      </c>
      <c r="U74" s="210">
        <v>0</v>
      </c>
      <c r="V74" s="210">
        <v>0</v>
      </c>
      <c r="W74" s="210">
        <v>0</v>
      </c>
      <c r="X74" s="210">
        <v>0</v>
      </c>
      <c r="Y74" s="361"/>
      <c r="Z74" s="361"/>
      <c r="AA74" s="361"/>
      <c r="AB74" s="361"/>
      <c r="AC74" s="361"/>
      <c r="AD74" s="361"/>
      <c r="AE74" s="210">
        <v>0</v>
      </c>
      <c r="AF74" s="210">
        <v>0</v>
      </c>
      <c r="AG74" s="210">
        <v>0</v>
      </c>
      <c r="AH74" s="210">
        <v>0</v>
      </c>
      <c r="AI74" s="210">
        <v>0</v>
      </c>
      <c r="AJ74" s="210">
        <v>0</v>
      </c>
      <c r="AK74" s="210">
        <v>0</v>
      </c>
      <c r="AL74" s="210">
        <v>0</v>
      </c>
      <c r="AM74" s="210">
        <v>0</v>
      </c>
      <c r="AN74" s="361"/>
      <c r="AO74" s="361"/>
      <c r="AP74" s="361"/>
      <c r="AQ74" s="361"/>
      <c r="AR74" s="361"/>
      <c r="AS74" s="329">
        <v>0</v>
      </c>
    </row>
    <row r="75" spans="1:45" x14ac:dyDescent="0.3">
      <c r="A75" s="207" t="s">
        <v>413</v>
      </c>
      <c r="B75" s="207" t="s">
        <v>555</v>
      </c>
      <c r="C75" s="208">
        <v>47700</v>
      </c>
      <c r="D75" s="208" t="s">
        <v>415</v>
      </c>
      <c r="E75" s="208" t="s">
        <v>416</v>
      </c>
      <c r="F75" s="207" t="s">
        <v>556</v>
      </c>
      <c r="G75" s="207" t="s">
        <v>557</v>
      </c>
      <c r="H75" s="603"/>
      <c r="I75" s="209">
        <v>7155534</v>
      </c>
      <c r="J75" s="209">
        <v>0</v>
      </c>
      <c r="K75" s="209">
        <v>7155534</v>
      </c>
      <c r="L75" s="210">
        <v>0</v>
      </c>
      <c r="M75" s="210">
        <v>0</v>
      </c>
      <c r="N75" s="210">
        <v>0</v>
      </c>
      <c r="O75" s="210">
        <v>0</v>
      </c>
      <c r="P75" s="210">
        <v>0</v>
      </c>
      <c r="Q75" s="210">
        <v>0</v>
      </c>
      <c r="R75" s="210">
        <v>0</v>
      </c>
      <c r="S75" s="210">
        <v>0</v>
      </c>
      <c r="T75" s="210">
        <v>0</v>
      </c>
      <c r="U75" s="210">
        <v>0</v>
      </c>
      <c r="V75" s="210">
        <v>0</v>
      </c>
      <c r="W75" s="210">
        <v>0</v>
      </c>
      <c r="X75" s="210">
        <v>0</v>
      </c>
      <c r="Y75" s="210">
        <v>0</v>
      </c>
      <c r="Z75" s="210">
        <v>0</v>
      </c>
      <c r="AA75" s="210">
        <v>0</v>
      </c>
      <c r="AB75" s="210">
        <v>0</v>
      </c>
      <c r="AC75" s="210">
        <v>0</v>
      </c>
      <c r="AD75" s="210">
        <v>0</v>
      </c>
      <c r="AE75" s="210">
        <v>0</v>
      </c>
      <c r="AF75" s="210">
        <v>0</v>
      </c>
      <c r="AG75" s="210">
        <v>0</v>
      </c>
      <c r="AH75" s="210">
        <v>0</v>
      </c>
      <c r="AI75" s="210">
        <v>0</v>
      </c>
      <c r="AJ75" s="210">
        <v>0</v>
      </c>
      <c r="AK75" s="210">
        <v>0</v>
      </c>
      <c r="AL75" s="210">
        <v>0</v>
      </c>
      <c r="AM75" s="210">
        <v>0</v>
      </c>
      <c r="AN75" s="210">
        <v>0</v>
      </c>
      <c r="AO75" s="210">
        <v>0</v>
      </c>
      <c r="AP75" s="210">
        <v>0</v>
      </c>
      <c r="AQ75" s="210">
        <v>0</v>
      </c>
      <c r="AR75" s="210">
        <v>0</v>
      </c>
      <c r="AS75" s="210">
        <v>0</v>
      </c>
    </row>
    <row r="76" spans="1:45" x14ac:dyDescent="0.3">
      <c r="A76" s="328" t="s">
        <v>413</v>
      </c>
      <c r="B76" s="607" t="s">
        <v>555</v>
      </c>
      <c r="C76" s="75">
        <v>47700</v>
      </c>
      <c r="D76" s="75" t="s">
        <v>415</v>
      </c>
      <c r="E76" s="75" t="s">
        <v>419</v>
      </c>
      <c r="F76" s="328" t="s">
        <v>556</v>
      </c>
      <c r="G76" s="608" t="s">
        <v>558</v>
      </c>
      <c r="H76" s="598"/>
      <c r="I76" s="327">
        <v>34789673.830000006</v>
      </c>
      <c r="J76" s="209">
        <v>4091242.81</v>
      </c>
      <c r="K76" s="327">
        <v>30698431.020000003</v>
      </c>
      <c r="L76" s="210">
        <v>4091242.81</v>
      </c>
      <c r="M76" s="210">
        <v>38331398.210000001</v>
      </c>
      <c r="N76" s="210">
        <v>0</v>
      </c>
      <c r="O76" s="210">
        <v>0</v>
      </c>
      <c r="P76" s="210">
        <v>22673787.479999997</v>
      </c>
      <c r="Q76" s="210">
        <v>0</v>
      </c>
      <c r="R76" s="210">
        <v>0</v>
      </c>
      <c r="S76" s="210">
        <v>0</v>
      </c>
      <c r="T76" s="210">
        <v>0</v>
      </c>
      <c r="U76" s="210">
        <v>0</v>
      </c>
      <c r="V76" s="210">
        <v>0</v>
      </c>
      <c r="W76" s="210">
        <v>0</v>
      </c>
      <c r="X76" s="210">
        <v>0</v>
      </c>
      <c r="Y76" s="361"/>
      <c r="Z76" s="361"/>
      <c r="AA76" s="361"/>
      <c r="AB76" s="361"/>
      <c r="AC76" s="361"/>
      <c r="AD76" s="361"/>
      <c r="AE76" s="210">
        <v>-13753095.500000002</v>
      </c>
      <c r="AF76" s="210">
        <v>0</v>
      </c>
      <c r="AG76" s="210">
        <v>0</v>
      </c>
      <c r="AH76" s="210">
        <v>-9769845.0800000001</v>
      </c>
      <c r="AI76" s="210">
        <v>0</v>
      </c>
      <c r="AJ76" s="210">
        <v>0</v>
      </c>
      <c r="AK76" s="210">
        <v>0</v>
      </c>
      <c r="AL76" s="210">
        <v>0</v>
      </c>
      <c r="AM76" s="210">
        <v>0</v>
      </c>
      <c r="AN76" s="361"/>
      <c r="AO76" s="361"/>
      <c r="AP76" s="361"/>
      <c r="AQ76" s="361"/>
      <c r="AR76" s="361"/>
      <c r="AS76" s="329">
        <v>0</v>
      </c>
    </row>
    <row r="77" spans="1:45" x14ac:dyDescent="0.3">
      <c r="A77" s="207" t="s">
        <v>413</v>
      </c>
      <c r="B77" s="207" t="s">
        <v>559</v>
      </c>
      <c r="C77" s="208">
        <v>47800</v>
      </c>
      <c r="D77" s="208" t="s">
        <v>415</v>
      </c>
      <c r="E77" s="208" t="s">
        <v>416</v>
      </c>
      <c r="F77" s="207" t="s">
        <v>556</v>
      </c>
      <c r="G77" s="207" t="s">
        <v>560</v>
      </c>
      <c r="H77" s="603"/>
      <c r="I77" s="209">
        <v>3151542.96</v>
      </c>
      <c r="J77" s="209">
        <v>0</v>
      </c>
      <c r="K77" s="209">
        <v>3151542.96</v>
      </c>
      <c r="L77" s="210">
        <v>0</v>
      </c>
      <c r="M77" s="210">
        <v>0</v>
      </c>
      <c r="N77" s="210">
        <v>0</v>
      </c>
      <c r="O77" s="210">
        <v>0</v>
      </c>
      <c r="P77" s="210">
        <v>0</v>
      </c>
      <c r="Q77" s="210">
        <v>0</v>
      </c>
      <c r="R77" s="210">
        <v>0</v>
      </c>
      <c r="S77" s="210">
        <v>0</v>
      </c>
      <c r="T77" s="210">
        <v>0</v>
      </c>
      <c r="U77" s="210">
        <v>0</v>
      </c>
      <c r="V77" s="210">
        <v>0</v>
      </c>
      <c r="W77" s="210">
        <v>0</v>
      </c>
      <c r="X77" s="210">
        <v>0</v>
      </c>
      <c r="Y77" s="210">
        <v>0</v>
      </c>
      <c r="Z77" s="210">
        <v>0</v>
      </c>
      <c r="AA77" s="210">
        <v>0</v>
      </c>
      <c r="AB77" s="210">
        <v>0</v>
      </c>
      <c r="AC77" s="210">
        <v>0</v>
      </c>
      <c r="AD77" s="210">
        <v>0</v>
      </c>
      <c r="AE77" s="210">
        <v>0</v>
      </c>
      <c r="AF77" s="210">
        <v>0</v>
      </c>
      <c r="AG77" s="210">
        <v>0</v>
      </c>
      <c r="AH77" s="210">
        <v>0</v>
      </c>
      <c r="AI77" s="210">
        <v>0</v>
      </c>
      <c r="AJ77" s="210">
        <v>0</v>
      </c>
      <c r="AK77" s="210">
        <v>0</v>
      </c>
      <c r="AL77" s="210">
        <v>0</v>
      </c>
      <c r="AM77" s="210">
        <v>0</v>
      </c>
      <c r="AN77" s="210">
        <v>0</v>
      </c>
      <c r="AO77" s="210">
        <v>0</v>
      </c>
      <c r="AP77" s="210">
        <v>0</v>
      </c>
      <c r="AQ77" s="210">
        <v>0</v>
      </c>
      <c r="AR77" s="210">
        <v>0</v>
      </c>
      <c r="AS77" s="210">
        <v>0</v>
      </c>
    </row>
    <row r="78" spans="1:45" x14ac:dyDescent="0.3">
      <c r="A78" s="328" t="s">
        <v>413</v>
      </c>
      <c r="B78" s="328" t="s">
        <v>559</v>
      </c>
      <c r="C78" s="75">
        <v>47800</v>
      </c>
      <c r="D78" s="75" t="s">
        <v>415</v>
      </c>
      <c r="E78" s="75" t="s">
        <v>419</v>
      </c>
      <c r="F78" s="328" t="s">
        <v>556</v>
      </c>
      <c r="G78" s="207" t="s">
        <v>561</v>
      </c>
      <c r="H78" s="598"/>
      <c r="I78" s="327">
        <v>104381306.75</v>
      </c>
      <c r="J78" s="209">
        <v>0</v>
      </c>
      <c r="K78" s="327">
        <v>104381306.75</v>
      </c>
      <c r="L78" s="210">
        <v>0</v>
      </c>
      <c r="M78" s="210">
        <v>0</v>
      </c>
      <c r="N78" s="210">
        <v>0</v>
      </c>
      <c r="O78" s="210">
        <v>0</v>
      </c>
      <c r="P78" s="210">
        <v>145720970.05000001</v>
      </c>
      <c r="Q78" s="210">
        <v>0</v>
      </c>
      <c r="R78" s="210">
        <v>0</v>
      </c>
      <c r="S78" s="210">
        <v>0</v>
      </c>
      <c r="T78" s="210">
        <v>8537848.9800000004</v>
      </c>
      <c r="U78" s="210">
        <v>0</v>
      </c>
      <c r="V78" s="210">
        <v>0</v>
      </c>
      <c r="W78" s="210">
        <v>0</v>
      </c>
      <c r="X78" s="210">
        <v>0</v>
      </c>
      <c r="Y78" s="361"/>
      <c r="Z78" s="361"/>
      <c r="AA78" s="361"/>
      <c r="AB78" s="361"/>
      <c r="AC78" s="361"/>
      <c r="AD78" s="361"/>
      <c r="AE78" s="210">
        <v>0</v>
      </c>
      <c r="AF78" s="210">
        <v>0</v>
      </c>
      <c r="AG78" s="210">
        <v>0</v>
      </c>
      <c r="AH78" s="210">
        <v>-48832624.240000002</v>
      </c>
      <c r="AI78" s="210">
        <v>0</v>
      </c>
      <c r="AJ78" s="210">
        <v>0</v>
      </c>
      <c r="AK78" s="210">
        <v>0</v>
      </c>
      <c r="AL78" s="210">
        <v>0</v>
      </c>
      <c r="AM78" s="210">
        <v>0</v>
      </c>
      <c r="AN78" s="361"/>
      <c r="AO78" s="361"/>
      <c r="AP78" s="361"/>
      <c r="AQ78" s="361"/>
      <c r="AR78" s="361"/>
      <c r="AS78" s="329">
        <v>0</v>
      </c>
    </row>
    <row r="79" spans="1:45" x14ac:dyDescent="0.3">
      <c r="A79" s="207" t="s">
        <v>413</v>
      </c>
      <c r="B79" s="207" t="s">
        <v>562</v>
      </c>
      <c r="C79" s="208">
        <v>48000</v>
      </c>
      <c r="D79" s="208" t="s">
        <v>415</v>
      </c>
      <c r="E79" s="208" t="s">
        <v>416</v>
      </c>
      <c r="F79" s="207" t="s">
        <v>563</v>
      </c>
      <c r="G79" s="207" t="s">
        <v>564</v>
      </c>
      <c r="H79" s="603"/>
      <c r="I79" s="209">
        <v>0</v>
      </c>
      <c r="J79" s="209">
        <v>0</v>
      </c>
      <c r="K79" s="209">
        <v>0</v>
      </c>
      <c r="L79" s="210">
        <v>0</v>
      </c>
      <c r="M79" s="210">
        <v>0</v>
      </c>
      <c r="N79" s="210">
        <v>0</v>
      </c>
      <c r="O79" s="210">
        <v>0</v>
      </c>
      <c r="P79" s="210">
        <v>0</v>
      </c>
      <c r="Q79" s="210">
        <v>0</v>
      </c>
      <c r="R79" s="210">
        <v>0</v>
      </c>
      <c r="S79" s="210">
        <v>0</v>
      </c>
      <c r="T79" s="210">
        <v>0</v>
      </c>
      <c r="U79" s="210">
        <v>0</v>
      </c>
      <c r="V79" s="210">
        <v>0</v>
      </c>
      <c r="W79" s="210">
        <v>0</v>
      </c>
      <c r="X79" s="210">
        <v>0</v>
      </c>
      <c r="Y79" s="210">
        <v>0</v>
      </c>
      <c r="Z79" s="210">
        <v>0</v>
      </c>
      <c r="AA79" s="210">
        <v>0</v>
      </c>
      <c r="AB79" s="210">
        <v>0</v>
      </c>
      <c r="AC79" s="210">
        <v>0</v>
      </c>
      <c r="AD79" s="210">
        <v>0</v>
      </c>
      <c r="AE79" s="210">
        <v>0</v>
      </c>
      <c r="AF79" s="210">
        <v>0</v>
      </c>
      <c r="AG79" s="210">
        <v>0</v>
      </c>
      <c r="AH79" s="210">
        <v>0</v>
      </c>
      <c r="AI79" s="210">
        <v>0</v>
      </c>
      <c r="AJ79" s="210">
        <v>0</v>
      </c>
      <c r="AK79" s="210">
        <v>0</v>
      </c>
      <c r="AL79" s="210">
        <v>0</v>
      </c>
      <c r="AM79" s="210">
        <v>0</v>
      </c>
      <c r="AN79" s="210">
        <v>0</v>
      </c>
      <c r="AO79" s="210">
        <v>0</v>
      </c>
      <c r="AP79" s="210">
        <v>0</v>
      </c>
      <c r="AQ79" s="210">
        <v>0</v>
      </c>
      <c r="AR79" s="210">
        <v>0</v>
      </c>
      <c r="AS79" s="210">
        <v>0</v>
      </c>
    </row>
    <row r="80" spans="1:45" x14ac:dyDescent="0.3">
      <c r="A80" s="328" t="s">
        <v>413</v>
      </c>
      <c r="B80" s="328" t="s">
        <v>562</v>
      </c>
      <c r="C80" s="75">
        <v>48000</v>
      </c>
      <c r="D80" s="75" t="s">
        <v>415</v>
      </c>
      <c r="E80" s="75" t="s">
        <v>419</v>
      </c>
      <c r="F80" s="328" t="s">
        <v>563</v>
      </c>
      <c r="G80" s="207" t="s">
        <v>565</v>
      </c>
      <c r="H80" s="598"/>
      <c r="I80" s="327">
        <v>0</v>
      </c>
      <c r="J80" s="209">
        <v>0</v>
      </c>
      <c r="K80" s="327">
        <v>0</v>
      </c>
      <c r="L80" s="210">
        <v>0</v>
      </c>
      <c r="M80" s="210">
        <v>0</v>
      </c>
      <c r="N80" s="210">
        <v>0</v>
      </c>
      <c r="O80" s="210">
        <v>0</v>
      </c>
      <c r="P80" s="210">
        <v>0</v>
      </c>
      <c r="Q80" s="210">
        <v>0</v>
      </c>
      <c r="R80" s="210">
        <v>0</v>
      </c>
      <c r="S80" s="210">
        <v>0</v>
      </c>
      <c r="T80" s="210">
        <v>0</v>
      </c>
      <c r="U80" s="210">
        <v>0</v>
      </c>
      <c r="V80" s="210">
        <v>0</v>
      </c>
      <c r="W80" s="210">
        <v>0</v>
      </c>
      <c r="X80" s="210">
        <v>0</v>
      </c>
      <c r="Y80" s="361"/>
      <c r="Z80" s="361"/>
      <c r="AA80" s="361"/>
      <c r="AB80" s="361"/>
      <c r="AC80" s="361"/>
      <c r="AD80" s="361"/>
      <c r="AE80" s="210">
        <v>0</v>
      </c>
      <c r="AF80" s="210">
        <v>0</v>
      </c>
      <c r="AG80" s="210">
        <v>0</v>
      </c>
      <c r="AH80" s="210">
        <v>0</v>
      </c>
      <c r="AI80" s="210">
        <v>0</v>
      </c>
      <c r="AJ80" s="210">
        <v>0</v>
      </c>
      <c r="AK80" s="210">
        <v>0</v>
      </c>
      <c r="AL80" s="210">
        <v>0</v>
      </c>
      <c r="AM80" s="210">
        <v>0</v>
      </c>
      <c r="AN80" s="361"/>
      <c r="AO80" s="361"/>
      <c r="AP80" s="361"/>
      <c r="AQ80" s="361"/>
      <c r="AR80" s="361"/>
      <c r="AS80" s="329">
        <v>0</v>
      </c>
    </row>
    <row r="81" spans="1:45" x14ac:dyDescent="0.3">
      <c r="A81" s="207" t="s">
        <v>413</v>
      </c>
      <c r="B81" s="207" t="s">
        <v>566</v>
      </c>
      <c r="C81" s="208">
        <v>48400</v>
      </c>
      <c r="D81" s="208" t="s">
        <v>415</v>
      </c>
      <c r="E81" s="208" t="s">
        <v>416</v>
      </c>
      <c r="F81" s="207" t="s">
        <v>567</v>
      </c>
      <c r="G81" s="207" t="s">
        <v>568</v>
      </c>
      <c r="H81" s="603"/>
      <c r="I81" s="209">
        <v>19478212.030000001</v>
      </c>
      <c r="J81" s="209">
        <v>0</v>
      </c>
      <c r="K81" s="209">
        <v>19478212.030000001</v>
      </c>
      <c r="L81" s="210">
        <v>0</v>
      </c>
      <c r="M81" s="210">
        <v>0</v>
      </c>
      <c r="N81" s="210">
        <v>0</v>
      </c>
      <c r="O81" s="210">
        <v>0</v>
      </c>
      <c r="P81" s="210">
        <v>0</v>
      </c>
      <c r="Q81" s="210">
        <v>0</v>
      </c>
      <c r="R81" s="210">
        <v>0</v>
      </c>
      <c r="S81" s="210">
        <v>0</v>
      </c>
      <c r="T81" s="210">
        <v>0</v>
      </c>
      <c r="U81" s="210">
        <v>0</v>
      </c>
      <c r="V81" s="210">
        <v>0</v>
      </c>
      <c r="W81" s="210">
        <v>0</v>
      </c>
      <c r="X81" s="210">
        <v>0</v>
      </c>
      <c r="Y81" s="210">
        <v>0</v>
      </c>
      <c r="Z81" s="210">
        <v>0</v>
      </c>
      <c r="AA81" s="210">
        <v>0</v>
      </c>
      <c r="AB81" s="210">
        <v>0</v>
      </c>
      <c r="AC81" s="210">
        <v>0</v>
      </c>
      <c r="AD81" s="210">
        <v>0</v>
      </c>
      <c r="AE81" s="210">
        <v>0</v>
      </c>
      <c r="AF81" s="210">
        <v>0</v>
      </c>
      <c r="AG81" s="210">
        <v>0</v>
      </c>
      <c r="AH81" s="210">
        <v>0</v>
      </c>
      <c r="AI81" s="210">
        <v>0</v>
      </c>
      <c r="AJ81" s="210">
        <v>0</v>
      </c>
      <c r="AK81" s="210">
        <v>0</v>
      </c>
      <c r="AL81" s="210">
        <v>0</v>
      </c>
      <c r="AM81" s="210">
        <v>0</v>
      </c>
      <c r="AN81" s="210">
        <v>0</v>
      </c>
      <c r="AO81" s="210">
        <v>0</v>
      </c>
      <c r="AP81" s="210">
        <v>0</v>
      </c>
      <c r="AQ81" s="210">
        <v>0</v>
      </c>
      <c r="AR81" s="210">
        <v>0</v>
      </c>
      <c r="AS81" s="210">
        <v>0</v>
      </c>
    </row>
    <row r="82" spans="1:45" x14ac:dyDescent="0.3">
      <c r="A82" s="328" t="s">
        <v>413</v>
      </c>
      <c r="B82" s="328" t="s">
        <v>566</v>
      </c>
      <c r="C82" s="75">
        <v>48400</v>
      </c>
      <c r="D82" s="75" t="s">
        <v>415</v>
      </c>
      <c r="E82" s="75" t="s">
        <v>419</v>
      </c>
      <c r="F82" s="328" t="s">
        <v>567</v>
      </c>
      <c r="G82" s="207" t="s">
        <v>569</v>
      </c>
      <c r="H82" s="598"/>
      <c r="I82" s="327">
        <v>23274236712.783417</v>
      </c>
      <c r="J82" s="209">
        <v>8938612868.4357319</v>
      </c>
      <c r="K82" s="327">
        <v>14335623844.347687</v>
      </c>
      <c r="L82" s="210">
        <v>4601903190.1891527</v>
      </c>
      <c r="M82" s="210">
        <v>164516987.41587499</v>
      </c>
      <c r="N82" s="210">
        <v>0</v>
      </c>
      <c r="O82" s="210">
        <v>38677904532.700005</v>
      </c>
      <c r="P82" s="210">
        <v>337794569.02000004</v>
      </c>
      <c r="Q82" s="210">
        <v>0</v>
      </c>
      <c r="R82" s="210">
        <v>0</v>
      </c>
      <c r="S82" s="210">
        <v>0</v>
      </c>
      <c r="T82" s="210">
        <v>119014329.24779001</v>
      </c>
      <c r="U82" s="210">
        <v>0</v>
      </c>
      <c r="V82" s="210">
        <v>1700353.85</v>
      </c>
      <c r="W82" s="210">
        <v>21599475.30175361</v>
      </c>
      <c r="X82" s="210">
        <v>5050899107.3629971</v>
      </c>
      <c r="Y82" s="361"/>
      <c r="Z82" s="361"/>
      <c r="AA82" s="361"/>
      <c r="AB82" s="361"/>
      <c r="AC82" s="361"/>
      <c r="AD82" s="361"/>
      <c r="AE82" s="210">
        <v>-48060029.170000002</v>
      </c>
      <c r="AF82" s="210">
        <v>0</v>
      </c>
      <c r="AG82" s="210">
        <v>-23933607715.409935</v>
      </c>
      <c r="AH82" s="210">
        <v>-199210897.74171686</v>
      </c>
      <c r="AI82" s="210">
        <v>0</v>
      </c>
      <c r="AJ82" s="210">
        <v>0</v>
      </c>
      <c r="AK82" s="210">
        <v>-72822739.461957991</v>
      </c>
      <c r="AL82" s="210">
        <v>0</v>
      </c>
      <c r="AM82" s="210">
        <v>-547084.90233333316</v>
      </c>
      <c r="AN82" s="361"/>
      <c r="AO82" s="361"/>
      <c r="AP82" s="361"/>
      <c r="AQ82" s="361"/>
      <c r="AR82" s="361"/>
      <c r="AS82" s="329">
        <v>0</v>
      </c>
    </row>
    <row r="83" spans="1:45" x14ac:dyDescent="0.3">
      <c r="A83" s="207" t="s">
        <v>413</v>
      </c>
      <c r="B83" s="207" t="s">
        <v>570</v>
      </c>
      <c r="C83" s="208">
        <v>48600</v>
      </c>
      <c r="D83" s="208" t="s">
        <v>415</v>
      </c>
      <c r="E83" s="208" t="s">
        <v>416</v>
      </c>
      <c r="F83" s="207" t="s">
        <v>571</v>
      </c>
      <c r="G83" s="207" t="s">
        <v>572</v>
      </c>
      <c r="H83" s="603"/>
      <c r="I83" s="209">
        <v>0</v>
      </c>
      <c r="J83" s="209">
        <v>0</v>
      </c>
      <c r="K83" s="209">
        <v>0</v>
      </c>
      <c r="L83" s="210">
        <v>0</v>
      </c>
      <c r="M83" s="210">
        <v>0</v>
      </c>
      <c r="N83" s="210">
        <v>0</v>
      </c>
      <c r="O83" s="210">
        <v>0</v>
      </c>
      <c r="P83" s="210">
        <v>0</v>
      </c>
      <c r="Q83" s="210">
        <v>0</v>
      </c>
      <c r="R83" s="210">
        <v>0</v>
      </c>
      <c r="S83" s="210">
        <v>0</v>
      </c>
      <c r="T83" s="210">
        <v>0</v>
      </c>
      <c r="U83" s="210">
        <v>0</v>
      </c>
      <c r="V83" s="210">
        <v>0</v>
      </c>
      <c r="W83" s="210">
        <v>0</v>
      </c>
      <c r="X83" s="210">
        <v>0</v>
      </c>
      <c r="Y83" s="210">
        <v>0</v>
      </c>
      <c r="Z83" s="210">
        <v>0</v>
      </c>
      <c r="AA83" s="210">
        <v>0</v>
      </c>
      <c r="AB83" s="210">
        <v>0</v>
      </c>
      <c r="AC83" s="210">
        <v>0</v>
      </c>
      <c r="AD83" s="210">
        <v>0</v>
      </c>
      <c r="AE83" s="210">
        <v>0</v>
      </c>
      <c r="AF83" s="210">
        <v>0</v>
      </c>
      <c r="AG83" s="210">
        <v>0</v>
      </c>
      <c r="AH83" s="210">
        <v>0</v>
      </c>
      <c r="AI83" s="210">
        <v>0</v>
      </c>
      <c r="AJ83" s="210">
        <v>0</v>
      </c>
      <c r="AK83" s="210">
        <v>0</v>
      </c>
      <c r="AL83" s="210">
        <v>0</v>
      </c>
      <c r="AM83" s="210">
        <v>0</v>
      </c>
      <c r="AN83" s="210">
        <v>0</v>
      </c>
      <c r="AO83" s="210">
        <v>0</v>
      </c>
      <c r="AP83" s="210">
        <v>0</v>
      </c>
      <c r="AQ83" s="210">
        <v>0</v>
      </c>
      <c r="AR83" s="210">
        <v>0</v>
      </c>
      <c r="AS83" s="210">
        <v>0</v>
      </c>
    </row>
    <row r="84" spans="1:45" x14ac:dyDescent="0.3">
      <c r="A84" s="328" t="s">
        <v>413</v>
      </c>
      <c r="B84" s="328" t="s">
        <v>570</v>
      </c>
      <c r="C84" s="75">
        <v>48600</v>
      </c>
      <c r="D84" s="75" t="s">
        <v>415</v>
      </c>
      <c r="E84" s="75" t="s">
        <v>419</v>
      </c>
      <c r="F84" s="328" t="s">
        <v>571</v>
      </c>
      <c r="G84" s="207" t="s">
        <v>573</v>
      </c>
      <c r="H84" s="598"/>
      <c r="I84" s="327">
        <v>0</v>
      </c>
      <c r="J84" s="209">
        <v>0</v>
      </c>
      <c r="K84" s="327">
        <v>0</v>
      </c>
      <c r="L84" s="210">
        <v>0</v>
      </c>
      <c r="M84" s="210">
        <v>0</v>
      </c>
      <c r="N84" s="210">
        <v>0</v>
      </c>
      <c r="O84" s="210">
        <v>0</v>
      </c>
      <c r="P84" s="210">
        <v>0</v>
      </c>
      <c r="Q84" s="210">
        <v>0</v>
      </c>
      <c r="R84" s="210">
        <v>0</v>
      </c>
      <c r="S84" s="210">
        <v>0</v>
      </c>
      <c r="T84" s="210">
        <v>0</v>
      </c>
      <c r="U84" s="210">
        <v>0</v>
      </c>
      <c r="V84" s="210">
        <v>0</v>
      </c>
      <c r="W84" s="210">
        <v>0</v>
      </c>
      <c r="X84" s="210">
        <v>0</v>
      </c>
      <c r="Y84" s="361"/>
      <c r="Z84" s="361"/>
      <c r="AA84" s="361"/>
      <c r="AB84" s="361"/>
      <c r="AC84" s="361"/>
      <c r="AD84" s="361"/>
      <c r="AE84" s="210">
        <v>0</v>
      </c>
      <c r="AF84" s="210">
        <v>0</v>
      </c>
      <c r="AG84" s="210">
        <v>0</v>
      </c>
      <c r="AH84" s="210">
        <v>0</v>
      </c>
      <c r="AI84" s="210">
        <v>0</v>
      </c>
      <c r="AJ84" s="210">
        <v>0</v>
      </c>
      <c r="AK84" s="210">
        <v>0</v>
      </c>
      <c r="AL84" s="210">
        <v>0</v>
      </c>
      <c r="AM84" s="210">
        <v>0</v>
      </c>
      <c r="AN84" s="361"/>
      <c r="AO84" s="361"/>
      <c r="AP84" s="361"/>
      <c r="AQ84" s="361"/>
      <c r="AR84" s="361"/>
      <c r="AS84" s="329">
        <v>0</v>
      </c>
    </row>
    <row r="85" spans="1:45" x14ac:dyDescent="0.3">
      <c r="A85" s="207" t="s">
        <v>413</v>
      </c>
      <c r="B85" s="207" t="s">
        <v>574</v>
      </c>
      <c r="C85" s="208">
        <v>48800</v>
      </c>
      <c r="D85" s="208" t="s">
        <v>415</v>
      </c>
      <c r="E85" s="208" t="s">
        <v>416</v>
      </c>
      <c r="F85" s="207" t="s">
        <v>575</v>
      </c>
      <c r="G85" s="207" t="s">
        <v>576</v>
      </c>
      <c r="H85" s="603"/>
      <c r="I85" s="209">
        <v>18883358.060000002</v>
      </c>
      <c r="J85" s="209">
        <v>0</v>
      </c>
      <c r="K85" s="209">
        <v>18883358.060000002</v>
      </c>
      <c r="L85" s="210">
        <v>0</v>
      </c>
      <c r="M85" s="210">
        <v>0</v>
      </c>
      <c r="N85" s="210">
        <v>0</v>
      </c>
      <c r="O85" s="210">
        <v>0</v>
      </c>
      <c r="P85" s="210">
        <v>0</v>
      </c>
      <c r="Q85" s="210">
        <v>0</v>
      </c>
      <c r="R85" s="210">
        <v>0</v>
      </c>
      <c r="S85" s="210">
        <v>0</v>
      </c>
      <c r="T85" s="210">
        <v>0</v>
      </c>
      <c r="U85" s="210">
        <v>0</v>
      </c>
      <c r="V85" s="210">
        <v>0</v>
      </c>
      <c r="W85" s="210">
        <v>0</v>
      </c>
      <c r="X85" s="210">
        <v>0</v>
      </c>
      <c r="Y85" s="210">
        <v>0</v>
      </c>
      <c r="Z85" s="210">
        <v>0</v>
      </c>
      <c r="AA85" s="210">
        <v>0</v>
      </c>
      <c r="AB85" s="210">
        <v>0</v>
      </c>
      <c r="AC85" s="210">
        <v>0</v>
      </c>
      <c r="AD85" s="210">
        <v>0</v>
      </c>
      <c r="AE85" s="210">
        <v>0</v>
      </c>
      <c r="AF85" s="210">
        <v>0</v>
      </c>
      <c r="AG85" s="210">
        <v>0</v>
      </c>
      <c r="AH85" s="210">
        <v>0</v>
      </c>
      <c r="AI85" s="210">
        <v>0</v>
      </c>
      <c r="AJ85" s="210">
        <v>0</v>
      </c>
      <c r="AK85" s="210">
        <v>0</v>
      </c>
      <c r="AL85" s="210">
        <v>0</v>
      </c>
      <c r="AM85" s="210">
        <v>0</v>
      </c>
      <c r="AN85" s="210">
        <v>0</v>
      </c>
      <c r="AO85" s="210">
        <v>0</v>
      </c>
      <c r="AP85" s="210">
        <v>0</v>
      </c>
      <c r="AQ85" s="210">
        <v>0</v>
      </c>
      <c r="AR85" s="210">
        <v>0</v>
      </c>
      <c r="AS85" s="210">
        <v>0</v>
      </c>
    </row>
    <row r="86" spans="1:45" x14ac:dyDescent="0.3">
      <c r="A86" s="328" t="s">
        <v>413</v>
      </c>
      <c r="B86" s="328" t="s">
        <v>574</v>
      </c>
      <c r="C86" s="75">
        <v>48800</v>
      </c>
      <c r="D86" s="75" t="s">
        <v>415</v>
      </c>
      <c r="E86" s="75" t="s">
        <v>419</v>
      </c>
      <c r="F86" s="328" t="s">
        <v>575</v>
      </c>
      <c r="G86" s="207" t="s">
        <v>577</v>
      </c>
      <c r="H86" s="598"/>
      <c r="I86" s="327">
        <v>31070083.059999995</v>
      </c>
      <c r="J86" s="209">
        <v>14841306.789999999</v>
      </c>
      <c r="K86" s="327">
        <v>16228776.269999996</v>
      </c>
      <c r="L86" s="210">
        <v>3128110.5</v>
      </c>
      <c r="M86" s="210">
        <v>48323807.93</v>
      </c>
      <c r="N86" s="210">
        <v>1469288.44</v>
      </c>
      <c r="O86" s="210">
        <v>0</v>
      </c>
      <c r="P86" s="210">
        <v>2834173.1100000003</v>
      </c>
      <c r="Q86" s="210">
        <v>0</v>
      </c>
      <c r="R86" s="210">
        <v>0</v>
      </c>
      <c r="S86" s="210">
        <v>0</v>
      </c>
      <c r="T86" s="210">
        <v>0</v>
      </c>
      <c r="U86" s="210">
        <v>0</v>
      </c>
      <c r="V86" s="210">
        <v>0</v>
      </c>
      <c r="W86" s="210">
        <v>0</v>
      </c>
      <c r="X86" s="210">
        <v>11677568.289999999</v>
      </c>
      <c r="Y86" s="361"/>
      <c r="Z86" s="361"/>
      <c r="AA86" s="361"/>
      <c r="AB86" s="361"/>
      <c r="AC86" s="361"/>
      <c r="AD86" s="361"/>
      <c r="AE86" s="210">
        <v>-34001147.430000007</v>
      </c>
      <c r="AF86" s="210">
        <v>-1469288.4400000002</v>
      </c>
      <c r="AG86" s="210">
        <v>0</v>
      </c>
      <c r="AH86" s="210">
        <v>-1658166.96</v>
      </c>
      <c r="AI86" s="210">
        <v>0</v>
      </c>
      <c r="AJ86" s="210">
        <v>0</v>
      </c>
      <c r="AK86" s="210">
        <v>0</v>
      </c>
      <c r="AL86" s="210">
        <v>0</v>
      </c>
      <c r="AM86" s="210">
        <v>0</v>
      </c>
      <c r="AN86" s="361"/>
      <c r="AO86" s="361"/>
      <c r="AP86" s="361"/>
      <c r="AQ86" s="361"/>
      <c r="AR86" s="361"/>
      <c r="AS86" s="329">
        <v>0</v>
      </c>
    </row>
    <row r="87" spans="1:45" x14ac:dyDescent="0.3">
      <c r="A87" s="207" t="s">
        <v>413</v>
      </c>
      <c r="B87" s="207" t="s">
        <v>578</v>
      </c>
      <c r="C87" s="208">
        <v>49000</v>
      </c>
      <c r="D87" s="208" t="s">
        <v>415</v>
      </c>
      <c r="E87" s="208" t="s">
        <v>416</v>
      </c>
      <c r="F87" s="207" t="s">
        <v>579</v>
      </c>
      <c r="G87" s="207" t="s">
        <v>580</v>
      </c>
      <c r="H87" s="603"/>
      <c r="I87" s="209">
        <v>0</v>
      </c>
      <c r="J87" s="209">
        <v>0</v>
      </c>
      <c r="K87" s="209">
        <v>0</v>
      </c>
      <c r="L87" s="210">
        <v>0</v>
      </c>
      <c r="M87" s="210">
        <v>0</v>
      </c>
      <c r="N87" s="210">
        <v>0</v>
      </c>
      <c r="O87" s="210">
        <v>0</v>
      </c>
      <c r="P87" s="210">
        <v>0</v>
      </c>
      <c r="Q87" s="210">
        <v>0</v>
      </c>
      <c r="R87" s="210">
        <v>0</v>
      </c>
      <c r="S87" s="210">
        <v>0</v>
      </c>
      <c r="T87" s="210">
        <v>0</v>
      </c>
      <c r="U87" s="210">
        <v>0</v>
      </c>
      <c r="V87" s="210">
        <v>0</v>
      </c>
      <c r="W87" s="210">
        <v>0</v>
      </c>
      <c r="X87" s="210">
        <v>0</v>
      </c>
      <c r="Y87" s="210">
        <v>0</v>
      </c>
      <c r="Z87" s="210">
        <v>0</v>
      </c>
      <c r="AA87" s="210">
        <v>0</v>
      </c>
      <c r="AB87" s="210">
        <v>0</v>
      </c>
      <c r="AC87" s="210">
        <v>0</v>
      </c>
      <c r="AD87" s="210">
        <v>0</v>
      </c>
      <c r="AE87" s="210">
        <v>0</v>
      </c>
      <c r="AF87" s="210">
        <v>0</v>
      </c>
      <c r="AG87" s="210">
        <v>0</v>
      </c>
      <c r="AH87" s="210">
        <v>0</v>
      </c>
      <c r="AI87" s="210">
        <v>0</v>
      </c>
      <c r="AJ87" s="210">
        <v>0</v>
      </c>
      <c r="AK87" s="210">
        <v>0</v>
      </c>
      <c r="AL87" s="210">
        <v>0</v>
      </c>
      <c r="AM87" s="210">
        <v>0</v>
      </c>
      <c r="AN87" s="210">
        <v>0</v>
      </c>
      <c r="AO87" s="210">
        <v>0</v>
      </c>
      <c r="AP87" s="210">
        <v>0</v>
      </c>
      <c r="AQ87" s="210">
        <v>0</v>
      </c>
      <c r="AR87" s="210">
        <v>0</v>
      </c>
      <c r="AS87" s="210">
        <v>0</v>
      </c>
    </row>
    <row r="88" spans="1:45" x14ac:dyDescent="0.3">
      <c r="A88" s="328" t="s">
        <v>413</v>
      </c>
      <c r="B88" s="328" t="s">
        <v>578</v>
      </c>
      <c r="C88" s="75">
        <v>49000</v>
      </c>
      <c r="D88" s="75" t="s">
        <v>415</v>
      </c>
      <c r="E88" s="75" t="s">
        <v>419</v>
      </c>
      <c r="F88" s="328" t="s">
        <v>579</v>
      </c>
      <c r="G88" s="207" t="s">
        <v>581</v>
      </c>
      <c r="H88" s="598"/>
      <c r="I88" s="327">
        <v>157943.92999999993</v>
      </c>
      <c r="J88" s="209">
        <v>0</v>
      </c>
      <c r="K88" s="327">
        <v>157943.92999999993</v>
      </c>
      <c r="L88" s="210">
        <v>0</v>
      </c>
      <c r="M88" s="210">
        <v>0</v>
      </c>
      <c r="N88" s="210">
        <v>0</v>
      </c>
      <c r="O88" s="210">
        <v>0</v>
      </c>
      <c r="P88" s="210">
        <v>778493.19000000006</v>
      </c>
      <c r="Q88" s="210">
        <v>0</v>
      </c>
      <c r="R88" s="210">
        <v>0</v>
      </c>
      <c r="S88" s="210">
        <v>0</v>
      </c>
      <c r="T88" s="210">
        <v>0</v>
      </c>
      <c r="U88" s="210">
        <v>0</v>
      </c>
      <c r="V88" s="210">
        <v>0</v>
      </c>
      <c r="W88" s="210">
        <v>0</v>
      </c>
      <c r="X88" s="210">
        <v>0</v>
      </c>
      <c r="Y88" s="361"/>
      <c r="Z88" s="361"/>
      <c r="AA88" s="361"/>
      <c r="AB88" s="361"/>
      <c r="AC88" s="361"/>
      <c r="AD88" s="361"/>
      <c r="AE88" s="210">
        <v>0</v>
      </c>
      <c r="AF88" s="210">
        <v>0</v>
      </c>
      <c r="AG88" s="210">
        <v>0</v>
      </c>
      <c r="AH88" s="210">
        <v>-710533.21000000008</v>
      </c>
      <c r="AI88" s="210">
        <v>0</v>
      </c>
      <c r="AJ88" s="210">
        <v>0</v>
      </c>
      <c r="AK88" s="210">
        <v>0</v>
      </c>
      <c r="AL88" s="210">
        <v>0</v>
      </c>
      <c r="AM88" s="210">
        <v>0</v>
      </c>
      <c r="AN88" s="361"/>
      <c r="AO88" s="361"/>
      <c r="AP88" s="361"/>
      <c r="AQ88" s="361"/>
      <c r="AR88" s="361"/>
      <c r="AS88" s="329">
        <v>0</v>
      </c>
    </row>
    <row r="89" spans="1:45" x14ac:dyDescent="0.3">
      <c r="A89" s="207" t="s">
        <v>413</v>
      </c>
      <c r="B89" s="207" t="s">
        <v>582</v>
      </c>
      <c r="C89" s="208">
        <v>49200</v>
      </c>
      <c r="D89" s="208" t="s">
        <v>415</v>
      </c>
      <c r="E89" s="208" t="s">
        <v>416</v>
      </c>
      <c r="F89" s="207" t="s">
        <v>583</v>
      </c>
      <c r="G89" s="207" t="s">
        <v>584</v>
      </c>
      <c r="H89" s="603"/>
      <c r="I89" s="209">
        <v>1130911.92</v>
      </c>
      <c r="J89" s="209">
        <v>0</v>
      </c>
      <c r="K89" s="209">
        <v>1130911.92</v>
      </c>
      <c r="L89" s="210">
        <v>0</v>
      </c>
      <c r="M89" s="210">
        <v>0</v>
      </c>
      <c r="N89" s="210">
        <v>0</v>
      </c>
      <c r="O89" s="210">
        <v>0</v>
      </c>
      <c r="P89" s="210">
        <v>0</v>
      </c>
      <c r="Q89" s="210">
        <v>0</v>
      </c>
      <c r="R89" s="210">
        <v>0</v>
      </c>
      <c r="S89" s="210">
        <v>0</v>
      </c>
      <c r="T89" s="210">
        <v>0</v>
      </c>
      <c r="U89" s="210">
        <v>0</v>
      </c>
      <c r="V89" s="210">
        <v>0</v>
      </c>
      <c r="W89" s="210">
        <v>0</v>
      </c>
      <c r="X89" s="210">
        <v>0</v>
      </c>
      <c r="Y89" s="210">
        <v>0</v>
      </c>
      <c r="Z89" s="210">
        <v>0</v>
      </c>
      <c r="AA89" s="210">
        <v>0</v>
      </c>
      <c r="AB89" s="210">
        <v>0</v>
      </c>
      <c r="AC89" s="210">
        <v>0</v>
      </c>
      <c r="AD89" s="210">
        <v>0</v>
      </c>
      <c r="AE89" s="210">
        <v>0</v>
      </c>
      <c r="AF89" s="210">
        <v>0</v>
      </c>
      <c r="AG89" s="210">
        <v>0</v>
      </c>
      <c r="AH89" s="210">
        <v>0</v>
      </c>
      <c r="AI89" s="210">
        <v>0</v>
      </c>
      <c r="AJ89" s="210">
        <v>0</v>
      </c>
      <c r="AK89" s="210">
        <v>0</v>
      </c>
      <c r="AL89" s="210">
        <v>0</v>
      </c>
      <c r="AM89" s="210">
        <v>0</v>
      </c>
      <c r="AN89" s="210">
        <v>0</v>
      </c>
      <c r="AO89" s="210">
        <v>0</v>
      </c>
      <c r="AP89" s="210">
        <v>0</v>
      </c>
      <c r="AQ89" s="210">
        <v>0</v>
      </c>
      <c r="AR89" s="210">
        <v>0</v>
      </c>
      <c r="AS89" s="210">
        <v>0</v>
      </c>
    </row>
    <row r="90" spans="1:45" x14ac:dyDescent="0.3">
      <c r="A90" s="328" t="s">
        <v>413</v>
      </c>
      <c r="B90" s="328" t="s">
        <v>582</v>
      </c>
      <c r="C90" s="75">
        <v>49200</v>
      </c>
      <c r="D90" s="75" t="s">
        <v>415</v>
      </c>
      <c r="E90" s="75" t="s">
        <v>419</v>
      </c>
      <c r="F90" s="328" t="s">
        <v>583</v>
      </c>
      <c r="G90" s="207" t="s">
        <v>585</v>
      </c>
      <c r="H90" s="598"/>
      <c r="I90" s="327">
        <v>24105.739999999758</v>
      </c>
      <c r="J90" s="209">
        <v>0</v>
      </c>
      <c r="K90" s="327">
        <v>24105.739999999758</v>
      </c>
      <c r="L90" s="210">
        <v>0</v>
      </c>
      <c r="M90" s="210">
        <v>0</v>
      </c>
      <c r="N90" s="210">
        <v>0</v>
      </c>
      <c r="O90" s="210">
        <v>0</v>
      </c>
      <c r="P90" s="210">
        <v>1957337.66</v>
      </c>
      <c r="Q90" s="210">
        <v>0</v>
      </c>
      <c r="R90" s="210">
        <v>0</v>
      </c>
      <c r="S90" s="210">
        <v>0</v>
      </c>
      <c r="T90" s="210">
        <v>0</v>
      </c>
      <c r="U90" s="210">
        <v>0</v>
      </c>
      <c r="V90" s="210">
        <v>0</v>
      </c>
      <c r="W90" s="210">
        <v>0</v>
      </c>
      <c r="X90" s="210">
        <v>0</v>
      </c>
      <c r="Y90" s="361"/>
      <c r="Z90" s="361"/>
      <c r="AA90" s="361"/>
      <c r="AB90" s="361"/>
      <c r="AC90" s="361"/>
      <c r="AD90" s="361"/>
      <c r="AE90" s="210">
        <v>0</v>
      </c>
      <c r="AF90" s="210">
        <v>0</v>
      </c>
      <c r="AG90" s="210">
        <v>0</v>
      </c>
      <c r="AH90" s="210">
        <v>-1745112.0300000003</v>
      </c>
      <c r="AI90" s="210">
        <v>0</v>
      </c>
      <c r="AJ90" s="210">
        <v>0</v>
      </c>
      <c r="AK90" s="210">
        <v>0</v>
      </c>
      <c r="AL90" s="210">
        <v>0</v>
      </c>
      <c r="AM90" s="210">
        <v>0</v>
      </c>
      <c r="AN90" s="361"/>
      <c r="AO90" s="361"/>
      <c r="AP90" s="361"/>
      <c r="AQ90" s="361"/>
      <c r="AR90" s="361"/>
      <c r="AS90" s="329">
        <v>0</v>
      </c>
    </row>
    <row r="91" spans="1:45" s="520" customFormat="1" x14ac:dyDescent="0.3">
      <c r="A91" s="520" t="s">
        <v>413</v>
      </c>
      <c r="B91" s="520" t="s">
        <v>586</v>
      </c>
      <c r="C91" s="521" t="s">
        <v>587</v>
      </c>
      <c r="D91" s="521" t="s">
        <v>415</v>
      </c>
      <c r="E91" s="521" t="s">
        <v>416</v>
      </c>
      <c r="F91" s="520" t="s">
        <v>588</v>
      </c>
      <c r="G91" s="520" t="s">
        <v>589</v>
      </c>
      <c r="H91" s="609"/>
      <c r="I91" s="522">
        <v>105046507.00000001</v>
      </c>
      <c r="J91" s="522">
        <v>43348215.469999999</v>
      </c>
      <c r="K91" s="522">
        <v>61698291.530000016</v>
      </c>
      <c r="L91" s="523">
        <v>22839217.690000001</v>
      </c>
      <c r="M91" s="523">
        <v>11799636.99</v>
      </c>
      <c r="N91" s="523">
        <v>0</v>
      </c>
      <c r="O91" s="523">
        <v>48604097.239999995</v>
      </c>
      <c r="P91" s="523">
        <v>104306401.98019999</v>
      </c>
      <c r="Q91" s="523">
        <v>0</v>
      </c>
      <c r="R91" s="523">
        <v>0</v>
      </c>
      <c r="S91" s="523">
        <v>0</v>
      </c>
      <c r="T91" s="523">
        <v>0</v>
      </c>
      <c r="U91" s="523">
        <v>0</v>
      </c>
      <c r="V91" s="523">
        <v>0</v>
      </c>
      <c r="W91" s="523">
        <v>0</v>
      </c>
      <c r="X91" s="523">
        <v>2018093.7800000012</v>
      </c>
      <c r="Y91" s="523">
        <v>0</v>
      </c>
      <c r="Z91" s="523">
        <v>0</v>
      </c>
      <c r="AA91" s="523">
        <v>0</v>
      </c>
      <c r="AB91" s="523">
        <v>0</v>
      </c>
      <c r="AC91" s="523">
        <v>0</v>
      </c>
      <c r="AD91" s="523">
        <v>0</v>
      </c>
      <c r="AE91" s="523">
        <v>-1924796.6885957001</v>
      </c>
      <c r="AF91" s="523">
        <v>0</v>
      </c>
      <c r="AG91" s="523">
        <v>-16606293.853422148</v>
      </c>
      <c r="AH91" s="523">
        <v>-68651363.269999996</v>
      </c>
      <c r="AI91" s="523">
        <v>0</v>
      </c>
      <c r="AJ91" s="523">
        <v>0</v>
      </c>
      <c r="AK91" s="523">
        <v>0</v>
      </c>
      <c r="AL91" s="523">
        <v>0</v>
      </c>
      <c r="AM91" s="523">
        <v>0</v>
      </c>
      <c r="AN91" s="523">
        <v>0</v>
      </c>
      <c r="AO91" s="523">
        <v>0</v>
      </c>
      <c r="AP91" s="523">
        <v>0</v>
      </c>
      <c r="AQ91" s="523">
        <v>0</v>
      </c>
      <c r="AR91" s="523">
        <v>0</v>
      </c>
      <c r="AS91" s="523">
        <v>0</v>
      </c>
    </row>
    <row r="92" spans="1:45" s="520" customFormat="1" x14ac:dyDescent="0.3">
      <c r="A92" s="520" t="s">
        <v>413</v>
      </c>
      <c r="B92" s="520" t="s">
        <v>586</v>
      </c>
      <c r="C92" s="521" t="s">
        <v>587</v>
      </c>
      <c r="D92" s="521" t="s">
        <v>415</v>
      </c>
      <c r="E92" s="521" t="s">
        <v>419</v>
      </c>
      <c r="F92" s="520" t="s">
        <v>588</v>
      </c>
      <c r="G92" s="520" t="s">
        <v>590</v>
      </c>
      <c r="H92" s="609"/>
      <c r="I92" s="522">
        <v>0</v>
      </c>
      <c r="J92" s="522">
        <v>0</v>
      </c>
      <c r="K92" s="522">
        <v>0</v>
      </c>
      <c r="L92" s="523">
        <v>0</v>
      </c>
      <c r="M92" s="523">
        <v>0</v>
      </c>
      <c r="N92" s="523">
        <v>0</v>
      </c>
      <c r="O92" s="523">
        <v>0</v>
      </c>
      <c r="P92" s="523">
        <v>0</v>
      </c>
      <c r="Q92" s="523">
        <v>0</v>
      </c>
      <c r="R92" s="523">
        <v>0</v>
      </c>
      <c r="S92" s="523">
        <v>0</v>
      </c>
      <c r="T92" s="523">
        <v>0</v>
      </c>
      <c r="U92" s="523">
        <v>0</v>
      </c>
      <c r="V92" s="523">
        <v>0</v>
      </c>
      <c r="W92" s="523">
        <v>0</v>
      </c>
      <c r="X92" s="523">
        <v>0</v>
      </c>
      <c r="Y92" s="523"/>
      <c r="Z92" s="523"/>
      <c r="AA92" s="523"/>
      <c r="AB92" s="523"/>
      <c r="AC92" s="523"/>
      <c r="AD92" s="523"/>
      <c r="AE92" s="523">
        <v>0</v>
      </c>
      <c r="AF92" s="523">
        <v>0</v>
      </c>
      <c r="AG92" s="523">
        <v>0</v>
      </c>
      <c r="AH92" s="523">
        <v>0</v>
      </c>
      <c r="AI92" s="523">
        <v>0</v>
      </c>
      <c r="AJ92" s="523">
        <v>0</v>
      </c>
      <c r="AK92" s="523">
        <v>0</v>
      </c>
      <c r="AL92" s="523">
        <v>0</v>
      </c>
      <c r="AM92" s="523">
        <v>0</v>
      </c>
      <c r="AN92" s="523"/>
      <c r="AO92" s="523"/>
      <c r="AP92" s="523"/>
      <c r="AQ92" s="523"/>
      <c r="AR92" s="523"/>
      <c r="AS92" s="523">
        <v>0</v>
      </c>
    </row>
    <row r="93" spans="1:45" x14ac:dyDescent="0.3">
      <c r="A93" s="207" t="s">
        <v>413</v>
      </c>
      <c r="B93" s="207" t="s">
        <v>591</v>
      </c>
      <c r="C93" s="208">
        <v>40200</v>
      </c>
      <c r="D93" s="208" t="s">
        <v>415</v>
      </c>
      <c r="E93" s="208" t="s">
        <v>416</v>
      </c>
      <c r="F93" s="207" t="s">
        <v>592</v>
      </c>
      <c r="G93" s="207" t="s">
        <v>593</v>
      </c>
      <c r="H93" s="603"/>
      <c r="I93" s="209">
        <v>66242.610000000015</v>
      </c>
      <c r="J93" s="209">
        <v>0</v>
      </c>
      <c r="K93" s="209">
        <v>66242.610000000015</v>
      </c>
      <c r="L93" s="210">
        <v>0</v>
      </c>
      <c r="M93" s="210">
        <v>0</v>
      </c>
      <c r="N93" s="210">
        <v>0</v>
      </c>
      <c r="O93" s="210">
        <v>0</v>
      </c>
      <c r="P93" s="210">
        <v>0</v>
      </c>
      <c r="Q93" s="210">
        <v>0</v>
      </c>
      <c r="R93" s="210">
        <v>0</v>
      </c>
      <c r="S93" s="210">
        <v>0</v>
      </c>
      <c r="T93" s="210">
        <v>0</v>
      </c>
      <c r="U93" s="210">
        <v>0</v>
      </c>
      <c r="V93" s="210">
        <v>0</v>
      </c>
      <c r="W93" s="210">
        <v>0</v>
      </c>
      <c r="X93" s="210">
        <v>0</v>
      </c>
      <c r="Y93" s="210">
        <v>0</v>
      </c>
      <c r="Z93" s="210">
        <v>0</v>
      </c>
      <c r="AA93" s="210">
        <v>0</v>
      </c>
      <c r="AB93" s="210">
        <v>0</v>
      </c>
      <c r="AC93" s="210">
        <v>0</v>
      </c>
      <c r="AD93" s="210">
        <v>0</v>
      </c>
      <c r="AE93" s="210">
        <v>0</v>
      </c>
      <c r="AF93" s="210">
        <v>0</v>
      </c>
      <c r="AG93" s="210">
        <v>0</v>
      </c>
      <c r="AH93" s="210">
        <v>0</v>
      </c>
      <c r="AI93" s="210">
        <v>0</v>
      </c>
      <c r="AJ93" s="210">
        <v>0</v>
      </c>
      <c r="AK93" s="210">
        <v>0</v>
      </c>
      <c r="AL93" s="210">
        <v>0</v>
      </c>
      <c r="AM93" s="210">
        <v>0</v>
      </c>
      <c r="AN93" s="210">
        <v>0</v>
      </c>
      <c r="AO93" s="210">
        <v>0</v>
      </c>
      <c r="AP93" s="210">
        <v>0</v>
      </c>
      <c r="AQ93" s="210">
        <v>0</v>
      </c>
      <c r="AR93" s="210">
        <v>0</v>
      </c>
      <c r="AS93" s="210">
        <v>0</v>
      </c>
    </row>
    <row r="94" spans="1:45" x14ac:dyDescent="0.3">
      <c r="A94" s="328" t="s">
        <v>413</v>
      </c>
      <c r="B94" s="328" t="s">
        <v>591</v>
      </c>
      <c r="C94" s="75">
        <v>40200</v>
      </c>
      <c r="D94" s="75" t="s">
        <v>415</v>
      </c>
      <c r="E94" s="75" t="s">
        <v>419</v>
      </c>
      <c r="F94" s="328" t="s">
        <v>592</v>
      </c>
      <c r="G94" s="207" t="s">
        <v>594</v>
      </c>
      <c r="H94" s="598"/>
      <c r="I94" s="327">
        <v>90439341.240099996</v>
      </c>
      <c r="J94" s="209">
        <v>22320384.550099999</v>
      </c>
      <c r="K94" s="327">
        <v>68118956.689999998</v>
      </c>
      <c r="L94" s="210">
        <v>2859954</v>
      </c>
      <c r="M94" s="210">
        <v>98748862.849999994</v>
      </c>
      <c r="N94" s="210">
        <v>0</v>
      </c>
      <c r="O94" s="210">
        <v>3476530</v>
      </c>
      <c r="P94" s="210">
        <v>27474229.68</v>
      </c>
      <c r="Q94" s="210">
        <v>0</v>
      </c>
      <c r="R94" s="210">
        <v>0</v>
      </c>
      <c r="S94" s="210">
        <v>0</v>
      </c>
      <c r="T94" s="210">
        <v>0</v>
      </c>
      <c r="U94" s="210">
        <v>0</v>
      </c>
      <c r="V94" s="210">
        <v>0</v>
      </c>
      <c r="W94" s="210">
        <v>0</v>
      </c>
      <c r="X94" s="210">
        <v>19460430.550099999</v>
      </c>
      <c r="Y94" s="361"/>
      <c r="Z94" s="361"/>
      <c r="AA94" s="361"/>
      <c r="AB94" s="361"/>
      <c r="AC94" s="361"/>
      <c r="AD94" s="361"/>
      <c r="AE94" s="210">
        <v>-39555427.950000003</v>
      </c>
      <c r="AF94" s="210">
        <v>0</v>
      </c>
      <c r="AG94" s="210">
        <v>-3476530</v>
      </c>
      <c r="AH94" s="210">
        <v>-14109717.759999994</v>
      </c>
      <c r="AI94" s="210">
        <v>0</v>
      </c>
      <c r="AJ94" s="210">
        <v>0</v>
      </c>
      <c r="AK94" s="210">
        <v>0</v>
      </c>
      <c r="AL94" s="210">
        <v>0</v>
      </c>
      <c r="AM94" s="210">
        <v>0</v>
      </c>
      <c r="AN94" s="361"/>
      <c r="AO94" s="361"/>
      <c r="AP94" s="361"/>
      <c r="AQ94" s="361"/>
      <c r="AR94" s="361"/>
      <c r="AS94" s="329">
        <v>0</v>
      </c>
    </row>
    <row r="95" spans="1:45" x14ac:dyDescent="0.3">
      <c r="A95" s="207" t="s">
        <v>413</v>
      </c>
      <c r="B95" s="207" t="s">
        <v>595</v>
      </c>
      <c r="C95" s="208" t="s">
        <v>596</v>
      </c>
      <c r="D95" s="208" t="s">
        <v>415</v>
      </c>
      <c r="E95" s="208" t="s">
        <v>416</v>
      </c>
      <c r="F95" s="207" t="s">
        <v>597</v>
      </c>
      <c r="G95" s="608" t="s">
        <v>1184</v>
      </c>
      <c r="H95" s="603"/>
      <c r="I95" s="209">
        <v>557406.54</v>
      </c>
      <c r="J95" s="209">
        <v>0</v>
      </c>
      <c r="K95" s="209">
        <v>557406.54</v>
      </c>
      <c r="L95" s="210">
        <v>0</v>
      </c>
      <c r="M95" s="210">
        <v>0</v>
      </c>
      <c r="N95" s="210">
        <v>0</v>
      </c>
      <c r="O95" s="210">
        <v>0</v>
      </c>
      <c r="P95" s="210">
        <v>0</v>
      </c>
      <c r="Q95" s="210">
        <v>0</v>
      </c>
      <c r="R95" s="210">
        <v>0</v>
      </c>
      <c r="S95" s="210">
        <v>0</v>
      </c>
      <c r="T95" s="210">
        <v>0</v>
      </c>
      <c r="U95" s="210">
        <v>0</v>
      </c>
      <c r="V95" s="210">
        <v>0</v>
      </c>
      <c r="W95" s="210">
        <v>0</v>
      </c>
      <c r="X95" s="210">
        <v>0</v>
      </c>
      <c r="Y95" s="210">
        <v>0</v>
      </c>
      <c r="Z95" s="210">
        <v>0</v>
      </c>
      <c r="AA95" s="210">
        <v>0</v>
      </c>
      <c r="AB95" s="210">
        <v>0</v>
      </c>
      <c r="AC95" s="210">
        <v>0</v>
      </c>
      <c r="AD95" s="210">
        <v>0</v>
      </c>
      <c r="AE95" s="210">
        <v>0</v>
      </c>
      <c r="AF95" s="210">
        <v>0</v>
      </c>
      <c r="AG95" s="210">
        <v>0</v>
      </c>
      <c r="AH95" s="210">
        <v>0</v>
      </c>
      <c r="AI95" s="210">
        <v>0</v>
      </c>
      <c r="AJ95" s="210">
        <v>0</v>
      </c>
      <c r="AK95" s="210">
        <v>0</v>
      </c>
      <c r="AL95" s="210">
        <v>0</v>
      </c>
      <c r="AM95" s="210">
        <v>0</v>
      </c>
      <c r="AN95" s="210">
        <v>0</v>
      </c>
      <c r="AO95" s="210">
        <v>0</v>
      </c>
      <c r="AP95" s="210">
        <v>0</v>
      </c>
      <c r="AQ95" s="210">
        <v>0</v>
      </c>
      <c r="AR95" s="210">
        <v>0</v>
      </c>
      <c r="AS95" s="210">
        <v>0</v>
      </c>
    </row>
    <row r="96" spans="1:45" x14ac:dyDescent="0.3">
      <c r="A96" s="328" t="s">
        <v>413</v>
      </c>
      <c r="B96" s="328" t="s">
        <v>595</v>
      </c>
      <c r="C96" s="75" t="s">
        <v>596</v>
      </c>
      <c r="D96" s="75" t="s">
        <v>415</v>
      </c>
      <c r="E96" s="75" t="s">
        <v>419</v>
      </c>
      <c r="F96" s="328" t="s">
        <v>597</v>
      </c>
      <c r="G96" s="608" t="s">
        <v>1185</v>
      </c>
      <c r="H96" s="598"/>
      <c r="I96" s="327">
        <v>3547.8300000000017</v>
      </c>
      <c r="J96" s="209">
        <v>0</v>
      </c>
      <c r="K96" s="327">
        <v>3547.8300000000017</v>
      </c>
      <c r="L96" s="210">
        <v>0</v>
      </c>
      <c r="M96" s="210">
        <v>0</v>
      </c>
      <c r="N96" s="210">
        <v>0</v>
      </c>
      <c r="O96" s="210">
        <v>0</v>
      </c>
      <c r="P96" s="210">
        <v>85872.88</v>
      </c>
      <c r="Q96" s="210">
        <v>0</v>
      </c>
      <c r="R96" s="210">
        <v>0</v>
      </c>
      <c r="S96" s="210">
        <v>0</v>
      </c>
      <c r="T96" s="210">
        <v>0</v>
      </c>
      <c r="U96" s="210">
        <v>0</v>
      </c>
      <c r="V96" s="210">
        <v>0</v>
      </c>
      <c r="W96" s="210">
        <v>0</v>
      </c>
      <c r="X96" s="210">
        <v>0</v>
      </c>
      <c r="Y96" s="361"/>
      <c r="Z96" s="361"/>
      <c r="AA96" s="361"/>
      <c r="AB96" s="361"/>
      <c r="AC96" s="361"/>
      <c r="AD96" s="361"/>
      <c r="AE96" s="210">
        <v>0</v>
      </c>
      <c r="AF96" s="210">
        <v>0</v>
      </c>
      <c r="AG96" s="210">
        <v>0</v>
      </c>
      <c r="AH96" s="210">
        <v>-82325.05</v>
      </c>
      <c r="AI96" s="210">
        <v>0</v>
      </c>
      <c r="AJ96" s="210">
        <v>0</v>
      </c>
      <c r="AK96" s="210">
        <v>0</v>
      </c>
      <c r="AL96" s="210">
        <v>0</v>
      </c>
      <c r="AM96" s="210">
        <v>0</v>
      </c>
      <c r="AN96" s="361"/>
      <c r="AO96" s="361"/>
      <c r="AP96" s="361"/>
      <c r="AQ96" s="361"/>
      <c r="AR96" s="361"/>
      <c r="AS96" s="329">
        <v>0</v>
      </c>
    </row>
    <row r="97" spans="1:45" x14ac:dyDescent="0.3">
      <c r="A97" s="207" t="s">
        <v>413</v>
      </c>
      <c r="B97" s="207" t="s">
        <v>598</v>
      </c>
      <c r="C97" s="208">
        <v>44100</v>
      </c>
      <c r="D97" s="208" t="s">
        <v>415</v>
      </c>
      <c r="E97" s="208" t="s">
        <v>416</v>
      </c>
      <c r="F97" s="207" t="s">
        <v>599</v>
      </c>
      <c r="G97" s="207" t="s">
        <v>600</v>
      </c>
      <c r="H97" s="603"/>
      <c r="I97" s="209">
        <v>15589885.900000002</v>
      </c>
      <c r="J97" s="209">
        <v>2635273.9500000002</v>
      </c>
      <c r="K97" s="209">
        <v>12954611.950000001</v>
      </c>
      <c r="L97" s="210">
        <v>0</v>
      </c>
      <c r="M97" s="210">
        <v>11285897.870000001</v>
      </c>
      <c r="N97" s="210">
        <v>0</v>
      </c>
      <c r="O97" s="210">
        <v>0</v>
      </c>
      <c r="P97" s="210">
        <v>0</v>
      </c>
      <c r="Q97" s="210">
        <v>0</v>
      </c>
      <c r="R97" s="210">
        <v>0</v>
      </c>
      <c r="S97" s="210">
        <v>0</v>
      </c>
      <c r="T97" s="210">
        <v>0</v>
      </c>
      <c r="U97" s="210">
        <v>0</v>
      </c>
      <c r="V97" s="210">
        <v>0</v>
      </c>
      <c r="W97" s="210">
        <v>0</v>
      </c>
      <c r="X97" s="210">
        <v>2635273.9500000002</v>
      </c>
      <c r="Y97" s="210">
        <v>0</v>
      </c>
      <c r="Z97" s="210">
        <v>0</v>
      </c>
      <c r="AA97" s="210">
        <v>0</v>
      </c>
      <c r="AB97" s="210">
        <v>0</v>
      </c>
      <c r="AC97" s="210">
        <v>0</v>
      </c>
      <c r="AD97" s="210">
        <v>0</v>
      </c>
      <c r="AE97" s="210">
        <v>0</v>
      </c>
      <c r="AF97" s="210">
        <v>0</v>
      </c>
      <c r="AG97" s="210">
        <v>0</v>
      </c>
      <c r="AH97" s="210">
        <v>0</v>
      </c>
      <c r="AI97" s="210">
        <v>0</v>
      </c>
      <c r="AJ97" s="210">
        <v>0</v>
      </c>
      <c r="AK97" s="210">
        <v>0</v>
      </c>
      <c r="AL97" s="210">
        <v>0</v>
      </c>
      <c r="AM97" s="210">
        <v>0</v>
      </c>
      <c r="AN97" s="210">
        <v>0</v>
      </c>
      <c r="AO97" s="210">
        <v>0</v>
      </c>
      <c r="AP97" s="210">
        <v>0</v>
      </c>
      <c r="AQ97" s="210">
        <v>0</v>
      </c>
      <c r="AR97" s="210">
        <v>0</v>
      </c>
      <c r="AS97" s="210">
        <v>0</v>
      </c>
    </row>
    <row r="98" spans="1:45" x14ac:dyDescent="0.3">
      <c r="A98" s="328" t="s">
        <v>413</v>
      </c>
      <c r="B98" s="328" t="s">
        <v>598</v>
      </c>
      <c r="C98" s="75">
        <v>44100</v>
      </c>
      <c r="D98" s="75" t="s">
        <v>415</v>
      </c>
      <c r="E98" s="75" t="s">
        <v>419</v>
      </c>
      <c r="F98" s="328" t="s">
        <v>599</v>
      </c>
      <c r="G98" s="207" t="s">
        <v>601</v>
      </c>
      <c r="H98" s="598"/>
      <c r="I98" s="327">
        <v>51861083.419999957</v>
      </c>
      <c r="J98" s="209">
        <v>0</v>
      </c>
      <c r="K98" s="327">
        <v>51861083.419999957</v>
      </c>
      <c r="L98" s="210">
        <v>0</v>
      </c>
      <c r="M98" s="210">
        <v>132387500.84999998</v>
      </c>
      <c r="N98" s="210">
        <v>0</v>
      </c>
      <c r="O98" s="210">
        <v>3960460.03</v>
      </c>
      <c r="P98" s="210">
        <v>47204952.960000001</v>
      </c>
      <c r="Q98" s="210">
        <v>0</v>
      </c>
      <c r="R98" s="210">
        <v>0</v>
      </c>
      <c r="S98" s="210">
        <v>0</v>
      </c>
      <c r="T98" s="210">
        <v>1818327</v>
      </c>
      <c r="U98" s="210">
        <v>0</v>
      </c>
      <c r="V98" s="210">
        <v>0</v>
      </c>
      <c r="W98" s="210">
        <v>0</v>
      </c>
      <c r="X98" s="210">
        <v>0</v>
      </c>
      <c r="Y98" s="361"/>
      <c r="Z98" s="361"/>
      <c r="AA98" s="361"/>
      <c r="AB98" s="361"/>
      <c r="AC98" s="361"/>
      <c r="AD98" s="361"/>
      <c r="AE98" s="210">
        <v>-84342318.539999992</v>
      </c>
      <c r="AF98" s="210">
        <v>0</v>
      </c>
      <c r="AG98" s="210">
        <v>-2426879.75</v>
      </c>
      <c r="AH98" s="210">
        <v>-46214518.120000005</v>
      </c>
      <c r="AI98" s="210">
        <v>0</v>
      </c>
      <c r="AJ98" s="210">
        <v>0</v>
      </c>
      <c r="AK98" s="210">
        <v>-1818327</v>
      </c>
      <c r="AL98" s="210">
        <v>0</v>
      </c>
      <c r="AM98" s="210">
        <v>0</v>
      </c>
      <c r="AN98" s="361"/>
      <c r="AO98" s="361"/>
      <c r="AP98" s="361"/>
      <c r="AQ98" s="361"/>
      <c r="AR98" s="361"/>
      <c r="AS98" s="329">
        <v>0</v>
      </c>
    </row>
    <row r="99" spans="1:45" x14ac:dyDescent="0.3">
      <c r="A99" s="328" t="s">
        <v>413</v>
      </c>
      <c r="B99" s="328" t="s">
        <v>602</v>
      </c>
      <c r="C99" s="75"/>
      <c r="D99" s="75"/>
      <c r="E99" s="75" t="s">
        <v>603</v>
      </c>
      <c r="G99" s="207"/>
      <c r="H99" s="598"/>
      <c r="I99" s="327">
        <v>0</v>
      </c>
      <c r="J99" s="209">
        <v>0</v>
      </c>
      <c r="K99" s="327">
        <v>0</v>
      </c>
      <c r="L99" s="210">
        <v>0</v>
      </c>
      <c r="M99" s="210">
        <v>0</v>
      </c>
      <c r="N99" s="210">
        <v>0</v>
      </c>
      <c r="O99" s="210">
        <v>0</v>
      </c>
      <c r="P99" s="210">
        <v>0</v>
      </c>
      <c r="Q99" s="210">
        <v>0</v>
      </c>
      <c r="R99" s="210">
        <v>0</v>
      </c>
      <c r="S99" s="210">
        <v>0</v>
      </c>
      <c r="T99" s="210">
        <v>0</v>
      </c>
      <c r="U99" s="210">
        <v>0</v>
      </c>
      <c r="V99" s="210">
        <v>0</v>
      </c>
      <c r="W99" s="210">
        <v>0</v>
      </c>
      <c r="X99" s="210">
        <v>0</v>
      </c>
      <c r="Y99" s="210">
        <v>0</v>
      </c>
      <c r="Z99" s="210">
        <v>0</v>
      </c>
      <c r="AA99" s="210">
        <v>0</v>
      </c>
      <c r="AB99" s="210">
        <v>0</v>
      </c>
      <c r="AC99" s="210">
        <v>0</v>
      </c>
      <c r="AD99" s="210">
        <v>0</v>
      </c>
      <c r="AE99" s="210">
        <v>0</v>
      </c>
      <c r="AF99" s="210">
        <v>0</v>
      </c>
      <c r="AG99" s="210">
        <v>0</v>
      </c>
      <c r="AH99" s="210">
        <v>0</v>
      </c>
      <c r="AI99" s="210">
        <v>0</v>
      </c>
      <c r="AJ99" s="210">
        <v>0</v>
      </c>
      <c r="AK99" s="210">
        <v>0</v>
      </c>
      <c r="AL99" s="210">
        <v>0</v>
      </c>
      <c r="AM99" s="210">
        <v>0</v>
      </c>
      <c r="AN99" s="210">
        <v>0</v>
      </c>
      <c r="AO99" s="210">
        <v>0</v>
      </c>
      <c r="AP99" s="210">
        <v>0</v>
      </c>
      <c r="AQ99" s="210">
        <v>0</v>
      </c>
      <c r="AR99" s="210">
        <v>0</v>
      </c>
      <c r="AS99" s="210">
        <v>0</v>
      </c>
    </row>
    <row r="100" spans="1:45" x14ac:dyDescent="0.3">
      <c r="A100" s="328" t="s">
        <v>413</v>
      </c>
      <c r="B100" s="328" t="s">
        <v>604</v>
      </c>
      <c r="C100" s="75"/>
      <c r="D100" s="75"/>
      <c r="E100" s="75" t="s">
        <v>603</v>
      </c>
      <c r="G100" s="207"/>
      <c r="H100" s="598"/>
      <c r="I100" s="327">
        <v>0</v>
      </c>
      <c r="J100" s="209">
        <v>0</v>
      </c>
      <c r="K100" s="327">
        <v>0</v>
      </c>
      <c r="L100" s="210">
        <v>0</v>
      </c>
      <c r="M100" s="210">
        <v>0</v>
      </c>
      <c r="N100" s="210">
        <v>0</v>
      </c>
      <c r="O100" s="210">
        <v>0</v>
      </c>
      <c r="P100" s="210">
        <v>0</v>
      </c>
      <c r="Q100" s="210">
        <v>0</v>
      </c>
      <c r="R100" s="210">
        <v>0</v>
      </c>
      <c r="S100" s="210">
        <v>0</v>
      </c>
      <c r="T100" s="210">
        <v>0</v>
      </c>
      <c r="U100" s="210">
        <v>0</v>
      </c>
      <c r="V100" s="210">
        <v>0</v>
      </c>
      <c r="W100" s="210">
        <v>0</v>
      </c>
      <c r="X100" s="210">
        <v>0</v>
      </c>
      <c r="Y100" s="210">
        <v>0</v>
      </c>
      <c r="Z100" s="210">
        <v>0</v>
      </c>
      <c r="AA100" s="210">
        <v>0</v>
      </c>
      <c r="AB100" s="210">
        <v>0</v>
      </c>
      <c r="AC100" s="210">
        <v>0</v>
      </c>
      <c r="AD100" s="210">
        <v>0</v>
      </c>
      <c r="AE100" s="210">
        <v>0</v>
      </c>
      <c r="AF100" s="210">
        <v>0</v>
      </c>
      <c r="AG100" s="210">
        <v>0</v>
      </c>
      <c r="AH100" s="210">
        <v>0</v>
      </c>
      <c r="AI100" s="210">
        <v>0</v>
      </c>
      <c r="AJ100" s="210">
        <v>0</v>
      </c>
      <c r="AK100" s="210">
        <v>0</v>
      </c>
      <c r="AL100" s="210">
        <v>0</v>
      </c>
      <c r="AM100" s="210">
        <v>0</v>
      </c>
      <c r="AN100" s="210">
        <v>0</v>
      </c>
      <c r="AO100" s="210">
        <v>0</v>
      </c>
      <c r="AP100" s="210">
        <v>0</v>
      </c>
      <c r="AQ100" s="210">
        <v>0</v>
      </c>
      <c r="AR100" s="210">
        <v>0</v>
      </c>
      <c r="AS100" s="210">
        <v>0</v>
      </c>
    </row>
    <row r="101" spans="1:45" x14ac:dyDescent="0.3">
      <c r="A101" s="328" t="s">
        <v>413</v>
      </c>
      <c r="B101" s="328" t="s">
        <v>605</v>
      </c>
      <c r="C101" s="75"/>
      <c r="D101" s="75"/>
      <c r="E101" s="75" t="s">
        <v>603</v>
      </c>
      <c r="G101" s="207"/>
      <c r="H101" s="598"/>
      <c r="I101" s="327">
        <v>0</v>
      </c>
      <c r="J101" s="209">
        <v>0</v>
      </c>
      <c r="K101" s="327">
        <v>0</v>
      </c>
      <c r="L101" s="210">
        <v>0</v>
      </c>
      <c r="M101" s="210">
        <v>0</v>
      </c>
      <c r="N101" s="210">
        <v>0</v>
      </c>
      <c r="O101" s="210">
        <v>0</v>
      </c>
      <c r="P101" s="210">
        <v>0</v>
      </c>
      <c r="Q101" s="210">
        <v>0</v>
      </c>
      <c r="R101" s="210">
        <v>0</v>
      </c>
      <c r="S101" s="210">
        <v>0</v>
      </c>
      <c r="T101" s="210">
        <v>0</v>
      </c>
      <c r="U101" s="210">
        <v>0</v>
      </c>
      <c r="V101" s="210">
        <v>0</v>
      </c>
      <c r="W101" s="210">
        <v>0</v>
      </c>
      <c r="X101" s="210">
        <v>0</v>
      </c>
      <c r="Y101" s="210">
        <v>0</v>
      </c>
      <c r="Z101" s="210">
        <v>0</v>
      </c>
      <c r="AA101" s="210">
        <v>0</v>
      </c>
      <c r="AB101" s="210">
        <v>0</v>
      </c>
      <c r="AC101" s="210">
        <v>0</v>
      </c>
      <c r="AD101" s="210">
        <v>0</v>
      </c>
      <c r="AE101" s="210">
        <v>0</v>
      </c>
      <c r="AF101" s="210">
        <v>0</v>
      </c>
      <c r="AG101" s="210">
        <v>0</v>
      </c>
      <c r="AH101" s="210">
        <v>0</v>
      </c>
      <c r="AI101" s="210">
        <v>0</v>
      </c>
      <c r="AJ101" s="210">
        <v>0</v>
      </c>
      <c r="AK101" s="210">
        <v>0</v>
      </c>
      <c r="AL101" s="210">
        <v>0</v>
      </c>
      <c r="AM101" s="210">
        <v>0</v>
      </c>
      <c r="AN101" s="210">
        <v>0</v>
      </c>
      <c r="AO101" s="210">
        <v>0</v>
      </c>
      <c r="AP101" s="210">
        <v>0</v>
      </c>
      <c r="AQ101" s="210">
        <v>0</v>
      </c>
      <c r="AR101" s="210">
        <v>0</v>
      </c>
      <c r="AS101" s="210">
        <v>0</v>
      </c>
    </row>
    <row r="102" spans="1:45" x14ac:dyDescent="0.3">
      <c r="A102" s="328" t="s">
        <v>413</v>
      </c>
      <c r="B102" s="607" t="s">
        <v>606</v>
      </c>
      <c r="C102" s="75"/>
      <c r="D102" s="75"/>
      <c r="E102" s="75" t="s">
        <v>603</v>
      </c>
      <c r="G102" s="207"/>
      <c r="H102" s="598"/>
      <c r="I102" s="327">
        <v>0</v>
      </c>
      <c r="J102" s="209">
        <v>0</v>
      </c>
      <c r="K102" s="327">
        <v>0</v>
      </c>
      <c r="L102" s="210">
        <v>0</v>
      </c>
      <c r="M102" s="210">
        <v>0</v>
      </c>
      <c r="N102" s="210">
        <v>0</v>
      </c>
      <c r="O102" s="210">
        <v>0</v>
      </c>
      <c r="P102" s="210">
        <v>0</v>
      </c>
      <c r="Q102" s="210">
        <v>0</v>
      </c>
      <c r="R102" s="210">
        <v>0</v>
      </c>
      <c r="S102" s="210">
        <v>0</v>
      </c>
      <c r="T102" s="210">
        <v>0</v>
      </c>
      <c r="U102" s="210">
        <v>0</v>
      </c>
      <c r="V102" s="210">
        <v>0</v>
      </c>
      <c r="W102" s="210">
        <v>0</v>
      </c>
      <c r="X102" s="210">
        <v>0</v>
      </c>
      <c r="Y102" s="210">
        <v>0</v>
      </c>
      <c r="Z102" s="210">
        <v>0</v>
      </c>
      <c r="AA102" s="210">
        <v>0</v>
      </c>
      <c r="AB102" s="210">
        <v>0</v>
      </c>
      <c r="AC102" s="210">
        <v>0</v>
      </c>
      <c r="AD102" s="210">
        <v>0</v>
      </c>
      <c r="AE102" s="210">
        <v>0</v>
      </c>
      <c r="AF102" s="210">
        <v>0</v>
      </c>
      <c r="AG102" s="210">
        <v>0</v>
      </c>
      <c r="AH102" s="210">
        <v>0</v>
      </c>
      <c r="AI102" s="210">
        <v>0</v>
      </c>
      <c r="AJ102" s="210">
        <v>0</v>
      </c>
      <c r="AK102" s="210">
        <v>0</v>
      </c>
      <c r="AL102" s="210">
        <v>0</v>
      </c>
      <c r="AM102" s="210">
        <v>0</v>
      </c>
      <c r="AN102" s="210">
        <v>0</v>
      </c>
      <c r="AO102" s="210">
        <v>0</v>
      </c>
      <c r="AP102" s="210">
        <v>0</v>
      </c>
      <c r="AQ102" s="210">
        <v>0</v>
      </c>
      <c r="AR102" s="210">
        <v>0</v>
      </c>
      <c r="AS102" s="210">
        <v>0</v>
      </c>
    </row>
    <row r="103" spans="1:45" x14ac:dyDescent="0.3">
      <c r="A103" s="328" t="s">
        <v>413</v>
      </c>
      <c r="B103" s="328" t="s">
        <v>607</v>
      </c>
      <c r="C103" s="75"/>
      <c r="D103" s="75"/>
      <c r="E103" s="75" t="s">
        <v>603</v>
      </c>
      <c r="G103" s="207"/>
      <c r="H103" s="598"/>
      <c r="I103" s="327">
        <v>0</v>
      </c>
      <c r="J103" s="209">
        <v>0</v>
      </c>
      <c r="K103" s="327">
        <v>0</v>
      </c>
      <c r="L103" s="210">
        <v>0</v>
      </c>
      <c r="M103" s="210">
        <v>0</v>
      </c>
      <c r="N103" s="210">
        <v>0</v>
      </c>
      <c r="O103" s="210">
        <v>0</v>
      </c>
      <c r="P103" s="210">
        <v>0</v>
      </c>
      <c r="Q103" s="210">
        <v>0</v>
      </c>
      <c r="R103" s="210">
        <v>0</v>
      </c>
      <c r="S103" s="210">
        <v>0</v>
      </c>
      <c r="T103" s="210">
        <v>0</v>
      </c>
      <c r="U103" s="210">
        <v>0</v>
      </c>
      <c r="V103" s="210">
        <v>0</v>
      </c>
      <c r="W103" s="210">
        <v>0</v>
      </c>
      <c r="X103" s="210">
        <v>0</v>
      </c>
      <c r="Y103" s="210">
        <v>0</v>
      </c>
      <c r="Z103" s="210">
        <v>0</v>
      </c>
      <c r="AA103" s="210">
        <v>0</v>
      </c>
      <c r="AB103" s="210">
        <v>0</v>
      </c>
      <c r="AC103" s="210">
        <v>0</v>
      </c>
      <c r="AD103" s="210">
        <v>0</v>
      </c>
      <c r="AE103" s="210">
        <v>0</v>
      </c>
      <c r="AF103" s="210">
        <v>0</v>
      </c>
      <c r="AG103" s="210">
        <v>0</v>
      </c>
      <c r="AH103" s="210">
        <v>0</v>
      </c>
      <c r="AI103" s="210">
        <v>0</v>
      </c>
      <c r="AJ103" s="210">
        <v>0</v>
      </c>
      <c r="AK103" s="210">
        <v>0</v>
      </c>
      <c r="AL103" s="210">
        <v>0</v>
      </c>
      <c r="AM103" s="210">
        <v>0</v>
      </c>
      <c r="AN103" s="210">
        <v>0</v>
      </c>
      <c r="AO103" s="210">
        <v>0</v>
      </c>
      <c r="AP103" s="210">
        <v>0</v>
      </c>
      <c r="AQ103" s="210">
        <v>0</v>
      </c>
      <c r="AR103" s="210">
        <v>0</v>
      </c>
      <c r="AS103" s="210">
        <v>0</v>
      </c>
    </row>
    <row r="104" spans="1:45" x14ac:dyDescent="0.3">
      <c r="A104" s="328" t="s">
        <v>413</v>
      </c>
      <c r="B104" s="607" t="s">
        <v>608</v>
      </c>
      <c r="C104" s="75"/>
      <c r="D104" s="75"/>
      <c r="E104" s="75" t="s">
        <v>603</v>
      </c>
      <c r="G104" s="207"/>
      <c r="H104" s="598"/>
      <c r="I104" s="327">
        <v>0</v>
      </c>
      <c r="J104" s="209">
        <v>0</v>
      </c>
      <c r="K104" s="327">
        <v>0</v>
      </c>
      <c r="L104" s="210">
        <v>0</v>
      </c>
      <c r="M104" s="210">
        <v>0</v>
      </c>
      <c r="N104" s="210">
        <v>0</v>
      </c>
      <c r="O104" s="210">
        <v>0</v>
      </c>
      <c r="P104" s="210">
        <v>0</v>
      </c>
      <c r="Q104" s="210">
        <v>0</v>
      </c>
      <c r="R104" s="210">
        <v>0</v>
      </c>
      <c r="S104" s="210">
        <v>0</v>
      </c>
      <c r="T104" s="210">
        <v>0</v>
      </c>
      <c r="U104" s="210">
        <v>0</v>
      </c>
      <c r="V104" s="210">
        <v>0</v>
      </c>
      <c r="W104" s="210">
        <v>0</v>
      </c>
      <c r="X104" s="210">
        <v>0</v>
      </c>
      <c r="Y104" s="210">
        <v>0</v>
      </c>
      <c r="Z104" s="210">
        <v>0</v>
      </c>
      <c r="AA104" s="210">
        <v>0</v>
      </c>
      <c r="AB104" s="210">
        <v>0</v>
      </c>
      <c r="AC104" s="210">
        <v>0</v>
      </c>
      <c r="AD104" s="210">
        <v>0</v>
      </c>
      <c r="AE104" s="210">
        <v>0</v>
      </c>
      <c r="AF104" s="210">
        <v>0</v>
      </c>
      <c r="AG104" s="210">
        <v>0</v>
      </c>
      <c r="AH104" s="210">
        <v>0</v>
      </c>
      <c r="AI104" s="210">
        <v>0</v>
      </c>
      <c r="AJ104" s="210">
        <v>0</v>
      </c>
      <c r="AK104" s="210">
        <v>0</v>
      </c>
      <c r="AL104" s="210">
        <v>0</v>
      </c>
      <c r="AM104" s="210">
        <v>0</v>
      </c>
      <c r="AN104" s="210">
        <v>0</v>
      </c>
      <c r="AO104" s="210">
        <v>0</v>
      </c>
      <c r="AP104" s="210">
        <v>0</v>
      </c>
      <c r="AQ104" s="210">
        <v>0</v>
      </c>
      <c r="AR104" s="210">
        <v>0</v>
      </c>
      <c r="AS104" s="210">
        <v>0</v>
      </c>
    </row>
    <row r="105" spans="1:45" x14ac:dyDescent="0.3">
      <c r="A105" s="328" t="s">
        <v>413</v>
      </c>
      <c r="B105" s="328" t="s">
        <v>609</v>
      </c>
      <c r="C105" s="75"/>
      <c r="D105" s="75"/>
      <c r="E105" s="75" t="s">
        <v>603</v>
      </c>
      <c r="G105" s="207"/>
      <c r="H105" s="598"/>
      <c r="I105" s="327">
        <v>0</v>
      </c>
      <c r="J105" s="209">
        <v>0</v>
      </c>
      <c r="K105" s="327">
        <v>0</v>
      </c>
      <c r="L105" s="210">
        <v>0</v>
      </c>
      <c r="M105" s="210">
        <v>0</v>
      </c>
      <c r="N105" s="210">
        <v>0</v>
      </c>
      <c r="O105" s="210">
        <v>0</v>
      </c>
      <c r="P105" s="210">
        <v>0</v>
      </c>
      <c r="Q105" s="210">
        <v>0</v>
      </c>
      <c r="R105" s="210">
        <v>0</v>
      </c>
      <c r="S105" s="210">
        <v>0</v>
      </c>
      <c r="T105" s="210">
        <v>0</v>
      </c>
      <c r="U105" s="210">
        <v>0</v>
      </c>
      <c r="V105" s="210">
        <v>0</v>
      </c>
      <c r="W105" s="210">
        <v>0</v>
      </c>
      <c r="X105" s="210">
        <v>0</v>
      </c>
      <c r="Y105" s="210">
        <v>0</v>
      </c>
      <c r="Z105" s="210">
        <v>0</v>
      </c>
      <c r="AA105" s="210">
        <v>0</v>
      </c>
      <c r="AB105" s="210">
        <v>0</v>
      </c>
      <c r="AC105" s="210">
        <v>0</v>
      </c>
      <c r="AD105" s="210">
        <v>0</v>
      </c>
      <c r="AE105" s="210">
        <v>0</v>
      </c>
      <c r="AF105" s="210">
        <v>0</v>
      </c>
      <c r="AG105" s="210">
        <v>0</v>
      </c>
      <c r="AH105" s="210">
        <v>0</v>
      </c>
      <c r="AI105" s="210">
        <v>0</v>
      </c>
      <c r="AJ105" s="210">
        <v>0</v>
      </c>
      <c r="AK105" s="210">
        <v>0</v>
      </c>
      <c r="AL105" s="210">
        <v>0</v>
      </c>
      <c r="AM105" s="210">
        <v>0</v>
      </c>
      <c r="AN105" s="210">
        <v>0</v>
      </c>
      <c r="AO105" s="210">
        <v>0</v>
      </c>
      <c r="AP105" s="210">
        <v>0</v>
      </c>
      <c r="AQ105" s="210">
        <v>0</v>
      </c>
      <c r="AR105" s="210">
        <v>0</v>
      </c>
      <c r="AS105" s="210">
        <v>0</v>
      </c>
    </row>
    <row r="106" spans="1:45" x14ac:dyDescent="0.3">
      <c r="A106" s="328" t="s">
        <v>413</v>
      </c>
      <c r="B106" s="328" t="s">
        <v>610</v>
      </c>
      <c r="C106" s="75"/>
      <c r="D106" s="75"/>
      <c r="E106" s="75" t="s">
        <v>603</v>
      </c>
      <c r="G106" s="207"/>
      <c r="H106" s="598"/>
      <c r="I106" s="327">
        <v>0</v>
      </c>
      <c r="J106" s="209">
        <v>0</v>
      </c>
      <c r="K106" s="327">
        <v>0</v>
      </c>
      <c r="L106" s="210">
        <v>0</v>
      </c>
      <c r="M106" s="210">
        <v>0</v>
      </c>
      <c r="N106" s="210">
        <v>0</v>
      </c>
      <c r="O106" s="210">
        <v>0</v>
      </c>
      <c r="P106" s="210">
        <v>0</v>
      </c>
      <c r="Q106" s="210">
        <v>0</v>
      </c>
      <c r="R106" s="210">
        <v>0</v>
      </c>
      <c r="S106" s="210">
        <v>0</v>
      </c>
      <c r="T106" s="210">
        <v>0</v>
      </c>
      <c r="U106" s="210">
        <v>0</v>
      </c>
      <c r="V106" s="210">
        <v>0</v>
      </c>
      <c r="W106" s="210">
        <v>0</v>
      </c>
      <c r="X106" s="210">
        <v>0</v>
      </c>
      <c r="Y106" s="210">
        <v>0</v>
      </c>
      <c r="Z106" s="210">
        <v>0</v>
      </c>
      <c r="AA106" s="210">
        <v>0</v>
      </c>
      <c r="AB106" s="210">
        <v>0</v>
      </c>
      <c r="AC106" s="210">
        <v>0</v>
      </c>
      <c r="AD106" s="210">
        <v>0</v>
      </c>
      <c r="AE106" s="210">
        <v>0</v>
      </c>
      <c r="AF106" s="210">
        <v>0</v>
      </c>
      <c r="AG106" s="210">
        <v>0</v>
      </c>
      <c r="AH106" s="210">
        <v>0</v>
      </c>
      <c r="AI106" s="210">
        <v>0</v>
      </c>
      <c r="AJ106" s="210">
        <v>0</v>
      </c>
      <c r="AK106" s="210">
        <v>0</v>
      </c>
      <c r="AL106" s="210">
        <v>0</v>
      </c>
      <c r="AM106" s="210">
        <v>0</v>
      </c>
      <c r="AN106" s="210">
        <v>0</v>
      </c>
      <c r="AO106" s="210">
        <v>0</v>
      </c>
      <c r="AP106" s="210">
        <v>0</v>
      </c>
      <c r="AQ106" s="210">
        <v>0</v>
      </c>
      <c r="AR106" s="210">
        <v>0</v>
      </c>
      <c r="AS106" s="210">
        <v>0</v>
      </c>
    </row>
    <row r="107" spans="1:45" x14ac:dyDescent="0.3">
      <c r="A107" s="328" t="s">
        <v>413</v>
      </c>
      <c r="B107" s="489" t="s">
        <v>611</v>
      </c>
      <c r="C107" s="75"/>
      <c r="D107" s="75"/>
      <c r="E107" s="75" t="s">
        <v>603</v>
      </c>
      <c r="G107" s="207"/>
      <c r="H107" s="598"/>
      <c r="I107" s="327">
        <v>746897339.45000005</v>
      </c>
      <c r="J107" s="209">
        <v>45929069.650000006</v>
      </c>
      <c r="K107" s="327">
        <v>700968269.80000007</v>
      </c>
      <c r="L107" s="210">
        <v>0</v>
      </c>
      <c r="M107" s="210">
        <v>0</v>
      </c>
      <c r="N107" s="210">
        <v>0</v>
      </c>
      <c r="O107" s="210">
        <v>0</v>
      </c>
      <c r="P107" s="210">
        <v>0</v>
      </c>
      <c r="Q107" s="210">
        <v>0</v>
      </c>
      <c r="R107" s="210">
        <v>0</v>
      </c>
      <c r="S107" s="210">
        <v>0</v>
      </c>
      <c r="T107" s="210">
        <v>0</v>
      </c>
      <c r="U107" s="210">
        <v>0</v>
      </c>
      <c r="V107" s="210">
        <v>0</v>
      </c>
      <c r="W107" s="210">
        <v>0</v>
      </c>
      <c r="X107" s="210">
        <v>0</v>
      </c>
      <c r="Y107" s="210">
        <v>0</v>
      </c>
      <c r="Z107" s="210">
        <v>0</v>
      </c>
      <c r="AA107" s="210">
        <v>0</v>
      </c>
      <c r="AB107" s="210">
        <v>0</v>
      </c>
      <c r="AC107" s="210">
        <v>0</v>
      </c>
      <c r="AD107" s="210">
        <v>0</v>
      </c>
      <c r="AE107" s="210">
        <v>0</v>
      </c>
      <c r="AF107" s="210">
        <v>0</v>
      </c>
      <c r="AG107" s="210">
        <v>0</v>
      </c>
      <c r="AH107" s="210">
        <v>0</v>
      </c>
      <c r="AI107" s="210">
        <v>0</v>
      </c>
      <c r="AJ107" s="210">
        <v>0</v>
      </c>
      <c r="AK107" s="210">
        <v>0</v>
      </c>
      <c r="AL107" s="210">
        <v>0</v>
      </c>
      <c r="AM107" s="210">
        <v>0</v>
      </c>
      <c r="AN107" s="210">
        <v>0</v>
      </c>
      <c r="AO107" s="210">
        <v>0</v>
      </c>
      <c r="AP107" s="210">
        <v>0</v>
      </c>
      <c r="AQ107" s="210">
        <v>0</v>
      </c>
      <c r="AR107" s="210">
        <v>0</v>
      </c>
      <c r="AS107" s="210">
        <v>0</v>
      </c>
    </row>
    <row r="108" spans="1:45" x14ac:dyDescent="0.3">
      <c r="A108" s="368" t="s">
        <v>612</v>
      </c>
      <c r="B108" s="369" t="s">
        <v>613</v>
      </c>
      <c r="C108" s="382" t="s">
        <v>613</v>
      </c>
      <c r="D108" s="383" t="s">
        <v>415</v>
      </c>
      <c r="E108" s="383"/>
      <c r="F108" s="384" t="s">
        <v>614</v>
      </c>
      <c r="G108" s="384"/>
      <c r="H108" s="413"/>
      <c r="I108" s="385">
        <v>29312107469.797497</v>
      </c>
      <c r="J108" s="386">
        <v>10890950679.315842</v>
      </c>
      <c r="K108" s="386">
        <v>18421156790.481647</v>
      </c>
      <c r="L108" s="387">
        <v>5672299344.8991623</v>
      </c>
      <c r="M108" s="387">
        <v>4016987690.4759746</v>
      </c>
      <c r="N108" s="387">
        <v>215438643.38</v>
      </c>
      <c r="O108" s="387">
        <v>39065133041.480003</v>
      </c>
      <c r="P108" s="387">
        <v>1607345327.9202006</v>
      </c>
      <c r="Q108" s="387">
        <v>0</v>
      </c>
      <c r="R108" s="387">
        <v>0</v>
      </c>
      <c r="S108" s="387">
        <v>147354.4</v>
      </c>
      <c r="T108" s="387">
        <v>637345237.88428998</v>
      </c>
      <c r="U108" s="387">
        <v>0</v>
      </c>
      <c r="V108" s="387">
        <v>1700353.85</v>
      </c>
      <c r="W108" s="387">
        <v>154705025.76425362</v>
      </c>
      <c r="X108" s="387">
        <v>5942945854.4330969</v>
      </c>
      <c r="Y108" s="387">
        <v>0</v>
      </c>
      <c r="Z108" s="387">
        <v>619009143.72000003</v>
      </c>
      <c r="AA108" s="387">
        <v>0</v>
      </c>
      <c r="AB108" s="387">
        <v>4277215.7200000007</v>
      </c>
      <c r="AC108" s="387">
        <v>0</v>
      </c>
      <c r="AD108" s="387">
        <v>97335907.460000008</v>
      </c>
      <c r="AE108" s="387">
        <v>-2074244363.7213595</v>
      </c>
      <c r="AF108" s="387">
        <v>-76791605.387948811</v>
      </c>
      <c r="AG108" s="387">
        <v>-24109911527.298065</v>
      </c>
      <c r="AH108" s="387">
        <v>-1082743167.7307169</v>
      </c>
      <c r="AI108" s="387">
        <v>0</v>
      </c>
      <c r="AJ108" s="387">
        <v>0</v>
      </c>
      <c r="AK108" s="387">
        <v>-445987778.67685795</v>
      </c>
      <c r="AL108" s="387">
        <v>0</v>
      </c>
      <c r="AM108" s="387">
        <v>-547084.90233333316</v>
      </c>
      <c r="AN108" s="387">
        <v>-119881170.08</v>
      </c>
      <c r="AO108" s="387">
        <v>0</v>
      </c>
      <c r="AP108" s="387">
        <v>-1543905.69</v>
      </c>
      <c r="AQ108" s="387">
        <v>-41518257.490000002</v>
      </c>
      <c r="AR108" s="387">
        <v>0</v>
      </c>
      <c r="AS108" s="388"/>
    </row>
    <row r="109" spans="1:45" ht="15" thickBot="1" x14ac:dyDescent="0.35">
      <c r="A109" s="374"/>
      <c r="B109" s="328" t="s">
        <v>615</v>
      </c>
      <c r="C109" s="75"/>
      <c r="D109" s="75"/>
      <c r="E109" s="75" t="s">
        <v>603</v>
      </c>
      <c r="G109" s="332" t="s">
        <v>616</v>
      </c>
      <c r="H109" s="610"/>
      <c r="I109" s="327">
        <v>29384131332.367489</v>
      </c>
      <c r="J109" s="327">
        <v>10902068296.57584</v>
      </c>
      <c r="K109" s="327">
        <v>18482063035.791649</v>
      </c>
      <c r="L109" s="210">
        <v>5672340159.0191631</v>
      </c>
      <c r="M109" s="210">
        <v>4091730348.5759754</v>
      </c>
      <c r="N109" s="210">
        <v>220812463.27000001</v>
      </c>
      <c r="O109" s="210">
        <v>39065986629.190002</v>
      </c>
      <c r="P109" s="210">
        <v>1620781821.4602001</v>
      </c>
      <c r="Q109" s="210">
        <v>0</v>
      </c>
      <c r="R109" s="210">
        <v>0</v>
      </c>
      <c r="S109" s="210">
        <v>147354.4</v>
      </c>
      <c r="T109" s="210">
        <v>647621079.92428994</v>
      </c>
      <c r="U109" s="210">
        <v>0</v>
      </c>
      <c r="V109" s="210">
        <v>1700353.85</v>
      </c>
      <c r="W109" s="210">
        <v>154705025.76425362</v>
      </c>
      <c r="X109" s="210">
        <v>5966260496.4630976</v>
      </c>
      <c r="Y109" s="210">
        <v>0</v>
      </c>
      <c r="Z109" s="210">
        <v>619009143.72000003</v>
      </c>
      <c r="AA109" s="210">
        <v>0</v>
      </c>
      <c r="AB109" s="210">
        <v>4277215.72</v>
      </c>
      <c r="AC109" s="210">
        <v>0</v>
      </c>
      <c r="AD109" s="210">
        <v>97335907.460000008</v>
      </c>
      <c r="AE109" s="210">
        <v>-2103603627.5513594</v>
      </c>
      <c r="AF109" s="210">
        <v>-77756401.137948826</v>
      </c>
      <c r="AG109" s="210">
        <v>-24110014790.488071</v>
      </c>
      <c r="AH109" s="210">
        <v>-1093981723.3422737</v>
      </c>
      <c r="AI109" s="210">
        <v>0</v>
      </c>
      <c r="AJ109" s="210">
        <v>0</v>
      </c>
      <c r="AK109" s="210">
        <v>-451880562.876858</v>
      </c>
      <c r="AL109" s="210">
        <v>0</v>
      </c>
      <c r="AM109" s="210">
        <v>-547084.90233333316</v>
      </c>
      <c r="AN109" s="210">
        <v>-119881170.08</v>
      </c>
      <c r="AO109" s="210">
        <v>0</v>
      </c>
      <c r="AP109" s="210">
        <v>-1543905.69</v>
      </c>
      <c r="AQ109" s="210">
        <v>-41518257.490000002</v>
      </c>
      <c r="AR109" s="210">
        <v>0</v>
      </c>
      <c r="AS109" s="570">
        <v>0</v>
      </c>
    </row>
    <row r="110" spans="1:45" s="325" customFormat="1" ht="15" thickBot="1" x14ac:dyDescent="0.35">
      <c r="A110" s="370"/>
      <c r="C110" s="371"/>
      <c r="D110" s="371"/>
      <c r="E110" s="371"/>
      <c r="G110" s="372" t="s">
        <v>617</v>
      </c>
      <c r="H110" s="414"/>
      <c r="I110" s="324">
        <v>-72023862.569992065</v>
      </c>
      <c r="J110" s="324">
        <v>-11117617.259998322</v>
      </c>
      <c r="K110" s="324">
        <v>-60906245.310001373</v>
      </c>
      <c r="L110" s="324">
        <v>-40814.120000839233</v>
      </c>
      <c r="M110" s="324">
        <v>-74742658.100000858</v>
      </c>
      <c r="N110" s="324">
        <v>-5373819.8900000155</v>
      </c>
      <c r="O110" s="324">
        <v>-853587.70999908447</v>
      </c>
      <c r="P110" s="517">
        <v>-13436493.539999485</v>
      </c>
      <c r="Q110" s="324">
        <v>0</v>
      </c>
      <c r="R110" s="324">
        <v>0</v>
      </c>
      <c r="S110" s="324">
        <v>0</v>
      </c>
      <c r="T110" s="516">
        <v>-10275842.039999962</v>
      </c>
      <c r="U110" s="324">
        <v>0</v>
      </c>
      <c r="V110" s="324">
        <v>0</v>
      </c>
      <c r="W110" s="324">
        <v>0</v>
      </c>
      <c r="X110" s="324">
        <v>-23314642.030000687</v>
      </c>
      <c r="Y110" s="324">
        <v>0</v>
      </c>
      <c r="Z110" s="324">
        <v>0</v>
      </c>
      <c r="AA110" s="324">
        <v>0</v>
      </c>
      <c r="AB110" s="324">
        <v>0</v>
      </c>
      <c r="AC110" s="324">
        <v>0</v>
      </c>
      <c r="AD110" s="324">
        <v>0</v>
      </c>
      <c r="AE110" s="493">
        <v>29359263.829999924</v>
      </c>
      <c r="AF110" s="324">
        <v>964795.7500000149</v>
      </c>
      <c r="AG110" s="324">
        <v>103263.1900062561</v>
      </c>
      <c r="AH110" s="517">
        <v>11238555.611556768</v>
      </c>
      <c r="AI110" s="324">
        <v>0</v>
      </c>
      <c r="AJ110" s="324">
        <v>0</v>
      </c>
      <c r="AK110" s="516">
        <v>5892784.2000000477</v>
      </c>
      <c r="AL110" s="324">
        <v>0</v>
      </c>
      <c r="AM110" s="324">
        <v>0</v>
      </c>
      <c r="AN110" s="324">
        <v>0</v>
      </c>
      <c r="AO110" s="324">
        <v>0</v>
      </c>
      <c r="AP110" s="324">
        <v>0</v>
      </c>
      <c r="AQ110" s="324">
        <v>0</v>
      </c>
      <c r="AR110" s="324">
        <v>0</v>
      </c>
      <c r="AS110" s="373">
        <v>0</v>
      </c>
    </row>
    <row r="111" spans="1:45" x14ac:dyDescent="0.3">
      <c r="A111" s="374"/>
      <c r="F111" s="490"/>
      <c r="G111" s="491" t="s">
        <v>618</v>
      </c>
      <c r="H111" s="611"/>
      <c r="I111" s="492">
        <v>26291186000</v>
      </c>
      <c r="J111" s="492">
        <v>9323617000</v>
      </c>
      <c r="K111" s="492">
        <v>16967569000</v>
      </c>
      <c r="L111" s="181"/>
      <c r="AS111" s="375"/>
    </row>
    <row r="112" spans="1:45" s="325" customFormat="1" x14ac:dyDescent="0.3">
      <c r="A112" s="376"/>
      <c r="B112" s="377"/>
      <c r="C112" s="377"/>
      <c r="D112" s="377"/>
      <c r="E112" s="377"/>
      <c r="F112" s="377"/>
      <c r="G112" s="378" t="s">
        <v>619</v>
      </c>
      <c r="H112" s="415"/>
      <c r="I112" s="379">
        <v>-3020921469.7974968</v>
      </c>
      <c r="J112" s="379">
        <v>-1567333679.3158417</v>
      </c>
      <c r="K112" s="379">
        <v>-1453587790.4816475</v>
      </c>
      <c r="L112" s="380"/>
      <c r="M112" s="380"/>
      <c r="N112" s="380"/>
      <c r="O112" s="380"/>
      <c r="P112" s="380"/>
      <c r="Q112" s="380"/>
      <c r="R112" s="380"/>
      <c r="S112" s="380"/>
      <c r="T112" s="380"/>
      <c r="U112" s="380"/>
      <c r="V112" s="380"/>
      <c r="W112" s="380"/>
      <c r="X112" s="380"/>
      <c r="Y112" s="380"/>
      <c r="Z112" s="380"/>
      <c r="AA112" s="380"/>
      <c r="AB112" s="380"/>
      <c r="AC112" s="380"/>
      <c r="AD112" s="380"/>
      <c r="AE112" s="380"/>
      <c r="AF112" s="380"/>
      <c r="AG112" s="380"/>
      <c r="AH112" s="380"/>
      <c r="AI112" s="380"/>
      <c r="AJ112" s="380"/>
      <c r="AK112" s="380"/>
      <c r="AL112" s="380"/>
      <c r="AM112" s="380"/>
      <c r="AN112" s="380"/>
      <c r="AO112" s="380"/>
      <c r="AP112" s="380"/>
      <c r="AQ112" s="380"/>
      <c r="AR112" s="380"/>
      <c r="AS112" s="381"/>
    </row>
    <row r="113" spans="1:45" x14ac:dyDescent="0.3">
      <c r="G113" s="323"/>
      <c r="H113" s="598"/>
      <c r="I113" s="327"/>
      <c r="J113" s="327"/>
      <c r="K113" s="327"/>
      <c r="L113" s="181"/>
      <c r="AS113" s="181"/>
    </row>
    <row r="114" spans="1:45" s="428" customFormat="1" x14ac:dyDescent="0.3">
      <c r="A114" s="429" t="s">
        <v>603</v>
      </c>
      <c r="B114" s="429" t="s">
        <v>620</v>
      </c>
      <c r="C114" s="429">
        <v>47200</v>
      </c>
      <c r="D114" s="429" t="s">
        <v>621</v>
      </c>
      <c r="E114" s="429" t="s">
        <v>416</v>
      </c>
      <c r="F114" s="428" t="s">
        <v>622</v>
      </c>
      <c r="G114" s="428" t="s">
        <v>623</v>
      </c>
      <c r="H114" s="430"/>
      <c r="I114" s="431">
        <v>1020656966</v>
      </c>
      <c r="J114" s="431">
        <v>184245497</v>
      </c>
      <c r="K114" s="431">
        <v>836411469</v>
      </c>
      <c r="L114" s="432">
        <v>0</v>
      </c>
      <c r="M114" s="432">
        <v>0</v>
      </c>
      <c r="N114" s="432">
        <v>0</v>
      </c>
      <c r="O114" s="432">
        <v>0</v>
      </c>
      <c r="P114" s="432">
        <v>0</v>
      </c>
      <c r="Q114" s="432">
        <v>0</v>
      </c>
      <c r="R114" s="432">
        <v>0</v>
      </c>
      <c r="S114" s="432">
        <v>0</v>
      </c>
      <c r="T114" s="432">
        <v>0</v>
      </c>
      <c r="U114" s="432">
        <v>0</v>
      </c>
      <c r="V114" s="432">
        <v>0</v>
      </c>
      <c r="W114" s="432">
        <v>0</v>
      </c>
      <c r="X114" s="432">
        <v>0</v>
      </c>
      <c r="Y114" s="432">
        <v>0</v>
      </c>
      <c r="Z114" s="432">
        <v>0</v>
      </c>
      <c r="AA114" s="432">
        <v>0</v>
      </c>
      <c r="AB114" s="432">
        <v>0</v>
      </c>
      <c r="AC114" s="432">
        <v>0</v>
      </c>
      <c r="AD114" s="432">
        <v>0</v>
      </c>
      <c r="AE114" s="432">
        <v>0</v>
      </c>
      <c r="AF114" s="432">
        <v>0</v>
      </c>
      <c r="AG114" s="432">
        <v>0</v>
      </c>
      <c r="AH114" s="432">
        <v>0</v>
      </c>
      <c r="AI114" s="432">
        <v>0</v>
      </c>
      <c r="AJ114" s="432">
        <v>0</v>
      </c>
      <c r="AK114" s="432">
        <v>0</v>
      </c>
      <c r="AL114" s="432">
        <v>0</v>
      </c>
      <c r="AM114" s="432">
        <v>0</v>
      </c>
      <c r="AN114" s="432">
        <v>0</v>
      </c>
      <c r="AO114" s="432">
        <v>0</v>
      </c>
      <c r="AP114" s="432">
        <v>0</v>
      </c>
      <c r="AQ114" s="432">
        <v>0</v>
      </c>
      <c r="AR114" s="432">
        <v>0</v>
      </c>
      <c r="AS114" s="432">
        <v>0</v>
      </c>
    </row>
    <row r="115" spans="1:45" x14ac:dyDescent="0.3">
      <c r="A115" s="221" t="s">
        <v>603</v>
      </c>
      <c r="B115" s="221" t="s">
        <v>624</v>
      </c>
      <c r="C115" s="221">
        <v>50320</v>
      </c>
      <c r="D115" s="221" t="s">
        <v>621</v>
      </c>
      <c r="E115" s="221" t="s">
        <v>416</v>
      </c>
      <c r="F115" s="328" t="s">
        <v>625</v>
      </c>
      <c r="G115" s="328" t="s">
        <v>626</v>
      </c>
      <c r="H115" s="598"/>
      <c r="I115" s="327">
        <v>0</v>
      </c>
      <c r="J115" s="431">
        <v>0</v>
      </c>
      <c r="K115" s="327">
        <v>0</v>
      </c>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row>
    <row r="116" spans="1:45" x14ac:dyDescent="0.3">
      <c r="A116" s="221" t="s">
        <v>603</v>
      </c>
      <c r="B116" s="221" t="s">
        <v>627</v>
      </c>
      <c r="C116" s="221">
        <v>50340</v>
      </c>
      <c r="D116" s="221" t="s">
        <v>621</v>
      </c>
      <c r="E116" s="221" t="s">
        <v>416</v>
      </c>
      <c r="F116" s="328" t="s">
        <v>628</v>
      </c>
      <c r="G116" s="328" t="s">
        <v>629</v>
      </c>
      <c r="H116" s="598"/>
      <c r="I116" s="327">
        <v>0</v>
      </c>
      <c r="J116" s="431">
        <v>0</v>
      </c>
      <c r="K116" s="327">
        <v>0</v>
      </c>
      <c r="L116" s="403"/>
      <c r="M116" s="403"/>
      <c r="N116" s="403"/>
      <c r="O116" s="403"/>
      <c r="P116" s="403"/>
      <c r="Q116" s="403"/>
      <c r="R116" s="403"/>
      <c r="S116" s="403"/>
      <c r="T116" s="403"/>
      <c r="U116" s="403"/>
      <c r="V116" s="403"/>
      <c r="W116" s="403"/>
      <c r="X116" s="403"/>
      <c r="Y116" s="403"/>
      <c r="Z116" s="403"/>
      <c r="AA116" s="403"/>
      <c r="AB116" s="403"/>
      <c r="AC116" s="403"/>
      <c r="AD116" s="403"/>
      <c r="AE116" s="403"/>
      <c r="AF116" s="403"/>
      <c r="AG116" s="403"/>
      <c r="AH116" s="403"/>
      <c r="AI116" s="403"/>
      <c r="AJ116" s="403"/>
      <c r="AK116" s="403"/>
      <c r="AL116" s="403"/>
      <c r="AM116" s="403"/>
      <c r="AN116" s="403"/>
      <c r="AO116" s="403"/>
      <c r="AP116" s="403"/>
      <c r="AQ116" s="403"/>
      <c r="AR116" s="403"/>
      <c r="AS116" s="403"/>
    </row>
    <row r="117" spans="1:45" s="428" customFormat="1" x14ac:dyDescent="0.3">
      <c r="A117" s="429" t="s">
        <v>603</v>
      </c>
      <c r="B117" s="429" t="s">
        <v>630</v>
      </c>
      <c r="C117" s="429">
        <v>50350</v>
      </c>
      <c r="D117" s="429" t="s">
        <v>621</v>
      </c>
      <c r="E117" s="429" t="s">
        <v>416</v>
      </c>
      <c r="F117" s="428" t="s">
        <v>631</v>
      </c>
      <c r="G117" s="428" t="s">
        <v>632</v>
      </c>
      <c r="H117" s="430"/>
      <c r="I117" s="431">
        <v>147311000</v>
      </c>
      <c r="J117" s="431">
        <v>72505000</v>
      </c>
      <c r="K117" s="431">
        <v>74806000</v>
      </c>
      <c r="L117" s="432">
        <v>0</v>
      </c>
      <c r="M117" s="432">
        <v>0</v>
      </c>
      <c r="N117" s="432">
        <v>0</v>
      </c>
      <c r="O117" s="432">
        <v>0</v>
      </c>
      <c r="P117" s="432">
        <v>0</v>
      </c>
      <c r="Q117" s="432">
        <v>0</v>
      </c>
      <c r="R117" s="432">
        <v>0</v>
      </c>
      <c r="S117" s="432">
        <v>0</v>
      </c>
      <c r="T117" s="432">
        <v>0</v>
      </c>
      <c r="U117" s="432">
        <v>0</v>
      </c>
      <c r="V117" s="432">
        <v>0</v>
      </c>
      <c r="W117" s="432">
        <v>0</v>
      </c>
      <c r="X117" s="432">
        <v>0</v>
      </c>
      <c r="Y117" s="432">
        <v>0</v>
      </c>
      <c r="Z117" s="432">
        <v>0</v>
      </c>
      <c r="AA117" s="432">
        <v>0</v>
      </c>
      <c r="AB117" s="432">
        <v>0</v>
      </c>
      <c r="AC117" s="432">
        <v>0</v>
      </c>
      <c r="AD117" s="432">
        <v>0</v>
      </c>
      <c r="AE117" s="432">
        <v>0</v>
      </c>
      <c r="AF117" s="432">
        <v>0</v>
      </c>
      <c r="AG117" s="432">
        <v>0</v>
      </c>
      <c r="AH117" s="432">
        <v>0</v>
      </c>
      <c r="AI117" s="432">
        <v>0</v>
      </c>
      <c r="AJ117" s="432">
        <v>0</v>
      </c>
      <c r="AK117" s="432">
        <v>0</v>
      </c>
      <c r="AL117" s="432">
        <v>0</v>
      </c>
      <c r="AM117" s="432">
        <v>0</v>
      </c>
      <c r="AN117" s="432">
        <v>0</v>
      </c>
      <c r="AO117" s="432">
        <v>0</v>
      </c>
      <c r="AP117" s="432">
        <v>0</v>
      </c>
      <c r="AQ117" s="432">
        <v>0</v>
      </c>
      <c r="AR117" s="432">
        <v>0</v>
      </c>
      <c r="AS117" s="432">
        <v>0</v>
      </c>
    </row>
    <row r="118" spans="1:45" s="428" customFormat="1" x14ac:dyDescent="0.3">
      <c r="A118" s="429" t="s">
        <v>603</v>
      </c>
      <c r="B118" s="429" t="s">
        <v>633</v>
      </c>
      <c r="C118" s="429">
        <v>51280</v>
      </c>
      <c r="D118" s="429" t="s">
        <v>621</v>
      </c>
      <c r="E118" s="429" t="s">
        <v>416</v>
      </c>
      <c r="F118" s="428" t="s">
        <v>631</v>
      </c>
      <c r="G118" s="428" t="s">
        <v>634</v>
      </c>
      <c r="H118" s="430"/>
      <c r="I118" s="431">
        <v>300844890</v>
      </c>
      <c r="J118" s="431">
        <v>45492810</v>
      </c>
      <c r="K118" s="431">
        <v>255352080</v>
      </c>
      <c r="L118" s="432">
        <v>0</v>
      </c>
      <c r="M118" s="432">
        <v>0</v>
      </c>
      <c r="N118" s="432">
        <v>0</v>
      </c>
      <c r="O118" s="432">
        <v>0</v>
      </c>
      <c r="P118" s="432">
        <v>0</v>
      </c>
      <c r="Q118" s="432">
        <v>0</v>
      </c>
      <c r="R118" s="432">
        <v>0</v>
      </c>
      <c r="S118" s="432">
        <v>0</v>
      </c>
      <c r="T118" s="432">
        <v>0</v>
      </c>
      <c r="U118" s="432">
        <v>0</v>
      </c>
      <c r="V118" s="432">
        <v>0</v>
      </c>
      <c r="W118" s="432">
        <v>0</v>
      </c>
      <c r="X118" s="432">
        <v>0</v>
      </c>
      <c r="Y118" s="432">
        <v>0</v>
      </c>
      <c r="Z118" s="432">
        <v>0</v>
      </c>
      <c r="AA118" s="432">
        <v>0</v>
      </c>
      <c r="AB118" s="432">
        <v>0</v>
      </c>
      <c r="AC118" s="432">
        <v>0</v>
      </c>
      <c r="AD118" s="432">
        <v>0</v>
      </c>
      <c r="AE118" s="432">
        <v>0</v>
      </c>
      <c r="AF118" s="432">
        <v>0</v>
      </c>
      <c r="AG118" s="432">
        <v>0</v>
      </c>
      <c r="AH118" s="432">
        <v>0</v>
      </c>
      <c r="AI118" s="432">
        <v>0</v>
      </c>
      <c r="AJ118" s="432">
        <v>0</v>
      </c>
      <c r="AK118" s="432">
        <v>0</v>
      </c>
      <c r="AL118" s="432">
        <v>0</v>
      </c>
      <c r="AM118" s="432">
        <v>0</v>
      </c>
      <c r="AN118" s="432">
        <v>0</v>
      </c>
      <c r="AO118" s="432">
        <v>0</v>
      </c>
      <c r="AP118" s="432">
        <v>0</v>
      </c>
      <c r="AQ118" s="432">
        <v>0</v>
      </c>
      <c r="AR118" s="432">
        <v>0</v>
      </c>
      <c r="AS118" s="432">
        <v>0</v>
      </c>
    </row>
    <row r="119" spans="1:45" x14ac:dyDescent="0.3">
      <c r="A119" s="221" t="s">
        <v>603</v>
      </c>
      <c r="B119" s="221" t="s">
        <v>635</v>
      </c>
      <c r="C119" s="221">
        <v>50910</v>
      </c>
      <c r="D119" s="221" t="s">
        <v>621</v>
      </c>
      <c r="E119" s="221" t="s">
        <v>416</v>
      </c>
      <c r="F119" s="328" t="s">
        <v>636</v>
      </c>
      <c r="G119" s="328" t="s">
        <v>637</v>
      </c>
      <c r="H119" s="598"/>
      <c r="I119" s="327">
        <v>0</v>
      </c>
      <c r="J119" s="431">
        <v>0</v>
      </c>
      <c r="K119" s="327">
        <v>0</v>
      </c>
      <c r="L119" s="403"/>
      <c r="M119" s="403"/>
      <c r="N119" s="403"/>
      <c r="O119" s="403"/>
      <c r="P119" s="403"/>
      <c r="Q119" s="403"/>
      <c r="R119" s="403"/>
      <c r="S119" s="403"/>
      <c r="T119" s="403"/>
      <c r="U119" s="403"/>
      <c r="V119" s="403"/>
      <c r="W119" s="403"/>
      <c r="X119" s="403"/>
      <c r="Y119" s="403"/>
      <c r="Z119" s="403"/>
      <c r="AA119" s="403"/>
      <c r="AB119" s="403"/>
      <c r="AC119" s="403"/>
      <c r="AD119" s="403"/>
      <c r="AE119" s="403"/>
      <c r="AF119" s="403"/>
      <c r="AG119" s="403"/>
      <c r="AH119" s="403"/>
      <c r="AI119" s="403"/>
      <c r="AJ119" s="403"/>
      <c r="AK119" s="403"/>
      <c r="AL119" s="403"/>
      <c r="AM119" s="403"/>
      <c r="AN119" s="403"/>
      <c r="AO119" s="403"/>
      <c r="AP119" s="403"/>
      <c r="AQ119" s="403"/>
      <c r="AR119" s="403"/>
      <c r="AS119" s="403"/>
    </row>
    <row r="120" spans="1:45" x14ac:dyDescent="0.3">
      <c r="A120" s="221" t="s">
        <v>603</v>
      </c>
      <c r="B120" s="221" t="s">
        <v>638</v>
      </c>
      <c r="C120" s="221">
        <v>50920</v>
      </c>
      <c r="D120" s="221" t="s">
        <v>621</v>
      </c>
      <c r="E120" s="221" t="s">
        <v>416</v>
      </c>
      <c r="F120" s="328" t="s">
        <v>639</v>
      </c>
      <c r="G120" s="328" t="s">
        <v>640</v>
      </c>
      <c r="H120" s="598"/>
      <c r="I120" s="327">
        <v>0</v>
      </c>
      <c r="J120" s="431">
        <v>0</v>
      </c>
      <c r="K120" s="327">
        <v>0</v>
      </c>
      <c r="L120" s="403"/>
      <c r="M120" s="403"/>
      <c r="N120" s="403"/>
      <c r="O120" s="403"/>
      <c r="P120" s="403"/>
      <c r="Q120" s="403"/>
      <c r="R120" s="403"/>
      <c r="S120" s="403"/>
      <c r="T120" s="403"/>
      <c r="U120" s="403"/>
      <c r="V120" s="403"/>
      <c r="W120" s="403"/>
      <c r="X120" s="403"/>
      <c r="Y120" s="403"/>
      <c r="Z120" s="403"/>
      <c r="AA120" s="403"/>
      <c r="AB120" s="403"/>
      <c r="AC120" s="403"/>
      <c r="AD120" s="403"/>
      <c r="AE120" s="403"/>
      <c r="AF120" s="403"/>
      <c r="AG120" s="403"/>
      <c r="AH120" s="403"/>
      <c r="AI120" s="403"/>
      <c r="AJ120" s="403"/>
      <c r="AK120" s="403"/>
      <c r="AL120" s="403"/>
      <c r="AM120" s="403"/>
      <c r="AN120" s="403"/>
      <c r="AO120" s="403"/>
      <c r="AP120" s="403"/>
      <c r="AQ120" s="403"/>
      <c r="AR120" s="403"/>
      <c r="AS120" s="403"/>
    </row>
    <row r="121" spans="1:45" x14ac:dyDescent="0.3">
      <c r="A121" s="221" t="s">
        <v>603</v>
      </c>
      <c r="B121" s="221" t="s">
        <v>641</v>
      </c>
      <c r="C121" s="221">
        <v>51220</v>
      </c>
      <c r="D121" s="221" t="s">
        <v>621</v>
      </c>
      <c r="E121" s="221" t="s">
        <v>416</v>
      </c>
      <c r="F121" s="328" t="s">
        <v>642</v>
      </c>
      <c r="G121" s="328" t="s">
        <v>643</v>
      </c>
      <c r="H121" s="598"/>
      <c r="I121" s="327">
        <v>0</v>
      </c>
      <c r="J121" s="431">
        <v>0</v>
      </c>
      <c r="K121" s="327">
        <v>0</v>
      </c>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3"/>
      <c r="AO121" s="403"/>
      <c r="AP121" s="403"/>
      <c r="AQ121" s="403"/>
      <c r="AR121" s="403"/>
      <c r="AS121" s="403"/>
    </row>
    <row r="122" spans="1:45" x14ac:dyDescent="0.3">
      <c r="A122" s="221" t="s">
        <v>603</v>
      </c>
      <c r="B122" s="221" t="s">
        <v>644</v>
      </c>
      <c r="C122" s="221">
        <v>51240</v>
      </c>
      <c r="D122" s="221" t="s">
        <v>621</v>
      </c>
      <c r="E122" s="221" t="s">
        <v>416</v>
      </c>
      <c r="F122" s="328" t="s">
        <v>645</v>
      </c>
      <c r="G122" s="328" t="s">
        <v>646</v>
      </c>
      <c r="H122" s="598"/>
      <c r="I122" s="327">
        <v>0</v>
      </c>
      <c r="J122" s="431">
        <v>0</v>
      </c>
      <c r="K122" s="327">
        <v>0</v>
      </c>
      <c r="L122" s="403"/>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c r="AL122" s="403"/>
      <c r="AM122" s="403"/>
      <c r="AN122" s="403"/>
      <c r="AO122" s="403"/>
      <c r="AP122" s="403"/>
      <c r="AQ122" s="403"/>
      <c r="AR122" s="403"/>
      <c r="AS122" s="403"/>
    </row>
    <row r="123" spans="1:45" x14ac:dyDescent="0.3">
      <c r="A123" s="221" t="s">
        <v>603</v>
      </c>
      <c r="B123" s="221" t="s">
        <v>647</v>
      </c>
      <c r="C123" s="221">
        <v>51250</v>
      </c>
      <c r="D123" s="221" t="s">
        <v>621</v>
      </c>
      <c r="E123" s="221" t="s">
        <v>416</v>
      </c>
      <c r="F123" s="328" t="s">
        <v>648</v>
      </c>
      <c r="G123" s="328" t="s">
        <v>649</v>
      </c>
      <c r="H123" s="598"/>
      <c r="I123" s="327">
        <v>0</v>
      </c>
      <c r="J123" s="431">
        <v>0</v>
      </c>
      <c r="K123" s="327">
        <v>0</v>
      </c>
      <c r="L123" s="403"/>
      <c r="M123" s="403"/>
      <c r="N123" s="403"/>
      <c r="O123" s="403"/>
      <c r="P123" s="403"/>
      <c r="Q123" s="403"/>
      <c r="R123" s="403"/>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3"/>
      <c r="AO123" s="403"/>
      <c r="AP123" s="403"/>
      <c r="AQ123" s="403"/>
      <c r="AR123" s="403"/>
      <c r="AS123" s="403"/>
    </row>
    <row r="124" spans="1:45" x14ac:dyDescent="0.3">
      <c r="A124" s="221" t="s">
        <v>603</v>
      </c>
      <c r="B124" s="221" t="s">
        <v>650</v>
      </c>
      <c r="C124" s="221">
        <v>51810</v>
      </c>
      <c r="D124" s="221" t="s">
        <v>621</v>
      </c>
      <c r="E124" s="221" t="s">
        <v>416</v>
      </c>
      <c r="F124" s="328" t="s">
        <v>651</v>
      </c>
      <c r="G124" s="328" t="s">
        <v>652</v>
      </c>
      <c r="H124" s="598"/>
      <c r="I124" s="327">
        <v>0</v>
      </c>
      <c r="J124" s="431">
        <v>0</v>
      </c>
      <c r="K124" s="327">
        <v>0</v>
      </c>
      <c r="L124" s="403"/>
      <c r="M124" s="403"/>
      <c r="N124" s="403"/>
      <c r="O124" s="403"/>
      <c r="P124" s="403"/>
      <c r="Q124" s="403"/>
      <c r="R124" s="403"/>
      <c r="S124" s="403"/>
      <c r="T124" s="403"/>
      <c r="U124" s="403"/>
      <c r="V124" s="403"/>
      <c r="W124" s="403"/>
      <c r="X124" s="403"/>
      <c r="Y124" s="403"/>
      <c r="Z124" s="403"/>
      <c r="AA124" s="403"/>
      <c r="AB124" s="403"/>
      <c r="AC124" s="403"/>
      <c r="AD124" s="403"/>
      <c r="AE124" s="403"/>
      <c r="AF124" s="403"/>
      <c r="AG124" s="403"/>
      <c r="AH124" s="403"/>
      <c r="AI124" s="403"/>
      <c r="AJ124" s="403"/>
      <c r="AK124" s="403"/>
      <c r="AL124" s="403"/>
      <c r="AM124" s="403"/>
      <c r="AN124" s="403"/>
      <c r="AO124" s="403"/>
      <c r="AP124" s="403"/>
      <c r="AQ124" s="403"/>
      <c r="AR124" s="403"/>
      <c r="AS124" s="403"/>
    </row>
    <row r="125" spans="1:45" x14ac:dyDescent="0.3">
      <c r="A125" s="221" t="s">
        <v>603</v>
      </c>
      <c r="B125" s="221" t="s">
        <v>653</v>
      </c>
      <c r="C125" s="221">
        <v>51820</v>
      </c>
      <c r="D125" s="221" t="s">
        <v>621</v>
      </c>
      <c r="E125" s="221" t="s">
        <v>416</v>
      </c>
      <c r="F125" s="328" t="s">
        <v>654</v>
      </c>
      <c r="G125" s="328" t="s">
        <v>655</v>
      </c>
      <c r="H125" s="598"/>
      <c r="I125" s="327">
        <v>0</v>
      </c>
      <c r="J125" s="431">
        <v>0</v>
      </c>
      <c r="K125" s="327">
        <v>0</v>
      </c>
      <c r="L125" s="403"/>
      <c r="M125" s="403"/>
      <c r="N125" s="403"/>
      <c r="O125" s="403"/>
      <c r="P125" s="403"/>
      <c r="Q125" s="403"/>
      <c r="R125" s="403"/>
      <c r="S125" s="403"/>
      <c r="T125" s="403"/>
      <c r="U125" s="403"/>
      <c r="V125" s="403"/>
      <c r="W125" s="403"/>
      <c r="X125" s="403"/>
      <c r="Y125" s="403"/>
      <c r="Z125" s="403"/>
      <c r="AA125" s="403"/>
      <c r="AB125" s="403"/>
      <c r="AC125" s="403"/>
      <c r="AD125" s="403"/>
      <c r="AE125" s="403"/>
      <c r="AF125" s="403"/>
      <c r="AG125" s="403"/>
      <c r="AH125" s="403"/>
      <c r="AI125" s="403"/>
      <c r="AJ125" s="403"/>
      <c r="AK125" s="403"/>
      <c r="AL125" s="403"/>
      <c r="AM125" s="403"/>
      <c r="AN125" s="403"/>
      <c r="AO125" s="403"/>
      <c r="AP125" s="403"/>
      <c r="AQ125" s="403"/>
      <c r="AR125" s="403"/>
      <c r="AS125" s="403"/>
    </row>
    <row r="126" spans="1:45" x14ac:dyDescent="0.3">
      <c r="A126" s="221" t="s">
        <v>603</v>
      </c>
      <c r="B126" s="221" t="s">
        <v>656</v>
      </c>
      <c r="C126" s="221">
        <v>51840</v>
      </c>
      <c r="D126" s="221" t="s">
        <v>621</v>
      </c>
      <c r="E126" s="221" t="s">
        <v>416</v>
      </c>
      <c r="F126" s="328" t="s">
        <v>657</v>
      </c>
      <c r="G126" s="328" t="s">
        <v>658</v>
      </c>
      <c r="H126" s="598"/>
      <c r="I126" s="327">
        <v>0</v>
      </c>
      <c r="J126" s="431">
        <v>0</v>
      </c>
      <c r="K126" s="327">
        <v>0</v>
      </c>
      <c r="L126" s="403"/>
      <c r="M126" s="403"/>
      <c r="N126" s="403"/>
      <c r="O126" s="403"/>
      <c r="P126" s="403"/>
      <c r="Q126" s="403"/>
      <c r="R126" s="403"/>
      <c r="S126" s="403"/>
      <c r="T126" s="403"/>
      <c r="U126" s="403"/>
      <c r="V126" s="403"/>
      <c r="W126" s="403"/>
      <c r="X126" s="403"/>
      <c r="Y126" s="403"/>
      <c r="Z126" s="403"/>
      <c r="AA126" s="403"/>
      <c r="AB126" s="403"/>
      <c r="AC126" s="403"/>
      <c r="AD126" s="403"/>
      <c r="AE126" s="403"/>
      <c r="AF126" s="403"/>
      <c r="AG126" s="403"/>
      <c r="AH126" s="403"/>
      <c r="AI126" s="403"/>
      <c r="AJ126" s="403"/>
      <c r="AK126" s="403"/>
      <c r="AL126" s="403"/>
      <c r="AM126" s="403"/>
      <c r="AN126" s="403"/>
      <c r="AO126" s="403"/>
      <c r="AP126" s="403"/>
      <c r="AQ126" s="403"/>
      <c r="AR126" s="403"/>
      <c r="AS126" s="403"/>
    </row>
    <row r="127" spans="1:45" x14ac:dyDescent="0.3">
      <c r="A127" s="221" t="s">
        <v>603</v>
      </c>
      <c r="B127" s="221" t="s">
        <v>659</v>
      </c>
      <c r="C127" s="221">
        <v>53620</v>
      </c>
      <c r="D127" s="221" t="s">
        <v>621</v>
      </c>
      <c r="E127" s="221" t="s">
        <v>416</v>
      </c>
      <c r="F127" s="328" t="s">
        <v>660</v>
      </c>
      <c r="G127" s="328" t="s">
        <v>661</v>
      </c>
      <c r="H127" s="598"/>
      <c r="I127" s="327">
        <v>0</v>
      </c>
      <c r="J127" s="431">
        <v>0</v>
      </c>
      <c r="K127" s="327">
        <v>0</v>
      </c>
      <c r="L127" s="403"/>
      <c r="M127" s="403"/>
      <c r="N127" s="403"/>
      <c r="O127" s="403"/>
      <c r="P127" s="403"/>
      <c r="Q127" s="403"/>
      <c r="R127" s="403"/>
      <c r="S127" s="403"/>
      <c r="T127" s="403"/>
      <c r="U127" s="403"/>
      <c r="V127" s="403"/>
      <c r="W127" s="403"/>
      <c r="X127" s="403"/>
      <c r="Y127" s="403"/>
      <c r="Z127" s="403"/>
      <c r="AA127" s="403"/>
      <c r="AB127" s="403"/>
      <c r="AC127" s="403"/>
      <c r="AD127" s="403"/>
      <c r="AE127" s="403"/>
      <c r="AF127" s="403"/>
      <c r="AG127" s="403"/>
      <c r="AH127" s="403"/>
      <c r="AI127" s="403"/>
      <c r="AJ127" s="403"/>
      <c r="AK127" s="403"/>
      <c r="AL127" s="403"/>
      <c r="AM127" s="403"/>
      <c r="AN127" s="403"/>
      <c r="AO127" s="403"/>
      <c r="AP127" s="403"/>
      <c r="AQ127" s="403"/>
      <c r="AR127" s="403"/>
      <c r="AS127" s="403"/>
    </row>
    <row r="128" spans="1:45" x14ac:dyDescent="0.3">
      <c r="A128" s="221" t="s">
        <v>603</v>
      </c>
      <c r="B128" s="221" t="s">
        <v>662</v>
      </c>
      <c r="C128" s="221">
        <v>53920</v>
      </c>
      <c r="D128" s="221" t="s">
        <v>621</v>
      </c>
      <c r="E128" s="221" t="s">
        <v>416</v>
      </c>
      <c r="F128" s="328" t="s">
        <v>663</v>
      </c>
      <c r="G128" s="328" t="s">
        <v>664</v>
      </c>
      <c r="H128" s="598"/>
      <c r="I128" s="327">
        <v>0</v>
      </c>
      <c r="J128" s="431">
        <v>0</v>
      </c>
      <c r="K128" s="327">
        <v>0</v>
      </c>
      <c r="L128" s="403"/>
      <c r="M128" s="403"/>
      <c r="N128" s="403"/>
      <c r="O128" s="403"/>
      <c r="P128" s="403"/>
      <c r="Q128" s="403"/>
      <c r="R128" s="403"/>
      <c r="S128" s="403"/>
      <c r="T128" s="403"/>
      <c r="U128" s="403"/>
      <c r="V128" s="403"/>
      <c r="W128" s="403"/>
      <c r="X128" s="403"/>
      <c r="Y128" s="403"/>
      <c r="Z128" s="403"/>
      <c r="AA128" s="403"/>
      <c r="AB128" s="403"/>
      <c r="AC128" s="403"/>
      <c r="AD128" s="403"/>
      <c r="AE128" s="403"/>
      <c r="AF128" s="403"/>
      <c r="AG128" s="403"/>
      <c r="AH128" s="403"/>
      <c r="AI128" s="403"/>
      <c r="AJ128" s="403"/>
      <c r="AK128" s="403"/>
      <c r="AL128" s="403"/>
      <c r="AM128" s="403"/>
      <c r="AN128" s="403"/>
      <c r="AO128" s="403"/>
      <c r="AP128" s="403"/>
      <c r="AQ128" s="403"/>
      <c r="AR128" s="403"/>
      <c r="AS128" s="403"/>
    </row>
    <row r="129" spans="1:45" x14ac:dyDescent="0.3">
      <c r="A129" s="221" t="s">
        <v>603</v>
      </c>
      <c r="B129" s="221" t="s">
        <v>665</v>
      </c>
      <c r="C129" s="221">
        <v>54310</v>
      </c>
      <c r="D129" s="221" t="s">
        <v>621</v>
      </c>
      <c r="E129" s="221" t="s">
        <v>416</v>
      </c>
      <c r="F129" s="328" t="s">
        <v>666</v>
      </c>
      <c r="G129" s="328" t="s">
        <v>667</v>
      </c>
      <c r="H129" s="598"/>
      <c r="I129" s="327">
        <v>0</v>
      </c>
      <c r="J129" s="431">
        <v>0</v>
      </c>
      <c r="K129" s="327">
        <v>0</v>
      </c>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row>
    <row r="130" spans="1:45" x14ac:dyDescent="0.3">
      <c r="A130" s="221" t="s">
        <v>603</v>
      </c>
      <c r="B130" s="221" t="s">
        <v>668</v>
      </c>
      <c r="C130" s="221">
        <v>55120</v>
      </c>
      <c r="D130" s="221" t="s">
        <v>621</v>
      </c>
      <c r="E130" s="221" t="s">
        <v>416</v>
      </c>
      <c r="F130" s="328" t="s">
        <v>669</v>
      </c>
      <c r="G130" s="328" t="s">
        <v>670</v>
      </c>
      <c r="H130" s="598"/>
      <c r="I130" s="327">
        <v>0</v>
      </c>
      <c r="J130" s="431">
        <v>0</v>
      </c>
      <c r="K130" s="327">
        <v>0</v>
      </c>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row>
    <row r="131" spans="1:45" x14ac:dyDescent="0.3">
      <c r="A131" s="221" t="s">
        <v>603</v>
      </c>
      <c r="B131" s="221" t="s">
        <v>671</v>
      </c>
      <c r="C131" s="221">
        <v>91000</v>
      </c>
      <c r="D131" s="221" t="s">
        <v>621</v>
      </c>
      <c r="E131" s="221" t="s">
        <v>416</v>
      </c>
      <c r="F131" s="328" t="s">
        <v>672</v>
      </c>
      <c r="G131" s="328" t="s">
        <v>673</v>
      </c>
      <c r="H131" s="598"/>
      <c r="I131" s="395">
        <v>101098092.68999997</v>
      </c>
      <c r="J131" s="395">
        <v>4680084.0200000005</v>
      </c>
      <c r="K131" s="395">
        <v>96418008.669999972</v>
      </c>
      <c r="L131" s="330">
        <v>0</v>
      </c>
      <c r="M131" s="330">
        <v>0</v>
      </c>
      <c r="N131" s="330">
        <v>0</v>
      </c>
      <c r="O131" s="330">
        <v>0</v>
      </c>
      <c r="P131" s="330">
        <v>0</v>
      </c>
      <c r="Q131" s="330">
        <v>0</v>
      </c>
      <c r="R131" s="330">
        <v>0</v>
      </c>
      <c r="S131" s="330">
        <v>0</v>
      </c>
      <c r="T131" s="330">
        <v>0</v>
      </c>
      <c r="U131" s="330">
        <v>0</v>
      </c>
      <c r="V131" s="330">
        <v>0</v>
      </c>
      <c r="W131" s="330">
        <v>0</v>
      </c>
      <c r="X131" s="330">
        <v>0</v>
      </c>
      <c r="Y131" s="432">
        <v>0</v>
      </c>
      <c r="Z131" s="432">
        <v>0</v>
      </c>
      <c r="AA131" s="432">
        <v>0</v>
      </c>
      <c r="AB131" s="432">
        <v>0</v>
      </c>
      <c r="AC131" s="432">
        <v>0</v>
      </c>
      <c r="AD131" s="432">
        <v>0</v>
      </c>
      <c r="AE131" s="432">
        <v>0</v>
      </c>
      <c r="AF131" s="432">
        <v>0</v>
      </c>
      <c r="AG131" s="432">
        <v>0</v>
      </c>
      <c r="AH131" s="432">
        <v>0</v>
      </c>
      <c r="AI131" s="432">
        <v>0</v>
      </c>
      <c r="AJ131" s="432">
        <v>0</v>
      </c>
      <c r="AK131" s="432">
        <v>0</v>
      </c>
      <c r="AL131" s="432">
        <v>0</v>
      </c>
      <c r="AM131" s="432">
        <v>0</v>
      </c>
      <c r="AN131" s="432">
        <v>0</v>
      </c>
      <c r="AO131" s="432">
        <v>0</v>
      </c>
      <c r="AP131" s="432">
        <v>0</v>
      </c>
      <c r="AQ131" s="432">
        <v>0</v>
      </c>
      <c r="AR131" s="432">
        <v>0</v>
      </c>
      <c r="AS131" s="432">
        <v>0</v>
      </c>
    </row>
    <row r="132" spans="1:45" x14ac:dyDescent="0.3">
      <c r="A132" s="221" t="s">
        <v>603</v>
      </c>
      <c r="B132" s="221" t="s">
        <v>674</v>
      </c>
      <c r="C132" s="221">
        <v>91100</v>
      </c>
      <c r="D132" s="221" t="s">
        <v>621</v>
      </c>
      <c r="E132" s="221" t="s">
        <v>416</v>
      </c>
      <c r="F132" s="328" t="s">
        <v>675</v>
      </c>
      <c r="G132" s="328" t="s">
        <v>676</v>
      </c>
      <c r="H132" s="598"/>
      <c r="I132" s="395">
        <v>67551662</v>
      </c>
      <c r="J132" s="395">
        <v>12434867</v>
      </c>
      <c r="K132" s="395">
        <v>55116795</v>
      </c>
      <c r="L132" s="330">
        <v>0</v>
      </c>
      <c r="M132" s="330">
        <v>0</v>
      </c>
      <c r="N132" s="330">
        <v>0</v>
      </c>
      <c r="O132" s="330">
        <v>0</v>
      </c>
      <c r="P132" s="330">
        <v>0</v>
      </c>
      <c r="Q132" s="330">
        <v>0</v>
      </c>
      <c r="R132" s="330">
        <v>0</v>
      </c>
      <c r="S132" s="330">
        <v>0</v>
      </c>
      <c r="T132" s="330">
        <v>0</v>
      </c>
      <c r="U132" s="330">
        <v>0</v>
      </c>
      <c r="V132" s="330">
        <v>0</v>
      </c>
      <c r="W132" s="330">
        <v>0</v>
      </c>
      <c r="X132" s="330">
        <v>0</v>
      </c>
      <c r="Y132" s="432">
        <v>0</v>
      </c>
      <c r="Z132" s="432">
        <v>0</v>
      </c>
      <c r="AA132" s="432">
        <v>0</v>
      </c>
      <c r="AB132" s="432">
        <v>0</v>
      </c>
      <c r="AC132" s="432">
        <v>0</v>
      </c>
      <c r="AD132" s="432">
        <v>0</v>
      </c>
      <c r="AE132" s="432">
        <v>0</v>
      </c>
      <c r="AF132" s="432">
        <v>0</v>
      </c>
      <c r="AG132" s="432">
        <v>0</v>
      </c>
      <c r="AH132" s="432">
        <v>0</v>
      </c>
      <c r="AI132" s="432">
        <v>0</v>
      </c>
      <c r="AJ132" s="432">
        <v>0</v>
      </c>
      <c r="AK132" s="432">
        <v>0</v>
      </c>
      <c r="AL132" s="432">
        <v>0</v>
      </c>
      <c r="AM132" s="432">
        <v>0</v>
      </c>
      <c r="AN132" s="432">
        <v>0</v>
      </c>
      <c r="AO132" s="432">
        <v>0</v>
      </c>
      <c r="AP132" s="432">
        <v>0</v>
      </c>
      <c r="AQ132" s="432">
        <v>0</v>
      </c>
      <c r="AR132" s="432">
        <v>0</v>
      </c>
      <c r="AS132" s="432">
        <v>0</v>
      </c>
    </row>
    <row r="133" spans="1:45" x14ac:dyDescent="0.3">
      <c r="A133" s="221" t="s">
        <v>603</v>
      </c>
      <c r="B133" s="221" t="s">
        <v>677</v>
      </c>
      <c r="C133" s="221">
        <v>91200</v>
      </c>
      <c r="D133" s="221" t="s">
        <v>621</v>
      </c>
      <c r="E133" s="221" t="s">
        <v>416</v>
      </c>
      <c r="F133" s="328" t="s">
        <v>678</v>
      </c>
      <c r="G133" s="328" t="s">
        <v>679</v>
      </c>
      <c r="H133" s="598"/>
      <c r="I133" s="395">
        <v>4465825.9700000025</v>
      </c>
      <c r="J133" s="395">
        <v>283284.6200000011</v>
      </c>
      <c r="K133" s="395">
        <v>4182541.3500000015</v>
      </c>
      <c r="L133" s="330">
        <v>0</v>
      </c>
      <c r="M133" s="330">
        <v>0</v>
      </c>
      <c r="N133" s="330">
        <v>0</v>
      </c>
      <c r="O133" s="330">
        <v>0</v>
      </c>
      <c r="P133" s="330">
        <v>0</v>
      </c>
      <c r="Q133" s="330">
        <v>0</v>
      </c>
      <c r="R133" s="330">
        <v>0</v>
      </c>
      <c r="S133" s="330">
        <v>0</v>
      </c>
      <c r="T133" s="330">
        <v>0</v>
      </c>
      <c r="U133" s="330">
        <v>0</v>
      </c>
      <c r="V133" s="330">
        <v>0</v>
      </c>
      <c r="W133" s="330">
        <v>0</v>
      </c>
      <c r="X133" s="330">
        <v>0</v>
      </c>
      <c r="Y133" s="432">
        <v>0</v>
      </c>
      <c r="Z133" s="432">
        <v>0</v>
      </c>
      <c r="AA133" s="432">
        <v>0</v>
      </c>
      <c r="AB133" s="432">
        <v>0</v>
      </c>
      <c r="AC133" s="432">
        <v>0</v>
      </c>
      <c r="AD133" s="432">
        <v>0</v>
      </c>
      <c r="AE133" s="432">
        <v>0</v>
      </c>
      <c r="AF133" s="432">
        <v>0</v>
      </c>
      <c r="AG133" s="432">
        <v>0</v>
      </c>
      <c r="AH133" s="432">
        <v>0</v>
      </c>
      <c r="AI133" s="432">
        <v>0</v>
      </c>
      <c r="AJ133" s="432">
        <v>0</v>
      </c>
      <c r="AK133" s="432">
        <v>0</v>
      </c>
      <c r="AL133" s="432">
        <v>0</v>
      </c>
      <c r="AM133" s="432">
        <v>0</v>
      </c>
      <c r="AN133" s="432">
        <v>0</v>
      </c>
      <c r="AO133" s="432">
        <v>0</v>
      </c>
      <c r="AP133" s="432">
        <v>0</v>
      </c>
      <c r="AQ133" s="432">
        <v>0</v>
      </c>
      <c r="AR133" s="432">
        <v>0</v>
      </c>
      <c r="AS133" s="432">
        <v>0</v>
      </c>
    </row>
    <row r="134" spans="1:45" s="428" customFormat="1" x14ac:dyDescent="0.3">
      <c r="A134" s="429" t="s">
        <v>603</v>
      </c>
      <c r="B134" s="429" t="s">
        <v>680</v>
      </c>
      <c r="C134" s="429">
        <v>91300</v>
      </c>
      <c r="D134" s="429" t="s">
        <v>621</v>
      </c>
      <c r="E134" s="429" t="s">
        <v>416</v>
      </c>
      <c r="F134" s="428" t="s">
        <v>681</v>
      </c>
      <c r="G134" s="428" t="s">
        <v>682</v>
      </c>
      <c r="H134" s="430"/>
      <c r="I134" s="431">
        <v>34258353</v>
      </c>
      <c r="J134" s="431">
        <v>5204109</v>
      </c>
      <c r="K134" s="574">
        <v>29054244</v>
      </c>
      <c r="L134" s="432">
        <v>0</v>
      </c>
      <c r="M134" s="432">
        <v>0</v>
      </c>
      <c r="N134" s="432">
        <v>0</v>
      </c>
      <c r="O134" s="432">
        <v>0</v>
      </c>
      <c r="P134" s="432">
        <v>0</v>
      </c>
      <c r="Q134" s="432">
        <v>0</v>
      </c>
      <c r="R134" s="432">
        <v>0</v>
      </c>
      <c r="S134" s="432">
        <v>0</v>
      </c>
      <c r="T134" s="432">
        <v>0</v>
      </c>
      <c r="U134" s="432">
        <v>0</v>
      </c>
      <c r="V134" s="432">
        <v>0</v>
      </c>
      <c r="W134" s="432">
        <v>0</v>
      </c>
      <c r="X134" s="432">
        <v>0</v>
      </c>
      <c r="Y134" s="432">
        <v>0</v>
      </c>
      <c r="Z134" s="432">
        <v>0</v>
      </c>
      <c r="AA134" s="432">
        <v>0</v>
      </c>
      <c r="AB134" s="432">
        <v>0</v>
      </c>
      <c r="AC134" s="432">
        <v>0</v>
      </c>
      <c r="AD134" s="432">
        <v>0</v>
      </c>
      <c r="AE134" s="432">
        <v>0</v>
      </c>
      <c r="AF134" s="432">
        <v>0</v>
      </c>
      <c r="AG134" s="432">
        <v>0</v>
      </c>
      <c r="AH134" s="432">
        <v>0</v>
      </c>
      <c r="AI134" s="432">
        <v>0</v>
      </c>
      <c r="AJ134" s="432">
        <v>0</v>
      </c>
      <c r="AK134" s="432">
        <v>0</v>
      </c>
      <c r="AL134" s="432">
        <v>0</v>
      </c>
      <c r="AM134" s="432">
        <v>0</v>
      </c>
      <c r="AN134" s="432">
        <v>0</v>
      </c>
      <c r="AO134" s="432">
        <v>0</v>
      </c>
      <c r="AP134" s="432">
        <v>0</v>
      </c>
      <c r="AQ134" s="432">
        <v>0</v>
      </c>
      <c r="AR134" s="432">
        <v>0</v>
      </c>
      <c r="AS134" s="432">
        <v>0</v>
      </c>
    </row>
    <row r="135" spans="1:45" x14ac:dyDescent="0.3">
      <c r="A135" s="221" t="s">
        <v>603</v>
      </c>
      <c r="B135" s="221" t="s">
        <v>683</v>
      </c>
      <c r="C135" s="221">
        <v>91400</v>
      </c>
      <c r="D135" s="221" t="s">
        <v>621</v>
      </c>
      <c r="E135" s="221" t="s">
        <v>416</v>
      </c>
      <c r="F135" s="328" t="s">
        <v>684</v>
      </c>
      <c r="G135" s="328" t="s">
        <v>685</v>
      </c>
      <c r="H135" s="598"/>
      <c r="I135" s="395">
        <v>355040</v>
      </c>
      <c r="J135" s="395">
        <v>50000</v>
      </c>
      <c r="K135" s="395">
        <v>305040</v>
      </c>
      <c r="L135" s="330">
        <v>0</v>
      </c>
      <c r="M135" s="330">
        <v>0</v>
      </c>
      <c r="N135" s="330">
        <v>0</v>
      </c>
      <c r="O135" s="330">
        <v>0</v>
      </c>
      <c r="P135" s="330">
        <v>0</v>
      </c>
      <c r="Q135" s="330">
        <v>0</v>
      </c>
      <c r="R135" s="330">
        <v>0</v>
      </c>
      <c r="S135" s="330">
        <v>0</v>
      </c>
      <c r="T135" s="330">
        <v>0</v>
      </c>
      <c r="U135" s="330">
        <v>0</v>
      </c>
      <c r="V135" s="330">
        <v>0</v>
      </c>
      <c r="W135" s="330">
        <v>0</v>
      </c>
      <c r="X135" s="330">
        <v>0</v>
      </c>
      <c r="Y135" s="432">
        <v>0</v>
      </c>
      <c r="Z135" s="432">
        <v>0</v>
      </c>
      <c r="AA135" s="432">
        <v>0</v>
      </c>
      <c r="AB135" s="432">
        <v>0</v>
      </c>
      <c r="AC135" s="432">
        <v>0</v>
      </c>
      <c r="AD135" s="432">
        <v>0</v>
      </c>
      <c r="AE135" s="432">
        <v>0</v>
      </c>
      <c r="AF135" s="432">
        <v>0</v>
      </c>
      <c r="AG135" s="432">
        <v>0</v>
      </c>
      <c r="AH135" s="432">
        <v>0</v>
      </c>
      <c r="AI135" s="432">
        <v>0</v>
      </c>
      <c r="AJ135" s="432">
        <v>0</v>
      </c>
      <c r="AK135" s="432">
        <v>0</v>
      </c>
      <c r="AL135" s="432">
        <v>0</v>
      </c>
      <c r="AM135" s="432">
        <v>0</v>
      </c>
      <c r="AN135" s="432">
        <v>0</v>
      </c>
      <c r="AO135" s="432">
        <v>0</v>
      </c>
      <c r="AP135" s="432">
        <v>0</v>
      </c>
      <c r="AQ135" s="432">
        <v>0</v>
      </c>
      <c r="AR135" s="432">
        <v>0</v>
      </c>
      <c r="AS135" s="432">
        <v>0</v>
      </c>
    </row>
    <row r="136" spans="1:45" x14ac:dyDescent="0.3">
      <c r="A136" s="221" t="s">
        <v>603</v>
      </c>
      <c r="B136" s="221" t="s">
        <v>686</v>
      </c>
      <c r="C136" s="221">
        <v>91600</v>
      </c>
      <c r="D136" s="221" t="s">
        <v>621</v>
      </c>
      <c r="E136" s="221" t="s">
        <v>416</v>
      </c>
      <c r="F136" s="328" t="s">
        <v>687</v>
      </c>
      <c r="G136" s="328" t="s">
        <v>688</v>
      </c>
      <c r="H136" s="598"/>
      <c r="I136" s="395">
        <v>2350694000</v>
      </c>
      <c r="J136" s="395">
        <v>1299742000</v>
      </c>
      <c r="K136" s="395">
        <v>1050952000</v>
      </c>
      <c r="L136" s="330">
        <v>0</v>
      </c>
      <c r="M136" s="330">
        <v>0</v>
      </c>
      <c r="N136" s="330">
        <v>0</v>
      </c>
      <c r="O136" s="330">
        <v>0</v>
      </c>
      <c r="P136" s="330">
        <v>0</v>
      </c>
      <c r="Q136" s="330">
        <v>0</v>
      </c>
      <c r="R136" s="330">
        <v>0</v>
      </c>
      <c r="S136" s="330">
        <v>0</v>
      </c>
      <c r="T136" s="330">
        <v>0</v>
      </c>
      <c r="U136" s="330">
        <v>0</v>
      </c>
      <c r="V136" s="330">
        <v>0</v>
      </c>
      <c r="W136" s="330">
        <v>0</v>
      </c>
      <c r="X136" s="330">
        <v>0</v>
      </c>
      <c r="Y136" s="432">
        <v>0</v>
      </c>
      <c r="Z136" s="432">
        <v>0</v>
      </c>
      <c r="AA136" s="432">
        <v>0</v>
      </c>
      <c r="AB136" s="432">
        <v>0</v>
      </c>
      <c r="AC136" s="432">
        <v>0</v>
      </c>
      <c r="AD136" s="432">
        <v>0</v>
      </c>
      <c r="AE136" s="432">
        <v>0</v>
      </c>
      <c r="AF136" s="432">
        <v>0</v>
      </c>
      <c r="AG136" s="432">
        <v>0</v>
      </c>
      <c r="AH136" s="432">
        <v>0</v>
      </c>
      <c r="AI136" s="432">
        <v>0</v>
      </c>
      <c r="AJ136" s="432">
        <v>0</v>
      </c>
      <c r="AK136" s="432">
        <v>0</v>
      </c>
      <c r="AL136" s="432">
        <v>0</v>
      </c>
      <c r="AM136" s="432">
        <v>0</v>
      </c>
      <c r="AN136" s="432">
        <v>0</v>
      </c>
      <c r="AO136" s="432">
        <v>0</v>
      </c>
      <c r="AP136" s="432">
        <v>0</v>
      </c>
      <c r="AQ136" s="432">
        <v>0</v>
      </c>
      <c r="AR136" s="432">
        <v>0</v>
      </c>
      <c r="AS136" s="432">
        <v>0</v>
      </c>
    </row>
    <row r="137" spans="1:45" x14ac:dyDescent="0.3">
      <c r="A137" s="221" t="s">
        <v>603</v>
      </c>
      <c r="B137" s="221" t="s">
        <v>689</v>
      </c>
      <c r="C137" s="221">
        <v>91700</v>
      </c>
      <c r="D137" s="221" t="s">
        <v>621</v>
      </c>
      <c r="E137" s="221" t="s">
        <v>416</v>
      </c>
      <c r="F137" s="328" t="s">
        <v>690</v>
      </c>
      <c r="G137" s="328" t="s">
        <v>691</v>
      </c>
      <c r="H137" s="598"/>
      <c r="I137" s="395">
        <v>1750723</v>
      </c>
      <c r="J137" s="395">
        <v>412069</v>
      </c>
      <c r="K137" s="395">
        <v>1338654</v>
      </c>
      <c r="L137" s="330">
        <v>0</v>
      </c>
      <c r="M137" s="330">
        <v>0</v>
      </c>
      <c r="N137" s="330">
        <v>0</v>
      </c>
      <c r="O137" s="330">
        <v>0</v>
      </c>
      <c r="P137" s="330">
        <v>0</v>
      </c>
      <c r="Q137" s="330">
        <v>0</v>
      </c>
      <c r="R137" s="330">
        <v>0</v>
      </c>
      <c r="S137" s="330">
        <v>0</v>
      </c>
      <c r="T137" s="330">
        <v>0</v>
      </c>
      <c r="U137" s="330">
        <v>0</v>
      </c>
      <c r="V137" s="330">
        <v>0</v>
      </c>
      <c r="W137" s="330">
        <v>0</v>
      </c>
      <c r="X137" s="330">
        <v>0</v>
      </c>
      <c r="Y137" s="432">
        <v>0</v>
      </c>
      <c r="Z137" s="432">
        <v>0</v>
      </c>
      <c r="AA137" s="432">
        <v>0</v>
      </c>
      <c r="AB137" s="432">
        <v>0</v>
      </c>
      <c r="AC137" s="432">
        <v>0</v>
      </c>
      <c r="AD137" s="432">
        <v>0</v>
      </c>
      <c r="AE137" s="432">
        <v>0</v>
      </c>
      <c r="AF137" s="432">
        <v>0</v>
      </c>
      <c r="AG137" s="432">
        <v>0</v>
      </c>
      <c r="AH137" s="432">
        <v>0</v>
      </c>
      <c r="AI137" s="432">
        <v>0</v>
      </c>
      <c r="AJ137" s="432">
        <v>0</v>
      </c>
      <c r="AK137" s="432">
        <v>0</v>
      </c>
      <c r="AL137" s="432">
        <v>0</v>
      </c>
      <c r="AM137" s="432">
        <v>0</v>
      </c>
      <c r="AN137" s="432">
        <v>0</v>
      </c>
      <c r="AO137" s="432">
        <v>0</v>
      </c>
      <c r="AP137" s="432">
        <v>0</v>
      </c>
      <c r="AQ137" s="432">
        <v>0</v>
      </c>
      <c r="AR137" s="432">
        <v>0</v>
      </c>
      <c r="AS137" s="432">
        <v>0</v>
      </c>
    </row>
    <row r="138" spans="1:45" x14ac:dyDescent="0.3">
      <c r="A138" s="221" t="s">
        <v>603</v>
      </c>
      <c r="B138" s="221" t="s">
        <v>692</v>
      </c>
      <c r="C138" s="221">
        <v>91800</v>
      </c>
      <c r="D138" s="221" t="s">
        <v>621</v>
      </c>
      <c r="E138" s="221" t="s">
        <v>416</v>
      </c>
      <c r="F138" s="328" t="s">
        <v>693</v>
      </c>
      <c r="G138" s="328" t="s">
        <v>694</v>
      </c>
      <c r="H138" s="598"/>
      <c r="I138" s="395">
        <v>0</v>
      </c>
      <c r="J138" s="395">
        <v>0</v>
      </c>
      <c r="K138" s="395">
        <v>0</v>
      </c>
      <c r="L138" s="330">
        <v>0</v>
      </c>
      <c r="M138" s="330">
        <v>0</v>
      </c>
      <c r="N138" s="330">
        <v>0</v>
      </c>
      <c r="O138" s="330">
        <v>0</v>
      </c>
      <c r="P138" s="330">
        <v>0</v>
      </c>
      <c r="Q138" s="330">
        <v>0</v>
      </c>
      <c r="R138" s="330">
        <v>0</v>
      </c>
      <c r="S138" s="330">
        <v>0</v>
      </c>
      <c r="T138" s="330">
        <v>0</v>
      </c>
      <c r="U138" s="330">
        <v>0</v>
      </c>
      <c r="V138" s="330">
        <v>0</v>
      </c>
      <c r="W138" s="330">
        <v>0</v>
      </c>
      <c r="X138" s="330">
        <v>0</v>
      </c>
      <c r="Y138" s="432">
        <v>0</v>
      </c>
      <c r="Z138" s="432">
        <v>0</v>
      </c>
      <c r="AA138" s="432">
        <v>0</v>
      </c>
      <c r="AB138" s="432">
        <v>0</v>
      </c>
      <c r="AC138" s="432">
        <v>0</v>
      </c>
      <c r="AD138" s="432">
        <v>0</v>
      </c>
      <c r="AE138" s="432">
        <v>0</v>
      </c>
      <c r="AF138" s="432">
        <v>0</v>
      </c>
      <c r="AG138" s="432">
        <v>0</v>
      </c>
      <c r="AH138" s="432">
        <v>0</v>
      </c>
      <c r="AI138" s="432">
        <v>0</v>
      </c>
      <c r="AJ138" s="432">
        <v>0</v>
      </c>
      <c r="AK138" s="432">
        <v>0</v>
      </c>
      <c r="AL138" s="432">
        <v>0</v>
      </c>
      <c r="AM138" s="432">
        <v>0</v>
      </c>
      <c r="AN138" s="432">
        <v>0</v>
      </c>
      <c r="AO138" s="432">
        <v>0</v>
      </c>
      <c r="AP138" s="432">
        <v>0</v>
      </c>
      <c r="AQ138" s="432">
        <v>0</v>
      </c>
      <c r="AR138" s="432">
        <v>0</v>
      </c>
      <c r="AS138" s="432">
        <v>0</v>
      </c>
    </row>
    <row r="139" spans="1:45" s="428" customFormat="1" x14ac:dyDescent="0.3">
      <c r="A139" s="429" t="s">
        <v>603</v>
      </c>
      <c r="B139" s="576" t="s">
        <v>695</v>
      </c>
      <c r="C139" s="429">
        <v>91900</v>
      </c>
      <c r="D139" s="429" t="s">
        <v>621</v>
      </c>
      <c r="E139" s="429" t="s">
        <v>416</v>
      </c>
      <c r="F139" s="428" t="s">
        <v>696</v>
      </c>
      <c r="G139" s="428" t="s">
        <v>697</v>
      </c>
      <c r="H139" s="430"/>
      <c r="I139" s="431">
        <v>0</v>
      </c>
      <c r="J139" s="431">
        <v>0</v>
      </c>
      <c r="K139" s="431">
        <v>0</v>
      </c>
      <c r="L139" s="330">
        <v>0</v>
      </c>
      <c r="M139" s="432">
        <v>0</v>
      </c>
      <c r="N139" s="330">
        <v>0</v>
      </c>
      <c r="O139" s="330">
        <v>0</v>
      </c>
      <c r="P139" s="432">
        <v>0</v>
      </c>
      <c r="Q139" s="330">
        <v>0</v>
      </c>
      <c r="R139" s="330">
        <v>0</v>
      </c>
      <c r="S139" s="330">
        <v>0</v>
      </c>
      <c r="T139" s="330">
        <v>0</v>
      </c>
      <c r="U139" s="330">
        <v>0</v>
      </c>
      <c r="V139" s="330">
        <v>0</v>
      </c>
      <c r="W139" s="330">
        <v>0</v>
      </c>
      <c r="X139" s="330">
        <v>0</v>
      </c>
      <c r="Y139" s="432">
        <v>0</v>
      </c>
      <c r="Z139" s="432">
        <v>0</v>
      </c>
      <c r="AA139" s="432">
        <v>0</v>
      </c>
      <c r="AB139" s="432">
        <v>0</v>
      </c>
      <c r="AC139" s="432">
        <v>0</v>
      </c>
      <c r="AD139" s="432">
        <v>0</v>
      </c>
      <c r="AE139" s="432">
        <v>0</v>
      </c>
      <c r="AF139" s="432">
        <v>0</v>
      </c>
      <c r="AG139" s="432">
        <v>0</v>
      </c>
      <c r="AH139" s="432">
        <v>0</v>
      </c>
      <c r="AI139" s="432">
        <v>0</v>
      </c>
      <c r="AJ139" s="432">
        <v>0</v>
      </c>
      <c r="AK139" s="432">
        <v>0</v>
      </c>
      <c r="AL139" s="432">
        <v>0</v>
      </c>
      <c r="AM139" s="432">
        <v>0</v>
      </c>
      <c r="AN139" s="432">
        <v>0</v>
      </c>
      <c r="AO139" s="432">
        <v>0</v>
      </c>
      <c r="AP139" s="432">
        <v>0</v>
      </c>
      <c r="AQ139" s="432">
        <v>0</v>
      </c>
      <c r="AR139" s="432">
        <v>0</v>
      </c>
      <c r="AS139" s="432">
        <v>0</v>
      </c>
    </row>
    <row r="140" spans="1:45" x14ac:dyDescent="0.3">
      <c r="A140" s="221" t="s">
        <v>603</v>
      </c>
      <c r="B140" s="221" t="s">
        <v>698</v>
      </c>
      <c r="C140" s="221">
        <v>92200</v>
      </c>
      <c r="D140" s="221" t="s">
        <v>621</v>
      </c>
      <c r="E140" s="221" t="s">
        <v>416</v>
      </c>
      <c r="F140" s="328" t="s">
        <v>699</v>
      </c>
      <c r="G140" s="328" t="s">
        <v>700</v>
      </c>
      <c r="H140" s="598"/>
      <c r="I140" s="395">
        <v>1555367877.27</v>
      </c>
      <c r="J140" s="395">
        <v>416322683.63</v>
      </c>
      <c r="K140" s="395">
        <v>1139045193.6399999</v>
      </c>
      <c r="L140" s="330">
        <v>0</v>
      </c>
      <c r="M140" s="330">
        <v>0</v>
      </c>
      <c r="N140" s="330">
        <v>0</v>
      </c>
      <c r="O140" s="330">
        <v>0</v>
      </c>
      <c r="P140" s="330">
        <v>0</v>
      </c>
      <c r="Q140" s="330">
        <v>0</v>
      </c>
      <c r="R140" s="330">
        <v>0</v>
      </c>
      <c r="S140" s="330">
        <v>0</v>
      </c>
      <c r="T140" s="330">
        <v>0</v>
      </c>
      <c r="U140" s="330">
        <v>0</v>
      </c>
      <c r="V140" s="330">
        <v>0</v>
      </c>
      <c r="W140" s="330">
        <v>0</v>
      </c>
      <c r="X140" s="330">
        <v>0</v>
      </c>
      <c r="Y140" s="432">
        <v>0</v>
      </c>
      <c r="Z140" s="432">
        <v>0</v>
      </c>
      <c r="AA140" s="432">
        <v>0</v>
      </c>
      <c r="AB140" s="432">
        <v>0</v>
      </c>
      <c r="AC140" s="432">
        <v>0</v>
      </c>
      <c r="AD140" s="432">
        <v>0</v>
      </c>
      <c r="AE140" s="432">
        <v>0</v>
      </c>
      <c r="AF140" s="432">
        <v>0</v>
      </c>
      <c r="AG140" s="432">
        <v>0</v>
      </c>
      <c r="AH140" s="432">
        <v>0</v>
      </c>
      <c r="AI140" s="432">
        <v>0</v>
      </c>
      <c r="AJ140" s="432">
        <v>0</v>
      </c>
      <c r="AK140" s="432">
        <v>0</v>
      </c>
      <c r="AL140" s="432">
        <v>0</v>
      </c>
      <c r="AM140" s="432">
        <v>0</v>
      </c>
      <c r="AN140" s="432">
        <v>0</v>
      </c>
      <c r="AO140" s="432">
        <v>0</v>
      </c>
      <c r="AP140" s="432">
        <v>0</v>
      </c>
      <c r="AQ140" s="432">
        <v>0</v>
      </c>
      <c r="AR140" s="432">
        <v>0</v>
      </c>
      <c r="AS140" s="432">
        <v>0</v>
      </c>
    </row>
    <row r="141" spans="1:45" x14ac:dyDescent="0.3">
      <c r="A141" s="221" t="s">
        <v>603</v>
      </c>
      <c r="B141" s="221" t="s">
        <v>701</v>
      </c>
      <c r="C141" s="221">
        <v>92300</v>
      </c>
      <c r="D141" s="221" t="s">
        <v>621</v>
      </c>
      <c r="E141" s="221" t="s">
        <v>416</v>
      </c>
      <c r="F141" s="328" t="s">
        <v>702</v>
      </c>
      <c r="G141" s="328" t="s">
        <v>703</v>
      </c>
      <c r="H141" s="598"/>
      <c r="I141" s="395">
        <v>2705433</v>
      </c>
      <c r="J141" s="395">
        <v>800000</v>
      </c>
      <c r="K141" s="395">
        <v>1905433</v>
      </c>
      <c r="L141" s="330">
        <v>0</v>
      </c>
      <c r="M141" s="330">
        <v>0</v>
      </c>
      <c r="N141" s="330">
        <v>0</v>
      </c>
      <c r="O141" s="330">
        <v>0</v>
      </c>
      <c r="P141" s="330">
        <v>0</v>
      </c>
      <c r="Q141" s="330">
        <v>0</v>
      </c>
      <c r="R141" s="330">
        <v>0</v>
      </c>
      <c r="S141" s="330">
        <v>0</v>
      </c>
      <c r="T141" s="330">
        <v>0</v>
      </c>
      <c r="U141" s="330">
        <v>0</v>
      </c>
      <c r="V141" s="330">
        <v>0</v>
      </c>
      <c r="W141" s="330">
        <v>0</v>
      </c>
      <c r="X141" s="330">
        <v>0</v>
      </c>
      <c r="Y141" s="432">
        <v>0</v>
      </c>
      <c r="Z141" s="432">
        <v>0</v>
      </c>
      <c r="AA141" s="432">
        <v>0</v>
      </c>
      <c r="AB141" s="432">
        <v>0</v>
      </c>
      <c r="AC141" s="432">
        <v>0</v>
      </c>
      <c r="AD141" s="432">
        <v>0</v>
      </c>
      <c r="AE141" s="432">
        <v>0</v>
      </c>
      <c r="AF141" s="432">
        <v>0</v>
      </c>
      <c r="AG141" s="432">
        <v>0</v>
      </c>
      <c r="AH141" s="432">
        <v>0</v>
      </c>
      <c r="AI141" s="432">
        <v>0</v>
      </c>
      <c r="AJ141" s="432">
        <v>0</v>
      </c>
      <c r="AK141" s="432">
        <v>0</v>
      </c>
      <c r="AL141" s="432">
        <v>0</v>
      </c>
      <c r="AM141" s="432">
        <v>0</v>
      </c>
      <c r="AN141" s="432">
        <v>0</v>
      </c>
      <c r="AO141" s="432">
        <v>0</v>
      </c>
      <c r="AP141" s="432">
        <v>0</v>
      </c>
      <c r="AQ141" s="432">
        <v>0</v>
      </c>
      <c r="AR141" s="432">
        <v>0</v>
      </c>
      <c r="AS141" s="432">
        <v>0</v>
      </c>
    </row>
    <row r="142" spans="1:45" x14ac:dyDescent="0.3">
      <c r="A142" s="221" t="s">
        <v>603</v>
      </c>
      <c r="B142" s="221" t="s">
        <v>704</v>
      </c>
      <c r="C142" s="221">
        <v>92400</v>
      </c>
      <c r="D142" s="221" t="s">
        <v>621</v>
      </c>
      <c r="E142" s="221" t="s">
        <v>416</v>
      </c>
      <c r="F142" s="328" t="s">
        <v>705</v>
      </c>
      <c r="G142" s="328" t="s">
        <v>706</v>
      </c>
      <c r="H142" s="598"/>
      <c r="I142" s="395">
        <v>0</v>
      </c>
      <c r="J142" s="395">
        <v>0</v>
      </c>
      <c r="K142" s="395">
        <v>0</v>
      </c>
      <c r="L142" s="330">
        <v>0</v>
      </c>
      <c r="M142" s="330">
        <v>0</v>
      </c>
      <c r="N142" s="330">
        <v>0</v>
      </c>
      <c r="O142" s="330">
        <v>0</v>
      </c>
      <c r="P142" s="330">
        <v>0</v>
      </c>
      <c r="Q142" s="330">
        <v>0</v>
      </c>
      <c r="R142" s="330">
        <v>0</v>
      </c>
      <c r="S142" s="330">
        <v>0</v>
      </c>
      <c r="T142" s="330">
        <v>0</v>
      </c>
      <c r="U142" s="330">
        <v>0</v>
      </c>
      <c r="V142" s="330">
        <v>0</v>
      </c>
      <c r="W142" s="330">
        <v>0</v>
      </c>
      <c r="X142" s="330">
        <v>0</v>
      </c>
      <c r="Y142" s="432">
        <v>0</v>
      </c>
      <c r="Z142" s="432">
        <v>0</v>
      </c>
      <c r="AA142" s="432">
        <v>0</v>
      </c>
      <c r="AB142" s="432">
        <v>0</v>
      </c>
      <c r="AC142" s="432">
        <v>0</v>
      </c>
      <c r="AD142" s="432">
        <v>0</v>
      </c>
      <c r="AE142" s="432">
        <v>0</v>
      </c>
      <c r="AF142" s="432">
        <v>0</v>
      </c>
      <c r="AG142" s="432">
        <v>0</v>
      </c>
      <c r="AH142" s="432">
        <v>0</v>
      </c>
      <c r="AI142" s="432">
        <v>0</v>
      </c>
      <c r="AJ142" s="432">
        <v>0</v>
      </c>
      <c r="AK142" s="432">
        <v>0</v>
      </c>
      <c r="AL142" s="432">
        <v>0</v>
      </c>
      <c r="AM142" s="432">
        <v>0</v>
      </c>
      <c r="AN142" s="432">
        <v>0</v>
      </c>
      <c r="AO142" s="432">
        <v>0</v>
      </c>
      <c r="AP142" s="432">
        <v>0</v>
      </c>
      <c r="AQ142" s="432">
        <v>0</v>
      </c>
      <c r="AR142" s="432">
        <v>0</v>
      </c>
      <c r="AS142" s="432">
        <v>0</v>
      </c>
    </row>
    <row r="143" spans="1:45" s="428" customFormat="1" x14ac:dyDescent="0.3">
      <c r="A143" s="429" t="s">
        <v>603</v>
      </c>
      <c r="B143" s="428" t="s">
        <v>707</v>
      </c>
      <c r="C143" s="429">
        <v>92600</v>
      </c>
      <c r="D143" s="428" t="s">
        <v>621</v>
      </c>
      <c r="E143" s="428" t="s">
        <v>416</v>
      </c>
      <c r="F143" s="428" t="s">
        <v>708</v>
      </c>
      <c r="G143" s="428" t="s">
        <v>709</v>
      </c>
      <c r="H143" s="430"/>
      <c r="I143" s="431">
        <v>38041332.609999999</v>
      </c>
      <c r="J143" s="431">
        <v>4890344.0999999996</v>
      </c>
      <c r="K143" s="431">
        <v>33150988.509999998</v>
      </c>
      <c r="L143" s="432">
        <v>0</v>
      </c>
      <c r="M143" s="432">
        <v>0</v>
      </c>
      <c r="N143" s="432">
        <v>0</v>
      </c>
      <c r="O143" s="432">
        <v>0</v>
      </c>
      <c r="P143" s="432">
        <v>0</v>
      </c>
      <c r="Q143" s="432">
        <v>0</v>
      </c>
      <c r="R143" s="432">
        <v>0</v>
      </c>
      <c r="S143" s="432">
        <v>0</v>
      </c>
      <c r="T143" s="432">
        <v>0</v>
      </c>
      <c r="U143" s="432">
        <v>0</v>
      </c>
      <c r="V143" s="432">
        <v>0</v>
      </c>
      <c r="W143" s="432">
        <v>0</v>
      </c>
      <c r="X143" s="432">
        <v>0</v>
      </c>
      <c r="Y143" s="432">
        <v>0</v>
      </c>
      <c r="Z143" s="432">
        <v>0</v>
      </c>
      <c r="AA143" s="432">
        <v>0</v>
      </c>
      <c r="AB143" s="432">
        <v>0</v>
      </c>
      <c r="AC143" s="432">
        <v>0</v>
      </c>
      <c r="AD143" s="432">
        <v>0</v>
      </c>
      <c r="AE143" s="432">
        <v>0</v>
      </c>
      <c r="AF143" s="432">
        <v>0</v>
      </c>
      <c r="AG143" s="432">
        <v>0</v>
      </c>
      <c r="AH143" s="432">
        <v>0</v>
      </c>
      <c r="AI143" s="432">
        <v>0</v>
      </c>
      <c r="AJ143" s="432">
        <v>0</v>
      </c>
      <c r="AK143" s="432">
        <v>0</v>
      </c>
      <c r="AL143" s="432">
        <v>0</v>
      </c>
      <c r="AM143" s="432">
        <v>0</v>
      </c>
      <c r="AN143" s="432">
        <v>0</v>
      </c>
      <c r="AO143" s="432">
        <v>0</v>
      </c>
      <c r="AP143" s="432">
        <v>0</v>
      </c>
      <c r="AQ143" s="432">
        <v>0</v>
      </c>
      <c r="AR143" s="432">
        <v>0</v>
      </c>
      <c r="AS143" s="432">
        <v>0</v>
      </c>
    </row>
    <row r="144" spans="1:45" x14ac:dyDescent="0.3">
      <c r="A144" s="221" t="s">
        <v>603</v>
      </c>
      <c r="B144" s="221" t="s">
        <v>710</v>
      </c>
      <c r="C144" s="221">
        <v>92800</v>
      </c>
      <c r="D144" s="221" t="s">
        <v>621</v>
      </c>
      <c r="E144" s="221" t="s">
        <v>416</v>
      </c>
      <c r="F144" s="328" t="s">
        <v>711</v>
      </c>
      <c r="G144" s="328" t="s">
        <v>712</v>
      </c>
      <c r="H144" s="598"/>
      <c r="I144" s="395">
        <v>1416292</v>
      </c>
      <c r="J144" s="395">
        <v>0</v>
      </c>
      <c r="K144" s="395">
        <v>1416292</v>
      </c>
      <c r="L144" s="330">
        <v>0</v>
      </c>
      <c r="M144" s="330">
        <v>0</v>
      </c>
      <c r="N144" s="330">
        <v>0</v>
      </c>
      <c r="O144" s="330">
        <v>0</v>
      </c>
      <c r="P144" s="330">
        <v>0</v>
      </c>
      <c r="Q144" s="330">
        <v>0</v>
      </c>
      <c r="R144" s="330">
        <v>0</v>
      </c>
      <c r="S144" s="330">
        <v>0</v>
      </c>
      <c r="T144" s="330">
        <v>0</v>
      </c>
      <c r="U144" s="330">
        <v>0</v>
      </c>
      <c r="V144" s="330">
        <v>0</v>
      </c>
      <c r="W144" s="330">
        <v>0</v>
      </c>
      <c r="X144" s="330">
        <v>0</v>
      </c>
      <c r="Y144" s="432">
        <v>0</v>
      </c>
      <c r="Z144" s="432">
        <v>0</v>
      </c>
      <c r="AA144" s="432">
        <v>0</v>
      </c>
      <c r="AB144" s="432">
        <v>0</v>
      </c>
      <c r="AC144" s="432">
        <v>0</v>
      </c>
      <c r="AD144" s="432">
        <v>0</v>
      </c>
      <c r="AE144" s="432">
        <v>0</v>
      </c>
      <c r="AF144" s="432">
        <v>0</v>
      </c>
      <c r="AG144" s="432">
        <v>0</v>
      </c>
      <c r="AH144" s="432">
        <v>0</v>
      </c>
      <c r="AI144" s="432">
        <v>0</v>
      </c>
      <c r="AJ144" s="432">
        <v>0</v>
      </c>
      <c r="AK144" s="432">
        <v>0</v>
      </c>
      <c r="AL144" s="432">
        <v>0</v>
      </c>
      <c r="AM144" s="432">
        <v>0</v>
      </c>
      <c r="AN144" s="432">
        <v>0</v>
      </c>
      <c r="AO144" s="432">
        <v>0</v>
      </c>
      <c r="AP144" s="432">
        <v>0</v>
      </c>
      <c r="AQ144" s="432">
        <v>0</v>
      </c>
      <c r="AR144" s="432">
        <v>0</v>
      </c>
      <c r="AS144" s="432">
        <v>0</v>
      </c>
    </row>
    <row r="145" spans="1:45" x14ac:dyDescent="0.3">
      <c r="A145" s="221" t="s">
        <v>603</v>
      </c>
      <c r="B145" s="221" t="s">
        <v>713</v>
      </c>
      <c r="C145" s="221">
        <v>94200</v>
      </c>
      <c r="D145" s="221" t="s">
        <v>621</v>
      </c>
      <c r="E145" s="221" t="s">
        <v>416</v>
      </c>
      <c r="F145" s="328" t="s">
        <v>714</v>
      </c>
      <c r="G145" s="328" t="s">
        <v>715</v>
      </c>
      <c r="H145" s="598"/>
      <c r="I145" s="395">
        <v>0</v>
      </c>
      <c r="J145" s="395">
        <v>0</v>
      </c>
      <c r="K145" s="395">
        <v>0</v>
      </c>
      <c r="L145" s="330">
        <v>0</v>
      </c>
      <c r="M145" s="330">
        <v>0</v>
      </c>
      <c r="N145" s="330">
        <v>0</v>
      </c>
      <c r="O145" s="330">
        <v>0</v>
      </c>
      <c r="P145" s="330">
        <v>0</v>
      </c>
      <c r="Q145" s="330">
        <v>0</v>
      </c>
      <c r="R145" s="330">
        <v>0</v>
      </c>
      <c r="S145" s="330">
        <v>0</v>
      </c>
      <c r="T145" s="330">
        <v>0</v>
      </c>
      <c r="U145" s="330">
        <v>0</v>
      </c>
      <c r="V145" s="330">
        <v>0</v>
      </c>
      <c r="W145" s="330">
        <v>0</v>
      </c>
      <c r="X145" s="330">
        <v>0</v>
      </c>
      <c r="Y145" s="432">
        <v>0</v>
      </c>
      <c r="Z145" s="432">
        <v>0</v>
      </c>
      <c r="AA145" s="432">
        <v>0</v>
      </c>
      <c r="AB145" s="432">
        <v>0</v>
      </c>
      <c r="AC145" s="432">
        <v>0</v>
      </c>
      <c r="AD145" s="432">
        <v>0</v>
      </c>
      <c r="AE145" s="432">
        <v>0</v>
      </c>
      <c r="AF145" s="432">
        <v>0</v>
      </c>
      <c r="AG145" s="432">
        <v>0</v>
      </c>
      <c r="AH145" s="432">
        <v>0</v>
      </c>
      <c r="AI145" s="432">
        <v>0</v>
      </c>
      <c r="AJ145" s="432">
        <v>0</v>
      </c>
      <c r="AK145" s="432">
        <v>0</v>
      </c>
      <c r="AL145" s="432">
        <v>0</v>
      </c>
      <c r="AM145" s="432">
        <v>0</v>
      </c>
      <c r="AN145" s="432">
        <v>0</v>
      </c>
      <c r="AO145" s="432">
        <v>0</v>
      </c>
      <c r="AP145" s="432">
        <v>0</v>
      </c>
      <c r="AQ145" s="432">
        <v>0</v>
      </c>
      <c r="AR145" s="432">
        <v>0</v>
      </c>
      <c r="AS145" s="432">
        <v>0</v>
      </c>
    </row>
    <row r="146" spans="1:45" x14ac:dyDescent="0.3">
      <c r="A146" s="221" t="s">
        <v>603</v>
      </c>
      <c r="B146" s="221" t="s">
        <v>716</v>
      </c>
      <c r="C146" s="221">
        <v>95500</v>
      </c>
      <c r="D146" s="221" t="s">
        <v>621</v>
      </c>
      <c r="E146" s="221" t="s">
        <v>416</v>
      </c>
      <c r="F146" s="328" t="s">
        <v>717</v>
      </c>
      <c r="G146" s="328" t="s">
        <v>718</v>
      </c>
      <c r="H146" s="598"/>
      <c r="I146" s="395">
        <v>3734826</v>
      </c>
      <c r="J146" s="395">
        <v>0</v>
      </c>
      <c r="K146" s="395">
        <v>3734826</v>
      </c>
      <c r="L146" s="330">
        <v>0</v>
      </c>
      <c r="M146" s="330">
        <v>0</v>
      </c>
      <c r="N146" s="330">
        <v>0</v>
      </c>
      <c r="O146" s="330">
        <v>0</v>
      </c>
      <c r="P146" s="330">
        <v>0</v>
      </c>
      <c r="Q146" s="330">
        <v>0</v>
      </c>
      <c r="R146" s="330">
        <v>0</v>
      </c>
      <c r="S146" s="330">
        <v>0</v>
      </c>
      <c r="T146" s="330">
        <v>0</v>
      </c>
      <c r="U146" s="330">
        <v>0</v>
      </c>
      <c r="V146" s="330">
        <v>0</v>
      </c>
      <c r="W146" s="330">
        <v>0</v>
      </c>
      <c r="X146" s="330">
        <v>0</v>
      </c>
      <c r="Y146" s="432">
        <v>0</v>
      </c>
      <c r="Z146" s="432">
        <v>0</v>
      </c>
      <c r="AA146" s="432">
        <v>0</v>
      </c>
      <c r="AB146" s="432">
        <v>0</v>
      </c>
      <c r="AC146" s="432">
        <v>0</v>
      </c>
      <c r="AD146" s="432">
        <v>0</v>
      </c>
      <c r="AE146" s="432">
        <v>0</v>
      </c>
      <c r="AF146" s="432">
        <v>0</v>
      </c>
      <c r="AG146" s="432">
        <v>0</v>
      </c>
      <c r="AH146" s="432">
        <v>0</v>
      </c>
      <c r="AI146" s="432">
        <v>0</v>
      </c>
      <c r="AJ146" s="432">
        <v>0</v>
      </c>
      <c r="AK146" s="432">
        <v>0</v>
      </c>
      <c r="AL146" s="432">
        <v>0</v>
      </c>
      <c r="AM146" s="432">
        <v>0</v>
      </c>
      <c r="AN146" s="432">
        <v>0</v>
      </c>
      <c r="AO146" s="432">
        <v>0</v>
      </c>
      <c r="AP146" s="432">
        <v>0</v>
      </c>
      <c r="AQ146" s="432">
        <v>0</v>
      </c>
      <c r="AR146" s="432">
        <v>0</v>
      </c>
      <c r="AS146" s="432">
        <v>0</v>
      </c>
    </row>
    <row r="147" spans="1:45" x14ac:dyDescent="0.3">
      <c r="A147" s="221" t="s">
        <v>603</v>
      </c>
      <c r="B147" s="221" t="s">
        <v>719</v>
      </c>
      <c r="C147" s="221">
        <v>96000</v>
      </c>
      <c r="D147" s="221" t="s">
        <v>621</v>
      </c>
      <c r="E147" s="221" t="s">
        <v>416</v>
      </c>
      <c r="F147" s="328" t="s">
        <v>720</v>
      </c>
      <c r="G147" s="328" t="s">
        <v>721</v>
      </c>
      <c r="H147" s="598"/>
      <c r="I147" s="395">
        <v>0</v>
      </c>
      <c r="J147" s="395">
        <v>0</v>
      </c>
      <c r="K147" s="395">
        <v>0</v>
      </c>
      <c r="L147" s="330">
        <v>0</v>
      </c>
      <c r="M147" s="330">
        <v>0</v>
      </c>
      <c r="N147" s="330">
        <v>0</v>
      </c>
      <c r="O147" s="330">
        <v>0</v>
      </c>
      <c r="P147" s="330">
        <v>0</v>
      </c>
      <c r="Q147" s="330">
        <v>0</v>
      </c>
      <c r="R147" s="330">
        <v>0</v>
      </c>
      <c r="S147" s="330">
        <v>0</v>
      </c>
      <c r="T147" s="330">
        <v>0</v>
      </c>
      <c r="U147" s="330">
        <v>0</v>
      </c>
      <c r="V147" s="330">
        <v>0</v>
      </c>
      <c r="W147" s="330">
        <v>0</v>
      </c>
      <c r="X147" s="330">
        <v>0</v>
      </c>
      <c r="Y147" s="432">
        <v>0</v>
      </c>
      <c r="Z147" s="432">
        <v>0</v>
      </c>
      <c r="AA147" s="432">
        <v>0</v>
      </c>
      <c r="AB147" s="432">
        <v>0</v>
      </c>
      <c r="AC147" s="432">
        <v>0</v>
      </c>
      <c r="AD147" s="432">
        <v>0</v>
      </c>
      <c r="AE147" s="432">
        <v>0</v>
      </c>
      <c r="AF147" s="432">
        <v>0</v>
      </c>
      <c r="AG147" s="432">
        <v>0</v>
      </c>
      <c r="AH147" s="432">
        <v>0</v>
      </c>
      <c r="AI147" s="432">
        <v>0</v>
      </c>
      <c r="AJ147" s="432">
        <v>0</v>
      </c>
      <c r="AK147" s="432">
        <v>0</v>
      </c>
      <c r="AL147" s="432">
        <v>0</v>
      </c>
      <c r="AM147" s="432">
        <v>0</v>
      </c>
      <c r="AN147" s="432">
        <v>0</v>
      </c>
      <c r="AO147" s="432">
        <v>0</v>
      </c>
      <c r="AP147" s="432">
        <v>0</v>
      </c>
      <c r="AQ147" s="432">
        <v>0</v>
      </c>
      <c r="AR147" s="432">
        <v>0</v>
      </c>
      <c r="AS147" s="432">
        <v>0</v>
      </c>
    </row>
    <row r="148" spans="1:45" x14ac:dyDescent="0.3">
      <c r="A148" s="221" t="s">
        <v>603</v>
      </c>
      <c r="B148" s="221" t="s">
        <v>722</v>
      </c>
      <c r="C148" s="221">
        <v>47610</v>
      </c>
      <c r="D148" s="221" t="s">
        <v>621</v>
      </c>
      <c r="E148" s="221" t="s">
        <v>416</v>
      </c>
      <c r="F148" s="36" t="s">
        <v>723</v>
      </c>
      <c r="G148" s="607" t="s">
        <v>724</v>
      </c>
      <c r="H148" s="598"/>
      <c r="I148" s="395">
        <v>0</v>
      </c>
      <c r="J148" s="395">
        <v>0</v>
      </c>
      <c r="K148" s="395">
        <v>0</v>
      </c>
      <c r="L148" s="330">
        <v>0</v>
      </c>
      <c r="M148" s="330">
        <v>0</v>
      </c>
      <c r="N148" s="330">
        <v>0</v>
      </c>
      <c r="O148" s="330">
        <v>0</v>
      </c>
      <c r="P148" s="330">
        <v>0</v>
      </c>
      <c r="Q148" s="330">
        <v>0</v>
      </c>
      <c r="R148" s="330">
        <v>0</v>
      </c>
      <c r="S148" s="330">
        <v>0</v>
      </c>
      <c r="T148" s="330">
        <v>0</v>
      </c>
      <c r="U148" s="330">
        <v>0</v>
      </c>
      <c r="V148" s="330">
        <v>0</v>
      </c>
      <c r="W148" s="330">
        <v>0</v>
      </c>
      <c r="X148" s="330">
        <v>0</v>
      </c>
      <c r="Y148" s="432">
        <v>0</v>
      </c>
      <c r="Z148" s="432">
        <v>0</v>
      </c>
      <c r="AA148" s="432">
        <v>0</v>
      </c>
      <c r="AB148" s="432">
        <v>0</v>
      </c>
      <c r="AC148" s="432">
        <v>0</v>
      </c>
      <c r="AD148" s="432">
        <v>0</v>
      </c>
      <c r="AE148" s="432">
        <v>0</v>
      </c>
      <c r="AF148" s="432">
        <v>0</v>
      </c>
      <c r="AG148" s="432">
        <v>0</v>
      </c>
      <c r="AH148" s="432">
        <v>0</v>
      </c>
      <c r="AI148" s="432">
        <v>0</v>
      </c>
      <c r="AJ148" s="432">
        <v>0</v>
      </c>
      <c r="AK148" s="432">
        <v>0</v>
      </c>
      <c r="AL148" s="432">
        <v>0</v>
      </c>
      <c r="AM148" s="432">
        <v>0</v>
      </c>
      <c r="AN148" s="432">
        <v>0</v>
      </c>
      <c r="AO148" s="432">
        <v>0</v>
      </c>
      <c r="AP148" s="432">
        <v>0</v>
      </c>
      <c r="AQ148" s="432">
        <v>0</v>
      </c>
      <c r="AR148" s="432">
        <v>0</v>
      </c>
      <c r="AS148" s="432">
        <v>0</v>
      </c>
    </row>
    <row r="149" spans="1:45" x14ac:dyDescent="0.3">
      <c r="A149" s="221" t="s">
        <v>603</v>
      </c>
      <c r="B149" s="221" t="s">
        <v>725</v>
      </c>
      <c r="C149" s="221">
        <v>96800</v>
      </c>
      <c r="D149" s="221" t="s">
        <v>621</v>
      </c>
      <c r="E149" s="221" t="s">
        <v>416</v>
      </c>
      <c r="F149" s="328" t="s">
        <v>726</v>
      </c>
      <c r="G149" s="328" t="s">
        <v>727</v>
      </c>
      <c r="H149" s="598"/>
      <c r="I149" s="395">
        <v>127948914.05999997</v>
      </c>
      <c r="J149" s="395">
        <v>3638039.3699999996</v>
      </c>
      <c r="K149" s="395">
        <v>124310874.68999997</v>
      </c>
      <c r="L149" s="330">
        <v>0</v>
      </c>
      <c r="M149" s="330">
        <v>0</v>
      </c>
      <c r="N149" s="330">
        <v>0</v>
      </c>
      <c r="O149" s="330">
        <v>0</v>
      </c>
      <c r="P149" s="330">
        <v>0</v>
      </c>
      <c r="Q149" s="330">
        <v>0</v>
      </c>
      <c r="R149" s="330">
        <v>0</v>
      </c>
      <c r="S149" s="330">
        <v>0</v>
      </c>
      <c r="T149" s="330">
        <v>0</v>
      </c>
      <c r="U149" s="330">
        <v>0</v>
      </c>
      <c r="V149" s="330">
        <v>0</v>
      </c>
      <c r="W149" s="330">
        <v>0</v>
      </c>
      <c r="X149" s="330">
        <v>0</v>
      </c>
      <c r="Y149" s="432">
        <v>0</v>
      </c>
      <c r="Z149" s="432">
        <v>0</v>
      </c>
      <c r="AA149" s="432">
        <v>0</v>
      </c>
      <c r="AB149" s="432">
        <v>0</v>
      </c>
      <c r="AC149" s="432">
        <v>0</v>
      </c>
      <c r="AD149" s="432">
        <v>0</v>
      </c>
      <c r="AE149" s="432">
        <v>0</v>
      </c>
      <c r="AF149" s="432">
        <v>0</v>
      </c>
      <c r="AG149" s="432">
        <v>0</v>
      </c>
      <c r="AH149" s="432">
        <v>0</v>
      </c>
      <c r="AI149" s="432">
        <v>0</v>
      </c>
      <c r="AJ149" s="432">
        <v>0</v>
      </c>
      <c r="AK149" s="432">
        <v>0</v>
      </c>
      <c r="AL149" s="432">
        <v>0</v>
      </c>
      <c r="AM149" s="432">
        <v>0</v>
      </c>
      <c r="AN149" s="432">
        <v>0</v>
      </c>
      <c r="AO149" s="432">
        <v>0</v>
      </c>
      <c r="AP149" s="432">
        <v>0</v>
      </c>
      <c r="AQ149" s="432">
        <v>0</v>
      </c>
      <c r="AR149" s="432">
        <v>0</v>
      </c>
      <c r="AS149" s="432">
        <v>0</v>
      </c>
    </row>
    <row r="150" spans="1:45" x14ac:dyDescent="0.3">
      <c r="A150" s="221" t="s">
        <v>603</v>
      </c>
      <c r="B150" s="221" t="s">
        <v>728</v>
      </c>
      <c r="C150" s="221">
        <v>97300</v>
      </c>
      <c r="D150" s="221" t="s">
        <v>621</v>
      </c>
      <c r="E150" s="221" t="s">
        <v>416</v>
      </c>
      <c r="F150" s="328" t="s">
        <v>729</v>
      </c>
      <c r="G150" s="328" t="s">
        <v>730</v>
      </c>
      <c r="H150" s="598"/>
      <c r="I150" s="395">
        <v>39934000</v>
      </c>
      <c r="J150" s="395">
        <v>0</v>
      </c>
      <c r="K150" s="395">
        <v>39934000</v>
      </c>
      <c r="L150" s="330">
        <v>0</v>
      </c>
      <c r="M150" s="575">
        <v>-297000</v>
      </c>
      <c r="N150" s="330">
        <v>0</v>
      </c>
      <c r="O150" s="330">
        <v>0</v>
      </c>
      <c r="P150" s="575">
        <v>297000</v>
      </c>
      <c r="Q150" s="330">
        <v>0</v>
      </c>
      <c r="R150" s="330">
        <v>0</v>
      </c>
      <c r="S150" s="330">
        <v>0</v>
      </c>
      <c r="T150" s="330">
        <v>0</v>
      </c>
      <c r="U150" s="330">
        <v>0</v>
      </c>
      <c r="V150" s="330">
        <v>0</v>
      </c>
      <c r="W150" s="330">
        <v>0</v>
      </c>
      <c r="X150" s="330">
        <v>0</v>
      </c>
      <c r="Y150" s="432">
        <v>0</v>
      </c>
      <c r="Z150" s="432">
        <v>0</v>
      </c>
      <c r="AA150" s="432">
        <v>0</v>
      </c>
      <c r="AB150" s="432">
        <v>0</v>
      </c>
      <c r="AC150" s="432">
        <v>0</v>
      </c>
      <c r="AD150" s="432">
        <v>0</v>
      </c>
      <c r="AE150" s="432">
        <v>0</v>
      </c>
      <c r="AF150" s="432">
        <v>0</v>
      </c>
      <c r="AG150" s="432">
        <v>0</v>
      </c>
      <c r="AH150" s="432">
        <v>0</v>
      </c>
      <c r="AI150" s="432">
        <v>0</v>
      </c>
      <c r="AJ150" s="432">
        <v>0</v>
      </c>
      <c r="AK150" s="432">
        <v>0</v>
      </c>
      <c r="AL150" s="432">
        <v>0</v>
      </c>
      <c r="AM150" s="432">
        <v>0</v>
      </c>
      <c r="AN150" s="432">
        <v>0</v>
      </c>
      <c r="AO150" s="432">
        <v>0</v>
      </c>
      <c r="AP150" s="432">
        <v>0</v>
      </c>
      <c r="AQ150" s="432">
        <v>0</v>
      </c>
      <c r="AR150" s="432">
        <v>0</v>
      </c>
      <c r="AS150" s="432">
        <v>0</v>
      </c>
    </row>
    <row r="151" spans="1:45" x14ac:dyDescent="0.3">
      <c r="A151" s="221" t="s">
        <v>603</v>
      </c>
      <c r="B151" s="221" t="s">
        <v>731</v>
      </c>
      <c r="C151" s="221">
        <v>97400</v>
      </c>
      <c r="D151" s="221" t="s">
        <v>621</v>
      </c>
      <c r="E151" s="221" t="s">
        <v>416</v>
      </c>
      <c r="F151" s="328" t="s">
        <v>732</v>
      </c>
      <c r="G151" s="328" t="s">
        <v>733</v>
      </c>
      <c r="H151" s="598"/>
      <c r="I151" s="395">
        <v>0</v>
      </c>
      <c r="J151" s="395">
        <v>0</v>
      </c>
      <c r="K151" s="395">
        <v>0</v>
      </c>
      <c r="L151" s="330">
        <v>0</v>
      </c>
      <c r="M151" s="330">
        <v>0</v>
      </c>
      <c r="N151" s="330">
        <v>0</v>
      </c>
      <c r="O151" s="330">
        <v>0</v>
      </c>
      <c r="P151" s="330">
        <v>0</v>
      </c>
      <c r="Q151" s="330">
        <v>0</v>
      </c>
      <c r="R151" s="330">
        <v>0</v>
      </c>
      <c r="S151" s="330">
        <v>0</v>
      </c>
      <c r="T151" s="330">
        <v>0</v>
      </c>
      <c r="U151" s="330">
        <v>0</v>
      </c>
      <c r="V151" s="330">
        <v>0</v>
      </c>
      <c r="W151" s="330">
        <v>0</v>
      </c>
      <c r="X151" s="330">
        <v>0</v>
      </c>
      <c r="Y151" s="432">
        <v>0</v>
      </c>
      <c r="Z151" s="432">
        <v>0</v>
      </c>
      <c r="AA151" s="432">
        <v>0</v>
      </c>
      <c r="AB151" s="432">
        <v>0</v>
      </c>
      <c r="AC151" s="432">
        <v>0</v>
      </c>
      <c r="AD151" s="432">
        <v>0</v>
      </c>
      <c r="AE151" s="432">
        <v>0</v>
      </c>
      <c r="AF151" s="432">
        <v>0</v>
      </c>
      <c r="AG151" s="432">
        <v>0</v>
      </c>
      <c r="AH151" s="432">
        <v>0</v>
      </c>
      <c r="AI151" s="432">
        <v>0</v>
      </c>
      <c r="AJ151" s="432">
        <v>0</v>
      </c>
      <c r="AK151" s="432">
        <v>0</v>
      </c>
      <c r="AL151" s="432">
        <v>0</v>
      </c>
      <c r="AM151" s="432">
        <v>0</v>
      </c>
      <c r="AN151" s="432">
        <v>0</v>
      </c>
      <c r="AO151" s="432">
        <v>0</v>
      </c>
      <c r="AP151" s="432">
        <v>0</v>
      </c>
      <c r="AQ151" s="432">
        <v>0</v>
      </c>
      <c r="AR151" s="432">
        <v>0</v>
      </c>
      <c r="AS151" s="432">
        <v>0</v>
      </c>
    </row>
    <row r="152" spans="1:45" s="428" customFormat="1" x14ac:dyDescent="0.3">
      <c r="A152" s="429" t="s">
        <v>603</v>
      </c>
      <c r="B152" s="428" t="s">
        <v>734</v>
      </c>
      <c r="C152" s="429">
        <v>97600</v>
      </c>
      <c r="D152" s="428" t="s">
        <v>621</v>
      </c>
      <c r="E152" s="428" t="s">
        <v>416</v>
      </c>
      <c r="F152" s="428" t="s">
        <v>735</v>
      </c>
      <c r="G152" s="428" t="s">
        <v>736</v>
      </c>
      <c r="H152" s="430"/>
      <c r="I152" s="431">
        <v>0</v>
      </c>
      <c r="J152" s="431">
        <v>0</v>
      </c>
      <c r="K152" s="431">
        <v>0</v>
      </c>
      <c r="L152" s="330">
        <v>0</v>
      </c>
      <c r="M152" s="432">
        <v>0</v>
      </c>
      <c r="N152" s="330">
        <v>0</v>
      </c>
      <c r="O152" s="330">
        <v>0</v>
      </c>
      <c r="P152" s="432">
        <v>0</v>
      </c>
      <c r="Q152" s="330">
        <v>0</v>
      </c>
      <c r="R152" s="330">
        <v>0</v>
      </c>
      <c r="S152" s="330">
        <v>0</v>
      </c>
      <c r="T152" s="330">
        <v>0</v>
      </c>
      <c r="U152" s="330">
        <v>0</v>
      </c>
      <c r="V152" s="330">
        <v>0</v>
      </c>
      <c r="W152" s="330">
        <v>0</v>
      </c>
      <c r="X152" s="330">
        <v>0</v>
      </c>
      <c r="Y152" s="432">
        <v>0</v>
      </c>
      <c r="Z152" s="432">
        <v>0</v>
      </c>
      <c r="AA152" s="432">
        <v>0</v>
      </c>
      <c r="AB152" s="432">
        <v>0</v>
      </c>
      <c r="AC152" s="432">
        <v>0</v>
      </c>
      <c r="AD152" s="432">
        <v>0</v>
      </c>
      <c r="AE152" s="432">
        <v>0</v>
      </c>
      <c r="AF152" s="432">
        <v>0</v>
      </c>
      <c r="AG152" s="432">
        <v>0</v>
      </c>
      <c r="AH152" s="432">
        <v>0</v>
      </c>
      <c r="AI152" s="432">
        <v>0</v>
      </c>
      <c r="AJ152" s="432">
        <v>0</v>
      </c>
      <c r="AK152" s="432">
        <v>0</v>
      </c>
      <c r="AL152" s="432">
        <v>0</v>
      </c>
      <c r="AM152" s="432">
        <v>0</v>
      </c>
      <c r="AN152" s="432">
        <v>0</v>
      </c>
      <c r="AO152" s="432">
        <v>0</v>
      </c>
      <c r="AP152" s="432">
        <v>0</v>
      </c>
      <c r="AQ152" s="432">
        <v>0</v>
      </c>
      <c r="AR152" s="432">
        <v>0</v>
      </c>
      <c r="AS152" s="432">
        <v>0</v>
      </c>
    </row>
    <row r="153" spans="1:45" x14ac:dyDescent="0.3">
      <c r="A153" s="221" t="s">
        <v>603</v>
      </c>
      <c r="B153" s="221" t="s">
        <v>737</v>
      </c>
      <c r="C153" s="221">
        <v>97700</v>
      </c>
      <c r="D153" s="221" t="s">
        <v>621</v>
      </c>
      <c r="E153" s="221" t="s">
        <v>416</v>
      </c>
      <c r="F153" s="328" t="s">
        <v>738</v>
      </c>
      <c r="G153" s="328" t="s">
        <v>739</v>
      </c>
      <c r="H153" s="598"/>
      <c r="I153" s="395">
        <v>7738496</v>
      </c>
      <c r="J153" s="395">
        <v>1478948</v>
      </c>
      <c r="K153" s="395">
        <v>6259548</v>
      </c>
      <c r="L153" s="330">
        <v>0</v>
      </c>
      <c r="M153" s="330">
        <v>0</v>
      </c>
      <c r="N153" s="330">
        <v>0</v>
      </c>
      <c r="O153" s="330">
        <v>0</v>
      </c>
      <c r="P153" s="330">
        <v>0</v>
      </c>
      <c r="Q153" s="330">
        <v>0</v>
      </c>
      <c r="R153" s="330">
        <v>0</v>
      </c>
      <c r="S153" s="330">
        <v>0</v>
      </c>
      <c r="T153" s="330">
        <v>0</v>
      </c>
      <c r="U153" s="330">
        <v>0</v>
      </c>
      <c r="V153" s="330">
        <v>0</v>
      </c>
      <c r="W153" s="330">
        <v>0</v>
      </c>
      <c r="X153" s="330">
        <v>0</v>
      </c>
      <c r="Y153" s="432">
        <v>0</v>
      </c>
      <c r="Z153" s="432">
        <v>0</v>
      </c>
      <c r="AA153" s="432">
        <v>0</v>
      </c>
      <c r="AB153" s="432">
        <v>0</v>
      </c>
      <c r="AC153" s="432">
        <v>0</v>
      </c>
      <c r="AD153" s="432">
        <v>0</v>
      </c>
      <c r="AE153" s="432">
        <v>0</v>
      </c>
      <c r="AF153" s="432">
        <v>0</v>
      </c>
      <c r="AG153" s="432">
        <v>0</v>
      </c>
      <c r="AH153" s="432">
        <v>0</v>
      </c>
      <c r="AI153" s="432">
        <v>0</v>
      </c>
      <c r="AJ153" s="432">
        <v>0</v>
      </c>
      <c r="AK153" s="432">
        <v>0</v>
      </c>
      <c r="AL153" s="432">
        <v>0</v>
      </c>
      <c r="AM153" s="432">
        <v>0</v>
      </c>
      <c r="AN153" s="432">
        <v>0</v>
      </c>
      <c r="AO153" s="432">
        <v>0</v>
      </c>
      <c r="AP153" s="432">
        <v>0</v>
      </c>
      <c r="AQ153" s="432">
        <v>0</v>
      </c>
      <c r="AR153" s="432">
        <v>0</v>
      </c>
      <c r="AS153" s="432">
        <v>0</v>
      </c>
    </row>
    <row r="154" spans="1:45" x14ac:dyDescent="0.3">
      <c r="A154" s="221" t="s">
        <v>603</v>
      </c>
      <c r="B154" s="221" t="s">
        <v>740</v>
      </c>
      <c r="C154" s="221">
        <v>98100</v>
      </c>
      <c r="D154" s="221" t="s">
        <v>621</v>
      </c>
      <c r="E154" s="221" t="s">
        <v>416</v>
      </c>
      <c r="F154" s="328" t="s">
        <v>741</v>
      </c>
      <c r="G154" s="328" t="s">
        <v>742</v>
      </c>
      <c r="H154" s="598"/>
      <c r="I154" s="395">
        <v>0</v>
      </c>
      <c r="J154" s="395">
        <v>0</v>
      </c>
      <c r="K154" s="395">
        <v>0</v>
      </c>
      <c r="L154" s="330">
        <v>0</v>
      </c>
      <c r="M154" s="330">
        <v>0</v>
      </c>
      <c r="N154" s="330">
        <v>0</v>
      </c>
      <c r="O154" s="330">
        <v>0</v>
      </c>
      <c r="P154" s="330">
        <v>0</v>
      </c>
      <c r="Q154" s="330">
        <v>0</v>
      </c>
      <c r="R154" s="330">
        <v>0</v>
      </c>
      <c r="S154" s="330">
        <v>0</v>
      </c>
      <c r="T154" s="330">
        <v>0</v>
      </c>
      <c r="U154" s="330">
        <v>0</v>
      </c>
      <c r="V154" s="330">
        <v>0</v>
      </c>
      <c r="W154" s="330">
        <v>0</v>
      </c>
      <c r="X154" s="330">
        <v>0</v>
      </c>
      <c r="Y154" s="432">
        <v>0</v>
      </c>
      <c r="Z154" s="432">
        <v>0</v>
      </c>
      <c r="AA154" s="432">
        <v>0</v>
      </c>
      <c r="AB154" s="432">
        <v>0</v>
      </c>
      <c r="AC154" s="432">
        <v>0</v>
      </c>
      <c r="AD154" s="432">
        <v>0</v>
      </c>
      <c r="AE154" s="432">
        <v>0</v>
      </c>
      <c r="AF154" s="432">
        <v>0</v>
      </c>
      <c r="AG154" s="432">
        <v>0</v>
      </c>
      <c r="AH154" s="432">
        <v>0</v>
      </c>
      <c r="AI154" s="432">
        <v>0</v>
      </c>
      <c r="AJ154" s="432">
        <v>0</v>
      </c>
      <c r="AK154" s="432">
        <v>0</v>
      </c>
      <c r="AL154" s="432">
        <v>0</v>
      </c>
      <c r="AM154" s="432">
        <v>0</v>
      </c>
      <c r="AN154" s="432">
        <v>0</v>
      </c>
      <c r="AO154" s="432">
        <v>0</v>
      </c>
      <c r="AP154" s="432">
        <v>0</v>
      </c>
      <c r="AQ154" s="432">
        <v>0</v>
      </c>
      <c r="AR154" s="432">
        <v>0</v>
      </c>
      <c r="AS154" s="432">
        <v>0</v>
      </c>
    </row>
    <row r="155" spans="1:45" x14ac:dyDescent="0.3">
      <c r="A155" s="221" t="s">
        <v>603</v>
      </c>
      <c r="B155" s="221" t="s">
        <v>743</v>
      </c>
      <c r="C155" s="221">
        <v>98400</v>
      </c>
      <c r="D155" s="221" t="s">
        <v>621</v>
      </c>
      <c r="E155" s="221" t="s">
        <v>416</v>
      </c>
      <c r="F155" s="328" t="s">
        <v>744</v>
      </c>
      <c r="G155" s="328" t="s">
        <v>745</v>
      </c>
      <c r="H155" s="598"/>
      <c r="I155" s="395">
        <v>0</v>
      </c>
      <c r="J155" s="395">
        <v>0</v>
      </c>
      <c r="K155" s="395">
        <v>0</v>
      </c>
      <c r="L155" s="330">
        <v>0</v>
      </c>
      <c r="M155" s="330">
        <v>0</v>
      </c>
      <c r="N155" s="330">
        <v>0</v>
      </c>
      <c r="O155" s="330">
        <v>0</v>
      </c>
      <c r="P155" s="330">
        <v>0</v>
      </c>
      <c r="Q155" s="330">
        <v>0</v>
      </c>
      <c r="R155" s="330">
        <v>0</v>
      </c>
      <c r="S155" s="330">
        <v>0</v>
      </c>
      <c r="T155" s="330">
        <v>0</v>
      </c>
      <c r="U155" s="330">
        <v>0</v>
      </c>
      <c r="V155" s="330">
        <v>0</v>
      </c>
      <c r="W155" s="330">
        <v>0</v>
      </c>
      <c r="X155" s="330">
        <v>0</v>
      </c>
      <c r="Y155" s="432">
        <v>0</v>
      </c>
      <c r="Z155" s="432">
        <v>0</v>
      </c>
      <c r="AA155" s="432">
        <v>0</v>
      </c>
      <c r="AB155" s="432">
        <v>0</v>
      </c>
      <c r="AC155" s="432">
        <v>0</v>
      </c>
      <c r="AD155" s="432">
        <v>0</v>
      </c>
      <c r="AE155" s="432">
        <v>0</v>
      </c>
      <c r="AF155" s="432">
        <v>0</v>
      </c>
      <c r="AG155" s="432">
        <v>0</v>
      </c>
      <c r="AH155" s="432">
        <v>0</v>
      </c>
      <c r="AI155" s="432">
        <v>0</v>
      </c>
      <c r="AJ155" s="432">
        <v>0</v>
      </c>
      <c r="AK155" s="432">
        <v>0</v>
      </c>
      <c r="AL155" s="432">
        <v>0</v>
      </c>
      <c r="AM155" s="432">
        <v>0</v>
      </c>
      <c r="AN155" s="432">
        <v>0</v>
      </c>
      <c r="AO155" s="432">
        <v>0</v>
      </c>
      <c r="AP155" s="432">
        <v>0</v>
      </c>
      <c r="AQ155" s="432">
        <v>0</v>
      </c>
      <c r="AR155" s="432">
        <v>0</v>
      </c>
      <c r="AS155" s="432">
        <v>0</v>
      </c>
    </row>
    <row r="156" spans="1:45" x14ac:dyDescent="0.3">
      <c r="A156" s="221" t="s">
        <v>603</v>
      </c>
      <c r="B156" s="221" t="s">
        <v>746</v>
      </c>
      <c r="C156" s="221">
        <v>99400</v>
      </c>
      <c r="D156" s="221" t="s">
        <v>621</v>
      </c>
      <c r="E156" s="221" t="s">
        <v>416</v>
      </c>
      <c r="F156" s="328" t="s">
        <v>747</v>
      </c>
      <c r="G156" s="328" t="s">
        <v>748</v>
      </c>
      <c r="H156" s="598"/>
      <c r="I156" s="395">
        <v>0</v>
      </c>
      <c r="J156" s="395">
        <v>0</v>
      </c>
      <c r="K156" s="395">
        <v>0</v>
      </c>
      <c r="L156" s="330">
        <v>0</v>
      </c>
      <c r="M156" s="330">
        <v>0</v>
      </c>
      <c r="N156" s="330">
        <v>0</v>
      </c>
      <c r="O156" s="330">
        <v>0</v>
      </c>
      <c r="P156" s="330">
        <v>0</v>
      </c>
      <c r="Q156" s="330">
        <v>0</v>
      </c>
      <c r="R156" s="330">
        <v>0</v>
      </c>
      <c r="S156" s="330">
        <v>0</v>
      </c>
      <c r="T156" s="330">
        <v>0</v>
      </c>
      <c r="U156" s="330">
        <v>0</v>
      </c>
      <c r="V156" s="330">
        <v>0</v>
      </c>
      <c r="W156" s="330">
        <v>0</v>
      </c>
      <c r="X156" s="330">
        <v>0</v>
      </c>
      <c r="Y156" s="432">
        <v>0</v>
      </c>
      <c r="Z156" s="432">
        <v>0</v>
      </c>
      <c r="AA156" s="432">
        <v>0</v>
      </c>
      <c r="AB156" s="432">
        <v>0</v>
      </c>
      <c r="AC156" s="432">
        <v>0</v>
      </c>
      <c r="AD156" s="432">
        <v>0</v>
      </c>
      <c r="AE156" s="432">
        <v>0</v>
      </c>
      <c r="AF156" s="432">
        <v>0</v>
      </c>
      <c r="AG156" s="432">
        <v>0</v>
      </c>
      <c r="AH156" s="432">
        <v>0</v>
      </c>
      <c r="AI156" s="432">
        <v>0</v>
      </c>
      <c r="AJ156" s="432">
        <v>0</v>
      </c>
      <c r="AK156" s="432">
        <v>0</v>
      </c>
      <c r="AL156" s="432">
        <v>0</v>
      </c>
      <c r="AM156" s="432">
        <v>0</v>
      </c>
      <c r="AN156" s="432">
        <v>0</v>
      </c>
      <c r="AO156" s="432">
        <v>0</v>
      </c>
      <c r="AP156" s="432">
        <v>0</v>
      </c>
      <c r="AQ156" s="432">
        <v>0</v>
      </c>
      <c r="AR156" s="432">
        <v>0</v>
      </c>
      <c r="AS156" s="432">
        <v>0</v>
      </c>
    </row>
    <row r="157" spans="1:45" x14ac:dyDescent="0.3">
      <c r="A157" s="221" t="s">
        <v>603</v>
      </c>
      <c r="B157" s="221" t="s">
        <v>749</v>
      </c>
      <c r="C157" s="221">
        <v>99800</v>
      </c>
      <c r="D157" s="221" t="s">
        <v>621</v>
      </c>
      <c r="E157" s="221" t="s">
        <v>416</v>
      </c>
      <c r="F157" s="328" t="s">
        <v>750</v>
      </c>
      <c r="G157" s="607" t="s">
        <v>751</v>
      </c>
      <c r="H157" s="598"/>
      <c r="I157" s="395">
        <v>19770715</v>
      </c>
      <c r="J157" s="395">
        <v>17138624</v>
      </c>
      <c r="K157" s="395">
        <v>2632091</v>
      </c>
      <c r="L157" s="330">
        <v>0</v>
      </c>
      <c r="M157" s="330">
        <v>0</v>
      </c>
      <c r="N157" s="330">
        <v>0</v>
      </c>
      <c r="O157" s="330">
        <v>0</v>
      </c>
      <c r="P157" s="330">
        <v>0</v>
      </c>
      <c r="Q157" s="330">
        <v>0</v>
      </c>
      <c r="R157" s="330">
        <v>0</v>
      </c>
      <c r="S157" s="330">
        <v>0</v>
      </c>
      <c r="T157" s="330">
        <v>0</v>
      </c>
      <c r="U157" s="330">
        <v>0</v>
      </c>
      <c r="V157" s="330">
        <v>0</v>
      </c>
      <c r="W157" s="330">
        <v>0</v>
      </c>
      <c r="X157" s="330">
        <v>0</v>
      </c>
      <c r="Y157" s="432">
        <v>0</v>
      </c>
      <c r="Z157" s="432">
        <v>0</v>
      </c>
      <c r="AA157" s="432">
        <v>0</v>
      </c>
      <c r="AB157" s="432">
        <v>0</v>
      </c>
      <c r="AC157" s="432">
        <v>0</v>
      </c>
      <c r="AD157" s="432">
        <v>0</v>
      </c>
      <c r="AE157" s="432">
        <v>0</v>
      </c>
      <c r="AF157" s="432">
        <v>0</v>
      </c>
      <c r="AG157" s="432">
        <v>0</v>
      </c>
      <c r="AH157" s="432">
        <v>0</v>
      </c>
      <c r="AI157" s="432">
        <v>0</v>
      </c>
      <c r="AJ157" s="432">
        <v>0</v>
      </c>
      <c r="AK157" s="432">
        <v>0</v>
      </c>
      <c r="AL157" s="432">
        <v>0</v>
      </c>
      <c r="AM157" s="432">
        <v>0</v>
      </c>
      <c r="AN157" s="432">
        <v>0</v>
      </c>
      <c r="AO157" s="432">
        <v>0</v>
      </c>
      <c r="AP157" s="432">
        <v>0</v>
      </c>
      <c r="AQ157" s="432">
        <v>0</v>
      </c>
      <c r="AR157" s="432">
        <v>0</v>
      </c>
      <c r="AS157" s="432">
        <v>0</v>
      </c>
    </row>
    <row r="158" spans="1:45" outlineLevel="1" x14ac:dyDescent="0.3">
      <c r="A158" s="221" t="s">
        <v>603</v>
      </c>
      <c r="B158" s="221" t="s">
        <v>752</v>
      </c>
      <c r="C158" s="221">
        <v>85040</v>
      </c>
      <c r="D158" s="221" t="s">
        <v>753</v>
      </c>
      <c r="E158" s="221" t="s">
        <v>416</v>
      </c>
      <c r="F158" s="328" t="s">
        <v>754</v>
      </c>
      <c r="G158" s="328" t="s">
        <v>755</v>
      </c>
      <c r="H158" s="598"/>
      <c r="I158" s="395">
        <v>5306.0400000000009</v>
      </c>
      <c r="J158" s="395">
        <v>0</v>
      </c>
      <c r="K158" s="395">
        <v>5306.0400000000009</v>
      </c>
      <c r="L158" s="330">
        <v>0</v>
      </c>
      <c r="M158" s="330">
        <v>0</v>
      </c>
      <c r="N158" s="330">
        <v>0</v>
      </c>
      <c r="O158" s="330">
        <v>0</v>
      </c>
      <c r="P158" s="330">
        <v>11584</v>
      </c>
      <c r="Q158" s="330">
        <v>0</v>
      </c>
      <c r="R158" s="330">
        <v>0</v>
      </c>
      <c r="S158" s="330">
        <v>0</v>
      </c>
      <c r="T158" s="330">
        <v>0</v>
      </c>
      <c r="U158" s="330">
        <v>0</v>
      </c>
      <c r="V158" s="330">
        <v>0</v>
      </c>
      <c r="W158" s="330">
        <v>0</v>
      </c>
      <c r="X158" s="330">
        <v>0</v>
      </c>
      <c r="Y158" s="432">
        <v>0</v>
      </c>
      <c r="Z158" s="432">
        <v>0</v>
      </c>
      <c r="AA158" s="432">
        <v>0</v>
      </c>
      <c r="AB158" s="432">
        <v>0</v>
      </c>
      <c r="AC158" s="432">
        <v>0</v>
      </c>
      <c r="AD158" s="432">
        <v>0</v>
      </c>
      <c r="AE158" s="432">
        <v>0</v>
      </c>
      <c r="AF158" s="432">
        <v>0</v>
      </c>
      <c r="AG158" s="432">
        <v>0</v>
      </c>
      <c r="AH158" s="432">
        <v>-7375.76</v>
      </c>
      <c r="AI158" s="432">
        <v>0</v>
      </c>
      <c r="AJ158" s="432">
        <v>0</v>
      </c>
      <c r="AK158" s="432">
        <v>0</v>
      </c>
      <c r="AL158" s="432">
        <v>0</v>
      </c>
      <c r="AM158" s="432">
        <v>0</v>
      </c>
      <c r="AN158" s="432">
        <v>0</v>
      </c>
      <c r="AO158" s="432">
        <v>0</v>
      </c>
      <c r="AP158" s="432">
        <v>0</v>
      </c>
      <c r="AQ158" s="432">
        <v>0</v>
      </c>
      <c r="AR158" s="432">
        <v>0</v>
      </c>
      <c r="AS158" s="432">
        <v>0</v>
      </c>
    </row>
    <row r="159" spans="1:45" outlineLevel="1" x14ac:dyDescent="0.3">
      <c r="A159" s="221" t="s">
        <v>603</v>
      </c>
      <c r="B159" s="221" t="s">
        <v>756</v>
      </c>
      <c r="C159" s="221">
        <v>85240</v>
      </c>
      <c r="D159" s="221" t="s">
        <v>753</v>
      </c>
      <c r="E159" s="221" t="s">
        <v>416</v>
      </c>
      <c r="F159" s="328" t="s">
        <v>757</v>
      </c>
      <c r="G159" s="328" t="s">
        <v>758</v>
      </c>
      <c r="H159" s="598"/>
      <c r="I159" s="395">
        <v>0</v>
      </c>
      <c r="J159" s="395">
        <v>0</v>
      </c>
      <c r="K159" s="395">
        <v>0</v>
      </c>
      <c r="L159" s="330">
        <v>0</v>
      </c>
      <c r="M159" s="330">
        <v>0</v>
      </c>
      <c r="N159" s="330">
        <v>0</v>
      </c>
      <c r="O159" s="330">
        <v>0</v>
      </c>
      <c r="P159" s="330">
        <v>0</v>
      </c>
      <c r="Q159" s="330">
        <v>0</v>
      </c>
      <c r="R159" s="330">
        <v>0</v>
      </c>
      <c r="S159" s="330">
        <v>0</v>
      </c>
      <c r="T159" s="330">
        <v>0</v>
      </c>
      <c r="U159" s="330">
        <v>0</v>
      </c>
      <c r="V159" s="330">
        <v>0</v>
      </c>
      <c r="W159" s="330">
        <v>0</v>
      </c>
      <c r="X159" s="330">
        <v>0</v>
      </c>
      <c r="Y159" s="432">
        <v>0</v>
      </c>
      <c r="Z159" s="432">
        <v>0</v>
      </c>
      <c r="AA159" s="432">
        <v>0</v>
      </c>
      <c r="AB159" s="432">
        <v>0</v>
      </c>
      <c r="AC159" s="432">
        <v>0</v>
      </c>
      <c r="AD159" s="432">
        <v>0</v>
      </c>
      <c r="AE159" s="432">
        <v>0</v>
      </c>
      <c r="AF159" s="432">
        <v>0</v>
      </c>
      <c r="AG159" s="432">
        <v>0</v>
      </c>
      <c r="AH159" s="432">
        <v>0</v>
      </c>
      <c r="AI159" s="432">
        <v>0</v>
      </c>
      <c r="AJ159" s="432">
        <v>0</v>
      </c>
      <c r="AK159" s="432">
        <v>0</v>
      </c>
      <c r="AL159" s="432">
        <v>0</v>
      </c>
      <c r="AM159" s="432">
        <v>0</v>
      </c>
      <c r="AN159" s="432">
        <v>0</v>
      </c>
      <c r="AO159" s="432">
        <v>0</v>
      </c>
      <c r="AP159" s="432">
        <v>0</v>
      </c>
      <c r="AQ159" s="432">
        <v>0</v>
      </c>
      <c r="AR159" s="432">
        <v>0</v>
      </c>
      <c r="AS159" s="432">
        <v>0</v>
      </c>
    </row>
    <row r="160" spans="1:45" outlineLevel="1" x14ac:dyDescent="0.3">
      <c r="A160" s="221" t="s">
        <v>603</v>
      </c>
      <c r="B160" s="221" t="s">
        <v>759</v>
      </c>
      <c r="C160" s="221">
        <v>85440</v>
      </c>
      <c r="D160" s="221" t="s">
        <v>753</v>
      </c>
      <c r="E160" s="221" t="s">
        <v>416</v>
      </c>
      <c r="F160" s="328" t="s">
        <v>760</v>
      </c>
      <c r="G160" s="328" t="s">
        <v>761</v>
      </c>
      <c r="H160" s="598"/>
      <c r="I160" s="395">
        <v>4795196.0600000005</v>
      </c>
      <c r="J160" s="395">
        <v>316104.40000000002</v>
      </c>
      <c r="K160" s="395">
        <v>4479091.66</v>
      </c>
      <c r="L160" s="330">
        <v>316104.40000000002</v>
      </c>
      <c r="M160" s="330">
        <v>5673855.3700000001</v>
      </c>
      <c r="N160" s="330">
        <v>325006.69</v>
      </c>
      <c r="O160" s="330">
        <v>0</v>
      </c>
      <c r="P160" s="330">
        <v>1315245.6300000001</v>
      </c>
      <c r="Q160" s="330">
        <v>0</v>
      </c>
      <c r="R160" s="330">
        <v>0</v>
      </c>
      <c r="S160" s="330">
        <v>0</v>
      </c>
      <c r="T160" s="330">
        <v>0</v>
      </c>
      <c r="U160" s="330">
        <v>0</v>
      </c>
      <c r="V160" s="330">
        <v>0</v>
      </c>
      <c r="W160" s="330">
        <v>0</v>
      </c>
      <c r="X160" s="330">
        <v>0</v>
      </c>
      <c r="Y160" s="432">
        <v>0</v>
      </c>
      <c r="Z160" s="432">
        <v>0</v>
      </c>
      <c r="AA160" s="432">
        <v>0</v>
      </c>
      <c r="AB160" s="432">
        <v>0</v>
      </c>
      <c r="AC160" s="432">
        <v>0</v>
      </c>
      <c r="AD160" s="432">
        <v>0</v>
      </c>
      <c r="AE160" s="432">
        <v>-1680199.6799999999</v>
      </c>
      <c r="AF160" s="432">
        <v>-279206.41000000003</v>
      </c>
      <c r="AG160" s="432">
        <v>0</v>
      </c>
      <c r="AH160" s="432">
        <v>-1226418.72</v>
      </c>
      <c r="AI160" s="432">
        <v>0</v>
      </c>
      <c r="AJ160" s="432">
        <v>0</v>
      </c>
      <c r="AK160" s="432">
        <v>0</v>
      </c>
      <c r="AL160" s="432">
        <v>0</v>
      </c>
      <c r="AM160" s="432">
        <v>0</v>
      </c>
      <c r="AN160" s="432">
        <v>0</v>
      </c>
      <c r="AO160" s="432">
        <v>0</v>
      </c>
      <c r="AP160" s="432">
        <v>0</v>
      </c>
      <c r="AQ160" s="432">
        <v>0</v>
      </c>
      <c r="AR160" s="432">
        <v>0</v>
      </c>
      <c r="AS160" s="432">
        <v>0</v>
      </c>
    </row>
    <row r="161" spans="1:45" outlineLevel="1" x14ac:dyDescent="0.3">
      <c r="A161" s="221" t="s">
        <v>603</v>
      </c>
      <c r="B161" s="221" t="s">
        <v>762</v>
      </c>
      <c r="C161" s="221">
        <v>85640</v>
      </c>
      <c r="D161" s="221" t="s">
        <v>753</v>
      </c>
      <c r="E161" s="221" t="s">
        <v>416</v>
      </c>
      <c r="F161" s="328" t="s">
        <v>763</v>
      </c>
      <c r="G161" s="328" t="s">
        <v>764</v>
      </c>
      <c r="H161" s="598"/>
      <c r="I161" s="395">
        <v>145103.92000000001</v>
      </c>
      <c r="J161" s="395">
        <v>0</v>
      </c>
      <c r="K161" s="395">
        <v>145103.92000000001</v>
      </c>
      <c r="L161" s="330">
        <v>0</v>
      </c>
      <c r="M161" s="330">
        <v>0</v>
      </c>
      <c r="N161" s="330">
        <v>0</v>
      </c>
      <c r="O161" s="330">
        <v>0</v>
      </c>
      <c r="P161" s="330">
        <v>157353.09</v>
      </c>
      <c r="Q161" s="330">
        <v>0</v>
      </c>
      <c r="R161" s="330">
        <v>0</v>
      </c>
      <c r="S161" s="330">
        <v>0</v>
      </c>
      <c r="T161" s="330">
        <v>0</v>
      </c>
      <c r="U161" s="330">
        <v>0</v>
      </c>
      <c r="V161" s="330">
        <v>0</v>
      </c>
      <c r="W161" s="330">
        <v>0</v>
      </c>
      <c r="X161" s="330">
        <v>0</v>
      </c>
      <c r="Y161" s="432">
        <v>0</v>
      </c>
      <c r="Z161" s="432">
        <v>0</v>
      </c>
      <c r="AA161" s="432">
        <v>0</v>
      </c>
      <c r="AB161" s="432">
        <v>0</v>
      </c>
      <c r="AC161" s="432">
        <v>0</v>
      </c>
      <c r="AD161" s="432">
        <v>0</v>
      </c>
      <c r="AE161" s="432">
        <v>0</v>
      </c>
      <c r="AF161" s="432">
        <v>0</v>
      </c>
      <c r="AG161" s="432">
        <v>0</v>
      </c>
      <c r="AH161" s="432">
        <v>-101671.26</v>
      </c>
      <c r="AI161" s="432">
        <v>0</v>
      </c>
      <c r="AJ161" s="432">
        <v>0</v>
      </c>
      <c r="AK161" s="432">
        <v>0</v>
      </c>
      <c r="AL161" s="432">
        <v>0</v>
      </c>
      <c r="AM161" s="432">
        <v>0</v>
      </c>
      <c r="AN161" s="432">
        <v>0</v>
      </c>
      <c r="AO161" s="432">
        <v>0</v>
      </c>
      <c r="AP161" s="432">
        <v>0</v>
      </c>
      <c r="AQ161" s="432">
        <v>0</v>
      </c>
      <c r="AR161" s="432">
        <v>0</v>
      </c>
      <c r="AS161" s="432">
        <v>0</v>
      </c>
    </row>
    <row r="162" spans="1:45" outlineLevel="1" x14ac:dyDescent="0.3">
      <c r="A162" s="221" t="s">
        <v>603</v>
      </c>
      <c r="B162" s="221" t="s">
        <v>765</v>
      </c>
      <c r="C162" s="221">
        <v>85840</v>
      </c>
      <c r="D162" s="221" t="s">
        <v>753</v>
      </c>
      <c r="E162" s="221" t="s">
        <v>416</v>
      </c>
      <c r="F162" s="328" t="s">
        <v>766</v>
      </c>
      <c r="G162" s="328" t="s">
        <v>767</v>
      </c>
      <c r="H162" s="598"/>
      <c r="I162" s="395">
        <v>1234831.8899999999</v>
      </c>
      <c r="J162" s="395">
        <v>181000</v>
      </c>
      <c r="K162" s="395">
        <v>1053831.8899999999</v>
      </c>
      <c r="L162" s="330">
        <v>181000</v>
      </c>
      <c r="M162" s="330">
        <v>1357687</v>
      </c>
      <c r="N162" s="330">
        <v>0</v>
      </c>
      <c r="O162" s="330">
        <v>0</v>
      </c>
      <c r="P162" s="330">
        <v>61401.58</v>
      </c>
      <c r="Q162" s="330">
        <v>0</v>
      </c>
      <c r="R162" s="330">
        <v>0</v>
      </c>
      <c r="S162" s="330">
        <v>0</v>
      </c>
      <c r="T162" s="330">
        <v>0</v>
      </c>
      <c r="U162" s="330">
        <v>0</v>
      </c>
      <c r="V162" s="330">
        <v>0</v>
      </c>
      <c r="W162" s="330">
        <v>0</v>
      </c>
      <c r="X162" s="330">
        <v>0</v>
      </c>
      <c r="Y162" s="432">
        <v>0</v>
      </c>
      <c r="Z162" s="432">
        <v>0</v>
      </c>
      <c r="AA162" s="432">
        <v>0</v>
      </c>
      <c r="AB162" s="432">
        <v>0</v>
      </c>
      <c r="AC162" s="432">
        <v>0</v>
      </c>
      <c r="AD162" s="432">
        <v>186510.6</v>
      </c>
      <c r="AE162" s="432">
        <v>-381523.61</v>
      </c>
      <c r="AF162" s="432">
        <v>0</v>
      </c>
      <c r="AG162" s="432">
        <v>0</v>
      </c>
      <c r="AH162" s="432">
        <v>-31531.550000000003</v>
      </c>
      <c r="AI162" s="432">
        <v>0</v>
      </c>
      <c r="AJ162" s="432">
        <v>0</v>
      </c>
      <c r="AK162" s="432">
        <v>0</v>
      </c>
      <c r="AL162" s="432">
        <v>0</v>
      </c>
      <c r="AM162" s="432">
        <v>0</v>
      </c>
      <c r="AN162" s="432">
        <v>0</v>
      </c>
      <c r="AO162" s="432">
        <v>0</v>
      </c>
      <c r="AP162" s="432">
        <v>0</v>
      </c>
      <c r="AQ162" s="432">
        <v>-72707.520000000004</v>
      </c>
      <c r="AR162" s="432">
        <v>0</v>
      </c>
      <c r="AS162" s="432">
        <v>0</v>
      </c>
    </row>
    <row r="163" spans="1:45" outlineLevel="1" x14ac:dyDescent="0.3">
      <c r="A163" s="221" t="s">
        <v>603</v>
      </c>
      <c r="B163" s="221" t="s">
        <v>768</v>
      </c>
      <c r="C163" s="221">
        <v>86040</v>
      </c>
      <c r="D163" s="221" t="s">
        <v>753</v>
      </c>
      <c r="E163" s="221" t="s">
        <v>416</v>
      </c>
      <c r="F163" s="328" t="s">
        <v>769</v>
      </c>
      <c r="G163" s="328" t="s">
        <v>770</v>
      </c>
      <c r="H163" s="598"/>
      <c r="I163" s="395">
        <v>0</v>
      </c>
      <c r="J163" s="395">
        <v>0</v>
      </c>
      <c r="K163" s="395">
        <v>0</v>
      </c>
      <c r="L163" s="330">
        <v>0</v>
      </c>
      <c r="M163" s="330">
        <v>0</v>
      </c>
      <c r="N163" s="330">
        <v>0</v>
      </c>
      <c r="O163" s="330">
        <v>0</v>
      </c>
      <c r="P163" s="330">
        <v>44621</v>
      </c>
      <c r="Q163" s="330">
        <v>0</v>
      </c>
      <c r="R163" s="330">
        <v>0</v>
      </c>
      <c r="S163" s="330">
        <v>0</v>
      </c>
      <c r="T163" s="330">
        <v>0</v>
      </c>
      <c r="U163" s="330">
        <v>0</v>
      </c>
      <c r="V163" s="330">
        <v>0</v>
      </c>
      <c r="W163" s="330">
        <v>0</v>
      </c>
      <c r="X163" s="330">
        <v>0</v>
      </c>
      <c r="Y163" s="432">
        <v>0</v>
      </c>
      <c r="Z163" s="432">
        <v>0</v>
      </c>
      <c r="AA163" s="432">
        <v>0</v>
      </c>
      <c r="AB163" s="432">
        <v>0</v>
      </c>
      <c r="AC163" s="432">
        <v>0</v>
      </c>
      <c r="AD163" s="432">
        <v>0</v>
      </c>
      <c r="AE163" s="432">
        <v>0</v>
      </c>
      <c r="AF163" s="432">
        <v>0</v>
      </c>
      <c r="AG163" s="432">
        <v>0</v>
      </c>
      <c r="AH163" s="432">
        <v>-44621</v>
      </c>
      <c r="AI163" s="432">
        <v>0</v>
      </c>
      <c r="AJ163" s="432">
        <v>0</v>
      </c>
      <c r="AK163" s="432">
        <v>0</v>
      </c>
      <c r="AL163" s="432">
        <v>0</v>
      </c>
      <c r="AM163" s="432">
        <v>0</v>
      </c>
      <c r="AN163" s="432">
        <v>0</v>
      </c>
      <c r="AO163" s="432">
        <v>0</v>
      </c>
      <c r="AP163" s="432">
        <v>0</v>
      </c>
      <c r="AQ163" s="432">
        <v>0</v>
      </c>
      <c r="AR163" s="432">
        <v>0</v>
      </c>
      <c r="AS163" s="432">
        <v>0</v>
      </c>
    </row>
    <row r="164" spans="1:45" outlineLevel="1" x14ac:dyDescent="0.3">
      <c r="A164" s="221" t="s">
        <v>603</v>
      </c>
      <c r="B164" s="221" t="s">
        <v>771</v>
      </c>
      <c r="C164" s="221">
        <v>86240</v>
      </c>
      <c r="D164" s="221" t="s">
        <v>753</v>
      </c>
      <c r="E164" s="221" t="s">
        <v>416</v>
      </c>
      <c r="F164" s="328" t="s">
        <v>772</v>
      </c>
      <c r="G164" s="328" t="s">
        <v>773</v>
      </c>
      <c r="H164" s="598"/>
      <c r="I164" s="395">
        <v>386518.23999999993</v>
      </c>
      <c r="J164" s="395">
        <v>0</v>
      </c>
      <c r="K164" s="395">
        <v>386518.23999999993</v>
      </c>
      <c r="L164" s="330">
        <v>0</v>
      </c>
      <c r="M164" s="330">
        <v>558821.56999999995</v>
      </c>
      <c r="N164" s="330">
        <v>0</v>
      </c>
      <c r="O164" s="330">
        <v>0</v>
      </c>
      <c r="P164" s="330">
        <v>145185.1</v>
      </c>
      <c r="Q164" s="330">
        <v>0</v>
      </c>
      <c r="R164" s="330">
        <v>0</v>
      </c>
      <c r="S164" s="330">
        <v>0</v>
      </c>
      <c r="T164" s="330">
        <v>0</v>
      </c>
      <c r="U164" s="330">
        <v>0</v>
      </c>
      <c r="V164" s="330">
        <v>0</v>
      </c>
      <c r="W164" s="330">
        <v>0</v>
      </c>
      <c r="X164" s="330">
        <v>0</v>
      </c>
      <c r="Y164" s="432">
        <v>0</v>
      </c>
      <c r="Z164" s="432">
        <v>0</v>
      </c>
      <c r="AA164" s="432">
        <v>0</v>
      </c>
      <c r="AB164" s="432">
        <v>0</v>
      </c>
      <c r="AC164" s="432">
        <v>0</v>
      </c>
      <c r="AD164" s="432">
        <v>0</v>
      </c>
      <c r="AE164" s="432">
        <v>-186273.87</v>
      </c>
      <c r="AF164" s="432">
        <v>0</v>
      </c>
      <c r="AG164" s="432">
        <v>0</v>
      </c>
      <c r="AH164" s="432">
        <v>-145185.1</v>
      </c>
      <c r="AI164" s="432">
        <v>0</v>
      </c>
      <c r="AJ164" s="432">
        <v>0</v>
      </c>
      <c r="AK164" s="432">
        <v>0</v>
      </c>
      <c r="AL164" s="432">
        <v>0</v>
      </c>
      <c r="AM164" s="432">
        <v>0</v>
      </c>
      <c r="AN164" s="432">
        <v>0</v>
      </c>
      <c r="AO164" s="432">
        <v>0</v>
      </c>
      <c r="AP164" s="432">
        <v>0</v>
      </c>
      <c r="AQ164" s="432">
        <v>0</v>
      </c>
      <c r="AR164" s="432">
        <v>0</v>
      </c>
      <c r="AS164" s="432">
        <v>0</v>
      </c>
    </row>
    <row r="165" spans="1:45" outlineLevel="1" x14ac:dyDescent="0.3">
      <c r="A165" s="221" t="s">
        <v>603</v>
      </c>
      <c r="B165" s="221" t="s">
        <v>774</v>
      </c>
      <c r="C165" s="221">
        <v>86440</v>
      </c>
      <c r="D165" s="221" t="s">
        <v>753</v>
      </c>
      <c r="E165" s="221" t="s">
        <v>416</v>
      </c>
      <c r="F165" s="328" t="s">
        <v>775</v>
      </c>
      <c r="G165" s="328" t="s">
        <v>776</v>
      </c>
      <c r="H165" s="598"/>
      <c r="I165" s="395">
        <v>11548.050000000001</v>
      </c>
      <c r="J165" s="395">
        <v>0</v>
      </c>
      <c r="K165" s="395">
        <v>11548.050000000001</v>
      </c>
      <c r="L165" s="330">
        <v>0</v>
      </c>
      <c r="M165" s="330">
        <v>0</v>
      </c>
      <c r="N165" s="330">
        <v>0</v>
      </c>
      <c r="O165" s="330">
        <v>0</v>
      </c>
      <c r="P165" s="330">
        <v>22871.33</v>
      </c>
      <c r="Q165" s="330">
        <v>0</v>
      </c>
      <c r="R165" s="330">
        <v>0</v>
      </c>
      <c r="S165" s="330">
        <v>0</v>
      </c>
      <c r="T165" s="330">
        <v>0</v>
      </c>
      <c r="U165" s="330">
        <v>0</v>
      </c>
      <c r="V165" s="330">
        <v>0</v>
      </c>
      <c r="W165" s="330">
        <v>0</v>
      </c>
      <c r="X165" s="330">
        <v>0</v>
      </c>
      <c r="Y165" s="432">
        <v>0</v>
      </c>
      <c r="Z165" s="432">
        <v>0</v>
      </c>
      <c r="AA165" s="432">
        <v>0</v>
      </c>
      <c r="AB165" s="432">
        <v>0</v>
      </c>
      <c r="AC165" s="432">
        <v>0</v>
      </c>
      <c r="AD165" s="432">
        <v>0</v>
      </c>
      <c r="AE165" s="432">
        <v>0</v>
      </c>
      <c r="AF165" s="432">
        <v>0</v>
      </c>
      <c r="AG165" s="432">
        <v>0</v>
      </c>
      <c r="AH165" s="432">
        <v>-17747.189999999999</v>
      </c>
      <c r="AI165" s="432">
        <v>0</v>
      </c>
      <c r="AJ165" s="432">
        <v>0</v>
      </c>
      <c r="AK165" s="432">
        <v>0</v>
      </c>
      <c r="AL165" s="432">
        <v>0</v>
      </c>
      <c r="AM165" s="432">
        <v>0</v>
      </c>
      <c r="AN165" s="432">
        <v>0</v>
      </c>
      <c r="AO165" s="432">
        <v>0</v>
      </c>
      <c r="AP165" s="432">
        <v>0</v>
      </c>
      <c r="AQ165" s="432">
        <v>0</v>
      </c>
      <c r="AR165" s="432">
        <v>0</v>
      </c>
      <c r="AS165" s="432">
        <v>0</v>
      </c>
    </row>
    <row r="166" spans="1:45" outlineLevel="1" x14ac:dyDescent="0.3">
      <c r="A166" s="221" t="s">
        <v>603</v>
      </c>
      <c r="B166" s="221" t="s">
        <v>777</v>
      </c>
      <c r="C166" s="221">
        <v>86640</v>
      </c>
      <c r="D166" s="221" t="s">
        <v>753</v>
      </c>
      <c r="E166" s="221" t="s">
        <v>416</v>
      </c>
      <c r="F166" s="328" t="s">
        <v>778</v>
      </c>
      <c r="G166" s="328" t="s">
        <v>779</v>
      </c>
      <c r="H166" s="598"/>
      <c r="I166" s="395">
        <v>0</v>
      </c>
      <c r="J166" s="395">
        <v>0</v>
      </c>
      <c r="K166" s="395">
        <v>0</v>
      </c>
      <c r="L166" s="330">
        <v>0</v>
      </c>
      <c r="M166" s="330">
        <v>0</v>
      </c>
      <c r="N166" s="330">
        <v>0</v>
      </c>
      <c r="O166" s="330">
        <v>0</v>
      </c>
      <c r="P166" s="330">
        <v>0</v>
      </c>
      <c r="Q166" s="330">
        <v>0</v>
      </c>
      <c r="R166" s="330">
        <v>0</v>
      </c>
      <c r="S166" s="330">
        <v>0</v>
      </c>
      <c r="T166" s="330">
        <v>0</v>
      </c>
      <c r="U166" s="330">
        <v>0</v>
      </c>
      <c r="V166" s="330">
        <v>0</v>
      </c>
      <c r="W166" s="330">
        <v>0</v>
      </c>
      <c r="X166" s="330">
        <v>0</v>
      </c>
      <c r="Y166" s="432">
        <v>0</v>
      </c>
      <c r="Z166" s="432">
        <v>0</v>
      </c>
      <c r="AA166" s="432">
        <v>0</v>
      </c>
      <c r="AB166" s="432">
        <v>0</v>
      </c>
      <c r="AC166" s="432">
        <v>0</v>
      </c>
      <c r="AD166" s="432">
        <v>0</v>
      </c>
      <c r="AE166" s="432">
        <v>0</v>
      </c>
      <c r="AF166" s="432">
        <v>0</v>
      </c>
      <c r="AG166" s="432">
        <v>0</v>
      </c>
      <c r="AH166" s="432">
        <v>0</v>
      </c>
      <c r="AI166" s="432">
        <v>0</v>
      </c>
      <c r="AJ166" s="432">
        <v>0</v>
      </c>
      <c r="AK166" s="432">
        <v>0</v>
      </c>
      <c r="AL166" s="432">
        <v>0</v>
      </c>
      <c r="AM166" s="432">
        <v>0</v>
      </c>
      <c r="AN166" s="432">
        <v>0</v>
      </c>
      <c r="AO166" s="432">
        <v>0</v>
      </c>
      <c r="AP166" s="432">
        <v>0</v>
      </c>
      <c r="AQ166" s="432">
        <v>0</v>
      </c>
      <c r="AR166" s="432">
        <v>0</v>
      </c>
      <c r="AS166" s="432">
        <v>0</v>
      </c>
    </row>
    <row r="167" spans="1:45" outlineLevel="1" x14ac:dyDescent="0.3">
      <c r="A167" s="221" t="s">
        <v>603</v>
      </c>
      <c r="B167" s="221" t="s">
        <v>780</v>
      </c>
      <c r="C167" s="221">
        <v>86840</v>
      </c>
      <c r="D167" s="221" t="s">
        <v>753</v>
      </c>
      <c r="E167" s="221" t="s">
        <v>416</v>
      </c>
      <c r="F167" s="328" t="s">
        <v>781</v>
      </c>
      <c r="G167" s="328" t="s">
        <v>782</v>
      </c>
      <c r="H167" s="598"/>
      <c r="I167" s="395">
        <v>5071.320000000007</v>
      </c>
      <c r="J167" s="395">
        <v>0</v>
      </c>
      <c r="K167" s="395">
        <v>5071.320000000007</v>
      </c>
      <c r="L167" s="330">
        <v>0</v>
      </c>
      <c r="M167" s="330">
        <v>0</v>
      </c>
      <c r="N167" s="330">
        <v>0</v>
      </c>
      <c r="O167" s="330">
        <v>0</v>
      </c>
      <c r="P167" s="330">
        <v>41248</v>
      </c>
      <c r="Q167" s="330">
        <v>0</v>
      </c>
      <c r="R167" s="330">
        <v>0</v>
      </c>
      <c r="S167" s="330">
        <v>0</v>
      </c>
      <c r="T167" s="330">
        <v>0</v>
      </c>
      <c r="U167" s="330">
        <v>0</v>
      </c>
      <c r="V167" s="330">
        <v>0</v>
      </c>
      <c r="W167" s="330">
        <v>0</v>
      </c>
      <c r="X167" s="330">
        <v>0</v>
      </c>
      <c r="Y167" s="432">
        <v>0</v>
      </c>
      <c r="Z167" s="432">
        <v>0</v>
      </c>
      <c r="AA167" s="432">
        <v>0</v>
      </c>
      <c r="AB167" s="432">
        <v>0</v>
      </c>
      <c r="AC167" s="432">
        <v>0</v>
      </c>
      <c r="AD167" s="432">
        <v>0</v>
      </c>
      <c r="AE167" s="432">
        <v>0</v>
      </c>
      <c r="AF167" s="432">
        <v>0</v>
      </c>
      <c r="AG167" s="432">
        <v>0</v>
      </c>
      <c r="AH167" s="432">
        <v>-37966.720000000001</v>
      </c>
      <c r="AI167" s="432">
        <v>0</v>
      </c>
      <c r="AJ167" s="432">
        <v>0</v>
      </c>
      <c r="AK167" s="432">
        <v>0</v>
      </c>
      <c r="AL167" s="432">
        <v>0</v>
      </c>
      <c r="AM167" s="432">
        <v>0</v>
      </c>
      <c r="AN167" s="432">
        <v>0</v>
      </c>
      <c r="AO167" s="432">
        <v>0</v>
      </c>
      <c r="AP167" s="432">
        <v>0</v>
      </c>
      <c r="AQ167" s="432">
        <v>0</v>
      </c>
      <c r="AR167" s="432">
        <v>0</v>
      </c>
      <c r="AS167" s="432">
        <v>0</v>
      </c>
    </row>
    <row r="168" spans="1:45" outlineLevel="1" x14ac:dyDescent="0.3">
      <c r="A168" s="221" t="s">
        <v>603</v>
      </c>
      <c r="B168" s="221" t="s">
        <v>783</v>
      </c>
      <c r="C168" s="221">
        <v>87240</v>
      </c>
      <c r="D168" s="221" t="s">
        <v>753</v>
      </c>
      <c r="E168" s="221" t="s">
        <v>416</v>
      </c>
      <c r="F168" s="328" t="s">
        <v>784</v>
      </c>
      <c r="G168" s="328" t="s">
        <v>785</v>
      </c>
      <c r="H168" s="598"/>
      <c r="I168" s="395">
        <v>57750</v>
      </c>
      <c r="J168" s="395">
        <v>0</v>
      </c>
      <c r="K168" s="395">
        <v>57750</v>
      </c>
      <c r="L168" s="330">
        <v>0</v>
      </c>
      <c r="M168" s="330">
        <v>63000</v>
      </c>
      <c r="N168" s="330">
        <v>0</v>
      </c>
      <c r="O168" s="330">
        <v>0</v>
      </c>
      <c r="P168" s="330">
        <v>0</v>
      </c>
      <c r="Q168" s="330">
        <v>0</v>
      </c>
      <c r="R168" s="330">
        <v>0</v>
      </c>
      <c r="S168" s="330">
        <v>0</v>
      </c>
      <c r="T168" s="330">
        <v>0</v>
      </c>
      <c r="U168" s="330">
        <v>0</v>
      </c>
      <c r="V168" s="330">
        <v>0</v>
      </c>
      <c r="W168" s="330">
        <v>0</v>
      </c>
      <c r="X168" s="330">
        <v>0</v>
      </c>
      <c r="Y168" s="432">
        <v>0</v>
      </c>
      <c r="Z168" s="432">
        <v>0</v>
      </c>
      <c r="AA168" s="432">
        <v>0</v>
      </c>
      <c r="AB168" s="432">
        <v>0</v>
      </c>
      <c r="AC168" s="432">
        <v>0</v>
      </c>
      <c r="AD168" s="432">
        <v>0</v>
      </c>
      <c r="AE168" s="432">
        <v>-7350</v>
      </c>
      <c r="AF168" s="432">
        <v>0</v>
      </c>
      <c r="AG168" s="432">
        <v>0</v>
      </c>
      <c r="AH168" s="432">
        <v>0</v>
      </c>
      <c r="AI168" s="432">
        <v>0</v>
      </c>
      <c r="AJ168" s="432">
        <v>0</v>
      </c>
      <c r="AK168" s="432">
        <v>0</v>
      </c>
      <c r="AL168" s="432">
        <v>0</v>
      </c>
      <c r="AM168" s="432">
        <v>0</v>
      </c>
      <c r="AN168" s="432">
        <v>0</v>
      </c>
      <c r="AO168" s="432">
        <v>0</v>
      </c>
      <c r="AP168" s="432">
        <v>0</v>
      </c>
      <c r="AQ168" s="432">
        <v>0</v>
      </c>
      <c r="AR168" s="432">
        <v>0</v>
      </c>
      <c r="AS168" s="432">
        <v>0</v>
      </c>
    </row>
    <row r="169" spans="1:45" outlineLevel="1" x14ac:dyDescent="0.3">
      <c r="A169" s="221" t="s">
        <v>603</v>
      </c>
      <c r="B169" s="221" t="s">
        <v>786</v>
      </c>
      <c r="C169" s="221">
        <v>87640</v>
      </c>
      <c r="D169" s="221" t="s">
        <v>753</v>
      </c>
      <c r="E169" s="221" t="s">
        <v>416</v>
      </c>
      <c r="F169" s="328" t="s">
        <v>787</v>
      </c>
      <c r="G169" s="328" t="s">
        <v>788</v>
      </c>
      <c r="H169" s="598"/>
      <c r="I169" s="395">
        <v>0</v>
      </c>
      <c r="J169" s="395">
        <v>0</v>
      </c>
      <c r="K169" s="395">
        <v>0</v>
      </c>
      <c r="L169" s="330">
        <v>0</v>
      </c>
      <c r="M169" s="330">
        <v>0</v>
      </c>
      <c r="N169" s="330">
        <v>0</v>
      </c>
      <c r="O169" s="330">
        <v>0</v>
      </c>
      <c r="P169" s="330">
        <v>0</v>
      </c>
      <c r="Q169" s="330">
        <v>0</v>
      </c>
      <c r="R169" s="330">
        <v>0</v>
      </c>
      <c r="S169" s="330">
        <v>0</v>
      </c>
      <c r="T169" s="330">
        <v>0</v>
      </c>
      <c r="U169" s="330">
        <v>0</v>
      </c>
      <c r="V169" s="330">
        <v>0</v>
      </c>
      <c r="W169" s="330">
        <v>0</v>
      </c>
      <c r="X169" s="330">
        <v>0</v>
      </c>
      <c r="Y169" s="432">
        <v>0</v>
      </c>
      <c r="Z169" s="432">
        <v>0</v>
      </c>
      <c r="AA169" s="432">
        <v>0</v>
      </c>
      <c r="AB169" s="432">
        <v>0</v>
      </c>
      <c r="AC169" s="432">
        <v>0</v>
      </c>
      <c r="AD169" s="432">
        <v>0</v>
      </c>
      <c r="AE169" s="432">
        <v>0</v>
      </c>
      <c r="AF169" s="432">
        <v>0</v>
      </c>
      <c r="AG169" s="432">
        <v>0</v>
      </c>
      <c r="AH169" s="432">
        <v>0</v>
      </c>
      <c r="AI169" s="432">
        <v>0</v>
      </c>
      <c r="AJ169" s="432">
        <v>0</v>
      </c>
      <c r="AK169" s="432">
        <v>0</v>
      </c>
      <c r="AL169" s="432">
        <v>0</v>
      </c>
      <c r="AM169" s="432">
        <v>0</v>
      </c>
      <c r="AN169" s="432">
        <v>0</v>
      </c>
      <c r="AO169" s="432">
        <v>0</v>
      </c>
      <c r="AP169" s="432">
        <v>0</v>
      </c>
      <c r="AQ169" s="432">
        <v>0</v>
      </c>
      <c r="AR169" s="432">
        <v>0</v>
      </c>
      <c r="AS169" s="432">
        <v>0</v>
      </c>
    </row>
    <row r="170" spans="1:45" outlineLevel="1" x14ac:dyDescent="0.3">
      <c r="A170" s="221" t="s">
        <v>603</v>
      </c>
      <c r="B170" s="221" t="s">
        <v>789</v>
      </c>
      <c r="C170" s="221">
        <v>88040</v>
      </c>
      <c r="D170" s="221" t="s">
        <v>753</v>
      </c>
      <c r="E170" s="221" t="s">
        <v>416</v>
      </c>
      <c r="F170" s="328" t="s">
        <v>790</v>
      </c>
      <c r="G170" s="328" t="s">
        <v>791</v>
      </c>
      <c r="H170" s="598"/>
      <c r="I170" s="395">
        <v>209912.87</v>
      </c>
      <c r="J170" s="395">
        <v>0</v>
      </c>
      <c r="K170" s="395">
        <v>209912.87</v>
      </c>
      <c r="L170" s="330">
        <v>0</v>
      </c>
      <c r="M170" s="330">
        <v>378900</v>
      </c>
      <c r="N170" s="330">
        <v>18850.07</v>
      </c>
      <c r="O170" s="330">
        <v>0</v>
      </c>
      <c r="P170" s="330">
        <v>314016.38</v>
      </c>
      <c r="Q170" s="330">
        <v>0</v>
      </c>
      <c r="R170" s="330">
        <v>0</v>
      </c>
      <c r="S170" s="330">
        <v>0</v>
      </c>
      <c r="T170" s="330">
        <v>0</v>
      </c>
      <c r="U170" s="330">
        <v>0</v>
      </c>
      <c r="V170" s="330">
        <v>0</v>
      </c>
      <c r="W170" s="330">
        <v>0</v>
      </c>
      <c r="X170" s="330">
        <v>0</v>
      </c>
      <c r="Y170" s="432">
        <v>0</v>
      </c>
      <c r="Z170" s="432">
        <v>0</v>
      </c>
      <c r="AA170" s="432">
        <v>0</v>
      </c>
      <c r="AB170" s="432">
        <v>0</v>
      </c>
      <c r="AC170" s="432">
        <v>0</v>
      </c>
      <c r="AD170" s="432">
        <v>0</v>
      </c>
      <c r="AE170" s="432">
        <v>-217872</v>
      </c>
      <c r="AF170" s="432">
        <v>-18850.04</v>
      </c>
      <c r="AG170" s="432">
        <v>0</v>
      </c>
      <c r="AH170" s="432">
        <v>-279823.53999999998</v>
      </c>
      <c r="AI170" s="432">
        <v>0</v>
      </c>
      <c r="AJ170" s="432">
        <v>0</v>
      </c>
      <c r="AK170" s="432">
        <v>0</v>
      </c>
      <c r="AL170" s="432">
        <v>0</v>
      </c>
      <c r="AM170" s="432">
        <v>0</v>
      </c>
      <c r="AN170" s="432">
        <v>0</v>
      </c>
      <c r="AO170" s="432">
        <v>0</v>
      </c>
      <c r="AP170" s="432">
        <v>0</v>
      </c>
      <c r="AQ170" s="432">
        <v>0</v>
      </c>
      <c r="AR170" s="432">
        <v>0</v>
      </c>
      <c r="AS170" s="432">
        <v>0</v>
      </c>
    </row>
    <row r="171" spans="1:45" outlineLevel="1" x14ac:dyDescent="0.3">
      <c r="A171" s="221" t="s">
        <v>603</v>
      </c>
      <c r="B171" s="221" t="s">
        <v>792</v>
      </c>
      <c r="C171" s="221">
        <v>88440</v>
      </c>
      <c r="D171" s="221" t="s">
        <v>753</v>
      </c>
      <c r="E171" s="221" t="s">
        <v>416</v>
      </c>
      <c r="F171" s="328" t="s">
        <v>793</v>
      </c>
      <c r="G171" s="328" t="s">
        <v>794</v>
      </c>
      <c r="H171" s="598"/>
      <c r="I171" s="395">
        <v>24954.14</v>
      </c>
      <c r="J171" s="395">
        <v>0</v>
      </c>
      <c r="K171" s="395">
        <v>24954.14</v>
      </c>
      <c r="L171" s="330">
        <v>0</v>
      </c>
      <c r="M171" s="330">
        <v>0</v>
      </c>
      <c r="N171" s="330">
        <v>0</v>
      </c>
      <c r="O171" s="330">
        <v>0</v>
      </c>
      <c r="P171" s="330">
        <v>76471.48</v>
      </c>
      <c r="Q171" s="330">
        <v>0</v>
      </c>
      <c r="R171" s="330">
        <v>0</v>
      </c>
      <c r="S171" s="330">
        <v>0</v>
      </c>
      <c r="T171" s="330">
        <v>0</v>
      </c>
      <c r="U171" s="330">
        <v>0</v>
      </c>
      <c r="V171" s="330">
        <v>0</v>
      </c>
      <c r="W171" s="330">
        <v>0</v>
      </c>
      <c r="X171" s="330">
        <v>0</v>
      </c>
      <c r="Y171" s="432">
        <v>0</v>
      </c>
      <c r="Z171" s="432">
        <v>0</v>
      </c>
      <c r="AA171" s="432">
        <v>0</v>
      </c>
      <c r="AB171" s="432">
        <v>0</v>
      </c>
      <c r="AC171" s="432">
        <v>0</v>
      </c>
      <c r="AD171" s="432">
        <v>0</v>
      </c>
      <c r="AE171" s="432">
        <v>0</v>
      </c>
      <c r="AF171" s="432">
        <v>0</v>
      </c>
      <c r="AG171" s="432">
        <v>0</v>
      </c>
      <c r="AH171" s="432">
        <v>-54163.040000000001</v>
      </c>
      <c r="AI171" s="432">
        <v>0</v>
      </c>
      <c r="AJ171" s="432">
        <v>0</v>
      </c>
      <c r="AK171" s="432">
        <v>0</v>
      </c>
      <c r="AL171" s="432">
        <v>0</v>
      </c>
      <c r="AM171" s="432">
        <v>0</v>
      </c>
      <c r="AN171" s="432">
        <v>0</v>
      </c>
      <c r="AO171" s="432">
        <v>0</v>
      </c>
      <c r="AP171" s="432">
        <v>0</v>
      </c>
      <c r="AQ171" s="432">
        <v>0</v>
      </c>
      <c r="AR171" s="432">
        <v>0</v>
      </c>
      <c r="AS171" s="432">
        <v>0</v>
      </c>
    </row>
    <row r="172" spans="1:45" outlineLevel="1" x14ac:dyDescent="0.3">
      <c r="A172" s="221" t="s">
        <v>603</v>
      </c>
      <c r="B172" s="221" t="s">
        <v>795</v>
      </c>
      <c r="C172" s="221">
        <v>88640</v>
      </c>
      <c r="D172" s="221" t="s">
        <v>753</v>
      </c>
      <c r="E172" s="221" t="s">
        <v>416</v>
      </c>
      <c r="F172" s="328" t="s">
        <v>796</v>
      </c>
      <c r="G172" s="328" t="s">
        <v>797</v>
      </c>
      <c r="H172" s="598"/>
      <c r="I172" s="395">
        <v>0</v>
      </c>
      <c r="J172" s="395">
        <v>0</v>
      </c>
      <c r="K172" s="395">
        <v>0</v>
      </c>
      <c r="L172" s="330">
        <v>0</v>
      </c>
      <c r="M172" s="330">
        <v>0</v>
      </c>
      <c r="N172" s="330">
        <v>0</v>
      </c>
      <c r="O172" s="330">
        <v>0</v>
      </c>
      <c r="P172" s="330">
        <v>40641</v>
      </c>
      <c r="Q172" s="330">
        <v>0</v>
      </c>
      <c r="R172" s="330">
        <v>0</v>
      </c>
      <c r="S172" s="330">
        <v>0</v>
      </c>
      <c r="T172" s="330">
        <v>0</v>
      </c>
      <c r="U172" s="330">
        <v>0</v>
      </c>
      <c r="V172" s="330">
        <v>0</v>
      </c>
      <c r="W172" s="330">
        <v>0</v>
      </c>
      <c r="X172" s="330">
        <v>0</v>
      </c>
      <c r="Y172" s="432">
        <v>0</v>
      </c>
      <c r="Z172" s="432">
        <v>0</v>
      </c>
      <c r="AA172" s="432">
        <v>0</v>
      </c>
      <c r="AB172" s="432">
        <v>36055.230000000003</v>
      </c>
      <c r="AC172" s="432">
        <v>0</v>
      </c>
      <c r="AD172" s="432">
        <v>0</v>
      </c>
      <c r="AE172" s="432">
        <v>0</v>
      </c>
      <c r="AF172" s="432">
        <v>0</v>
      </c>
      <c r="AG172" s="432">
        <v>0</v>
      </c>
      <c r="AH172" s="432">
        <v>-40641</v>
      </c>
      <c r="AI172" s="432">
        <v>0</v>
      </c>
      <c r="AJ172" s="432">
        <v>0</v>
      </c>
      <c r="AK172" s="432">
        <v>0</v>
      </c>
      <c r="AL172" s="432">
        <v>0</v>
      </c>
      <c r="AM172" s="432">
        <v>0</v>
      </c>
      <c r="AN172" s="432">
        <v>0</v>
      </c>
      <c r="AO172" s="432">
        <v>0</v>
      </c>
      <c r="AP172" s="432">
        <v>-15467.02</v>
      </c>
      <c r="AQ172" s="432">
        <v>0</v>
      </c>
      <c r="AR172" s="432">
        <v>0</v>
      </c>
      <c r="AS172" s="432">
        <v>0</v>
      </c>
    </row>
    <row r="173" spans="1:45" outlineLevel="1" x14ac:dyDescent="0.3">
      <c r="A173" s="221" t="s">
        <v>603</v>
      </c>
      <c r="B173" s="221" t="s">
        <v>798</v>
      </c>
      <c r="C173" s="221">
        <v>88840</v>
      </c>
      <c r="D173" s="221" t="s">
        <v>753</v>
      </c>
      <c r="E173" s="221" t="s">
        <v>416</v>
      </c>
      <c r="F173" s="328" t="s">
        <v>799</v>
      </c>
      <c r="G173" s="328" t="s">
        <v>800</v>
      </c>
      <c r="H173" s="598"/>
      <c r="I173" s="395">
        <v>214130.51000000004</v>
      </c>
      <c r="J173" s="395">
        <v>0</v>
      </c>
      <c r="K173" s="395">
        <v>214130.51000000004</v>
      </c>
      <c r="L173" s="330">
        <v>0</v>
      </c>
      <c r="M173" s="330">
        <v>356883.95</v>
      </c>
      <c r="N173" s="330">
        <v>42168.11</v>
      </c>
      <c r="O173" s="330">
        <v>0</v>
      </c>
      <c r="P173" s="330">
        <v>25595</v>
      </c>
      <c r="Q173" s="330">
        <v>0</v>
      </c>
      <c r="R173" s="330">
        <v>0</v>
      </c>
      <c r="S173" s="330">
        <v>0</v>
      </c>
      <c r="T173" s="330">
        <v>0</v>
      </c>
      <c r="U173" s="330">
        <v>0</v>
      </c>
      <c r="V173" s="330">
        <v>0</v>
      </c>
      <c r="W173" s="330">
        <v>0</v>
      </c>
      <c r="X173" s="330">
        <v>0</v>
      </c>
      <c r="Y173" s="432">
        <v>0</v>
      </c>
      <c r="Z173" s="432">
        <v>0</v>
      </c>
      <c r="AA173" s="432">
        <v>0</v>
      </c>
      <c r="AB173" s="432">
        <v>0</v>
      </c>
      <c r="AC173" s="432">
        <v>0</v>
      </c>
      <c r="AD173" s="432">
        <v>0</v>
      </c>
      <c r="AE173" s="432">
        <v>-151675.53</v>
      </c>
      <c r="AF173" s="432">
        <v>-42168.11</v>
      </c>
      <c r="AG173" s="432">
        <v>0</v>
      </c>
      <c r="AH173" s="432">
        <v>-25595</v>
      </c>
      <c r="AI173" s="432">
        <v>0</v>
      </c>
      <c r="AJ173" s="432">
        <v>0</v>
      </c>
      <c r="AK173" s="432">
        <v>0</v>
      </c>
      <c r="AL173" s="432">
        <v>0</v>
      </c>
      <c r="AM173" s="432">
        <v>0</v>
      </c>
      <c r="AN173" s="432">
        <v>0</v>
      </c>
      <c r="AO173" s="432">
        <v>0</v>
      </c>
      <c r="AP173" s="432">
        <v>0</v>
      </c>
      <c r="AQ173" s="432">
        <v>0</v>
      </c>
      <c r="AR173" s="432">
        <v>0</v>
      </c>
      <c r="AS173" s="432">
        <v>0</v>
      </c>
    </row>
    <row r="174" spans="1:45" s="325" customFormat="1" x14ac:dyDescent="0.3">
      <c r="A174" s="221" t="s">
        <v>603</v>
      </c>
      <c r="B174" s="221" t="s">
        <v>801</v>
      </c>
      <c r="C174" s="221" t="s">
        <v>802</v>
      </c>
      <c r="D174" s="221" t="s">
        <v>753</v>
      </c>
      <c r="E174" s="221" t="s">
        <v>416</v>
      </c>
      <c r="F174" s="325" t="s">
        <v>803</v>
      </c>
      <c r="G174" s="325" t="s">
        <v>804</v>
      </c>
      <c r="H174" s="416"/>
      <c r="I174" s="324">
        <v>0</v>
      </c>
      <c r="J174" s="431">
        <v>0</v>
      </c>
      <c r="K174" s="324">
        <v>0</v>
      </c>
      <c r="L174" s="330">
        <v>0</v>
      </c>
      <c r="M174" s="330">
        <v>0</v>
      </c>
      <c r="N174" s="330">
        <v>0</v>
      </c>
      <c r="O174" s="330">
        <v>0</v>
      </c>
      <c r="P174" s="330">
        <v>0</v>
      </c>
      <c r="Q174" s="330">
        <v>0</v>
      </c>
      <c r="R174" s="330">
        <v>0</v>
      </c>
      <c r="S174" s="330">
        <v>0</v>
      </c>
      <c r="T174" s="330">
        <v>0</v>
      </c>
      <c r="U174" s="330">
        <v>0</v>
      </c>
      <c r="V174" s="330">
        <v>0</v>
      </c>
      <c r="W174" s="330">
        <v>0</v>
      </c>
      <c r="X174" s="330">
        <v>0</v>
      </c>
      <c r="Y174" s="432">
        <v>0</v>
      </c>
      <c r="Z174" s="432">
        <v>0</v>
      </c>
      <c r="AA174" s="432">
        <v>0</v>
      </c>
      <c r="AB174" s="432">
        <v>0</v>
      </c>
      <c r="AC174" s="432">
        <v>0</v>
      </c>
      <c r="AD174" s="432">
        <v>0</v>
      </c>
      <c r="AE174" s="432">
        <v>0</v>
      </c>
      <c r="AF174" s="432">
        <v>0</v>
      </c>
      <c r="AG174" s="432">
        <v>0</v>
      </c>
      <c r="AH174" s="432">
        <v>0</v>
      </c>
      <c r="AI174" s="432">
        <v>0</v>
      </c>
      <c r="AJ174" s="432">
        <v>0</v>
      </c>
      <c r="AK174" s="432">
        <v>0</v>
      </c>
      <c r="AL174" s="432">
        <v>0</v>
      </c>
      <c r="AM174" s="432">
        <v>0</v>
      </c>
      <c r="AN174" s="432">
        <v>0</v>
      </c>
      <c r="AO174" s="432">
        <v>0</v>
      </c>
      <c r="AP174" s="432">
        <v>0</v>
      </c>
      <c r="AQ174" s="432">
        <v>0</v>
      </c>
      <c r="AR174" s="432">
        <v>0</v>
      </c>
      <c r="AS174" s="432">
        <v>0</v>
      </c>
    </row>
    <row r="175" spans="1:45" x14ac:dyDescent="0.3">
      <c r="A175" s="368"/>
      <c r="B175" s="369"/>
      <c r="C175" s="382" t="s">
        <v>805</v>
      </c>
      <c r="D175" s="383" t="s">
        <v>621</v>
      </c>
      <c r="E175" s="383"/>
      <c r="F175" s="384" t="s">
        <v>806</v>
      </c>
      <c r="G175" s="384"/>
      <c r="H175" s="413"/>
      <c r="I175" s="385">
        <v>5832734761.6400013</v>
      </c>
      <c r="J175" s="386">
        <v>2069815464.1399999</v>
      </c>
      <c r="K175" s="386">
        <v>3762919297.5</v>
      </c>
      <c r="L175" s="387">
        <v>497104.4</v>
      </c>
      <c r="M175" s="387">
        <v>8092147.8900000006</v>
      </c>
      <c r="N175" s="387">
        <v>386024.87</v>
      </c>
      <c r="O175" s="387">
        <v>0</v>
      </c>
      <c r="P175" s="387">
        <v>2553233.5900000003</v>
      </c>
      <c r="Q175" s="387">
        <v>0</v>
      </c>
      <c r="R175" s="387">
        <v>0</v>
      </c>
      <c r="S175" s="387">
        <v>0</v>
      </c>
      <c r="T175" s="387">
        <v>0</v>
      </c>
      <c r="U175" s="387">
        <v>0</v>
      </c>
      <c r="V175" s="387">
        <v>0</v>
      </c>
      <c r="W175" s="387">
        <v>0</v>
      </c>
      <c r="X175" s="387">
        <v>0</v>
      </c>
      <c r="Y175" s="387">
        <v>0</v>
      </c>
      <c r="Z175" s="387">
        <v>0</v>
      </c>
      <c r="AA175" s="387">
        <v>0</v>
      </c>
      <c r="AB175" s="387">
        <v>36055.230000000003</v>
      </c>
      <c r="AC175" s="387">
        <v>0</v>
      </c>
      <c r="AD175" s="387">
        <v>186510.6</v>
      </c>
      <c r="AE175" s="387">
        <v>-2624894.69</v>
      </c>
      <c r="AF175" s="387">
        <v>-340224.56</v>
      </c>
      <c r="AG175" s="387">
        <v>0</v>
      </c>
      <c r="AH175" s="387">
        <v>-2012739.8800000001</v>
      </c>
      <c r="AI175" s="387">
        <v>0</v>
      </c>
      <c r="AJ175" s="387">
        <v>0</v>
      </c>
      <c r="AK175" s="387">
        <v>0</v>
      </c>
      <c r="AL175" s="387">
        <v>0</v>
      </c>
      <c r="AM175" s="387">
        <v>0</v>
      </c>
      <c r="AN175" s="387">
        <v>0</v>
      </c>
      <c r="AO175" s="387">
        <v>0</v>
      </c>
      <c r="AP175" s="387">
        <v>-15467.02</v>
      </c>
      <c r="AQ175" s="387">
        <v>-72707.520000000004</v>
      </c>
      <c r="AR175" s="387">
        <v>0</v>
      </c>
      <c r="AS175" s="387">
        <v>0</v>
      </c>
    </row>
    <row r="176" spans="1:45" s="367" customFormat="1" x14ac:dyDescent="0.3">
      <c r="A176" s="391"/>
      <c r="B176" s="392" t="s">
        <v>621</v>
      </c>
      <c r="C176" s="392"/>
      <c r="D176" s="392"/>
      <c r="E176" s="392" t="s">
        <v>603</v>
      </c>
      <c r="G176" s="389" t="s">
        <v>616</v>
      </c>
      <c r="H176" s="417"/>
      <c r="I176" s="395">
        <v>5841569055.3000002</v>
      </c>
      <c r="J176" s="395">
        <v>2071435529.1000001</v>
      </c>
      <c r="K176" s="395">
        <v>3770133526.2000003</v>
      </c>
      <c r="L176" s="330">
        <v>497104.39999997616</v>
      </c>
      <c r="M176" s="330">
        <v>8389147.8899998665</v>
      </c>
      <c r="N176" s="330">
        <v>386024.87000000477</v>
      </c>
      <c r="O176" s="330">
        <v>0</v>
      </c>
      <c r="P176" s="330">
        <v>2256233.5899999142</v>
      </c>
      <c r="Q176" s="330">
        <v>0</v>
      </c>
      <c r="R176" s="330">
        <v>0</v>
      </c>
      <c r="S176" s="330">
        <v>0</v>
      </c>
      <c r="T176" s="330">
        <v>0</v>
      </c>
      <c r="U176" s="330">
        <v>0</v>
      </c>
      <c r="V176" s="330">
        <v>0</v>
      </c>
      <c r="W176" s="330">
        <v>0</v>
      </c>
      <c r="X176" s="330">
        <v>0</v>
      </c>
      <c r="Y176" s="330">
        <v>0</v>
      </c>
      <c r="Z176" s="330">
        <v>0</v>
      </c>
      <c r="AA176" s="330">
        <v>0</v>
      </c>
      <c r="AB176" s="330">
        <v>36055.229999996722</v>
      </c>
      <c r="AC176" s="330">
        <v>0</v>
      </c>
      <c r="AD176" s="330">
        <v>186510.60000000149</v>
      </c>
      <c r="AE176" s="330">
        <v>-2624894.6900000572</v>
      </c>
      <c r="AF176" s="330">
        <v>-340224.55999994278</v>
      </c>
      <c r="AG176" s="330">
        <v>0</v>
      </c>
      <c r="AH176" s="330">
        <v>-2012739.8799999952</v>
      </c>
      <c r="AI176" s="330">
        <v>0</v>
      </c>
      <c r="AJ176" s="330">
        <v>0</v>
      </c>
      <c r="AK176" s="330">
        <v>0</v>
      </c>
      <c r="AL176" s="330">
        <v>0</v>
      </c>
      <c r="AM176" s="330">
        <v>0</v>
      </c>
      <c r="AN176" s="330">
        <v>0</v>
      </c>
      <c r="AO176" s="330">
        <v>0</v>
      </c>
      <c r="AP176" s="330">
        <v>-15467.019999999553</v>
      </c>
      <c r="AQ176" s="330">
        <v>-72707.519999999553</v>
      </c>
      <c r="AR176" s="330">
        <v>0</v>
      </c>
      <c r="AS176" s="569">
        <v>0</v>
      </c>
    </row>
    <row r="177" spans="1:45" s="325" customFormat="1" x14ac:dyDescent="0.3">
      <c r="A177" s="370"/>
      <c r="C177" s="396"/>
      <c r="D177" s="396"/>
      <c r="E177" s="396"/>
      <c r="F177" s="397"/>
      <c r="G177" s="372" t="s">
        <v>807</v>
      </c>
      <c r="H177" s="418"/>
      <c r="I177" s="405">
        <v>-8834293.6599988937</v>
      </c>
      <c r="J177" s="398">
        <v>-1620064.9600002766</v>
      </c>
      <c r="K177" s="398">
        <v>-7214228.7000002861</v>
      </c>
      <c r="L177" s="398">
        <v>2.3865140974521637E-8</v>
      </c>
      <c r="M177" s="398">
        <v>-296999.99999986589</v>
      </c>
      <c r="N177" s="398">
        <v>-4.7730281949043274E-9</v>
      </c>
      <c r="O177" s="398">
        <v>0</v>
      </c>
      <c r="P177" s="398">
        <v>297000.00000008615</v>
      </c>
      <c r="Q177" s="398">
        <v>0</v>
      </c>
      <c r="R177" s="398">
        <v>0</v>
      </c>
      <c r="S177" s="398">
        <v>0</v>
      </c>
      <c r="T177" s="398">
        <v>0</v>
      </c>
      <c r="U177" s="398">
        <v>0</v>
      </c>
      <c r="V177" s="398">
        <v>0</v>
      </c>
      <c r="W177" s="398">
        <v>0</v>
      </c>
      <c r="X177" s="398">
        <v>0</v>
      </c>
      <c r="Y177" s="398">
        <v>0</v>
      </c>
      <c r="Z177" s="398">
        <v>0</v>
      </c>
      <c r="AA177" s="398">
        <v>0</v>
      </c>
      <c r="AB177" s="398">
        <v>3.2814568839967251E-9</v>
      </c>
      <c r="AC177" s="398">
        <v>0</v>
      </c>
      <c r="AD177" s="398">
        <v>-1.4842953532934189E-9</v>
      </c>
      <c r="AE177" s="398">
        <v>5.7276338338851929E-8</v>
      </c>
      <c r="AF177" s="398">
        <v>-5.7218130677938461E-8</v>
      </c>
      <c r="AG177" s="398">
        <v>0</v>
      </c>
      <c r="AH177" s="398">
        <v>-4.8894435167312622E-9</v>
      </c>
      <c r="AI177" s="398">
        <v>0</v>
      </c>
      <c r="AJ177" s="398">
        <v>0</v>
      </c>
      <c r="AK177" s="398">
        <v>0</v>
      </c>
      <c r="AL177" s="398">
        <v>0</v>
      </c>
      <c r="AM177" s="398">
        <v>0</v>
      </c>
      <c r="AN177" s="398">
        <v>0</v>
      </c>
      <c r="AO177" s="398">
        <v>0</v>
      </c>
      <c r="AP177" s="398">
        <v>-4.4747139327228069E-10</v>
      </c>
      <c r="AQ177" s="398">
        <v>-4.5110937207937241E-10</v>
      </c>
      <c r="AR177" s="398">
        <v>0</v>
      </c>
      <c r="AS177" s="399">
        <v>0</v>
      </c>
    </row>
    <row r="178" spans="1:45" x14ac:dyDescent="0.3">
      <c r="A178" s="374"/>
      <c r="F178" s="406"/>
      <c r="G178" s="407" t="s">
        <v>808</v>
      </c>
      <c r="H178" s="419"/>
      <c r="I178" s="408">
        <v>4709247000</v>
      </c>
      <c r="J178" s="408">
        <v>1106302000</v>
      </c>
      <c r="K178" s="408">
        <v>3602945000</v>
      </c>
      <c r="L178" s="326"/>
      <c r="AS178" s="375"/>
    </row>
    <row r="179" spans="1:45" s="325" customFormat="1" x14ac:dyDescent="0.3">
      <c r="A179" s="376"/>
      <c r="B179" s="377"/>
      <c r="C179" s="377"/>
      <c r="D179" s="377"/>
      <c r="E179" s="377"/>
      <c r="F179" s="377"/>
      <c r="G179" s="378" t="s">
        <v>809</v>
      </c>
      <c r="H179" s="420"/>
      <c r="I179" s="402">
        <v>-1123487761.6400013</v>
      </c>
      <c r="J179" s="402">
        <v>-963513464.13999987</v>
      </c>
      <c r="K179" s="402">
        <v>-159974297.5</v>
      </c>
      <c r="L179" s="380"/>
      <c r="M179" s="380"/>
      <c r="N179" s="380"/>
      <c r="O179" s="380"/>
      <c r="P179" s="380"/>
      <c r="Q179" s="380"/>
      <c r="R179" s="380"/>
      <c r="S179" s="380"/>
      <c r="T179" s="380"/>
      <c r="U179" s="380"/>
      <c r="V179" s="380"/>
      <c r="W179" s="380"/>
      <c r="X179" s="380"/>
      <c r="Y179" s="380"/>
      <c r="Z179" s="380"/>
      <c r="AA179" s="380"/>
      <c r="AB179" s="380"/>
      <c r="AC179" s="380"/>
      <c r="AD179" s="380"/>
      <c r="AE179" s="380"/>
      <c r="AF179" s="380"/>
      <c r="AG179" s="380"/>
      <c r="AH179" s="380"/>
      <c r="AI179" s="380"/>
      <c r="AJ179" s="380"/>
      <c r="AK179" s="380"/>
      <c r="AL179" s="380"/>
      <c r="AM179" s="380"/>
      <c r="AN179" s="380"/>
      <c r="AO179" s="380"/>
      <c r="AP179" s="380"/>
      <c r="AQ179" s="380"/>
      <c r="AR179" s="380"/>
      <c r="AS179" s="381"/>
    </row>
    <row r="180" spans="1:45" x14ac:dyDescent="0.3">
      <c r="G180" s="323"/>
      <c r="H180" s="598"/>
      <c r="I180" s="322"/>
      <c r="J180" s="322"/>
      <c r="K180" s="322"/>
      <c r="L180" s="181"/>
      <c r="AS180" s="181"/>
    </row>
    <row r="181" spans="1:45" x14ac:dyDescent="0.3">
      <c r="A181" s="221" t="s">
        <v>603</v>
      </c>
      <c r="B181" s="79" t="s">
        <v>810</v>
      </c>
      <c r="C181" s="222">
        <v>41500</v>
      </c>
      <c r="D181" s="222" t="s">
        <v>811</v>
      </c>
      <c r="E181" s="222" t="s">
        <v>416</v>
      </c>
      <c r="F181" s="328" t="s">
        <v>812</v>
      </c>
      <c r="G181" s="328" t="s">
        <v>813</v>
      </c>
      <c r="H181" s="598"/>
      <c r="I181" s="327">
        <v>1481827206.3399999</v>
      </c>
      <c r="J181" s="327">
        <v>96235879.819999993</v>
      </c>
      <c r="K181" s="327">
        <v>1385591326.52</v>
      </c>
      <c r="L181" s="330">
        <v>76266472.150000006</v>
      </c>
      <c r="M181" s="330">
        <v>1869202090.3100002</v>
      </c>
      <c r="N181" s="330">
        <v>105144232.08999997</v>
      </c>
      <c r="O181" s="330">
        <v>1800198</v>
      </c>
      <c r="P181" s="330">
        <v>458579032.44000012</v>
      </c>
      <c r="Q181" s="330">
        <v>21183964.779999997</v>
      </c>
      <c r="R181" s="330">
        <v>32780</v>
      </c>
      <c r="S181" s="330">
        <v>101000</v>
      </c>
      <c r="T181" s="330">
        <v>41082840.450000003</v>
      </c>
      <c r="U181" s="330">
        <v>0</v>
      </c>
      <c r="V181" s="330">
        <v>0</v>
      </c>
      <c r="W181" s="330">
        <v>0</v>
      </c>
      <c r="X181" s="330">
        <v>25259883.059999999</v>
      </c>
      <c r="Y181" s="330">
        <v>0</v>
      </c>
      <c r="Z181" s="330">
        <v>53708547.140000008</v>
      </c>
      <c r="AA181" s="330">
        <v>0</v>
      </c>
      <c r="AB181" s="330">
        <v>9394916.25</v>
      </c>
      <c r="AC181" s="330">
        <v>0</v>
      </c>
      <c r="AD181" s="330">
        <v>16994152.199999999</v>
      </c>
      <c r="AE181" s="330">
        <v>-661490108.55000007</v>
      </c>
      <c r="AF181" s="330">
        <v>-62975815.669999994</v>
      </c>
      <c r="AG181" s="330">
        <v>-562561.88</v>
      </c>
      <c r="AH181" s="330">
        <v>-347373092.01999992</v>
      </c>
      <c r="AI181" s="330">
        <v>-18927543.980000004</v>
      </c>
      <c r="AJ181" s="330">
        <v>-5558.96</v>
      </c>
      <c r="AK181" s="330">
        <v>-35634488.439999998</v>
      </c>
      <c r="AL181" s="330">
        <v>0</v>
      </c>
      <c r="AM181" s="330">
        <v>0</v>
      </c>
      <c r="AN181" s="330">
        <v>-17564084.75</v>
      </c>
      <c r="AO181" s="330">
        <v>0</v>
      </c>
      <c r="AP181" s="330">
        <v>-4500439.129999999</v>
      </c>
      <c r="AQ181" s="330">
        <v>-9321917.1100000031</v>
      </c>
      <c r="AR181" s="330">
        <v>0</v>
      </c>
      <c r="AS181" s="330">
        <v>0</v>
      </c>
    </row>
    <row r="182" spans="1:45" x14ac:dyDescent="0.3">
      <c r="A182" s="221" t="s">
        <v>603</v>
      </c>
      <c r="B182" s="79" t="s">
        <v>814</v>
      </c>
      <c r="C182" s="222">
        <v>55120</v>
      </c>
      <c r="D182" s="222" t="s">
        <v>811</v>
      </c>
      <c r="E182" s="222" t="s">
        <v>416</v>
      </c>
      <c r="F182" s="328" t="s">
        <v>639</v>
      </c>
      <c r="G182" s="328" t="s">
        <v>670</v>
      </c>
      <c r="H182" s="598"/>
      <c r="I182" s="327">
        <v>0</v>
      </c>
      <c r="J182" s="327">
        <v>0</v>
      </c>
      <c r="K182" s="327">
        <v>0</v>
      </c>
      <c r="L182" s="330">
        <v>0</v>
      </c>
      <c r="M182" s="330">
        <v>0</v>
      </c>
      <c r="N182" s="330">
        <v>0</v>
      </c>
      <c r="O182" s="330">
        <v>0</v>
      </c>
      <c r="P182" s="330">
        <v>0</v>
      </c>
      <c r="Q182" s="330">
        <v>0</v>
      </c>
      <c r="R182" s="330">
        <v>0</v>
      </c>
      <c r="S182" s="330">
        <v>0</v>
      </c>
      <c r="T182" s="330">
        <v>0</v>
      </c>
      <c r="U182" s="330">
        <v>0</v>
      </c>
      <c r="V182" s="330">
        <v>0</v>
      </c>
      <c r="W182" s="330">
        <v>0</v>
      </c>
      <c r="X182" s="330">
        <v>0</v>
      </c>
      <c r="Y182" s="330">
        <v>0</v>
      </c>
      <c r="Z182" s="330">
        <v>0</v>
      </c>
      <c r="AA182" s="330">
        <v>0</v>
      </c>
      <c r="AB182" s="330">
        <v>0</v>
      </c>
      <c r="AC182" s="330">
        <v>0</v>
      </c>
      <c r="AD182" s="330">
        <v>0</v>
      </c>
      <c r="AE182" s="330">
        <v>0</v>
      </c>
      <c r="AF182" s="330">
        <v>0</v>
      </c>
      <c r="AG182" s="330">
        <v>0</v>
      </c>
      <c r="AH182" s="330">
        <v>0</v>
      </c>
      <c r="AI182" s="330">
        <v>0</v>
      </c>
      <c r="AJ182" s="330">
        <v>0</v>
      </c>
      <c r="AK182" s="330">
        <v>0</v>
      </c>
      <c r="AL182" s="330">
        <v>0</v>
      </c>
      <c r="AM182" s="330">
        <v>0</v>
      </c>
      <c r="AN182" s="330">
        <v>0</v>
      </c>
      <c r="AO182" s="330">
        <v>0</v>
      </c>
      <c r="AP182" s="330">
        <v>0</v>
      </c>
      <c r="AQ182" s="330">
        <v>0</v>
      </c>
      <c r="AR182" s="330">
        <v>0</v>
      </c>
      <c r="AS182" s="330">
        <v>0</v>
      </c>
    </row>
    <row r="183" spans="1:45" x14ac:dyDescent="0.3">
      <c r="A183" s="221" t="s">
        <v>603</v>
      </c>
      <c r="B183" s="79" t="s">
        <v>815</v>
      </c>
      <c r="C183" s="222">
        <v>55120</v>
      </c>
      <c r="D183" s="222" t="s">
        <v>811</v>
      </c>
      <c r="E183" s="222" t="s">
        <v>416</v>
      </c>
      <c r="F183" s="328" t="s">
        <v>639</v>
      </c>
      <c r="G183" s="328" t="s">
        <v>670</v>
      </c>
      <c r="H183" s="598"/>
      <c r="I183" s="327">
        <v>0</v>
      </c>
      <c r="J183" s="327">
        <v>0</v>
      </c>
      <c r="K183" s="327">
        <v>0</v>
      </c>
      <c r="L183" s="330">
        <v>0</v>
      </c>
      <c r="M183" s="330">
        <v>0</v>
      </c>
      <c r="N183" s="330">
        <v>0</v>
      </c>
      <c r="O183" s="330">
        <v>0</v>
      </c>
      <c r="P183" s="330">
        <v>0</v>
      </c>
      <c r="Q183" s="330">
        <v>0</v>
      </c>
      <c r="R183" s="330">
        <v>0</v>
      </c>
      <c r="S183" s="330">
        <v>0</v>
      </c>
      <c r="T183" s="330">
        <v>0</v>
      </c>
      <c r="U183" s="330">
        <v>0</v>
      </c>
      <c r="V183" s="330">
        <v>0</v>
      </c>
      <c r="W183" s="330">
        <v>0</v>
      </c>
      <c r="X183" s="330">
        <v>0</v>
      </c>
      <c r="Y183" s="330">
        <v>0</v>
      </c>
      <c r="Z183" s="330">
        <v>0</v>
      </c>
      <c r="AA183" s="330">
        <v>0</v>
      </c>
      <c r="AB183" s="330">
        <v>0</v>
      </c>
      <c r="AC183" s="330">
        <v>0</v>
      </c>
      <c r="AD183" s="330">
        <v>0</v>
      </c>
      <c r="AE183" s="330">
        <v>0</v>
      </c>
      <c r="AF183" s="330">
        <v>0</v>
      </c>
      <c r="AG183" s="330">
        <v>0</v>
      </c>
      <c r="AH183" s="330">
        <v>0</v>
      </c>
      <c r="AI183" s="330">
        <v>0</v>
      </c>
      <c r="AJ183" s="330">
        <v>0</v>
      </c>
      <c r="AK183" s="330">
        <v>0</v>
      </c>
      <c r="AL183" s="330">
        <v>0</v>
      </c>
      <c r="AM183" s="330">
        <v>0</v>
      </c>
      <c r="AN183" s="330">
        <v>0</v>
      </c>
      <c r="AO183" s="330">
        <v>0</v>
      </c>
      <c r="AP183" s="330">
        <v>0</v>
      </c>
      <c r="AQ183" s="330">
        <v>0</v>
      </c>
      <c r="AR183" s="330">
        <v>0</v>
      </c>
      <c r="AS183" s="330">
        <v>0</v>
      </c>
    </row>
    <row r="184" spans="1:45" x14ac:dyDescent="0.3">
      <c r="A184" s="221" t="s">
        <v>603</v>
      </c>
      <c r="B184" s="79" t="s">
        <v>816</v>
      </c>
      <c r="C184" s="222">
        <v>55430</v>
      </c>
      <c r="D184" s="222" t="s">
        <v>811</v>
      </c>
      <c r="E184" s="222" t="s">
        <v>416</v>
      </c>
      <c r="F184" s="328" t="s">
        <v>639</v>
      </c>
      <c r="G184" s="328" t="s">
        <v>817</v>
      </c>
      <c r="H184" s="598"/>
      <c r="I184" s="327">
        <v>0</v>
      </c>
      <c r="J184" s="327">
        <v>0</v>
      </c>
      <c r="K184" s="327">
        <v>0</v>
      </c>
      <c r="L184" s="330">
        <v>0</v>
      </c>
      <c r="M184" s="330">
        <v>0</v>
      </c>
      <c r="N184" s="330">
        <v>0</v>
      </c>
      <c r="O184" s="330">
        <v>0</v>
      </c>
      <c r="P184" s="330">
        <v>0</v>
      </c>
      <c r="Q184" s="330">
        <v>0</v>
      </c>
      <c r="R184" s="330">
        <v>0</v>
      </c>
      <c r="S184" s="330">
        <v>0</v>
      </c>
      <c r="T184" s="330">
        <v>0</v>
      </c>
      <c r="U184" s="330">
        <v>0</v>
      </c>
      <c r="V184" s="330">
        <v>0</v>
      </c>
      <c r="W184" s="330">
        <v>0</v>
      </c>
      <c r="X184" s="330">
        <v>0</v>
      </c>
      <c r="Y184" s="330">
        <v>0</v>
      </c>
      <c r="Z184" s="330">
        <v>0</v>
      </c>
      <c r="AA184" s="330">
        <v>0</v>
      </c>
      <c r="AB184" s="330">
        <v>0</v>
      </c>
      <c r="AC184" s="330">
        <v>0</v>
      </c>
      <c r="AD184" s="330">
        <v>0</v>
      </c>
      <c r="AE184" s="330">
        <v>0</v>
      </c>
      <c r="AF184" s="330">
        <v>0</v>
      </c>
      <c r="AG184" s="330">
        <v>0</v>
      </c>
      <c r="AH184" s="330">
        <v>0</v>
      </c>
      <c r="AI184" s="330">
        <v>0</v>
      </c>
      <c r="AJ184" s="330">
        <v>0</v>
      </c>
      <c r="AK184" s="330">
        <v>0</v>
      </c>
      <c r="AL184" s="330">
        <v>0</v>
      </c>
      <c r="AM184" s="330">
        <v>0</v>
      </c>
      <c r="AN184" s="330">
        <v>0</v>
      </c>
      <c r="AO184" s="330">
        <v>0</v>
      </c>
      <c r="AP184" s="330">
        <v>0</v>
      </c>
      <c r="AQ184" s="330">
        <v>0</v>
      </c>
      <c r="AR184" s="330">
        <v>0</v>
      </c>
      <c r="AS184" s="330">
        <v>0</v>
      </c>
    </row>
    <row r="185" spans="1:45" x14ac:dyDescent="0.3">
      <c r="A185" s="221" t="s">
        <v>603</v>
      </c>
      <c r="B185" s="79" t="s">
        <v>818</v>
      </c>
      <c r="C185" s="222">
        <v>47200</v>
      </c>
      <c r="D185" s="222" t="s">
        <v>811</v>
      </c>
      <c r="E185" s="222" t="s">
        <v>416</v>
      </c>
      <c r="F185" s="328" t="s">
        <v>819</v>
      </c>
      <c r="G185" s="328" t="s">
        <v>623</v>
      </c>
      <c r="H185" s="598"/>
      <c r="I185" s="327">
        <v>11131604393</v>
      </c>
      <c r="J185" s="327">
        <v>808490442</v>
      </c>
      <c r="K185" s="327">
        <v>10323113951</v>
      </c>
      <c r="L185" s="330">
        <v>462473894</v>
      </c>
      <c r="M185" s="330">
        <v>14641004921</v>
      </c>
      <c r="N185" s="330">
        <v>461234495</v>
      </c>
      <c r="O185" s="330">
        <v>447929074</v>
      </c>
      <c r="P185" s="330">
        <v>2225853333</v>
      </c>
      <c r="Q185" s="330">
        <v>1072434946</v>
      </c>
      <c r="R185" s="330">
        <v>4085778</v>
      </c>
      <c r="S185" s="330">
        <v>60581568</v>
      </c>
      <c r="T185" s="330">
        <v>142932436</v>
      </c>
      <c r="U185" s="330">
        <v>0</v>
      </c>
      <c r="V185" s="330">
        <v>0</v>
      </c>
      <c r="W185" s="330">
        <v>0</v>
      </c>
      <c r="X185" s="330">
        <v>379456548</v>
      </c>
      <c r="Y185" s="330">
        <v>0</v>
      </c>
      <c r="Z185" s="330">
        <v>556715251</v>
      </c>
      <c r="AA185" s="330">
        <v>10000619</v>
      </c>
      <c r="AB185" s="330">
        <v>13785473</v>
      </c>
      <c r="AC185" s="330">
        <v>6489178</v>
      </c>
      <c r="AD185" s="330">
        <v>134014580</v>
      </c>
      <c r="AE185" s="330">
        <v>-5941454442</v>
      </c>
      <c r="AF185" s="330">
        <v>-212597557</v>
      </c>
      <c r="AG185" s="330">
        <v>-229274578</v>
      </c>
      <c r="AH185" s="330">
        <v>-1572938028</v>
      </c>
      <c r="AI185" s="330">
        <v>-915184583</v>
      </c>
      <c r="AJ185" s="330">
        <v>-1225893</v>
      </c>
      <c r="AK185" s="330">
        <v>-96956949</v>
      </c>
      <c r="AL185" s="330">
        <v>0</v>
      </c>
      <c r="AM185" s="330">
        <v>0</v>
      </c>
      <c r="AN185" s="330">
        <v>-154576550</v>
      </c>
      <c r="AO185" s="330">
        <v>-2361771</v>
      </c>
      <c r="AP185" s="330">
        <v>-6816670</v>
      </c>
      <c r="AQ185" s="330">
        <v>-50147959</v>
      </c>
      <c r="AR185" s="330">
        <v>-2043961</v>
      </c>
      <c r="AS185" s="330">
        <v>0</v>
      </c>
    </row>
    <row r="186" spans="1:45" x14ac:dyDescent="0.3">
      <c r="A186" s="221" t="s">
        <v>603</v>
      </c>
      <c r="B186" s="79" t="s">
        <v>820</v>
      </c>
      <c r="C186" s="222">
        <v>96800</v>
      </c>
      <c r="D186" s="222" t="s">
        <v>811</v>
      </c>
      <c r="E186" s="222" t="s">
        <v>416</v>
      </c>
      <c r="F186" s="328" t="s">
        <v>821</v>
      </c>
      <c r="G186" s="328" t="s">
        <v>727</v>
      </c>
      <c r="H186" s="598"/>
      <c r="I186" s="327">
        <v>0</v>
      </c>
      <c r="J186" s="327">
        <v>0</v>
      </c>
      <c r="K186" s="327">
        <v>0</v>
      </c>
      <c r="L186" s="330">
        <v>0</v>
      </c>
      <c r="M186" s="330">
        <v>0</v>
      </c>
      <c r="N186" s="330">
        <v>0</v>
      </c>
      <c r="O186" s="330">
        <v>0</v>
      </c>
      <c r="P186" s="330">
        <v>0</v>
      </c>
      <c r="Q186" s="330">
        <v>0</v>
      </c>
      <c r="R186" s="330">
        <v>0</v>
      </c>
      <c r="S186" s="330">
        <v>0</v>
      </c>
      <c r="T186" s="330">
        <v>0</v>
      </c>
      <c r="U186" s="330">
        <v>0</v>
      </c>
      <c r="V186" s="330">
        <v>0</v>
      </c>
      <c r="W186" s="330">
        <v>0</v>
      </c>
      <c r="X186" s="330">
        <v>0</v>
      </c>
      <c r="Y186" s="330">
        <v>0</v>
      </c>
      <c r="Z186" s="330">
        <v>0</v>
      </c>
      <c r="AA186" s="330">
        <v>0</v>
      </c>
      <c r="AB186" s="330">
        <v>0</v>
      </c>
      <c r="AC186" s="330">
        <v>0</v>
      </c>
      <c r="AD186" s="330">
        <v>0</v>
      </c>
      <c r="AE186" s="330">
        <v>0</v>
      </c>
      <c r="AF186" s="330">
        <v>0</v>
      </c>
      <c r="AG186" s="330">
        <v>0</v>
      </c>
      <c r="AH186" s="330">
        <v>0</v>
      </c>
      <c r="AI186" s="330">
        <v>0</v>
      </c>
      <c r="AJ186" s="330">
        <v>0</v>
      </c>
      <c r="AK186" s="330">
        <v>0</v>
      </c>
      <c r="AL186" s="330">
        <v>0</v>
      </c>
      <c r="AM186" s="330">
        <v>0</v>
      </c>
      <c r="AN186" s="330">
        <v>0</v>
      </c>
      <c r="AO186" s="330">
        <v>0</v>
      </c>
      <c r="AP186" s="330">
        <v>0</v>
      </c>
      <c r="AQ186" s="330">
        <v>0</v>
      </c>
      <c r="AR186" s="330">
        <v>0</v>
      </c>
      <c r="AS186" s="330">
        <v>0</v>
      </c>
    </row>
    <row r="187" spans="1:45" x14ac:dyDescent="0.3">
      <c r="A187" s="221" t="s">
        <v>603</v>
      </c>
      <c r="B187" s="623" t="s">
        <v>1181</v>
      </c>
      <c r="C187" s="222" t="s">
        <v>822</v>
      </c>
      <c r="D187" s="222" t="s">
        <v>811</v>
      </c>
      <c r="E187" s="222" t="s">
        <v>416</v>
      </c>
      <c r="F187" s="328" t="s">
        <v>588</v>
      </c>
      <c r="G187" s="328" t="s">
        <v>823</v>
      </c>
      <c r="H187" s="598"/>
      <c r="I187" s="327">
        <v>50545336.430000022</v>
      </c>
      <c r="J187" s="327">
        <v>27891236</v>
      </c>
      <c r="K187" s="327">
        <v>22654100.430000022</v>
      </c>
      <c r="L187" s="330">
        <v>0</v>
      </c>
      <c r="M187" s="330">
        <v>0</v>
      </c>
      <c r="N187" s="330">
        <v>0</v>
      </c>
      <c r="O187" s="330">
        <v>0</v>
      </c>
      <c r="P187" s="330">
        <v>82814444.590000004</v>
      </c>
      <c r="Q187" s="330">
        <v>0</v>
      </c>
      <c r="R187" s="330">
        <v>0</v>
      </c>
      <c r="S187" s="330">
        <v>0</v>
      </c>
      <c r="T187" s="330">
        <v>8610898</v>
      </c>
      <c r="U187" s="330">
        <v>0</v>
      </c>
      <c r="V187" s="330">
        <v>0</v>
      </c>
      <c r="W187" s="330">
        <v>0</v>
      </c>
      <c r="X187" s="330">
        <v>41385954.020000003</v>
      </c>
      <c r="Y187" s="330">
        <v>0</v>
      </c>
      <c r="Z187" s="330">
        <v>9475559.25</v>
      </c>
      <c r="AA187" s="330">
        <v>0</v>
      </c>
      <c r="AB187" s="330">
        <v>0</v>
      </c>
      <c r="AC187" s="330">
        <v>0</v>
      </c>
      <c r="AD187" s="330">
        <v>8653016.2199999988</v>
      </c>
      <c r="AE187" s="330">
        <v>0</v>
      </c>
      <c r="AF187" s="330">
        <v>0</v>
      </c>
      <c r="AG187" s="330">
        <v>0</v>
      </c>
      <c r="AH187" s="330">
        <v>-76536043.409999996</v>
      </c>
      <c r="AI187" s="330">
        <v>0</v>
      </c>
      <c r="AJ187" s="330">
        <v>0</v>
      </c>
      <c r="AK187" s="330">
        <v>-8610898</v>
      </c>
      <c r="AL187" s="330">
        <v>0</v>
      </c>
      <c r="AM187" s="330">
        <v>0</v>
      </c>
      <c r="AN187" s="330">
        <v>-2497434.2200000002</v>
      </c>
      <c r="AO187" s="330">
        <v>0</v>
      </c>
      <c r="AP187" s="330">
        <v>0</v>
      </c>
      <c r="AQ187" s="330">
        <v>-4129446.6100000003</v>
      </c>
      <c r="AR187" s="330">
        <v>0</v>
      </c>
      <c r="AS187" s="330">
        <v>0</v>
      </c>
    </row>
    <row r="188" spans="1:45" x14ac:dyDescent="0.3">
      <c r="A188" s="221" t="s">
        <v>603</v>
      </c>
      <c r="B188" s="612" t="s">
        <v>824</v>
      </c>
      <c r="C188" s="222">
        <v>44000</v>
      </c>
      <c r="D188" s="222" t="s">
        <v>811</v>
      </c>
      <c r="E188" s="222" t="s">
        <v>416</v>
      </c>
      <c r="F188" s="328" t="s">
        <v>825</v>
      </c>
      <c r="G188" s="328" t="s">
        <v>826</v>
      </c>
      <c r="H188" s="598"/>
      <c r="I188" s="327">
        <v>0</v>
      </c>
      <c r="J188" s="327">
        <v>0</v>
      </c>
      <c r="K188" s="327">
        <v>0</v>
      </c>
      <c r="L188" s="330">
        <v>0</v>
      </c>
      <c r="M188" s="330">
        <v>0</v>
      </c>
      <c r="N188" s="330">
        <v>0</v>
      </c>
      <c r="O188" s="330">
        <v>0</v>
      </c>
      <c r="P188" s="330">
        <v>0</v>
      </c>
      <c r="Q188" s="330">
        <v>0</v>
      </c>
      <c r="R188" s="330">
        <v>0</v>
      </c>
      <c r="S188" s="330">
        <v>0</v>
      </c>
      <c r="T188" s="330">
        <v>0</v>
      </c>
      <c r="U188" s="330">
        <v>0</v>
      </c>
      <c r="V188" s="330">
        <v>0</v>
      </c>
      <c r="W188" s="330">
        <v>0</v>
      </c>
      <c r="X188" s="330">
        <v>0</v>
      </c>
      <c r="Y188" s="330">
        <v>0</v>
      </c>
      <c r="Z188" s="330">
        <v>0</v>
      </c>
      <c r="AA188" s="330">
        <v>0</v>
      </c>
      <c r="AB188" s="330">
        <v>0</v>
      </c>
      <c r="AC188" s="330">
        <v>0</v>
      </c>
      <c r="AD188" s="330">
        <v>0</v>
      </c>
      <c r="AE188" s="330">
        <v>0</v>
      </c>
      <c r="AF188" s="330">
        <v>0</v>
      </c>
      <c r="AG188" s="330">
        <v>0</v>
      </c>
      <c r="AH188" s="330">
        <v>0</v>
      </c>
      <c r="AI188" s="330">
        <v>0</v>
      </c>
      <c r="AJ188" s="330">
        <v>0</v>
      </c>
      <c r="AK188" s="330">
        <v>0</v>
      </c>
      <c r="AL188" s="330">
        <v>0</v>
      </c>
      <c r="AM188" s="330">
        <v>0</v>
      </c>
      <c r="AN188" s="330">
        <v>0</v>
      </c>
      <c r="AO188" s="330">
        <v>0</v>
      </c>
      <c r="AP188" s="330">
        <v>0</v>
      </c>
      <c r="AQ188" s="330">
        <v>0</v>
      </c>
      <c r="AR188" s="330">
        <v>0</v>
      </c>
      <c r="AS188" s="330">
        <v>0</v>
      </c>
    </row>
    <row r="189" spans="1:45" x14ac:dyDescent="0.3">
      <c r="A189" s="221" t="s">
        <v>603</v>
      </c>
      <c r="B189" s="79" t="s">
        <v>827</v>
      </c>
      <c r="C189" s="222" t="s">
        <v>827</v>
      </c>
      <c r="D189" s="222" t="s">
        <v>811</v>
      </c>
      <c r="E189" s="222" t="s">
        <v>416</v>
      </c>
      <c r="F189" s="328" t="s">
        <v>828</v>
      </c>
      <c r="G189" s="328" t="s">
        <v>829</v>
      </c>
      <c r="H189" s="598"/>
      <c r="I189" s="327">
        <v>0</v>
      </c>
      <c r="J189" s="327">
        <v>0</v>
      </c>
      <c r="K189" s="327">
        <v>0</v>
      </c>
      <c r="L189" s="330">
        <v>0</v>
      </c>
      <c r="M189" s="330">
        <v>0</v>
      </c>
      <c r="N189" s="330">
        <v>0</v>
      </c>
      <c r="O189" s="330">
        <v>0</v>
      </c>
      <c r="P189" s="330">
        <v>0</v>
      </c>
      <c r="Q189" s="330">
        <v>0</v>
      </c>
      <c r="R189" s="330">
        <v>0</v>
      </c>
      <c r="S189" s="330">
        <v>0</v>
      </c>
      <c r="T189" s="330">
        <v>0</v>
      </c>
      <c r="U189" s="330">
        <v>0</v>
      </c>
      <c r="V189" s="330">
        <v>0</v>
      </c>
      <c r="W189" s="330">
        <v>0</v>
      </c>
      <c r="X189" s="330">
        <v>0</v>
      </c>
      <c r="Y189" s="330">
        <v>0</v>
      </c>
      <c r="Z189" s="330">
        <v>0</v>
      </c>
      <c r="AA189" s="330">
        <v>0</v>
      </c>
      <c r="AB189" s="330">
        <v>0</v>
      </c>
      <c r="AC189" s="330">
        <v>0</v>
      </c>
      <c r="AD189" s="330">
        <v>0</v>
      </c>
      <c r="AE189" s="330">
        <v>0</v>
      </c>
      <c r="AF189" s="330">
        <v>0</v>
      </c>
      <c r="AG189" s="330">
        <v>0</v>
      </c>
      <c r="AH189" s="330">
        <v>0</v>
      </c>
      <c r="AI189" s="330">
        <v>0</v>
      </c>
      <c r="AJ189" s="330">
        <v>0</v>
      </c>
      <c r="AK189" s="330">
        <v>0</v>
      </c>
      <c r="AL189" s="330">
        <v>0</v>
      </c>
      <c r="AM189" s="330">
        <v>0</v>
      </c>
      <c r="AN189" s="330">
        <v>0</v>
      </c>
      <c r="AO189" s="330">
        <v>0</v>
      </c>
      <c r="AP189" s="330">
        <v>0</v>
      </c>
      <c r="AQ189" s="330">
        <v>0</v>
      </c>
      <c r="AR189" s="330">
        <v>0</v>
      </c>
      <c r="AS189" s="330">
        <v>0</v>
      </c>
    </row>
    <row r="190" spans="1:45" x14ac:dyDescent="0.3">
      <c r="A190" s="368"/>
      <c r="B190" s="369"/>
      <c r="C190" s="382" t="s">
        <v>830</v>
      </c>
      <c r="D190" s="383" t="s">
        <v>811</v>
      </c>
      <c r="E190" s="383"/>
      <c r="F190" s="384" t="s">
        <v>831</v>
      </c>
      <c r="G190" s="384"/>
      <c r="H190" s="413"/>
      <c r="I190" s="385">
        <v>12613431599.34</v>
      </c>
      <c r="J190" s="386">
        <v>904726321.81999993</v>
      </c>
      <c r="K190" s="386">
        <v>11708705277.52</v>
      </c>
      <c r="L190" s="387">
        <v>538740366.14999998</v>
      </c>
      <c r="M190" s="387">
        <v>16510207011.309999</v>
      </c>
      <c r="N190" s="387">
        <v>566378727.08999991</v>
      </c>
      <c r="O190" s="387">
        <v>449729272</v>
      </c>
      <c r="P190" s="387">
        <v>2767246810.0300002</v>
      </c>
      <c r="Q190" s="387">
        <v>1093618910.78</v>
      </c>
      <c r="R190" s="387">
        <v>4118558</v>
      </c>
      <c r="S190" s="387">
        <v>60682568</v>
      </c>
      <c r="T190" s="387">
        <v>192626174.44999999</v>
      </c>
      <c r="U190" s="387">
        <v>0</v>
      </c>
      <c r="V190" s="387">
        <v>0</v>
      </c>
      <c r="W190" s="387">
        <v>0</v>
      </c>
      <c r="X190" s="387">
        <v>446102385.07999998</v>
      </c>
      <c r="Y190" s="387">
        <v>0</v>
      </c>
      <c r="Z190" s="387">
        <v>619899357.38999999</v>
      </c>
      <c r="AA190" s="387">
        <v>10000619</v>
      </c>
      <c r="AB190" s="387">
        <v>23180389.25</v>
      </c>
      <c r="AC190" s="387">
        <v>6489178</v>
      </c>
      <c r="AD190" s="387">
        <v>159661748.41999999</v>
      </c>
      <c r="AE190" s="387">
        <v>-6602944550.5500002</v>
      </c>
      <c r="AF190" s="387">
        <v>-275573372.67000002</v>
      </c>
      <c r="AG190" s="387">
        <v>-229837139.88</v>
      </c>
      <c r="AH190" s="387">
        <v>-1996847163.4300001</v>
      </c>
      <c r="AI190" s="387">
        <v>-934112126.98000002</v>
      </c>
      <c r="AJ190" s="387">
        <v>-1231451.96</v>
      </c>
      <c r="AK190" s="387">
        <v>-141202335.44</v>
      </c>
      <c r="AL190" s="387">
        <v>0</v>
      </c>
      <c r="AM190" s="387">
        <v>0</v>
      </c>
      <c r="AN190" s="387">
        <v>-174638068.97</v>
      </c>
      <c r="AO190" s="387">
        <v>-2361771</v>
      </c>
      <c r="AP190" s="387">
        <v>-11317109.129999999</v>
      </c>
      <c r="AQ190" s="387">
        <v>-63599322.719999999</v>
      </c>
      <c r="AR190" s="387">
        <v>-2043961</v>
      </c>
      <c r="AS190" s="388"/>
    </row>
    <row r="191" spans="1:45" x14ac:dyDescent="0.3">
      <c r="A191" s="374"/>
      <c r="B191" s="328" t="s">
        <v>832</v>
      </c>
      <c r="C191" s="75"/>
      <c r="D191" s="75"/>
      <c r="E191" s="75" t="s">
        <v>603</v>
      </c>
      <c r="G191" s="613" t="s">
        <v>833</v>
      </c>
      <c r="H191" s="610"/>
      <c r="I191" s="327">
        <v>12663976935.77</v>
      </c>
      <c r="J191" s="327">
        <v>932617557.81999993</v>
      </c>
      <c r="K191" s="327">
        <v>11731359377.950001</v>
      </c>
      <c r="L191" s="330">
        <v>538740366.14999998</v>
      </c>
      <c r="M191" s="330">
        <v>16510207011.309999</v>
      </c>
      <c r="N191" s="330">
        <v>566378727.08999991</v>
      </c>
      <c r="O191" s="330">
        <v>449729272</v>
      </c>
      <c r="P191" s="330">
        <v>2767246810.0300002</v>
      </c>
      <c r="Q191" s="330">
        <v>1093618910.78</v>
      </c>
      <c r="R191" s="330">
        <v>4118558</v>
      </c>
      <c r="S191" s="330">
        <v>60682568</v>
      </c>
      <c r="T191" s="330">
        <v>192626174.44999999</v>
      </c>
      <c r="U191" s="330">
        <v>0</v>
      </c>
      <c r="V191" s="330">
        <v>0</v>
      </c>
      <c r="W191" s="330">
        <v>0</v>
      </c>
      <c r="X191" s="330">
        <v>446102385.07999998</v>
      </c>
      <c r="Y191" s="330">
        <v>0</v>
      </c>
      <c r="Z191" s="330">
        <v>619899357.38999999</v>
      </c>
      <c r="AA191" s="330">
        <v>10000619</v>
      </c>
      <c r="AB191" s="330">
        <v>23180389.25</v>
      </c>
      <c r="AC191" s="330">
        <v>6489178</v>
      </c>
      <c r="AD191" s="330">
        <v>159661748.41999999</v>
      </c>
      <c r="AE191" s="330">
        <v>-6602944550.5500002</v>
      </c>
      <c r="AF191" s="330">
        <v>-275573372.67000002</v>
      </c>
      <c r="AG191" s="330">
        <v>-229837139.88</v>
      </c>
      <c r="AH191" s="330">
        <v>-1996847163.4300001</v>
      </c>
      <c r="AI191" s="330">
        <v>-934112126.98000002</v>
      </c>
      <c r="AJ191" s="330">
        <v>-1231451.96</v>
      </c>
      <c r="AK191" s="330">
        <v>-141202335.44</v>
      </c>
      <c r="AL191" s="330">
        <v>0</v>
      </c>
      <c r="AM191" s="330">
        <v>0</v>
      </c>
      <c r="AN191" s="330">
        <v>-174638068.97</v>
      </c>
      <c r="AO191" s="330">
        <v>-2361771</v>
      </c>
      <c r="AP191" s="330">
        <v>-11317109.129999999</v>
      </c>
      <c r="AQ191" s="330">
        <v>-63599322.719999999</v>
      </c>
      <c r="AR191" s="330">
        <v>-2043961</v>
      </c>
      <c r="AS191" s="569">
        <v>0</v>
      </c>
    </row>
    <row r="192" spans="1:45" s="325" customFormat="1" x14ac:dyDescent="0.3">
      <c r="A192" s="370"/>
      <c r="C192" s="371"/>
      <c r="D192" s="371"/>
      <c r="E192" s="371"/>
      <c r="G192" s="372" t="s">
        <v>617</v>
      </c>
      <c r="H192" s="414"/>
      <c r="I192" s="324">
        <v>-50545336.430000305</v>
      </c>
      <c r="J192" s="324">
        <v>-27891236</v>
      </c>
      <c r="K192" s="324">
        <v>-22654100.430000305</v>
      </c>
      <c r="L192" s="324">
        <v>0</v>
      </c>
      <c r="M192" s="324">
        <v>0</v>
      </c>
      <c r="N192" s="324">
        <v>0</v>
      </c>
      <c r="O192" s="324">
        <v>0</v>
      </c>
      <c r="P192" s="324">
        <v>0</v>
      </c>
      <c r="Q192" s="324">
        <v>0</v>
      </c>
      <c r="R192" s="324">
        <v>0</v>
      </c>
      <c r="S192" s="324">
        <v>0</v>
      </c>
      <c r="T192" s="324">
        <v>0</v>
      </c>
      <c r="U192" s="324">
        <v>0</v>
      </c>
      <c r="V192" s="324">
        <v>0</v>
      </c>
      <c r="W192" s="324">
        <v>0</v>
      </c>
      <c r="X192" s="324">
        <v>0</v>
      </c>
      <c r="Y192" s="324">
        <v>0</v>
      </c>
      <c r="Z192" s="324">
        <v>0</v>
      </c>
      <c r="AA192" s="324">
        <v>0</v>
      </c>
      <c r="AB192" s="324">
        <v>0</v>
      </c>
      <c r="AC192" s="324">
        <v>0</v>
      </c>
      <c r="AD192" s="324">
        <v>0</v>
      </c>
      <c r="AE192" s="324">
        <v>0</v>
      </c>
      <c r="AF192" s="324">
        <v>0</v>
      </c>
      <c r="AG192" s="324">
        <v>0</v>
      </c>
      <c r="AH192" s="324">
        <v>0</v>
      </c>
      <c r="AI192" s="324">
        <v>0</v>
      </c>
      <c r="AJ192" s="324">
        <v>0</v>
      </c>
      <c r="AK192" s="324">
        <v>0</v>
      </c>
      <c r="AL192" s="324">
        <v>0</v>
      </c>
      <c r="AM192" s="324">
        <v>0</v>
      </c>
      <c r="AN192" s="324">
        <v>0</v>
      </c>
      <c r="AO192" s="324">
        <v>0</v>
      </c>
      <c r="AP192" s="324">
        <v>0</v>
      </c>
      <c r="AQ192" s="324">
        <v>0</v>
      </c>
      <c r="AR192" s="324">
        <v>0</v>
      </c>
      <c r="AS192" s="373">
        <v>0</v>
      </c>
    </row>
    <row r="193" spans="1:45" x14ac:dyDescent="0.3">
      <c r="A193" s="374"/>
      <c r="F193" s="406"/>
      <c r="G193" s="409" t="s">
        <v>618</v>
      </c>
      <c r="H193" s="419"/>
      <c r="I193" s="408">
        <v>11550357000</v>
      </c>
      <c r="J193" s="408">
        <v>719797000</v>
      </c>
      <c r="K193" s="408">
        <v>10830560000</v>
      </c>
      <c r="L193" s="181"/>
      <c r="AS193" s="375"/>
    </row>
    <row r="194" spans="1:45" s="325" customFormat="1" x14ac:dyDescent="0.3">
      <c r="A194" s="376"/>
      <c r="B194" s="377"/>
      <c r="C194" s="377"/>
      <c r="D194" s="377"/>
      <c r="E194" s="377"/>
      <c r="F194" s="377"/>
      <c r="G194" s="378" t="s">
        <v>619</v>
      </c>
      <c r="H194" s="415"/>
      <c r="I194" s="379">
        <v>-1063074599.3400002</v>
      </c>
      <c r="J194" s="379">
        <v>-184929321.81999993</v>
      </c>
      <c r="K194" s="379">
        <v>-878145277.52000046</v>
      </c>
      <c r="L194" s="380"/>
      <c r="M194" s="380"/>
      <c r="N194" s="380"/>
      <c r="O194" s="380"/>
      <c r="P194" s="380"/>
      <c r="Q194" s="380"/>
      <c r="R194" s="380"/>
      <c r="S194" s="380"/>
      <c r="T194" s="380"/>
      <c r="U194" s="380"/>
      <c r="V194" s="380"/>
      <c r="W194" s="380"/>
      <c r="X194" s="380"/>
      <c r="Y194" s="380"/>
      <c r="Z194" s="380"/>
      <c r="AA194" s="380"/>
      <c r="AB194" s="380"/>
      <c r="AC194" s="380"/>
      <c r="AD194" s="380"/>
      <c r="AE194" s="380"/>
      <c r="AF194" s="380"/>
      <c r="AG194" s="380"/>
      <c r="AH194" s="380"/>
      <c r="AI194" s="380"/>
      <c r="AJ194" s="380"/>
      <c r="AK194" s="380"/>
      <c r="AL194" s="380"/>
      <c r="AM194" s="380"/>
      <c r="AN194" s="380"/>
      <c r="AO194" s="380"/>
      <c r="AP194" s="380"/>
      <c r="AQ194" s="380"/>
      <c r="AR194" s="380"/>
      <c r="AS194" s="381"/>
    </row>
    <row r="195" spans="1:45" x14ac:dyDescent="0.3">
      <c r="G195" s="323"/>
      <c r="H195" s="598"/>
      <c r="I195" s="322"/>
      <c r="J195" s="322"/>
      <c r="K195" s="322"/>
      <c r="L195" s="181"/>
      <c r="AS195" s="181"/>
    </row>
    <row r="196" spans="1:45" x14ac:dyDescent="0.3">
      <c r="A196" s="221" t="s">
        <v>603</v>
      </c>
      <c r="B196" s="79" t="s">
        <v>834</v>
      </c>
      <c r="C196" s="222">
        <v>98000</v>
      </c>
      <c r="D196" s="222" t="s">
        <v>835</v>
      </c>
      <c r="E196" s="222" t="s">
        <v>419</v>
      </c>
      <c r="F196" s="328" t="s">
        <v>836</v>
      </c>
      <c r="G196" s="328" t="s">
        <v>837</v>
      </c>
      <c r="H196" s="598"/>
      <c r="I196" s="327">
        <v>185619849.73999995</v>
      </c>
      <c r="J196" s="327">
        <v>0</v>
      </c>
      <c r="K196" s="327">
        <v>185619849.73999995</v>
      </c>
      <c r="L196" s="330">
        <v>0</v>
      </c>
      <c r="M196" s="330">
        <v>0</v>
      </c>
      <c r="N196" s="330">
        <v>0</v>
      </c>
      <c r="O196" s="330">
        <v>0</v>
      </c>
      <c r="P196" s="330">
        <v>28203042.439999998</v>
      </c>
      <c r="Q196" s="330">
        <v>0</v>
      </c>
      <c r="R196" s="330">
        <v>0</v>
      </c>
      <c r="S196" s="330">
        <v>0</v>
      </c>
      <c r="T196" s="330">
        <v>55079254.790000007</v>
      </c>
      <c r="U196" s="330">
        <v>0</v>
      </c>
      <c r="V196" s="330">
        <v>0</v>
      </c>
      <c r="W196" s="330">
        <v>0</v>
      </c>
      <c r="X196" s="330">
        <v>0</v>
      </c>
      <c r="Y196" s="330">
        <v>0</v>
      </c>
      <c r="Z196" s="330">
        <v>0</v>
      </c>
      <c r="AA196" s="330">
        <v>0</v>
      </c>
      <c r="AB196" s="330">
        <v>0</v>
      </c>
      <c r="AC196" s="330">
        <v>0</v>
      </c>
      <c r="AD196" s="330">
        <v>0</v>
      </c>
      <c r="AE196" s="330">
        <v>0</v>
      </c>
      <c r="AF196" s="330">
        <v>0</v>
      </c>
      <c r="AG196" s="330">
        <v>0</v>
      </c>
      <c r="AH196" s="330">
        <v>-28203042.419999987</v>
      </c>
      <c r="AI196" s="330">
        <v>0</v>
      </c>
      <c r="AJ196" s="330">
        <v>0</v>
      </c>
      <c r="AK196" s="330">
        <v>-55079254.790000007</v>
      </c>
      <c r="AL196" s="330">
        <v>0</v>
      </c>
      <c r="AM196" s="330">
        <v>0</v>
      </c>
      <c r="AN196" s="330">
        <v>0</v>
      </c>
      <c r="AO196" s="330">
        <v>0</v>
      </c>
      <c r="AP196" s="330">
        <v>0</v>
      </c>
      <c r="AQ196" s="330">
        <v>0</v>
      </c>
      <c r="AR196" s="330">
        <v>0</v>
      </c>
      <c r="AS196" s="330">
        <v>0</v>
      </c>
    </row>
    <row r="197" spans="1:45" x14ac:dyDescent="0.3">
      <c r="A197" s="221" t="s">
        <v>603</v>
      </c>
      <c r="B197" s="79" t="s">
        <v>838</v>
      </c>
      <c r="C197" s="222">
        <v>90000</v>
      </c>
      <c r="D197" s="222" t="s">
        <v>835</v>
      </c>
      <c r="E197" s="222" t="s">
        <v>416</v>
      </c>
      <c r="F197" s="328" t="s">
        <v>839</v>
      </c>
      <c r="G197" s="328" t="s">
        <v>840</v>
      </c>
      <c r="H197" s="598"/>
      <c r="I197" s="327">
        <v>548498042.20000005</v>
      </c>
      <c r="J197" s="327">
        <v>44592215</v>
      </c>
      <c r="K197" s="327">
        <v>503905827.20000011</v>
      </c>
      <c r="L197" s="330">
        <v>15261087</v>
      </c>
      <c r="M197" s="330">
        <v>840539307</v>
      </c>
      <c r="N197" s="330">
        <v>30309252</v>
      </c>
      <c r="O197" s="330">
        <v>0</v>
      </c>
      <c r="P197" s="330">
        <v>13644428</v>
      </c>
      <c r="Q197" s="330">
        <v>0</v>
      </c>
      <c r="R197" s="330">
        <v>0</v>
      </c>
      <c r="S197" s="330">
        <v>1274061</v>
      </c>
      <c r="T197" s="330">
        <v>0</v>
      </c>
      <c r="U197" s="330">
        <v>0</v>
      </c>
      <c r="V197" s="330">
        <v>0</v>
      </c>
      <c r="W197" s="330">
        <v>0</v>
      </c>
      <c r="X197" s="330">
        <v>9482174</v>
      </c>
      <c r="Y197" s="330">
        <v>143739</v>
      </c>
      <c r="Z197" s="330">
        <v>42914389</v>
      </c>
      <c r="AA197" s="330">
        <v>0</v>
      </c>
      <c r="AB197" s="330">
        <v>63418</v>
      </c>
      <c r="AC197" s="330">
        <v>0</v>
      </c>
      <c r="AD197" s="330">
        <v>0</v>
      </c>
      <c r="AE197" s="330">
        <v>-332991683</v>
      </c>
      <c r="AF197" s="330">
        <v>-10379332</v>
      </c>
      <c r="AG197" s="330">
        <v>0</v>
      </c>
      <c r="AH197" s="330">
        <v>-8893145</v>
      </c>
      <c r="AI197" s="330">
        <v>0</v>
      </c>
      <c r="AJ197" s="330">
        <v>0</v>
      </c>
      <c r="AK197" s="330">
        <v>0</v>
      </c>
      <c r="AL197" s="330">
        <v>0</v>
      </c>
      <c r="AM197" s="330">
        <v>0</v>
      </c>
      <c r="AN197" s="330">
        <v>-22323385</v>
      </c>
      <c r="AO197" s="330">
        <v>0</v>
      </c>
      <c r="AP197" s="330">
        <v>-24545</v>
      </c>
      <c r="AQ197" s="330">
        <v>0</v>
      </c>
      <c r="AR197" s="330">
        <v>0</v>
      </c>
      <c r="AS197" s="330">
        <v>0</v>
      </c>
    </row>
    <row r="198" spans="1:45" x14ac:dyDescent="0.3">
      <c r="A198" s="221" t="s">
        <v>603</v>
      </c>
      <c r="B198" s="79" t="s">
        <v>841</v>
      </c>
      <c r="C198" s="222">
        <v>92100</v>
      </c>
      <c r="D198" s="222" t="s">
        <v>835</v>
      </c>
      <c r="E198" s="222" t="s">
        <v>416</v>
      </c>
      <c r="F198" s="328" t="s">
        <v>842</v>
      </c>
      <c r="G198" s="328" t="s">
        <v>843</v>
      </c>
      <c r="H198" s="598"/>
      <c r="I198" s="327">
        <v>12779448.299999999</v>
      </c>
      <c r="J198" s="327">
        <v>1336854.6500000004</v>
      </c>
      <c r="K198" s="327">
        <v>11442593.649999999</v>
      </c>
      <c r="L198" s="330">
        <v>54675</v>
      </c>
      <c r="M198" s="330">
        <v>19173027.57</v>
      </c>
      <c r="N198" s="330">
        <v>0</v>
      </c>
      <c r="O198" s="330">
        <v>0</v>
      </c>
      <c r="P198" s="330">
        <v>33417766.039999999</v>
      </c>
      <c r="Q198" s="330">
        <v>0</v>
      </c>
      <c r="R198" s="330">
        <v>0</v>
      </c>
      <c r="S198" s="330">
        <v>0</v>
      </c>
      <c r="T198" s="330">
        <v>0</v>
      </c>
      <c r="U198" s="330">
        <v>0</v>
      </c>
      <c r="V198" s="330">
        <v>0</v>
      </c>
      <c r="W198" s="330">
        <v>0</v>
      </c>
      <c r="X198" s="330">
        <v>1282179.6499999999</v>
      </c>
      <c r="Y198" s="330">
        <v>0</v>
      </c>
      <c r="Z198" s="330">
        <v>0</v>
      </c>
      <c r="AA198" s="330">
        <v>0</v>
      </c>
      <c r="AB198" s="330">
        <v>0</v>
      </c>
      <c r="AC198" s="330">
        <v>0</v>
      </c>
      <c r="AD198" s="330">
        <v>0</v>
      </c>
      <c r="AE198" s="330">
        <v>-11109877.960000001</v>
      </c>
      <c r="AF198" s="330">
        <v>0</v>
      </c>
      <c r="AG198" s="330">
        <v>0</v>
      </c>
      <c r="AH198" s="330">
        <v>-27858586.670000002</v>
      </c>
      <c r="AI198" s="330">
        <v>0</v>
      </c>
      <c r="AJ198" s="330">
        <v>0</v>
      </c>
      <c r="AK198" s="330">
        <v>0</v>
      </c>
      <c r="AL198" s="330">
        <v>0</v>
      </c>
      <c r="AM198" s="330">
        <v>0</v>
      </c>
      <c r="AN198" s="330">
        <v>0</v>
      </c>
      <c r="AO198" s="330">
        <v>0</v>
      </c>
      <c r="AP198" s="330">
        <v>0</v>
      </c>
      <c r="AQ198" s="330">
        <v>0</v>
      </c>
      <c r="AR198" s="330">
        <v>0</v>
      </c>
      <c r="AS198" s="330">
        <v>0</v>
      </c>
    </row>
    <row r="199" spans="1:45" x14ac:dyDescent="0.3">
      <c r="A199" s="221" t="s">
        <v>603</v>
      </c>
      <c r="B199" s="79" t="s">
        <v>844</v>
      </c>
      <c r="C199" s="222">
        <v>92700</v>
      </c>
      <c r="D199" s="222" t="s">
        <v>835</v>
      </c>
      <c r="E199" s="222" t="s">
        <v>416</v>
      </c>
      <c r="F199" s="328" t="s">
        <v>842</v>
      </c>
      <c r="G199" s="328" t="s">
        <v>845</v>
      </c>
      <c r="H199" s="598"/>
      <c r="I199" s="327">
        <v>0</v>
      </c>
      <c r="J199" s="327">
        <v>0</v>
      </c>
      <c r="K199" s="327">
        <v>0</v>
      </c>
      <c r="L199" s="330">
        <v>0</v>
      </c>
      <c r="M199" s="330">
        <v>0</v>
      </c>
      <c r="N199" s="330">
        <v>0</v>
      </c>
      <c r="O199" s="330">
        <v>0</v>
      </c>
      <c r="P199" s="330">
        <v>0</v>
      </c>
      <c r="Q199" s="330">
        <v>0</v>
      </c>
      <c r="R199" s="330">
        <v>0</v>
      </c>
      <c r="S199" s="330">
        <v>0</v>
      </c>
      <c r="T199" s="330">
        <v>0</v>
      </c>
      <c r="U199" s="330">
        <v>0</v>
      </c>
      <c r="V199" s="330">
        <v>0</v>
      </c>
      <c r="W199" s="330">
        <v>0</v>
      </c>
      <c r="X199" s="330">
        <v>0</v>
      </c>
      <c r="Y199" s="330">
        <v>0</v>
      </c>
      <c r="Z199" s="330">
        <v>0</v>
      </c>
      <c r="AA199" s="330">
        <v>0</v>
      </c>
      <c r="AB199" s="330">
        <v>0</v>
      </c>
      <c r="AC199" s="330">
        <v>0</v>
      </c>
      <c r="AD199" s="330">
        <v>0</v>
      </c>
      <c r="AE199" s="330">
        <v>0</v>
      </c>
      <c r="AF199" s="330">
        <v>0</v>
      </c>
      <c r="AG199" s="330">
        <v>0</v>
      </c>
      <c r="AH199" s="330">
        <v>0</v>
      </c>
      <c r="AI199" s="330">
        <v>0</v>
      </c>
      <c r="AJ199" s="330">
        <v>0</v>
      </c>
      <c r="AK199" s="330">
        <v>0</v>
      </c>
      <c r="AL199" s="330">
        <v>0</v>
      </c>
      <c r="AM199" s="330">
        <v>0</v>
      </c>
      <c r="AN199" s="330">
        <v>0</v>
      </c>
      <c r="AO199" s="330">
        <v>0</v>
      </c>
      <c r="AP199" s="330">
        <v>0</v>
      </c>
      <c r="AQ199" s="330">
        <v>0</v>
      </c>
      <c r="AR199" s="330">
        <v>0</v>
      </c>
      <c r="AS199" s="330">
        <v>0</v>
      </c>
    </row>
    <row r="200" spans="1:45" x14ac:dyDescent="0.3">
      <c r="A200" s="221" t="s">
        <v>603</v>
      </c>
      <c r="B200" s="79" t="s">
        <v>846</v>
      </c>
      <c r="C200" s="222" t="s">
        <v>847</v>
      </c>
      <c r="D200" s="222" t="s">
        <v>835</v>
      </c>
      <c r="E200" s="222" t="s">
        <v>416</v>
      </c>
      <c r="F200" s="328" t="s">
        <v>597</v>
      </c>
      <c r="G200" s="328" t="s">
        <v>848</v>
      </c>
      <c r="H200" s="598"/>
      <c r="I200" s="327">
        <v>0</v>
      </c>
      <c r="J200" s="327">
        <v>0</v>
      </c>
      <c r="K200" s="327">
        <v>0</v>
      </c>
      <c r="L200" s="330">
        <v>0</v>
      </c>
      <c r="M200" s="330">
        <v>0</v>
      </c>
      <c r="N200" s="330">
        <v>0</v>
      </c>
      <c r="O200" s="330">
        <v>0</v>
      </c>
      <c r="P200" s="330">
        <v>0</v>
      </c>
      <c r="Q200" s="330">
        <v>0</v>
      </c>
      <c r="R200" s="330">
        <v>0</v>
      </c>
      <c r="S200" s="330">
        <v>0</v>
      </c>
      <c r="T200" s="330">
        <v>0</v>
      </c>
      <c r="U200" s="330">
        <v>0</v>
      </c>
      <c r="V200" s="330">
        <v>0</v>
      </c>
      <c r="W200" s="330">
        <v>0</v>
      </c>
      <c r="X200" s="330">
        <v>0</v>
      </c>
      <c r="Y200" s="330">
        <v>0</v>
      </c>
      <c r="Z200" s="330">
        <v>0</v>
      </c>
      <c r="AA200" s="330">
        <v>0</v>
      </c>
      <c r="AB200" s="330">
        <v>0</v>
      </c>
      <c r="AC200" s="330">
        <v>0</v>
      </c>
      <c r="AD200" s="330">
        <v>0</v>
      </c>
      <c r="AE200" s="330">
        <v>0</v>
      </c>
      <c r="AF200" s="330">
        <v>0</v>
      </c>
      <c r="AG200" s="330">
        <v>0</v>
      </c>
      <c r="AH200" s="330">
        <v>0</v>
      </c>
      <c r="AI200" s="330">
        <v>0</v>
      </c>
      <c r="AJ200" s="330">
        <v>0</v>
      </c>
      <c r="AK200" s="330">
        <v>0</v>
      </c>
      <c r="AL200" s="330">
        <v>0</v>
      </c>
      <c r="AM200" s="330">
        <v>0</v>
      </c>
      <c r="AN200" s="330">
        <v>0</v>
      </c>
      <c r="AO200" s="330">
        <v>0</v>
      </c>
      <c r="AP200" s="330">
        <v>0</v>
      </c>
      <c r="AQ200" s="330">
        <v>0</v>
      </c>
      <c r="AR200" s="330">
        <v>0</v>
      </c>
      <c r="AS200" s="330">
        <v>0</v>
      </c>
    </row>
    <row r="201" spans="1:45" x14ac:dyDescent="0.3">
      <c r="A201" s="221" t="s">
        <v>603</v>
      </c>
      <c r="B201" s="79" t="s">
        <v>849</v>
      </c>
      <c r="C201" s="222" t="s">
        <v>850</v>
      </c>
      <c r="D201" s="222" t="s">
        <v>835</v>
      </c>
      <c r="E201" s="222" t="s">
        <v>416</v>
      </c>
      <c r="F201" s="328" t="s">
        <v>597</v>
      </c>
      <c r="G201" s="328" t="s">
        <v>851</v>
      </c>
      <c r="H201" s="598"/>
      <c r="I201" s="327">
        <v>0</v>
      </c>
      <c r="J201" s="327">
        <v>0</v>
      </c>
      <c r="K201" s="327">
        <v>0</v>
      </c>
      <c r="L201" s="330">
        <v>0</v>
      </c>
      <c r="M201" s="330">
        <v>0</v>
      </c>
      <c r="N201" s="330">
        <v>0</v>
      </c>
      <c r="O201" s="330">
        <v>0</v>
      </c>
      <c r="P201" s="330">
        <v>0</v>
      </c>
      <c r="Q201" s="330">
        <v>0</v>
      </c>
      <c r="R201" s="330">
        <v>0</v>
      </c>
      <c r="S201" s="330">
        <v>0</v>
      </c>
      <c r="T201" s="330">
        <v>0</v>
      </c>
      <c r="U201" s="330">
        <v>0</v>
      </c>
      <c r="V201" s="330">
        <v>0</v>
      </c>
      <c r="W201" s="330">
        <v>0</v>
      </c>
      <c r="X201" s="330">
        <v>0</v>
      </c>
      <c r="Y201" s="330">
        <v>0</v>
      </c>
      <c r="Z201" s="330">
        <v>0</v>
      </c>
      <c r="AA201" s="330">
        <v>0</v>
      </c>
      <c r="AB201" s="330">
        <v>0</v>
      </c>
      <c r="AC201" s="330">
        <v>0</v>
      </c>
      <c r="AD201" s="330">
        <v>0</v>
      </c>
      <c r="AE201" s="330">
        <v>0</v>
      </c>
      <c r="AF201" s="330">
        <v>0</v>
      </c>
      <c r="AG201" s="330">
        <v>0</v>
      </c>
      <c r="AH201" s="330">
        <v>0</v>
      </c>
      <c r="AI201" s="330">
        <v>0</v>
      </c>
      <c r="AJ201" s="330">
        <v>0</v>
      </c>
      <c r="AK201" s="330">
        <v>0</v>
      </c>
      <c r="AL201" s="330">
        <v>0</v>
      </c>
      <c r="AM201" s="330">
        <v>0</v>
      </c>
      <c r="AN201" s="330">
        <v>0</v>
      </c>
      <c r="AO201" s="330">
        <v>0</v>
      </c>
      <c r="AP201" s="330">
        <v>0</v>
      </c>
      <c r="AQ201" s="330">
        <v>0</v>
      </c>
      <c r="AR201" s="330">
        <v>0</v>
      </c>
      <c r="AS201" s="330">
        <v>0</v>
      </c>
    </row>
    <row r="202" spans="1:45" x14ac:dyDescent="0.3">
      <c r="A202" s="368"/>
      <c r="B202" s="369"/>
      <c r="C202" s="382" t="s">
        <v>852</v>
      </c>
      <c r="D202" s="383" t="s">
        <v>853</v>
      </c>
      <c r="E202" s="383"/>
      <c r="F202" s="384" t="s">
        <v>854</v>
      </c>
      <c r="G202" s="384"/>
      <c r="H202" s="413"/>
      <c r="I202" s="385">
        <v>746897340.24000001</v>
      </c>
      <c r="J202" s="386">
        <v>45929069.649999999</v>
      </c>
      <c r="K202" s="386">
        <v>700968270.59000003</v>
      </c>
      <c r="L202" s="387">
        <v>15315762</v>
      </c>
      <c r="M202" s="387">
        <v>859712334.57000005</v>
      </c>
      <c r="N202" s="387">
        <v>30309252</v>
      </c>
      <c r="O202" s="387">
        <v>0</v>
      </c>
      <c r="P202" s="387">
        <v>75265236.479999989</v>
      </c>
      <c r="Q202" s="387">
        <v>0</v>
      </c>
      <c r="R202" s="387">
        <v>0</v>
      </c>
      <c r="S202" s="387">
        <v>1274061</v>
      </c>
      <c r="T202" s="387">
        <v>55079254.790000007</v>
      </c>
      <c r="U202" s="387">
        <v>0</v>
      </c>
      <c r="V202" s="387">
        <v>0</v>
      </c>
      <c r="W202" s="387">
        <v>0</v>
      </c>
      <c r="X202" s="387">
        <v>10764353.65</v>
      </c>
      <c r="Y202" s="387">
        <v>143739</v>
      </c>
      <c r="Z202" s="387">
        <v>42914389</v>
      </c>
      <c r="AA202" s="387">
        <v>0</v>
      </c>
      <c r="AB202" s="387">
        <v>63418</v>
      </c>
      <c r="AC202" s="387">
        <v>0</v>
      </c>
      <c r="AD202" s="387">
        <v>0</v>
      </c>
      <c r="AE202" s="387">
        <v>-344101560.95999998</v>
      </c>
      <c r="AF202" s="387">
        <v>-10379332</v>
      </c>
      <c r="AG202" s="387">
        <v>0</v>
      </c>
      <c r="AH202" s="387">
        <v>-64954774.089999989</v>
      </c>
      <c r="AI202" s="387">
        <v>0</v>
      </c>
      <c r="AJ202" s="387">
        <v>0</v>
      </c>
      <c r="AK202" s="387">
        <v>-55079254.790000007</v>
      </c>
      <c r="AL202" s="387">
        <v>0</v>
      </c>
      <c r="AM202" s="387">
        <v>0</v>
      </c>
      <c r="AN202" s="387">
        <v>-22323385</v>
      </c>
      <c r="AO202" s="387">
        <v>0</v>
      </c>
      <c r="AP202" s="387">
        <v>-24545</v>
      </c>
      <c r="AQ202" s="387">
        <v>0</v>
      </c>
      <c r="AR202" s="387">
        <v>0</v>
      </c>
      <c r="AS202" s="388"/>
    </row>
    <row r="203" spans="1:45" x14ac:dyDescent="0.3">
      <c r="A203" s="374"/>
      <c r="B203" s="607" t="s">
        <v>855</v>
      </c>
      <c r="C203" s="75"/>
      <c r="D203" s="75"/>
      <c r="E203" s="75" t="s">
        <v>603</v>
      </c>
      <c r="G203" s="332" t="s">
        <v>616</v>
      </c>
      <c r="H203" s="610"/>
      <c r="I203" s="327">
        <v>746897339.45000005</v>
      </c>
      <c r="J203" s="327">
        <v>45929069.649999999</v>
      </c>
      <c r="K203" s="327">
        <v>700968269.80000007</v>
      </c>
      <c r="L203" s="330">
        <v>15315762</v>
      </c>
      <c r="M203" s="330">
        <v>859712334.57000005</v>
      </c>
      <c r="N203" s="330">
        <v>30309252</v>
      </c>
      <c r="O203" s="330">
        <v>0</v>
      </c>
      <c r="P203" s="330">
        <v>75265236.399999991</v>
      </c>
      <c r="Q203" s="330">
        <v>0</v>
      </c>
      <c r="R203" s="330">
        <v>0</v>
      </c>
      <c r="S203" s="330">
        <v>1274061</v>
      </c>
      <c r="T203" s="330">
        <v>55079254.790000007</v>
      </c>
      <c r="U203" s="330">
        <v>0</v>
      </c>
      <c r="V203" s="330">
        <v>0</v>
      </c>
      <c r="W203" s="330">
        <v>0</v>
      </c>
      <c r="X203" s="330">
        <v>10764353.65</v>
      </c>
      <c r="Y203" s="330">
        <v>143739</v>
      </c>
      <c r="Z203" s="330">
        <v>42914389</v>
      </c>
      <c r="AA203" s="330">
        <v>0</v>
      </c>
      <c r="AB203" s="330">
        <v>63417.999999999985</v>
      </c>
      <c r="AC203" s="330">
        <v>0</v>
      </c>
      <c r="AD203" s="330">
        <v>0</v>
      </c>
      <c r="AE203" s="330">
        <v>-344101560.95999998</v>
      </c>
      <c r="AF203" s="330">
        <v>-10379332</v>
      </c>
      <c r="AG203" s="330">
        <v>0</v>
      </c>
      <c r="AH203" s="330">
        <v>-64954774.020000003</v>
      </c>
      <c r="AI203" s="330">
        <v>0</v>
      </c>
      <c r="AJ203" s="330">
        <v>0</v>
      </c>
      <c r="AK203" s="330">
        <v>-55079254.790000007</v>
      </c>
      <c r="AL203" s="330">
        <v>0</v>
      </c>
      <c r="AM203" s="330">
        <v>0</v>
      </c>
      <c r="AN203" s="330">
        <v>-22323385</v>
      </c>
      <c r="AO203" s="330">
        <v>0</v>
      </c>
      <c r="AP203" s="330">
        <v>-24545.000000000029</v>
      </c>
      <c r="AQ203" s="330">
        <v>0</v>
      </c>
      <c r="AR203" s="330">
        <v>0</v>
      </c>
      <c r="AS203" s="569">
        <v>0</v>
      </c>
    </row>
    <row r="204" spans="1:45" s="325" customFormat="1" x14ac:dyDescent="0.3">
      <c r="A204" s="370"/>
      <c r="C204" s="371"/>
      <c r="D204" s="371"/>
      <c r="E204" s="371"/>
      <c r="G204" s="372" t="s">
        <v>617</v>
      </c>
      <c r="H204" s="414"/>
      <c r="I204" s="324">
        <v>0.78999996185302734</v>
      </c>
      <c r="J204" s="324">
        <v>0</v>
      </c>
      <c r="K204" s="324">
        <v>0.78999996185302734</v>
      </c>
      <c r="L204" s="324">
        <v>0</v>
      </c>
      <c r="M204" s="324">
        <v>0</v>
      </c>
      <c r="N204" s="324">
        <v>0</v>
      </c>
      <c r="O204" s="324">
        <v>0</v>
      </c>
      <c r="P204" s="324">
        <v>7.9999998211860657E-2</v>
      </c>
      <c r="Q204" s="324">
        <v>0</v>
      </c>
      <c r="R204" s="324">
        <v>0</v>
      </c>
      <c r="S204" s="324">
        <v>0</v>
      </c>
      <c r="T204" s="324">
        <v>0</v>
      </c>
      <c r="U204" s="324">
        <v>0</v>
      </c>
      <c r="V204" s="324">
        <v>0</v>
      </c>
      <c r="W204" s="324">
        <v>0</v>
      </c>
      <c r="X204" s="324">
        <v>0</v>
      </c>
      <c r="Y204" s="324">
        <v>0</v>
      </c>
      <c r="Z204" s="324">
        <v>0</v>
      </c>
      <c r="AA204" s="324">
        <v>0</v>
      </c>
      <c r="AB204" s="324">
        <v>0</v>
      </c>
      <c r="AC204" s="324">
        <v>0</v>
      </c>
      <c r="AD204" s="324">
        <v>0</v>
      </c>
      <c r="AE204" s="324">
        <v>0</v>
      </c>
      <c r="AF204" s="324">
        <v>0</v>
      </c>
      <c r="AG204" s="324">
        <v>0</v>
      </c>
      <c r="AH204" s="324">
        <v>-6.999998539686203E-2</v>
      </c>
      <c r="AI204" s="324">
        <v>0</v>
      </c>
      <c r="AJ204" s="324">
        <v>0</v>
      </c>
      <c r="AK204" s="324">
        <v>0</v>
      </c>
      <c r="AL204" s="324">
        <v>0</v>
      </c>
      <c r="AM204" s="324">
        <v>0</v>
      </c>
      <c r="AN204" s="324">
        <v>0</v>
      </c>
      <c r="AO204" s="324">
        <v>0</v>
      </c>
      <c r="AP204" s="324">
        <v>2.9103830456733704E-11</v>
      </c>
      <c r="AQ204" s="324">
        <v>0</v>
      </c>
      <c r="AR204" s="324">
        <v>0</v>
      </c>
      <c r="AS204" s="373">
        <v>0</v>
      </c>
    </row>
    <row r="205" spans="1:45" x14ac:dyDescent="0.3">
      <c r="A205" s="374"/>
      <c r="F205" s="406"/>
      <c r="G205" s="409" t="s">
        <v>618</v>
      </c>
      <c r="H205" s="419"/>
      <c r="I205" s="408">
        <v>372973000</v>
      </c>
      <c r="J205" s="408">
        <v>30039000</v>
      </c>
      <c r="K205" s="408">
        <v>342934000</v>
      </c>
      <c r="L205" s="181"/>
      <c r="AS205" s="375"/>
    </row>
    <row r="206" spans="1:45" s="325" customFormat="1" x14ac:dyDescent="0.3">
      <c r="A206" s="376"/>
      <c r="B206" s="377"/>
      <c r="C206" s="377"/>
      <c r="D206" s="377"/>
      <c r="E206" s="377"/>
      <c r="F206" s="377"/>
      <c r="G206" s="378" t="s">
        <v>619</v>
      </c>
      <c r="H206" s="415"/>
      <c r="I206" s="379">
        <v>-373924340.24000001</v>
      </c>
      <c r="J206" s="379">
        <v>-15890069.649999999</v>
      </c>
      <c r="K206" s="379">
        <v>-358034270.59000003</v>
      </c>
      <c r="L206" s="380"/>
      <c r="M206" s="380"/>
      <c r="N206" s="380"/>
      <c r="O206" s="380"/>
      <c r="P206" s="380"/>
      <c r="Q206" s="380"/>
      <c r="R206" s="380"/>
      <c r="S206" s="380"/>
      <c r="T206" s="380"/>
      <c r="U206" s="380"/>
      <c r="V206" s="380"/>
      <c r="W206" s="380"/>
      <c r="X206" s="380"/>
      <c r="Y206" s="380"/>
      <c r="Z206" s="380"/>
      <c r="AA206" s="380"/>
      <c r="AB206" s="380"/>
      <c r="AC206" s="380"/>
      <c r="AD206" s="380"/>
      <c r="AE206" s="380"/>
      <c r="AF206" s="380"/>
      <c r="AG206" s="380"/>
      <c r="AH206" s="380"/>
      <c r="AI206" s="380"/>
      <c r="AJ206" s="380"/>
      <c r="AK206" s="380"/>
      <c r="AL206" s="380"/>
      <c r="AM206" s="380"/>
      <c r="AN206" s="380"/>
      <c r="AO206" s="380"/>
      <c r="AP206" s="380"/>
      <c r="AQ206" s="380"/>
      <c r="AR206" s="380"/>
      <c r="AS206" s="381"/>
    </row>
    <row r="207" spans="1:45" x14ac:dyDescent="0.3">
      <c r="H207" s="598"/>
      <c r="L207" s="181"/>
      <c r="AS207" s="181"/>
    </row>
    <row r="208" spans="1:45" x14ac:dyDescent="0.3">
      <c r="A208" s="221" t="s">
        <v>603</v>
      </c>
      <c r="B208" s="328" t="s">
        <v>856</v>
      </c>
      <c r="C208" s="208">
        <v>48900</v>
      </c>
      <c r="D208" s="208" t="s">
        <v>857</v>
      </c>
      <c r="E208" s="222" t="s">
        <v>416</v>
      </c>
      <c r="F208" s="207" t="s">
        <v>858</v>
      </c>
      <c r="G208" s="207" t="s">
        <v>859</v>
      </c>
      <c r="H208" s="603"/>
      <c r="I208" s="327">
        <v>0</v>
      </c>
      <c r="J208" s="327">
        <v>0</v>
      </c>
      <c r="K208" s="327">
        <v>0</v>
      </c>
      <c r="L208" s="330">
        <v>0</v>
      </c>
      <c r="M208" s="330">
        <v>0</v>
      </c>
      <c r="N208" s="330">
        <v>0</v>
      </c>
      <c r="O208" s="330">
        <v>0</v>
      </c>
      <c r="P208" s="330">
        <v>0</v>
      </c>
      <c r="Q208" s="330">
        <v>0</v>
      </c>
      <c r="R208" s="330">
        <v>0</v>
      </c>
      <c r="S208" s="330">
        <v>0</v>
      </c>
      <c r="T208" s="330">
        <v>0</v>
      </c>
      <c r="U208" s="330">
        <v>0</v>
      </c>
      <c r="V208" s="330">
        <v>0</v>
      </c>
      <c r="W208" s="330">
        <v>0</v>
      </c>
      <c r="X208" s="330">
        <v>0</v>
      </c>
      <c r="Y208" s="330">
        <v>0</v>
      </c>
      <c r="Z208" s="330">
        <v>0</v>
      </c>
      <c r="AA208" s="330">
        <v>0</v>
      </c>
      <c r="AB208" s="330">
        <v>0</v>
      </c>
      <c r="AC208" s="330">
        <v>0</v>
      </c>
      <c r="AD208" s="330">
        <v>0</v>
      </c>
      <c r="AE208" s="330">
        <v>0</v>
      </c>
      <c r="AF208" s="330">
        <v>0</v>
      </c>
      <c r="AG208" s="330">
        <v>0</v>
      </c>
      <c r="AH208" s="330">
        <v>0</v>
      </c>
      <c r="AI208" s="330">
        <v>0</v>
      </c>
      <c r="AJ208" s="330">
        <v>0</v>
      </c>
      <c r="AK208" s="330">
        <v>0</v>
      </c>
      <c r="AL208" s="330">
        <v>0</v>
      </c>
      <c r="AM208" s="330">
        <v>0</v>
      </c>
      <c r="AN208" s="330">
        <v>0</v>
      </c>
      <c r="AO208" s="330">
        <v>0</v>
      </c>
      <c r="AP208" s="330">
        <v>0</v>
      </c>
      <c r="AQ208" s="330">
        <v>0</v>
      </c>
      <c r="AR208" s="330">
        <v>0</v>
      </c>
      <c r="AS208" s="330">
        <v>0</v>
      </c>
    </row>
    <row r="209" spans="1:45" x14ac:dyDescent="0.3">
      <c r="A209" s="221" t="s">
        <v>603</v>
      </c>
      <c r="B209" s="328" t="s">
        <v>856</v>
      </c>
      <c r="C209" s="208">
        <v>48900</v>
      </c>
      <c r="D209" s="208" t="s">
        <v>857</v>
      </c>
      <c r="E209" s="222" t="s">
        <v>419</v>
      </c>
      <c r="F209" s="328" t="s">
        <v>858</v>
      </c>
      <c r="G209" s="328" t="s">
        <v>860</v>
      </c>
      <c r="H209" s="598"/>
      <c r="I209" s="327">
        <v>0</v>
      </c>
      <c r="J209" s="327">
        <v>0</v>
      </c>
      <c r="K209" s="327">
        <v>0</v>
      </c>
      <c r="L209" s="330">
        <v>0</v>
      </c>
      <c r="M209" s="330">
        <v>0</v>
      </c>
      <c r="N209" s="330">
        <v>0</v>
      </c>
      <c r="O209" s="330">
        <v>0</v>
      </c>
      <c r="P209" s="330">
        <v>0</v>
      </c>
      <c r="Q209" s="330">
        <v>0</v>
      </c>
      <c r="R209" s="330">
        <v>0</v>
      </c>
      <c r="S209" s="330">
        <v>0</v>
      </c>
      <c r="T209" s="330">
        <v>0</v>
      </c>
      <c r="U209" s="330">
        <v>0</v>
      </c>
      <c r="V209" s="330">
        <v>0</v>
      </c>
      <c r="W209" s="330">
        <v>0</v>
      </c>
      <c r="X209" s="330">
        <v>0</v>
      </c>
      <c r="Y209" s="330">
        <v>0</v>
      </c>
      <c r="Z209" s="330">
        <v>0</v>
      </c>
      <c r="AA209" s="330">
        <v>0</v>
      </c>
      <c r="AB209" s="330">
        <v>0</v>
      </c>
      <c r="AC209" s="330">
        <v>0</v>
      </c>
      <c r="AD209" s="330">
        <v>0</v>
      </c>
      <c r="AE209" s="330">
        <v>0</v>
      </c>
      <c r="AF209" s="330">
        <v>0</v>
      </c>
      <c r="AG209" s="330">
        <v>0</v>
      </c>
      <c r="AH209" s="330">
        <v>0</v>
      </c>
      <c r="AI209" s="330">
        <v>0</v>
      </c>
      <c r="AJ209" s="330">
        <v>0</v>
      </c>
      <c r="AK209" s="330">
        <v>0</v>
      </c>
      <c r="AL209" s="330">
        <v>0</v>
      </c>
      <c r="AM209" s="330">
        <v>0</v>
      </c>
      <c r="AN209" s="330">
        <v>0</v>
      </c>
      <c r="AO209" s="330">
        <v>0</v>
      </c>
      <c r="AP209" s="330">
        <v>0</v>
      </c>
      <c r="AQ209" s="330">
        <v>0</v>
      </c>
      <c r="AR209" s="330">
        <v>0</v>
      </c>
      <c r="AS209" s="330">
        <v>0</v>
      </c>
    </row>
    <row r="210" spans="1:45" x14ac:dyDescent="0.3">
      <c r="A210" s="221" t="s">
        <v>603</v>
      </c>
      <c r="B210" s="221" t="s">
        <v>861</v>
      </c>
      <c r="C210" s="222">
        <v>41600</v>
      </c>
      <c r="D210" s="81" t="s">
        <v>862</v>
      </c>
      <c r="E210" s="222" t="s">
        <v>416</v>
      </c>
      <c r="F210" s="328" t="s">
        <v>863</v>
      </c>
      <c r="H210" s="604"/>
      <c r="I210" s="327">
        <v>6237000</v>
      </c>
      <c r="J210" s="327">
        <v>4124000</v>
      </c>
      <c r="K210" s="327">
        <v>2113000</v>
      </c>
      <c r="L210" s="330">
        <v>4124000</v>
      </c>
      <c r="M210" s="330">
        <v>2800000</v>
      </c>
      <c r="N210" s="330">
        <v>0</v>
      </c>
      <c r="O210" s="330">
        <v>0</v>
      </c>
      <c r="P210" s="330">
        <v>2183000</v>
      </c>
      <c r="Q210" s="330">
        <v>0</v>
      </c>
      <c r="R210" s="330">
        <v>0</v>
      </c>
      <c r="S210" s="330">
        <v>0</v>
      </c>
      <c r="T210" s="330">
        <v>14345000</v>
      </c>
      <c r="U210" s="330">
        <v>0</v>
      </c>
      <c r="V210" s="330">
        <v>0</v>
      </c>
      <c r="W210" s="330">
        <v>0</v>
      </c>
      <c r="X210" s="330">
        <v>0</v>
      </c>
      <c r="Y210" s="330">
        <v>0</v>
      </c>
      <c r="Z210" s="330">
        <v>0</v>
      </c>
      <c r="AA210" s="330">
        <v>0</v>
      </c>
      <c r="AB210" s="330">
        <v>0</v>
      </c>
      <c r="AC210" s="330">
        <v>0</v>
      </c>
      <c r="AD210" s="330">
        <v>109000</v>
      </c>
      <c r="AE210" s="330">
        <v>-1400000</v>
      </c>
      <c r="AF210" s="330">
        <v>0</v>
      </c>
      <c r="AG210" s="330">
        <v>0</v>
      </c>
      <c r="AH210" s="330">
        <v>-1604000</v>
      </c>
      <c r="AI210" s="330">
        <v>0</v>
      </c>
      <c r="AJ210" s="330">
        <v>0</v>
      </c>
      <c r="AK210" s="330">
        <v>-14345000</v>
      </c>
      <c r="AL210" s="330">
        <v>0</v>
      </c>
      <c r="AM210" s="330">
        <v>0</v>
      </c>
      <c r="AN210" s="330">
        <v>0</v>
      </c>
      <c r="AO210" s="330">
        <v>0</v>
      </c>
      <c r="AP210" s="330">
        <v>0</v>
      </c>
      <c r="AQ210" s="330">
        <v>-45000</v>
      </c>
      <c r="AR210" s="330">
        <v>0</v>
      </c>
      <c r="AS210" s="330">
        <v>0</v>
      </c>
    </row>
    <row r="211" spans="1:45" x14ac:dyDescent="0.3">
      <c r="A211" s="221" t="s">
        <v>603</v>
      </c>
      <c r="B211" s="221" t="s">
        <v>864</v>
      </c>
      <c r="C211" s="222">
        <v>48200</v>
      </c>
      <c r="D211" s="81" t="s">
        <v>862</v>
      </c>
      <c r="E211" s="222" t="s">
        <v>416</v>
      </c>
      <c r="F211" s="328" t="s">
        <v>865</v>
      </c>
      <c r="H211" s="604"/>
      <c r="I211" s="327">
        <v>7807000</v>
      </c>
      <c r="J211" s="327">
        <v>4124000</v>
      </c>
      <c r="K211" s="327">
        <v>3683000</v>
      </c>
      <c r="L211" s="330">
        <v>4124000</v>
      </c>
      <c r="M211" s="330">
        <v>2800000</v>
      </c>
      <c r="N211" s="330">
        <v>0</v>
      </c>
      <c r="O211" s="330">
        <v>0</v>
      </c>
      <c r="P211" s="330">
        <v>5067000</v>
      </c>
      <c r="Q211" s="330">
        <v>0</v>
      </c>
      <c r="R211" s="330">
        <v>0</v>
      </c>
      <c r="S211" s="330">
        <v>0</v>
      </c>
      <c r="T211" s="330">
        <v>14980000</v>
      </c>
      <c r="U211" s="330">
        <v>0</v>
      </c>
      <c r="V211" s="330">
        <v>0</v>
      </c>
      <c r="W211" s="330">
        <v>0</v>
      </c>
      <c r="X211" s="330">
        <v>0</v>
      </c>
      <c r="Y211" s="330">
        <v>0</v>
      </c>
      <c r="Z211" s="330">
        <v>0</v>
      </c>
      <c r="AA211" s="330">
        <v>0</v>
      </c>
      <c r="AB211" s="330">
        <v>0</v>
      </c>
      <c r="AC211" s="330">
        <v>0</v>
      </c>
      <c r="AD211" s="330">
        <v>1501000</v>
      </c>
      <c r="AE211" s="330">
        <v>-1400000</v>
      </c>
      <c r="AF211" s="330">
        <v>0</v>
      </c>
      <c r="AG211" s="330">
        <v>0</v>
      </c>
      <c r="AH211" s="330">
        <v>-3590000</v>
      </c>
      <c r="AI211" s="330">
        <v>0</v>
      </c>
      <c r="AJ211" s="330">
        <v>0</v>
      </c>
      <c r="AK211" s="330">
        <v>-14980000</v>
      </c>
      <c r="AL211" s="330">
        <v>0</v>
      </c>
      <c r="AM211" s="330">
        <v>0</v>
      </c>
      <c r="AN211" s="330">
        <v>0</v>
      </c>
      <c r="AO211" s="330">
        <v>0</v>
      </c>
      <c r="AP211" s="330">
        <v>0</v>
      </c>
      <c r="AQ211" s="330">
        <v>-743000</v>
      </c>
      <c r="AR211" s="330">
        <v>0</v>
      </c>
      <c r="AS211" s="330">
        <v>0</v>
      </c>
    </row>
    <row r="212" spans="1:45" x14ac:dyDescent="0.3">
      <c r="A212" s="221" t="s">
        <v>603</v>
      </c>
      <c r="B212" s="221" t="s">
        <v>866</v>
      </c>
      <c r="C212" s="222">
        <v>94700</v>
      </c>
      <c r="D212" s="81" t="s">
        <v>862</v>
      </c>
      <c r="E212" s="222" t="s">
        <v>416</v>
      </c>
      <c r="F212" s="328" t="s">
        <v>867</v>
      </c>
      <c r="H212" s="598"/>
      <c r="I212" s="327">
        <v>2324514</v>
      </c>
      <c r="J212" s="327">
        <v>97510</v>
      </c>
      <c r="K212" s="327">
        <v>2227004</v>
      </c>
      <c r="L212" s="330">
        <v>97510</v>
      </c>
      <c r="M212" s="330">
        <v>657633</v>
      </c>
      <c r="N212" s="330">
        <v>0</v>
      </c>
      <c r="O212" s="330">
        <v>0</v>
      </c>
      <c r="P212" s="330">
        <v>57646</v>
      </c>
      <c r="Q212" s="330">
        <v>0</v>
      </c>
      <c r="R212" s="330">
        <v>0</v>
      </c>
      <c r="S212" s="330">
        <v>0</v>
      </c>
      <c r="T212" s="330">
        <v>0</v>
      </c>
      <c r="U212" s="330">
        <v>0</v>
      </c>
      <c r="V212" s="330">
        <v>0</v>
      </c>
      <c r="W212" s="330">
        <v>0</v>
      </c>
      <c r="X212" s="330">
        <v>0</v>
      </c>
      <c r="Y212" s="330">
        <v>0</v>
      </c>
      <c r="Z212" s="330">
        <v>0</v>
      </c>
      <c r="AA212" s="330">
        <v>0</v>
      </c>
      <c r="AB212" s="330">
        <v>0</v>
      </c>
      <c r="AC212" s="330">
        <v>0</v>
      </c>
      <c r="AD212" s="330">
        <v>2713667</v>
      </c>
      <c r="AE212" s="330">
        <v>-306717</v>
      </c>
      <c r="AF212" s="330">
        <v>0</v>
      </c>
      <c r="AG212" s="330">
        <v>0</v>
      </c>
      <c r="AH212" s="330">
        <v>-31419</v>
      </c>
      <c r="AI212" s="330">
        <v>0</v>
      </c>
      <c r="AJ212" s="330">
        <v>0</v>
      </c>
      <c r="AK212" s="330">
        <v>0</v>
      </c>
      <c r="AL212" s="330">
        <v>0</v>
      </c>
      <c r="AM212" s="330">
        <v>0</v>
      </c>
      <c r="AN212" s="330">
        <v>0</v>
      </c>
      <c r="AO212" s="330">
        <v>0</v>
      </c>
      <c r="AP212" s="330">
        <v>0</v>
      </c>
      <c r="AQ212" s="330">
        <v>-1163935</v>
      </c>
      <c r="AR212" s="330">
        <v>0</v>
      </c>
      <c r="AS212" s="330">
        <v>0</v>
      </c>
    </row>
    <row r="213" spans="1:45" x14ac:dyDescent="0.3">
      <c r="A213" s="221" t="s">
        <v>603</v>
      </c>
      <c r="B213" s="221" t="s">
        <v>868</v>
      </c>
      <c r="C213" s="222">
        <v>94800</v>
      </c>
      <c r="D213" s="81" t="s">
        <v>862</v>
      </c>
      <c r="E213" s="222" t="s">
        <v>416</v>
      </c>
      <c r="F213" s="328" t="s">
        <v>869</v>
      </c>
      <c r="H213" s="598"/>
      <c r="I213" s="327">
        <v>0</v>
      </c>
      <c r="J213" s="327">
        <v>0</v>
      </c>
      <c r="K213" s="327">
        <v>0</v>
      </c>
      <c r="L213" s="330">
        <v>0</v>
      </c>
      <c r="M213" s="330">
        <v>0</v>
      </c>
      <c r="N213" s="330">
        <v>0</v>
      </c>
      <c r="O213" s="330">
        <v>0</v>
      </c>
      <c r="P213" s="330">
        <v>0</v>
      </c>
      <c r="Q213" s="330">
        <v>0</v>
      </c>
      <c r="R213" s="330">
        <v>0</v>
      </c>
      <c r="S213" s="330">
        <v>0</v>
      </c>
      <c r="T213" s="330">
        <v>0</v>
      </c>
      <c r="U213" s="330">
        <v>0</v>
      </c>
      <c r="V213" s="330">
        <v>0</v>
      </c>
      <c r="W213" s="330">
        <v>0</v>
      </c>
      <c r="X213" s="330">
        <v>0</v>
      </c>
      <c r="Y213" s="330">
        <v>0</v>
      </c>
      <c r="Z213" s="330">
        <v>0</v>
      </c>
      <c r="AA213" s="330">
        <v>0</v>
      </c>
      <c r="AB213" s="330">
        <v>0</v>
      </c>
      <c r="AC213" s="330">
        <v>0</v>
      </c>
      <c r="AD213" s="330">
        <v>0</v>
      </c>
      <c r="AE213" s="330">
        <v>0</v>
      </c>
      <c r="AF213" s="330">
        <v>0</v>
      </c>
      <c r="AG213" s="330">
        <v>0</v>
      </c>
      <c r="AH213" s="330">
        <v>0</v>
      </c>
      <c r="AI213" s="330">
        <v>0</v>
      </c>
      <c r="AJ213" s="330">
        <v>0</v>
      </c>
      <c r="AK213" s="330">
        <v>0</v>
      </c>
      <c r="AL213" s="330">
        <v>0</v>
      </c>
      <c r="AM213" s="330">
        <v>0</v>
      </c>
      <c r="AN213" s="330">
        <v>0</v>
      </c>
      <c r="AO213" s="330">
        <v>0</v>
      </c>
      <c r="AP213" s="330">
        <v>0</v>
      </c>
      <c r="AQ213" s="330">
        <v>0</v>
      </c>
      <c r="AR213" s="330">
        <v>0</v>
      </c>
      <c r="AS213" s="330">
        <v>0</v>
      </c>
    </row>
    <row r="214" spans="1:45" x14ac:dyDescent="0.3">
      <c r="A214" s="221" t="s">
        <v>603</v>
      </c>
      <c r="B214" s="221" t="s">
        <v>870</v>
      </c>
      <c r="C214" s="222">
        <v>94900</v>
      </c>
      <c r="D214" s="81" t="s">
        <v>862</v>
      </c>
      <c r="E214" s="222" t="s">
        <v>416</v>
      </c>
      <c r="F214" s="328" t="s">
        <v>871</v>
      </c>
      <c r="H214" s="598"/>
      <c r="I214" s="327">
        <v>0</v>
      </c>
      <c r="J214" s="327">
        <v>0</v>
      </c>
      <c r="K214" s="327">
        <v>0</v>
      </c>
      <c r="L214" s="330">
        <v>0</v>
      </c>
      <c r="M214" s="330">
        <v>0</v>
      </c>
      <c r="N214" s="330">
        <v>0</v>
      </c>
      <c r="O214" s="330">
        <v>0</v>
      </c>
      <c r="P214" s="330">
        <v>0</v>
      </c>
      <c r="Q214" s="330">
        <v>0</v>
      </c>
      <c r="R214" s="330">
        <v>0</v>
      </c>
      <c r="S214" s="330">
        <v>0</v>
      </c>
      <c r="T214" s="330">
        <v>0</v>
      </c>
      <c r="U214" s="330">
        <v>0</v>
      </c>
      <c r="V214" s="330">
        <v>0</v>
      </c>
      <c r="W214" s="330">
        <v>0</v>
      </c>
      <c r="X214" s="330">
        <v>0</v>
      </c>
      <c r="Y214" s="330">
        <v>0</v>
      </c>
      <c r="Z214" s="330">
        <v>0</v>
      </c>
      <c r="AA214" s="330">
        <v>0</v>
      </c>
      <c r="AB214" s="330">
        <v>0</v>
      </c>
      <c r="AC214" s="330">
        <v>0</v>
      </c>
      <c r="AD214" s="330">
        <v>0</v>
      </c>
      <c r="AE214" s="330">
        <v>0</v>
      </c>
      <c r="AF214" s="330">
        <v>0</v>
      </c>
      <c r="AG214" s="330">
        <v>0</v>
      </c>
      <c r="AH214" s="330">
        <v>0</v>
      </c>
      <c r="AI214" s="330">
        <v>0</v>
      </c>
      <c r="AJ214" s="330">
        <v>0</v>
      </c>
      <c r="AK214" s="330">
        <v>0</v>
      </c>
      <c r="AL214" s="330">
        <v>0</v>
      </c>
      <c r="AM214" s="330">
        <v>0</v>
      </c>
      <c r="AN214" s="330">
        <v>0</v>
      </c>
      <c r="AO214" s="330">
        <v>0</v>
      </c>
      <c r="AP214" s="330">
        <v>0</v>
      </c>
      <c r="AQ214" s="330">
        <v>0</v>
      </c>
      <c r="AR214" s="330">
        <v>0</v>
      </c>
      <c r="AS214" s="330">
        <v>0</v>
      </c>
    </row>
    <row r="215" spans="1:45" x14ac:dyDescent="0.3">
      <c r="A215" s="221" t="s">
        <v>603</v>
      </c>
      <c r="B215" s="221" t="s">
        <v>872</v>
      </c>
      <c r="C215" s="222">
        <v>95000</v>
      </c>
      <c r="D215" s="81" t="s">
        <v>862</v>
      </c>
      <c r="E215" s="222" t="s">
        <v>416</v>
      </c>
      <c r="F215" s="328" t="s">
        <v>873</v>
      </c>
      <c r="H215" s="598"/>
      <c r="I215" s="327">
        <v>964316.69000000018</v>
      </c>
      <c r="J215" s="327">
        <v>198854.41</v>
      </c>
      <c r="K215" s="327">
        <v>765462.28000000014</v>
      </c>
      <c r="L215" s="330">
        <v>84882.41</v>
      </c>
      <c r="M215" s="330">
        <v>1534994.36</v>
      </c>
      <c r="N215" s="330">
        <v>0</v>
      </c>
      <c r="O215" s="330">
        <v>0</v>
      </c>
      <c r="P215" s="330">
        <v>190492.76</v>
      </c>
      <c r="Q215" s="330">
        <v>0</v>
      </c>
      <c r="R215" s="330">
        <v>0</v>
      </c>
      <c r="S215" s="330">
        <v>113972</v>
      </c>
      <c r="T215" s="330">
        <v>0</v>
      </c>
      <c r="U215" s="330">
        <v>0</v>
      </c>
      <c r="V215" s="330">
        <v>0</v>
      </c>
      <c r="W215" s="330">
        <v>0</v>
      </c>
      <c r="X215" s="330">
        <v>0</v>
      </c>
      <c r="Y215" s="330">
        <v>0</v>
      </c>
      <c r="Z215" s="330">
        <v>0</v>
      </c>
      <c r="AA215" s="330">
        <v>0</v>
      </c>
      <c r="AB215" s="330">
        <v>0</v>
      </c>
      <c r="AC215" s="330">
        <v>0</v>
      </c>
      <c r="AD215" s="330">
        <v>0</v>
      </c>
      <c r="AE215" s="330">
        <v>-877139.8</v>
      </c>
      <c r="AF215" s="330">
        <v>0</v>
      </c>
      <c r="AG215" s="330">
        <v>0</v>
      </c>
      <c r="AH215" s="330">
        <v>-111778</v>
      </c>
      <c r="AI215" s="330">
        <v>0</v>
      </c>
      <c r="AJ215" s="330">
        <v>0</v>
      </c>
      <c r="AK215" s="330">
        <v>0</v>
      </c>
      <c r="AL215" s="330">
        <v>0</v>
      </c>
      <c r="AM215" s="330">
        <v>0</v>
      </c>
      <c r="AN215" s="330">
        <v>0</v>
      </c>
      <c r="AO215" s="330">
        <v>0</v>
      </c>
      <c r="AP215" s="330">
        <v>0</v>
      </c>
      <c r="AQ215" s="330">
        <v>0</v>
      </c>
      <c r="AR215" s="330">
        <v>0</v>
      </c>
      <c r="AS215" s="330">
        <v>0</v>
      </c>
    </row>
    <row r="216" spans="1:45" x14ac:dyDescent="0.3">
      <c r="A216" s="221" t="s">
        <v>603</v>
      </c>
      <c r="B216" s="221" t="s">
        <v>874</v>
      </c>
      <c r="C216" s="222">
        <v>95100</v>
      </c>
      <c r="D216" s="81" t="s">
        <v>862</v>
      </c>
      <c r="E216" s="222" t="s">
        <v>416</v>
      </c>
      <c r="F216" s="328" t="s">
        <v>875</v>
      </c>
      <c r="H216" s="598"/>
      <c r="I216" s="327">
        <v>2664.4499999999994</v>
      </c>
      <c r="J216" s="327">
        <v>0</v>
      </c>
      <c r="K216" s="327">
        <v>2664.4499999999994</v>
      </c>
      <c r="L216" s="330">
        <v>0</v>
      </c>
      <c r="M216" s="330">
        <v>0</v>
      </c>
      <c r="N216" s="330">
        <v>0</v>
      </c>
      <c r="O216" s="330">
        <v>0</v>
      </c>
      <c r="P216" s="330">
        <v>5896.73</v>
      </c>
      <c r="Q216" s="330">
        <v>0</v>
      </c>
      <c r="R216" s="330">
        <v>0</v>
      </c>
      <c r="S216" s="330">
        <v>0</v>
      </c>
      <c r="T216" s="330">
        <v>0</v>
      </c>
      <c r="U216" s="330">
        <v>0</v>
      </c>
      <c r="V216" s="330">
        <v>0</v>
      </c>
      <c r="W216" s="330">
        <v>0</v>
      </c>
      <c r="X216" s="330">
        <v>0</v>
      </c>
      <c r="Y216" s="330">
        <v>0</v>
      </c>
      <c r="Z216" s="330">
        <v>0</v>
      </c>
      <c r="AA216" s="330">
        <v>0</v>
      </c>
      <c r="AB216" s="330">
        <v>0</v>
      </c>
      <c r="AC216" s="330">
        <v>0</v>
      </c>
      <c r="AD216" s="330">
        <v>0</v>
      </c>
      <c r="AE216" s="330">
        <v>0</v>
      </c>
      <c r="AF216" s="330">
        <v>0</v>
      </c>
      <c r="AG216" s="330">
        <v>0</v>
      </c>
      <c r="AH216" s="330">
        <v>-4903.99</v>
      </c>
      <c r="AI216" s="330">
        <v>0</v>
      </c>
      <c r="AJ216" s="330">
        <v>0</v>
      </c>
      <c r="AK216" s="330">
        <v>0</v>
      </c>
      <c r="AL216" s="330">
        <v>0</v>
      </c>
      <c r="AM216" s="330">
        <v>0</v>
      </c>
      <c r="AN216" s="330">
        <v>0</v>
      </c>
      <c r="AO216" s="330">
        <v>0</v>
      </c>
      <c r="AP216" s="330">
        <v>0</v>
      </c>
      <c r="AQ216" s="330">
        <v>0</v>
      </c>
      <c r="AR216" s="330">
        <v>0</v>
      </c>
      <c r="AS216" s="330">
        <v>0</v>
      </c>
    </row>
    <row r="217" spans="1:45" x14ac:dyDescent="0.3">
      <c r="A217" s="221" t="s">
        <v>603</v>
      </c>
      <c r="B217" s="221" t="s">
        <v>876</v>
      </c>
      <c r="C217" s="222">
        <v>99100</v>
      </c>
      <c r="D217" s="81" t="s">
        <v>862</v>
      </c>
      <c r="E217" s="222" t="s">
        <v>416</v>
      </c>
      <c r="F217" s="328" t="s">
        <v>877</v>
      </c>
      <c r="H217" s="598"/>
      <c r="I217" s="327">
        <v>0</v>
      </c>
      <c r="J217" s="327">
        <v>0</v>
      </c>
      <c r="K217" s="327">
        <v>0</v>
      </c>
      <c r="L217" s="330">
        <v>0</v>
      </c>
      <c r="M217" s="330">
        <v>0</v>
      </c>
      <c r="N217" s="330">
        <v>0</v>
      </c>
      <c r="O217" s="330">
        <v>0</v>
      </c>
      <c r="P217" s="330">
        <v>0</v>
      </c>
      <c r="Q217" s="330">
        <v>0</v>
      </c>
      <c r="R217" s="330">
        <v>0</v>
      </c>
      <c r="S217" s="330">
        <v>0</v>
      </c>
      <c r="T217" s="330">
        <v>0</v>
      </c>
      <c r="U217" s="330">
        <v>0</v>
      </c>
      <c r="V217" s="330">
        <v>0</v>
      </c>
      <c r="W217" s="330">
        <v>0</v>
      </c>
      <c r="X217" s="330">
        <v>0</v>
      </c>
      <c r="Y217" s="330">
        <v>0</v>
      </c>
      <c r="Z217" s="330">
        <v>0</v>
      </c>
      <c r="AA217" s="330">
        <v>0</v>
      </c>
      <c r="AB217" s="330">
        <v>0</v>
      </c>
      <c r="AC217" s="330">
        <v>0</v>
      </c>
      <c r="AD217" s="330">
        <v>0</v>
      </c>
      <c r="AE217" s="330">
        <v>0</v>
      </c>
      <c r="AF217" s="330">
        <v>0</v>
      </c>
      <c r="AG217" s="330">
        <v>0</v>
      </c>
      <c r="AH217" s="330">
        <v>0</v>
      </c>
      <c r="AI217" s="330">
        <v>0</v>
      </c>
      <c r="AJ217" s="330">
        <v>0</v>
      </c>
      <c r="AK217" s="330">
        <v>0</v>
      </c>
      <c r="AL217" s="330">
        <v>0</v>
      </c>
      <c r="AM217" s="330">
        <v>0</v>
      </c>
      <c r="AN217" s="330">
        <v>0</v>
      </c>
      <c r="AO217" s="330">
        <v>0</v>
      </c>
      <c r="AP217" s="330">
        <v>0</v>
      </c>
      <c r="AQ217" s="330">
        <v>0</v>
      </c>
      <c r="AR217" s="330">
        <v>0</v>
      </c>
      <c r="AS217" s="330">
        <v>0</v>
      </c>
    </row>
    <row r="218" spans="1:45" x14ac:dyDescent="0.3">
      <c r="A218" s="221" t="s">
        <v>603</v>
      </c>
      <c r="B218" s="221" t="s">
        <v>878</v>
      </c>
      <c r="C218" s="222">
        <v>46100</v>
      </c>
      <c r="D218" s="81" t="s">
        <v>862</v>
      </c>
      <c r="E218" s="222" t="s">
        <v>416</v>
      </c>
      <c r="F218" s="328" t="s">
        <v>879</v>
      </c>
      <c r="H218" s="598"/>
      <c r="I218" s="327">
        <v>0</v>
      </c>
      <c r="J218" s="327">
        <v>0</v>
      </c>
      <c r="K218" s="327">
        <v>0</v>
      </c>
      <c r="L218" s="330">
        <v>0</v>
      </c>
      <c r="M218" s="330">
        <v>0</v>
      </c>
      <c r="N218" s="330">
        <v>0</v>
      </c>
      <c r="O218" s="330">
        <v>0</v>
      </c>
      <c r="P218" s="330">
        <v>0</v>
      </c>
      <c r="Q218" s="330">
        <v>0</v>
      </c>
      <c r="R218" s="330">
        <v>0</v>
      </c>
      <c r="S218" s="330">
        <v>0</v>
      </c>
      <c r="T218" s="330">
        <v>0</v>
      </c>
      <c r="U218" s="330">
        <v>0</v>
      </c>
      <c r="V218" s="330">
        <v>0</v>
      </c>
      <c r="W218" s="330">
        <v>0</v>
      </c>
      <c r="X218" s="330">
        <v>0</v>
      </c>
      <c r="Y218" s="330">
        <v>0</v>
      </c>
      <c r="Z218" s="330">
        <v>0</v>
      </c>
      <c r="AA218" s="330">
        <v>0</v>
      </c>
      <c r="AB218" s="330">
        <v>0</v>
      </c>
      <c r="AC218" s="330">
        <v>0</v>
      </c>
      <c r="AD218" s="330">
        <v>0</v>
      </c>
      <c r="AE218" s="330">
        <v>0</v>
      </c>
      <c r="AF218" s="330">
        <v>0</v>
      </c>
      <c r="AG218" s="330">
        <v>0</v>
      </c>
      <c r="AH218" s="330">
        <v>0</v>
      </c>
      <c r="AI218" s="330">
        <v>0</v>
      </c>
      <c r="AJ218" s="330">
        <v>0</v>
      </c>
      <c r="AK218" s="330">
        <v>0</v>
      </c>
      <c r="AL218" s="330">
        <v>0</v>
      </c>
      <c r="AM218" s="330">
        <v>0</v>
      </c>
      <c r="AN218" s="330">
        <v>0</v>
      </c>
      <c r="AO218" s="330">
        <v>0</v>
      </c>
      <c r="AP218" s="330">
        <v>0</v>
      </c>
      <c r="AQ218" s="330">
        <v>0</v>
      </c>
      <c r="AR218" s="330">
        <v>0</v>
      </c>
      <c r="AS218" s="330">
        <v>0</v>
      </c>
    </row>
    <row r="219" spans="1:45" x14ac:dyDescent="0.3">
      <c r="A219" s="221" t="s">
        <v>603</v>
      </c>
      <c r="B219" s="221" t="s">
        <v>880</v>
      </c>
      <c r="C219" s="222">
        <v>41600</v>
      </c>
      <c r="D219" s="81" t="s">
        <v>862</v>
      </c>
      <c r="E219" s="222" t="s">
        <v>416</v>
      </c>
      <c r="F219" s="328" t="s">
        <v>881</v>
      </c>
      <c r="H219" s="598"/>
      <c r="I219" s="327">
        <v>0</v>
      </c>
      <c r="J219" s="327">
        <v>0</v>
      </c>
      <c r="K219" s="327">
        <v>0</v>
      </c>
      <c r="L219" s="330">
        <v>0</v>
      </c>
      <c r="M219" s="330">
        <v>0</v>
      </c>
      <c r="N219" s="330">
        <v>0</v>
      </c>
      <c r="O219" s="330">
        <v>0</v>
      </c>
      <c r="P219" s="330">
        <v>0</v>
      </c>
      <c r="Q219" s="330">
        <v>0</v>
      </c>
      <c r="R219" s="330">
        <v>0</v>
      </c>
      <c r="S219" s="330">
        <v>0</v>
      </c>
      <c r="T219" s="330">
        <v>0</v>
      </c>
      <c r="U219" s="330">
        <v>0</v>
      </c>
      <c r="V219" s="330">
        <v>0</v>
      </c>
      <c r="W219" s="330">
        <v>0</v>
      </c>
      <c r="X219" s="330">
        <v>0</v>
      </c>
      <c r="Y219" s="330">
        <v>0</v>
      </c>
      <c r="Z219" s="330">
        <v>0</v>
      </c>
      <c r="AA219" s="330">
        <v>0</v>
      </c>
      <c r="AB219" s="330">
        <v>0</v>
      </c>
      <c r="AC219" s="330">
        <v>0</v>
      </c>
      <c r="AD219" s="330">
        <v>0</v>
      </c>
      <c r="AE219" s="330">
        <v>0</v>
      </c>
      <c r="AF219" s="330">
        <v>0</v>
      </c>
      <c r="AG219" s="330">
        <v>0</v>
      </c>
      <c r="AH219" s="330">
        <v>0</v>
      </c>
      <c r="AI219" s="330">
        <v>0</v>
      </c>
      <c r="AJ219" s="330">
        <v>0</v>
      </c>
      <c r="AK219" s="330">
        <v>0</v>
      </c>
      <c r="AL219" s="330">
        <v>0</v>
      </c>
      <c r="AM219" s="330">
        <v>0</v>
      </c>
      <c r="AN219" s="330">
        <v>0</v>
      </c>
      <c r="AO219" s="330">
        <v>0</v>
      </c>
      <c r="AP219" s="330">
        <v>0</v>
      </c>
      <c r="AQ219" s="330">
        <v>0</v>
      </c>
      <c r="AR219" s="330">
        <v>0</v>
      </c>
      <c r="AS219" s="330">
        <v>0</v>
      </c>
    </row>
    <row r="220" spans="1:45" x14ac:dyDescent="0.3">
      <c r="A220" s="221" t="s">
        <v>603</v>
      </c>
      <c r="B220" s="221" t="s">
        <v>882</v>
      </c>
      <c r="C220" s="222">
        <v>41600</v>
      </c>
      <c r="D220" s="81" t="s">
        <v>862</v>
      </c>
      <c r="E220" s="222" t="s">
        <v>416</v>
      </c>
      <c r="F220" s="328" t="s">
        <v>883</v>
      </c>
      <c r="H220" s="598"/>
      <c r="I220" s="327">
        <v>0</v>
      </c>
      <c r="J220" s="327">
        <v>0</v>
      </c>
      <c r="K220" s="327">
        <v>0</v>
      </c>
      <c r="L220" s="330">
        <v>0</v>
      </c>
      <c r="M220" s="330">
        <v>0</v>
      </c>
      <c r="N220" s="330">
        <v>0</v>
      </c>
      <c r="O220" s="330">
        <v>0</v>
      </c>
      <c r="P220" s="330">
        <v>0</v>
      </c>
      <c r="Q220" s="330">
        <v>0</v>
      </c>
      <c r="R220" s="330">
        <v>0</v>
      </c>
      <c r="S220" s="330">
        <v>0</v>
      </c>
      <c r="T220" s="330">
        <v>0</v>
      </c>
      <c r="U220" s="330">
        <v>0</v>
      </c>
      <c r="V220" s="330">
        <v>0</v>
      </c>
      <c r="W220" s="330">
        <v>0</v>
      </c>
      <c r="X220" s="330">
        <v>0</v>
      </c>
      <c r="Y220" s="330">
        <v>0</v>
      </c>
      <c r="Z220" s="330">
        <v>0</v>
      </c>
      <c r="AA220" s="330">
        <v>0</v>
      </c>
      <c r="AB220" s="330">
        <v>0</v>
      </c>
      <c r="AC220" s="330">
        <v>0</v>
      </c>
      <c r="AD220" s="330">
        <v>0</v>
      </c>
      <c r="AE220" s="330">
        <v>0</v>
      </c>
      <c r="AF220" s="330">
        <v>0</v>
      </c>
      <c r="AG220" s="330">
        <v>0</v>
      </c>
      <c r="AH220" s="330">
        <v>0</v>
      </c>
      <c r="AI220" s="330">
        <v>0</v>
      </c>
      <c r="AJ220" s="330">
        <v>0</v>
      </c>
      <c r="AK220" s="330">
        <v>0</v>
      </c>
      <c r="AL220" s="330">
        <v>0</v>
      </c>
      <c r="AM220" s="330">
        <v>0</v>
      </c>
      <c r="AN220" s="330">
        <v>0</v>
      </c>
      <c r="AO220" s="330">
        <v>0</v>
      </c>
      <c r="AP220" s="330">
        <v>0</v>
      </c>
      <c r="AQ220" s="330">
        <v>0</v>
      </c>
      <c r="AR220" s="330">
        <v>0</v>
      </c>
      <c r="AS220" s="330">
        <v>0</v>
      </c>
    </row>
    <row r="221" spans="1:45" x14ac:dyDescent="0.3">
      <c r="A221" s="221" t="s">
        <v>603</v>
      </c>
      <c r="B221" s="221" t="s">
        <v>884</v>
      </c>
      <c r="C221" s="222">
        <v>41600</v>
      </c>
      <c r="D221" s="81" t="s">
        <v>862</v>
      </c>
      <c r="E221" s="222" t="s">
        <v>416</v>
      </c>
      <c r="F221" s="328" t="s">
        <v>885</v>
      </c>
      <c r="H221" s="598"/>
      <c r="I221" s="327">
        <v>0</v>
      </c>
      <c r="J221" s="327">
        <v>0</v>
      </c>
      <c r="K221" s="327">
        <v>0</v>
      </c>
      <c r="L221" s="330">
        <v>0</v>
      </c>
      <c r="M221" s="330">
        <v>0</v>
      </c>
      <c r="N221" s="330">
        <v>0</v>
      </c>
      <c r="O221" s="330">
        <v>0</v>
      </c>
      <c r="P221" s="330">
        <v>0</v>
      </c>
      <c r="Q221" s="330">
        <v>0</v>
      </c>
      <c r="R221" s="330">
        <v>0</v>
      </c>
      <c r="S221" s="330">
        <v>0</v>
      </c>
      <c r="T221" s="330">
        <v>0</v>
      </c>
      <c r="U221" s="330">
        <v>0</v>
      </c>
      <c r="V221" s="330">
        <v>0</v>
      </c>
      <c r="W221" s="330">
        <v>0</v>
      </c>
      <c r="X221" s="330">
        <v>0</v>
      </c>
      <c r="Y221" s="330">
        <v>0</v>
      </c>
      <c r="Z221" s="330">
        <v>0</v>
      </c>
      <c r="AA221" s="330">
        <v>0</v>
      </c>
      <c r="AB221" s="330">
        <v>0</v>
      </c>
      <c r="AC221" s="330">
        <v>0</v>
      </c>
      <c r="AD221" s="330">
        <v>0</v>
      </c>
      <c r="AE221" s="330">
        <v>0</v>
      </c>
      <c r="AF221" s="330">
        <v>0</v>
      </c>
      <c r="AG221" s="330">
        <v>0</v>
      </c>
      <c r="AH221" s="330">
        <v>0</v>
      </c>
      <c r="AI221" s="330">
        <v>0</v>
      </c>
      <c r="AJ221" s="330">
        <v>0</v>
      </c>
      <c r="AK221" s="330">
        <v>0</v>
      </c>
      <c r="AL221" s="330">
        <v>0</v>
      </c>
      <c r="AM221" s="330">
        <v>0</v>
      </c>
      <c r="AN221" s="330">
        <v>0</v>
      </c>
      <c r="AO221" s="330">
        <v>0</v>
      </c>
      <c r="AP221" s="330">
        <v>0</v>
      </c>
      <c r="AQ221" s="330">
        <v>0</v>
      </c>
      <c r="AR221" s="330">
        <v>0</v>
      </c>
      <c r="AS221" s="330">
        <v>0</v>
      </c>
    </row>
    <row r="222" spans="1:45" x14ac:dyDescent="0.3">
      <c r="A222" s="221" t="s">
        <v>603</v>
      </c>
      <c r="B222" s="221" t="s">
        <v>886</v>
      </c>
      <c r="C222" s="222">
        <v>41600</v>
      </c>
      <c r="D222" s="81" t="s">
        <v>862</v>
      </c>
      <c r="E222" s="222" t="s">
        <v>416</v>
      </c>
      <c r="F222" s="328" t="s">
        <v>887</v>
      </c>
      <c r="H222" s="598"/>
      <c r="I222" s="327">
        <v>0</v>
      </c>
      <c r="J222" s="327">
        <v>0</v>
      </c>
      <c r="K222" s="327">
        <v>0</v>
      </c>
      <c r="L222" s="330">
        <v>0</v>
      </c>
      <c r="M222" s="330">
        <v>0</v>
      </c>
      <c r="N222" s="330">
        <v>0</v>
      </c>
      <c r="O222" s="330">
        <v>0</v>
      </c>
      <c r="P222" s="330">
        <v>0</v>
      </c>
      <c r="Q222" s="330">
        <v>0</v>
      </c>
      <c r="R222" s="330">
        <v>0</v>
      </c>
      <c r="S222" s="330">
        <v>0</v>
      </c>
      <c r="T222" s="330">
        <v>0</v>
      </c>
      <c r="U222" s="330">
        <v>0</v>
      </c>
      <c r="V222" s="330">
        <v>0</v>
      </c>
      <c r="W222" s="330">
        <v>0</v>
      </c>
      <c r="X222" s="330">
        <v>0</v>
      </c>
      <c r="Y222" s="330">
        <v>0</v>
      </c>
      <c r="Z222" s="330">
        <v>0</v>
      </c>
      <c r="AA222" s="330">
        <v>0</v>
      </c>
      <c r="AB222" s="330">
        <v>0</v>
      </c>
      <c r="AC222" s="330">
        <v>0</v>
      </c>
      <c r="AD222" s="330">
        <v>0</v>
      </c>
      <c r="AE222" s="330">
        <v>0</v>
      </c>
      <c r="AF222" s="330">
        <v>0</v>
      </c>
      <c r="AG222" s="330">
        <v>0</v>
      </c>
      <c r="AH222" s="330">
        <v>0</v>
      </c>
      <c r="AI222" s="330">
        <v>0</v>
      </c>
      <c r="AJ222" s="330">
        <v>0</v>
      </c>
      <c r="AK222" s="330">
        <v>0</v>
      </c>
      <c r="AL222" s="330">
        <v>0</v>
      </c>
      <c r="AM222" s="330">
        <v>0</v>
      </c>
      <c r="AN222" s="330">
        <v>0</v>
      </c>
      <c r="AO222" s="330">
        <v>0</v>
      </c>
      <c r="AP222" s="330">
        <v>0</v>
      </c>
      <c r="AQ222" s="330">
        <v>0</v>
      </c>
      <c r="AR222" s="330">
        <v>0</v>
      </c>
      <c r="AS222" s="330">
        <v>0</v>
      </c>
    </row>
    <row r="223" spans="1:45" x14ac:dyDescent="0.3">
      <c r="A223" s="221" t="s">
        <v>603</v>
      </c>
      <c r="B223" s="221" t="s">
        <v>888</v>
      </c>
      <c r="C223" s="222">
        <v>41600</v>
      </c>
      <c r="D223" s="81" t="s">
        <v>862</v>
      </c>
      <c r="E223" s="222" t="s">
        <v>416</v>
      </c>
      <c r="F223" s="328" t="s">
        <v>889</v>
      </c>
      <c r="H223" s="598"/>
      <c r="I223" s="327">
        <v>0</v>
      </c>
      <c r="J223" s="327">
        <v>0</v>
      </c>
      <c r="K223" s="327">
        <v>0</v>
      </c>
      <c r="L223" s="330">
        <v>0</v>
      </c>
      <c r="M223" s="330">
        <v>0</v>
      </c>
      <c r="N223" s="330">
        <v>0</v>
      </c>
      <c r="O223" s="330">
        <v>0</v>
      </c>
      <c r="P223" s="330">
        <v>0</v>
      </c>
      <c r="Q223" s="330">
        <v>0</v>
      </c>
      <c r="R223" s="330">
        <v>0</v>
      </c>
      <c r="S223" s="330">
        <v>0</v>
      </c>
      <c r="T223" s="330">
        <v>0</v>
      </c>
      <c r="U223" s="330">
        <v>0</v>
      </c>
      <c r="V223" s="330">
        <v>0</v>
      </c>
      <c r="W223" s="330">
        <v>0</v>
      </c>
      <c r="X223" s="330">
        <v>0</v>
      </c>
      <c r="Y223" s="330">
        <v>0</v>
      </c>
      <c r="Z223" s="330">
        <v>0</v>
      </c>
      <c r="AA223" s="330">
        <v>0</v>
      </c>
      <c r="AB223" s="330">
        <v>0</v>
      </c>
      <c r="AC223" s="330">
        <v>0</v>
      </c>
      <c r="AD223" s="330">
        <v>0</v>
      </c>
      <c r="AE223" s="330">
        <v>0</v>
      </c>
      <c r="AF223" s="330">
        <v>0</v>
      </c>
      <c r="AG223" s="330">
        <v>0</v>
      </c>
      <c r="AH223" s="330">
        <v>0</v>
      </c>
      <c r="AI223" s="330">
        <v>0</v>
      </c>
      <c r="AJ223" s="330">
        <v>0</v>
      </c>
      <c r="AK223" s="330">
        <v>0</v>
      </c>
      <c r="AL223" s="330">
        <v>0</v>
      </c>
      <c r="AM223" s="330">
        <v>0</v>
      </c>
      <c r="AN223" s="330">
        <v>0</v>
      </c>
      <c r="AO223" s="330">
        <v>0</v>
      </c>
      <c r="AP223" s="330">
        <v>0</v>
      </c>
      <c r="AQ223" s="330">
        <v>0</v>
      </c>
      <c r="AR223" s="330">
        <v>0</v>
      </c>
      <c r="AS223" s="330">
        <v>0</v>
      </c>
    </row>
    <row r="224" spans="1:45" x14ac:dyDescent="0.3">
      <c r="A224" s="221" t="s">
        <v>603</v>
      </c>
      <c r="B224" s="221" t="s">
        <v>890</v>
      </c>
      <c r="C224" s="222">
        <v>41600</v>
      </c>
      <c r="D224" s="81" t="s">
        <v>891</v>
      </c>
      <c r="E224" s="222" t="s">
        <v>416</v>
      </c>
      <c r="F224" s="328" t="s">
        <v>892</v>
      </c>
      <c r="H224" s="598"/>
      <c r="I224" s="327">
        <v>0</v>
      </c>
      <c r="J224" s="327">
        <v>0</v>
      </c>
      <c r="K224" s="327">
        <v>0</v>
      </c>
      <c r="L224" s="330">
        <v>0</v>
      </c>
      <c r="M224" s="330">
        <v>0</v>
      </c>
      <c r="N224" s="330">
        <v>0</v>
      </c>
      <c r="O224" s="330">
        <v>0</v>
      </c>
      <c r="P224" s="330">
        <v>0</v>
      </c>
      <c r="Q224" s="330">
        <v>0</v>
      </c>
      <c r="R224" s="330">
        <v>0</v>
      </c>
      <c r="S224" s="330">
        <v>0</v>
      </c>
      <c r="T224" s="330">
        <v>0</v>
      </c>
      <c r="U224" s="330">
        <v>0</v>
      </c>
      <c r="V224" s="330">
        <v>0</v>
      </c>
      <c r="W224" s="330">
        <v>0</v>
      </c>
      <c r="X224" s="330">
        <v>0</v>
      </c>
      <c r="Y224" s="330">
        <v>0</v>
      </c>
      <c r="Z224" s="330">
        <v>0</v>
      </c>
      <c r="AA224" s="330">
        <v>0</v>
      </c>
      <c r="AB224" s="330">
        <v>0</v>
      </c>
      <c r="AC224" s="330">
        <v>0</v>
      </c>
      <c r="AD224" s="330">
        <v>0</v>
      </c>
      <c r="AE224" s="330">
        <v>0</v>
      </c>
      <c r="AF224" s="330">
        <v>0</v>
      </c>
      <c r="AG224" s="330">
        <v>0</v>
      </c>
      <c r="AH224" s="330">
        <v>0</v>
      </c>
      <c r="AI224" s="330">
        <v>0</v>
      </c>
      <c r="AJ224" s="330">
        <v>0</v>
      </c>
      <c r="AK224" s="330">
        <v>0</v>
      </c>
      <c r="AL224" s="330">
        <v>0</v>
      </c>
      <c r="AM224" s="330">
        <v>0</v>
      </c>
      <c r="AN224" s="330">
        <v>0</v>
      </c>
      <c r="AO224" s="330">
        <v>0</v>
      </c>
      <c r="AP224" s="330">
        <v>0</v>
      </c>
      <c r="AQ224" s="330">
        <v>0</v>
      </c>
      <c r="AR224" s="330">
        <v>0</v>
      </c>
      <c r="AS224" s="330">
        <v>0</v>
      </c>
    </row>
    <row r="225" spans="1:45" x14ac:dyDescent="0.3">
      <c r="A225" s="221" t="s">
        <v>603</v>
      </c>
      <c r="B225" s="221" t="s">
        <v>893</v>
      </c>
      <c r="C225" s="222">
        <v>41600</v>
      </c>
      <c r="D225" s="81" t="s">
        <v>894</v>
      </c>
      <c r="E225" s="222" t="s">
        <v>416</v>
      </c>
      <c r="F225" s="328" t="s">
        <v>895</v>
      </c>
      <c r="H225" s="598"/>
      <c r="I225" s="327">
        <v>0</v>
      </c>
      <c r="J225" s="327">
        <v>0</v>
      </c>
      <c r="K225" s="327">
        <v>0</v>
      </c>
      <c r="L225" s="330">
        <v>0</v>
      </c>
      <c r="M225" s="330">
        <v>0</v>
      </c>
      <c r="N225" s="330">
        <v>0</v>
      </c>
      <c r="O225" s="330">
        <v>0</v>
      </c>
      <c r="P225" s="330">
        <v>0</v>
      </c>
      <c r="Q225" s="330">
        <v>0</v>
      </c>
      <c r="R225" s="330">
        <v>0</v>
      </c>
      <c r="S225" s="330">
        <v>0</v>
      </c>
      <c r="T225" s="330">
        <v>0</v>
      </c>
      <c r="U225" s="330">
        <v>0</v>
      </c>
      <c r="V225" s="330">
        <v>0</v>
      </c>
      <c r="W225" s="330">
        <v>0</v>
      </c>
      <c r="X225" s="330">
        <v>0</v>
      </c>
      <c r="Y225" s="330">
        <v>0</v>
      </c>
      <c r="Z225" s="330">
        <v>0</v>
      </c>
      <c r="AA225" s="330">
        <v>0</v>
      </c>
      <c r="AB225" s="330">
        <v>0</v>
      </c>
      <c r="AC225" s="330">
        <v>0</v>
      </c>
      <c r="AD225" s="330">
        <v>0</v>
      </c>
      <c r="AE225" s="330">
        <v>0</v>
      </c>
      <c r="AF225" s="330">
        <v>0</v>
      </c>
      <c r="AG225" s="330">
        <v>0</v>
      </c>
      <c r="AH225" s="330">
        <v>0</v>
      </c>
      <c r="AI225" s="330">
        <v>0</v>
      </c>
      <c r="AJ225" s="330">
        <v>0</v>
      </c>
      <c r="AK225" s="330">
        <v>0</v>
      </c>
      <c r="AL225" s="330">
        <v>0</v>
      </c>
      <c r="AM225" s="330">
        <v>0</v>
      </c>
      <c r="AN225" s="330">
        <v>0</v>
      </c>
      <c r="AO225" s="330">
        <v>0</v>
      </c>
      <c r="AP225" s="330">
        <v>0</v>
      </c>
      <c r="AQ225" s="330">
        <v>0</v>
      </c>
      <c r="AR225" s="330">
        <v>0</v>
      </c>
      <c r="AS225" s="330">
        <v>0</v>
      </c>
    </row>
    <row r="226" spans="1:45" x14ac:dyDescent="0.3">
      <c r="A226" s="221" t="s">
        <v>603</v>
      </c>
      <c r="B226" s="221" t="s">
        <v>896</v>
      </c>
      <c r="C226" s="222">
        <v>41600</v>
      </c>
      <c r="D226" s="81" t="s">
        <v>897</v>
      </c>
      <c r="E226" s="222" t="s">
        <v>416</v>
      </c>
      <c r="F226" s="328" t="s">
        <v>898</v>
      </c>
      <c r="H226" s="598"/>
      <c r="I226" s="327">
        <v>0</v>
      </c>
      <c r="J226" s="327">
        <v>0</v>
      </c>
      <c r="K226" s="327">
        <v>0</v>
      </c>
      <c r="L226" s="330">
        <v>0</v>
      </c>
      <c r="M226" s="330">
        <v>0</v>
      </c>
      <c r="N226" s="330">
        <v>0</v>
      </c>
      <c r="O226" s="330">
        <v>0</v>
      </c>
      <c r="P226" s="330">
        <v>0</v>
      </c>
      <c r="Q226" s="330">
        <v>0</v>
      </c>
      <c r="R226" s="330">
        <v>0</v>
      </c>
      <c r="S226" s="330">
        <v>0</v>
      </c>
      <c r="T226" s="330">
        <v>0</v>
      </c>
      <c r="U226" s="330">
        <v>0</v>
      </c>
      <c r="V226" s="330">
        <v>0</v>
      </c>
      <c r="W226" s="330">
        <v>0</v>
      </c>
      <c r="X226" s="330">
        <v>0</v>
      </c>
      <c r="Y226" s="330">
        <v>0</v>
      </c>
      <c r="Z226" s="330">
        <v>0</v>
      </c>
      <c r="AA226" s="330">
        <v>0</v>
      </c>
      <c r="AB226" s="330">
        <v>0</v>
      </c>
      <c r="AC226" s="330">
        <v>0</v>
      </c>
      <c r="AD226" s="330">
        <v>0</v>
      </c>
      <c r="AE226" s="330">
        <v>0</v>
      </c>
      <c r="AF226" s="330">
        <v>0</v>
      </c>
      <c r="AG226" s="330">
        <v>0</v>
      </c>
      <c r="AH226" s="330">
        <v>0</v>
      </c>
      <c r="AI226" s="330">
        <v>0</v>
      </c>
      <c r="AJ226" s="330">
        <v>0</v>
      </c>
      <c r="AK226" s="330">
        <v>0</v>
      </c>
      <c r="AL226" s="330">
        <v>0</v>
      </c>
      <c r="AM226" s="330">
        <v>0</v>
      </c>
      <c r="AN226" s="330">
        <v>0</v>
      </c>
      <c r="AO226" s="330">
        <v>0</v>
      </c>
      <c r="AP226" s="330">
        <v>0</v>
      </c>
      <c r="AQ226" s="330">
        <v>0</v>
      </c>
      <c r="AR226" s="330">
        <v>0</v>
      </c>
      <c r="AS226" s="330">
        <v>0</v>
      </c>
    </row>
    <row r="227" spans="1:45" x14ac:dyDescent="0.3">
      <c r="D227" s="81"/>
      <c r="H227" s="598"/>
      <c r="I227" s="327"/>
      <c r="J227" s="327"/>
      <c r="K227" s="327"/>
      <c r="L227" s="330"/>
      <c r="M227" s="330"/>
      <c r="N227" s="330"/>
      <c r="O227" s="330"/>
      <c r="P227" s="330"/>
      <c r="Q227" s="330"/>
      <c r="R227" s="330"/>
      <c r="S227" s="330"/>
      <c r="T227" s="330"/>
      <c r="U227" s="330"/>
      <c r="V227" s="330"/>
      <c r="W227" s="330"/>
      <c r="X227" s="330"/>
      <c r="Y227" s="330"/>
      <c r="Z227" s="330"/>
      <c r="AA227" s="330"/>
      <c r="AB227" s="330"/>
      <c r="AC227" s="330"/>
      <c r="AD227" s="330"/>
      <c r="AE227" s="330"/>
      <c r="AF227" s="330"/>
      <c r="AG227" s="330"/>
      <c r="AH227" s="330"/>
      <c r="AI227" s="330"/>
      <c r="AJ227" s="330"/>
      <c r="AK227" s="330"/>
      <c r="AL227" s="330"/>
      <c r="AM227" s="330"/>
      <c r="AN227" s="330"/>
      <c r="AO227" s="330"/>
      <c r="AP227" s="330"/>
      <c r="AQ227" s="330"/>
      <c r="AR227" s="330"/>
      <c r="AS227" s="330"/>
    </row>
    <row r="228" spans="1:45" x14ac:dyDescent="0.3">
      <c r="A228" s="368"/>
      <c r="B228" s="369"/>
      <c r="C228" s="382" t="s">
        <v>899</v>
      </c>
      <c r="D228" s="383" t="s">
        <v>900</v>
      </c>
      <c r="E228" s="383"/>
      <c r="F228" s="384" t="s">
        <v>901</v>
      </c>
      <c r="G228" s="384"/>
      <c r="H228" s="413"/>
      <c r="I228" s="385">
        <v>17335495.140000001</v>
      </c>
      <c r="J228" s="386">
        <v>8544364.4100000001</v>
      </c>
      <c r="K228" s="386">
        <v>8791130.7299999986</v>
      </c>
      <c r="L228" s="386">
        <v>8430392.4100000001</v>
      </c>
      <c r="M228" s="386">
        <v>7792627.3600000003</v>
      </c>
      <c r="N228" s="386">
        <v>0</v>
      </c>
      <c r="O228" s="386">
        <v>0</v>
      </c>
      <c r="P228" s="386">
        <v>6591756.4900000002</v>
      </c>
      <c r="Q228" s="386">
        <v>0</v>
      </c>
      <c r="R228" s="386">
        <v>0</v>
      </c>
      <c r="S228" s="386">
        <v>113972</v>
      </c>
      <c r="T228" s="386">
        <v>29325000</v>
      </c>
      <c r="U228" s="386">
        <v>0</v>
      </c>
      <c r="V228" s="386">
        <v>0</v>
      </c>
      <c r="W228" s="386">
        <v>0</v>
      </c>
      <c r="X228" s="386">
        <v>0</v>
      </c>
      <c r="Y228" s="386">
        <v>0</v>
      </c>
      <c r="Z228" s="386">
        <v>0</v>
      </c>
      <c r="AA228" s="386">
        <v>0</v>
      </c>
      <c r="AB228" s="386">
        <v>0</v>
      </c>
      <c r="AC228" s="386">
        <v>0</v>
      </c>
      <c r="AD228" s="386">
        <v>4291667</v>
      </c>
      <c r="AE228" s="386">
        <v>-3776347.84</v>
      </c>
      <c r="AF228" s="386">
        <v>0</v>
      </c>
      <c r="AG228" s="386">
        <v>0</v>
      </c>
      <c r="AH228" s="386">
        <v>-5104119.28</v>
      </c>
      <c r="AI228" s="386">
        <v>0</v>
      </c>
      <c r="AJ228" s="386">
        <v>0</v>
      </c>
      <c r="AK228" s="386">
        <v>-29325000</v>
      </c>
      <c r="AL228" s="386">
        <v>0</v>
      </c>
      <c r="AM228" s="386">
        <v>0</v>
      </c>
      <c r="AN228" s="386">
        <v>0</v>
      </c>
      <c r="AO228" s="386">
        <v>0</v>
      </c>
      <c r="AP228" s="386">
        <v>0</v>
      </c>
      <c r="AQ228" s="386">
        <v>-1004453</v>
      </c>
      <c r="AR228" s="386">
        <v>0</v>
      </c>
      <c r="AS228" s="390">
        <v>0</v>
      </c>
    </row>
    <row r="229" spans="1:45" s="367" customFormat="1" x14ac:dyDescent="0.3">
      <c r="A229" s="391" t="s">
        <v>902</v>
      </c>
      <c r="B229" s="392" t="s">
        <v>903</v>
      </c>
      <c r="C229" s="393"/>
      <c r="D229" s="393"/>
      <c r="E229" s="75" t="s">
        <v>603</v>
      </c>
      <c r="F229" s="394"/>
      <c r="G229" s="389" t="s">
        <v>616</v>
      </c>
      <c r="H229" s="421"/>
      <c r="I229" s="395">
        <v>17335495.139999997</v>
      </c>
      <c r="J229" s="327">
        <v>8544364.4100000001</v>
      </c>
      <c r="K229" s="395">
        <v>8791130.7299999967</v>
      </c>
      <c r="L229" s="330">
        <v>8430392.4100000001</v>
      </c>
      <c r="M229" s="330">
        <v>7792627.3600000003</v>
      </c>
      <c r="N229" s="330">
        <v>0</v>
      </c>
      <c r="O229" s="330">
        <v>0</v>
      </c>
      <c r="P229" s="330">
        <v>6591756.4900000002</v>
      </c>
      <c r="Q229" s="330">
        <v>0</v>
      </c>
      <c r="R229" s="330">
        <v>0</v>
      </c>
      <c r="S229" s="330">
        <v>113972</v>
      </c>
      <c r="T229" s="330">
        <v>29325000</v>
      </c>
      <c r="U229" s="330">
        <v>0</v>
      </c>
      <c r="V229" s="330">
        <v>0</v>
      </c>
      <c r="W229" s="330">
        <v>0</v>
      </c>
      <c r="X229" s="330">
        <v>0</v>
      </c>
      <c r="Y229" s="330">
        <v>0</v>
      </c>
      <c r="Z229" s="330">
        <v>0</v>
      </c>
      <c r="AA229" s="330">
        <v>0</v>
      </c>
      <c r="AB229" s="330">
        <v>0</v>
      </c>
      <c r="AC229" s="330">
        <v>0</v>
      </c>
      <c r="AD229" s="330">
        <v>4291667</v>
      </c>
      <c r="AE229" s="330">
        <v>-3776347.84</v>
      </c>
      <c r="AF229" s="330">
        <v>0</v>
      </c>
      <c r="AG229" s="330">
        <v>0</v>
      </c>
      <c r="AH229" s="330">
        <v>-5104119.28</v>
      </c>
      <c r="AI229" s="330">
        <v>0</v>
      </c>
      <c r="AJ229" s="330">
        <v>0</v>
      </c>
      <c r="AK229" s="330">
        <v>-29325000</v>
      </c>
      <c r="AL229" s="330">
        <v>0</v>
      </c>
      <c r="AM229" s="330">
        <v>0</v>
      </c>
      <c r="AN229" s="330">
        <v>0</v>
      </c>
      <c r="AO229" s="330">
        <v>0</v>
      </c>
      <c r="AP229" s="330">
        <v>0</v>
      </c>
      <c r="AQ229" s="330">
        <v>-1004453</v>
      </c>
      <c r="AR229" s="330">
        <v>0</v>
      </c>
      <c r="AS229" s="569">
        <v>0</v>
      </c>
    </row>
    <row r="230" spans="1:45" s="325" customFormat="1" x14ac:dyDescent="0.3">
      <c r="A230" s="370"/>
      <c r="C230" s="396"/>
      <c r="D230" s="396"/>
      <c r="E230" s="396"/>
      <c r="F230" s="397"/>
      <c r="G230" s="372" t="s">
        <v>617</v>
      </c>
      <c r="H230" s="418"/>
      <c r="I230" s="398">
        <v>0</v>
      </c>
      <c r="J230" s="398">
        <v>0</v>
      </c>
      <c r="K230" s="398">
        <v>0</v>
      </c>
      <c r="L230" s="398">
        <v>0</v>
      </c>
      <c r="M230" s="398">
        <v>0</v>
      </c>
      <c r="N230" s="398">
        <v>0</v>
      </c>
      <c r="O230" s="398">
        <v>0</v>
      </c>
      <c r="P230" s="398">
        <v>0</v>
      </c>
      <c r="Q230" s="398">
        <v>0</v>
      </c>
      <c r="R230" s="398">
        <v>0</v>
      </c>
      <c r="S230" s="398">
        <v>0</v>
      </c>
      <c r="T230" s="398">
        <v>0</v>
      </c>
      <c r="U230" s="398">
        <v>0</v>
      </c>
      <c r="V230" s="398">
        <v>0</v>
      </c>
      <c r="W230" s="398">
        <v>0</v>
      </c>
      <c r="X230" s="398">
        <v>0</v>
      </c>
      <c r="Y230" s="398">
        <v>0</v>
      </c>
      <c r="Z230" s="398">
        <v>0</v>
      </c>
      <c r="AA230" s="398">
        <v>0</v>
      </c>
      <c r="AB230" s="398">
        <v>0</v>
      </c>
      <c r="AC230" s="398">
        <v>0</v>
      </c>
      <c r="AD230" s="398">
        <v>0</v>
      </c>
      <c r="AE230" s="398">
        <v>0</v>
      </c>
      <c r="AF230" s="398">
        <v>0</v>
      </c>
      <c r="AG230" s="398">
        <v>0</v>
      </c>
      <c r="AH230" s="398">
        <v>0</v>
      </c>
      <c r="AI230" s="398">
        <v>0</v>
      </c>
      <c r="AJ230" s="398">
        <v>0</v>
      </c>
      <c r="AK230" s="398">
        <v>0</v>
      </c>
      <c r="AL230" s="398">
        <v>0</v>
      </c>
      <c r="AM230" s="398">
        <v>0</v>
      </c>
      <c r="AN230" s="398">
        <v>0</v>
      </c>
      <c r="AO230" s="398">
        <v>0</v>
      </c>
      <c r="AP230" s="398">
        <v>0</v>
      </c>
      <c r="AQ230" s="398">
        <v>0</v>
      </c>
      <c r="AR230" s="398">
        <v>0</v>
      </c>
      <c r="AS230" s="399">
        <v>0</v>
      </c>
    </row>
    <row r="231" spans="1:45" s="367" customFormat="1" x14ac:dyDescent="0.3">
      <c r="A231" s="391"/>
      <c r="F231" s="410"/>
      <c r="G231" s="409" t="s">
        <v>618</v>
      </c>
      <c r="H231" s="422"/>
      <c r="I231" s="411">
        <v>15950000</v>
      </c>
      <c r="J231" s="411">
        <v>8997000</v>
      </c>
      <c r="K231" s="411">
        <v>6953000</v>
      </c>
      <c r="L231" s="400"/>
      <c r="M231" s="400"/>
      <c r="N231" s="400"/>
      <c r="O231" s="400"/>
      <c r="P231" s="400"/>
      <c r="Q231" s="400"/>
      <c r="R231" s="400"/>
      <c r="S231" s="400"/>
      <c r="T231" s="400"/>
      <c r="U231" s="400"/>
      <c r="V231" s="400"/>
      <c r="W231" s="400"/>
      <c r="X231" s="400"/>
      <c r="Y231" s="400"/>
      <c r="Z231" s="400"/>
      <c r="AA231" s="400"/>
      <c r="AB231" s="400"/>
      <c r="AC231" s="400"/>
      <c r="AD231" s="400"/>
      <c r="AE231" s="400"/>
      <c r="AF231" s="400"/>
      <c r="AG231" s="400"/>
      <c r="AH231" s="400"/>
      <c r="AI231" s="400"/>
      <c r="AJ231" s="400"/>
      <c r="AK231" s="400"/>
      <c r="AL231" s="400"/>
      <c r="AM231" s="400"/>
      <c r="AN231" s="400"/>
      <c r="AO231" s="400"/>
      <c r="AP231" s="400"/>
      <c r="AQ231" s="400"/>
      <c r="AR231" s="400"/>
      <c r="AS231" s="401"/>
    </row>
    <row r="232" spans="1:45" s="325" customFormat="1" x14ac:dyDescent="0.3">
      <c r="A232" s="376"/>
      <c r="B232" s="377"/>
      <c r="C232" s="377"/>
      <c r="D232" s="377"/>
      <c r="E232" s="377"/>
      <c r="F232" s="377"/>
      <c r="G232" s="378" t="s">
        <v>619</v>
      </c>
      <c r="H232" s="420"/>
      <c r="I232" s="402">
        <v>-1385495.1400000006</v>
      </c>
      <c r="J232" s="379">
        <v>452635.58999999985</v>
      </c>
      <c r="K232" s="379">
        <v>-1838130.7299999986</v>
      </c>
      <c r="L232" s="380"/>
      <c r="M232" s="380"/>
      <c r="N232" s="380"/>
      <c r="O232" s="380"/>
      <c r="P232" s="380"/>
      <c r="Q232" s="380"/>
      <c r="R232" s="380"/>
      <c r="S232" s="380"/>
      <c r="T232" s="380"/>
      <c r="U232" s="380"/>
      <c r="V232" s="380"/>
      <c r="W232" s="380"/>
      <c r="X232" s="380"/>
      <c r="Y232" s="380"/>
      <c r="Z232" s="380"/>
      <c r="AA232" s="380"/>
      <c r="AB232" s="380"/>
      <c r="AC232" s="380"/>
      <c r="AD232" s="380"/>
      <c r="AE232" s="380"/>
      <c r="AF232" s="380"/>
      <c r="AG232" s="380"/>
      <c r="AH232" s="380"/>
      <c r="AI232" s="380"/>
      <c r="AJ232" s="380"/>
      <c r="AK232" s="380"/>
      <c r="AL232" s="380"/>
      <c r="AM232" s="380"/>
      <c r="AN232" s="380"/>
      <c r="AO232" s="380"/>
      <c r="AP232" s="380"/>
      <c r="AQ232" s="380"/>
      <c r="AR232" s="380"/>
      <c r="AS232" s="381"/>
    </row>
    <row r="233" spans="1:45" x14ac:dyDescent="0.3">
      <c r="H233" s="598"/>
      <c r="L233" s="181"/>
      <c r="AS233" s="181"/>
    </row>
    <row r="234" spans="1:45" outlineLevel="1" x14ac:dyDescent="0.3">
      <c r="C234" s="76" t="s">
        <v>904</v>
      </c>
      <c r="D234" s="77"/>
      <c r="E234" s="77"/>
      <c r="F234" s="74"/>
      <c r="G234" s="74"/>
      <c r="H234" s="423"/>
      <c r="I234" s="78">
        <v>48505171171.017502</v>
      </c>
      <c r="J234" s="78">
        <v>13911421534.925842</v>
      </c>
      <c r="K234" s="78">
        <v>34593749636.091644</v>
      </c>
      <c r="L234" s="182">
        <v>6510801667.019989</v>
      </c>
      <c r="M234" s="182">
        <v>24803067827.125973</v>
      </c>
      <c r="N234" s="182">
        <v>1820649213.2100003</v>
      </c>
      <c r="O234" s="182">
        <v>38381380112.979996</v>
      </c>
      <c r="P234" s="182">
        <v>5585465771.7799997</v>
      </c>
      <c r="Q234" s="182">
        <v>1076181831.3499999</v>
      </c>
      <c r="R234" s="182">
        <v>4026176.17</v>
      </c>
      <c r="S234" s="182">
        <v>71600192.75</v>
      </c>
      <c r="T234" s="182">
        <v>1031450679.11779</v>
      </c>
      <c r="U234" s="182">
        <v>160000</v>
      </c>
      <c r="V234" s="182">
        <v>2321130.66</v>
      </c>
      <c r="W234" s="182">
        <v>143382326.1517536</v>
      </c>
      <c r="X234" s="182">
        <v>7180511269.0540972</v>
      </c>
      <c r="Y234" s="182">
        <v>5126079.95</v>
      </c>
      <c r="Z234" s="182">
        <v>1861967533.23</v>
      </c>
      <c r="AA234" s="182">
        <v>20748275</v>
      </c>
      <c r="AB234" s="182">
        <v>409757154.56</v>
      </c>
      <c r="AC234" s="182">
        <v>6586562</v>
      </c>
      <c r="AD234" s="182">
        <v>502854047.25999993</v>
      </c>
      <c r="AE234" s="182">
        <v>-10076553475.556566</v>
      </c>
      <c r="AF234" s="182">
        <v>-912016194.43814421</v>
      </c>
      <c r="AG234" s="182">
        <v>-23706269637.823959</v>
      </c>
      <c r="AH234" s="182">
        <v>-3891297734.192842</v>
      </c>
      <c r="AI234" s="182">
        <v>-916354644.74000001</v>
      </c>
      <c r="AJ234" s="182">
        <v>-1192926.72</v>
      </c>
      <c r="AK234" s="182">
        <v>-735391677.50827909</v>
      </c>
      <c r="AL234" s="182">
        <v>0</v>
      </c>
      <c r="AM234" s="182">
        <v>-1774360.6523333334</v>
      </c>
      <c r="AN234" s="182">
        <v>-396780819.55000001</v>
      </c>
      <c r="AO234" s="182">
        <v>-15062459</v>
      </c>
      <c r="AP234" s="182">
        <v>-144000158.99000001</v>
      </c>
      <c r="AQ234" s="182">
        <v>-115115135.18000001</v>
      </c>
      <c r="AR234" s="182">
        <v>-1057454</v>
      </c>
      <c r="AS234" s="182"/>
    </row>
    <row r="235" spans="1:45" outlineLevel="1" x14ac:dyDescent="0.3">
      <c r="C235" s="79"/>
      <c r="D235" s="79"/>
      <c r="E235" s="79"/>
      <c r="H235" s="598"/>
      <c r="I235" s="79"/>
      <c r="J235" s="79"/>
      <c r="K235" s="79"/>
      <c r="M235" s="329"/>
      <c r="N235" s="329"/>
      <c r="O235" s="329"/>
      <c r="P235" s="329"/>
      <c r="Q235" s="329"/>
      <c r="R235" s="329"/>
      <c r="S235" s="329"/>
      <c r="T235" s="329"/>
      <c r="U235" s="329"/>
      <c r="V235" s="329"/>
      <c r="W235" s="329"/>
      <c r="X235" s="329"/>
      <c r="Y235" s="329"/>
      <c r="Z235" s="329"/>
      <c r="AA235" s="329"/>
      <c r="AB235" s="329"/>
      <c r="AC235" s="329"/>
      <c r="AD235" s="329"/>
      <c r="AE235" s="329"/>
      <c r="AF235" s="329"/>
      <c r="AG235" s="329"/>
      <c r="AH235" s="329"/>
      <c r="AI235" s="329"/>
      <c r="AJ235" s="329"/>
      <c r="AK235" s="329"/>
      <c r="AL235" s="329"/>
      <c r="AM235" s="329"/>
      <c r="AN235" s="329"/>
      <c r="AO235" s="329"/>
      <c r="AP235" s="329"/>
      <c r="AQ235" s="329"/>
      <c r="AR235" s="329"/>
      <c r="AS235" s="329"/>
    </row>
    <row r="236" spans="1:45" outlineLevel="1" x14ac:dyDescent="0.3">
      <c r="C236" s="404" t="s">
        <v>905</v>
      </c>
      <c r="F236" s="332" t="s">
        <v>906</v>
      </c>
      <c r="H236" s="598"/>
      <c r="I236" s="614">
        <v>-0.78999996185302734</v>
      </c>
      <c r="J236" s="614">
        <v>7.4505805969238281E-9</v>
      </c>
      <c r="K236" s="614">
        <v>-0.78999996185302734</v>
      </c>
      <c r="L236" s="614">
        <v>0</v>
      </c>
      <c r="M236" s="614">
        <v>0</v>
      </c>
      <c r="N236" s="614">
        <v>3.7252902984619141E-9</v>
      </c>
      <c r="O236" s="614">
        <v>0</v>
      </c>
      <c r="P236" s="614">
        <v>1.4901161193847656E-8</v>
      </c>
      <c r="Q236" s="614">
        <v>0</v>
      </c>
      <c r="R236" s="614">
        <v>0</v>
      </c>
      <c r="S236" s="614">
        <v>0</v>
      </c>
      <c r="T236" s="614">
        <v>-7.4505805969238281E-9</v>
      </c>
      <c r="U236" s="614">
        <v>0</v>
      </c>
      <c r="V236" s="614">
        <v>0</v>
      </c>
      <c r="W236" s="614">
        <v>0</v>
      </c>
      <c r="X236" s="614">
        <v>7.4505805969238281E-9</v>
      </c>
      <c r="Y236" s="614">
        <v>0</v>
      </c>
      <c r="Z236" s="614">
        <v>7.4505805969238281E-9</v>
      </c>
      <c r="AA236" s="614">
        <v>0</v>
      </c>
      <c r="AB236" s="614">
        <v>0</v>
      </c>
      <c r="AC236" s="614">
        <v>0</v>
      </c>
      <c r="AD236" s="614">
        <v>0</v>
      </c>
      <c r="AE236" s="614">
        <v>-5.9604644775390625E-8</v>
      </c>
      <c r="AF236" s="614">
        <v>0</v>
      </c>
      <c r="AG236" s="614">
        <v>0</v>
      </c>
      <c r="AH236" s="614">
        <v>-0.50999999791383743</v>
      </c>
      <c r="AI236" s="614">
        <v>0</v>
      </c>
      <c r="AJ236" s="614">
        <v>0</v>
      </c>
      <c r="AK236" s="614">
        <v>7.4505805969238281E-9</v>
      </c>
      <c r="AL236" s="614">
        <v>0</v>
      </c>
      <c r="AM236" s="614">
        <v>0</v>
      </c>
      <c r="AN236" s="614">
        <v>-0.2799999974668026</v>
      </c>
      <c r="AO236" s="614">
        <v>0</v>
      </c>
      <c r="AP236" s="614">
        <v>7.4505805969238281E-9</v>
      </c>
      <c r="AQ236" s="614">
        <v>0</v>
      </c>
      <c r="AR236" s="614">
        <v>0</v>
      </c>
      <c r="AS236" s="614"/>
    </row>
    <row r="237" spans="1:45" outlineLevel="1" x14ac:dyDescent="0.3">
      <c r="F237" s="332"/>
      <c r="H237" s="598"/>
      <c r="I237" s="614"/>
      <c r="J237" s="614"/>
      <c r="K237" s="614"/>
      <c r="L237" s="614"/>
      <c r="M237" s="614"/>
      <c r="N237" s="614"/>
      <c r="O237" s="614"/>
      <c r="P237" s="614"/>
      <c r="Q237" s="614"/>
      <c r="R237" s="614"/>
      <c r="S237" s="614"/>
      <c r="T237" s="614"/>
      <c r="U237" s="614"/>
      <c r="V237" s="614"/>
      <c r="W237" s="614"/>
      <c r="X237" s="614"/>
      <c r="Y237" s="614"/>
      <c r="Z237" s="614"/>
      <c r="AA237" s="614"/>
      <c r="AB237" s="614"/>
      <c r="AC237" s="614"/>
      <c r="AD237" s="614"/>
      <c r="AE237" s="614"/>
      <c r="AF237" s="614"/>
      <c r="AG237" s="614"/>
      <c r="AH237" s="614"/>
      <c r="AI237" s="614"/>
      <c r="AJ237" s="614"/>
      <c r="AK237" s="614"/>
      <c r="AL237" s="614"/>
      <c r="AM237" s="614"/>
      <c r="AN237" s="614"/>
      <c r="AO237" s="614"/>
      <c r="AP237" s="614"/>
      <c r="AQ237" s="614"/>
      <c r="AR237" s="614"/>
      <c r="AS237" s="614"/>
    </row>
    <row r="238" spans="1:45" x14ac:dyDescent="0.3">
      <c r="D238" s="73" t="s">
        <v>907</v>
      </c>
      <c r="H238" s="598"/>
      <c r="I238" s="614"/>
      <c r="J238" s="614"/>
      <c r="K238" s="614"/>
      <c r="AS238" s="181"/>
    </row>
    <row r="239" spans="1:45" x14ac:dyDescent="0.3">
      <c r="D239" s="81" t="s">
        <v>908</v>
      </c>
      <c r="E239" s="81"/>
      <c r="F239" s="83" t="s">
        <v>909</v>
      </c>
      <c r="G239" s="83"/>
      <c r="H239" s="424"/>
      <c r="I239" s="84">
        <v>29312107469.797497</v>
      </c>
      <c r="J239" s="84">
        <v>10890950679.315842</v>
      </c>
      <c r="K239" s="84">
        <v>18421156790.481647</v>
      </c>
      <c r="L239" s="84">
        <v>5385019414.8799896</v>
      </c>
      <c r="M239" s="84">
        <v>4689496123.7559748</v>
      </c>
      <c r="N239" s="84">
        <v>229513868.67999998</v>
      </c>
      <c r="O239" s="84">
        <v>37486022042.879997</v>
      </c>
      <c r="P239" s="84">
        <v>1564112960.0699999</v>
      </c>
      <c r="Q239" s="84">
        <v>0</v>
      </c>
      <c r="R239" s="84">
        <v>0</v>
      </c>
      <c r="S239" s="84">
        <v>1421415.4</v>
      </c>
      <c r="T239" s="84">
        <v>675411296.87778997</v>
      </c>
      <c r="U239" s="84">
        <v>0</v>
      </c>
      <c r="V239" s="84">
        <v>2321130.66</v>
      </c>
      <c r="W239" s="84">
        <v>143382326.1517536</v>
      </c>
      <c r="X239" s="84">
        <v>5360907031.9340973</v>
      </c>
      <c r="Y239" s="84">
        <v>220490.95</v>
      </c>
      <c r="Z239" s="84">
        <v>892519560.19999993</v>
      </c>
      <c r="AA239" s="84">
        <v>0</v>
      </c>
      <c r="AB239" s="84">
        <v>173759755.22999999</v>
      </c>
      <c r="AC239" s="84">
        <v>0</v>
      </c>
      <c r="AD239" s="84">
        <v>240377259.37999994</v>
      </c>
      <c r="AE239" s="84">
        <v>-2323487666.1265655</v>
      </c>
      <c r="AF239" s="84">
        <v>-80418896.078144208</v>
      </c>
      <c r="AG239" s="84">
        <v>-23266527154.00396</v>
      </c>
      <c r="AH239" s="84">
        <v>-1119744768.6128421</v>
      </c>
      <c r="AI239" s="84">
        <v>0</v>
      </c>
      <c r="AJ239" s="84">
        <v>0</v>
      </c>
      <c r="AK239" s="84">
        <v>-461529703.02827907</v>
      </c>
      <c r="AL239" s="84">
        <v>0</v>
      </c>
      <c r="AM239" s="84">
        <v>-1774360.6523333334</v>
      </c>
      <c r="AN239" s="84">
        <v>-166348174.88</v>
      </c>
      <c r="AO239" s="84">
        <v>0</v>
      </c>
      <c r="AP239" s="84">
        <v>-53072619.640000001</v>
      </c>
      <c r="AQ239" s="84">
        <v>-59473864.230000004</v>
      </c>
      <c r="AR239" s="84">
        <v>0</v>
      </c>
      <c r="AS239" s="84"/>
    </row>
    <row r="240" spans="1:45" x14ac:dyDescent="0.3">
      <c r="D240" s="81" t="s">
        <v>908</v>
      </c>
      <c r="E240" s="81"/>
      <c r="F240" s="81" t="s">
        <v>811</v>
      </c>
      <c r="G240" s="81"/>
      <c r="H240" s="425"/>
      <c r="I240" s="82">
        <v>12613431599.34</v>
      </c>
      <c r="J240" s="82">
        <v>904726321.81999993</v>
      </c>
      <c r="K240" s="82">
        <v>11708705277.52</v>
      </c>
      <c r="L240" s="82">
        <v>518343292.14999998</v>
      </c>
      <c r="M240" s="82">
        <v>16005458893.5</v>
      </c>
      <c r="N240" s="82">
        <v>501856161.94999999</v>
      </c>
      <c r="O240" s="82">
        <v>439129573</v>
      </c>
      <c r="P240" s="82">
        <v>2512480125.48</v>
      </c>
      <c r="Q240" s="82">
        <v>1071149462.12</v>
      </c>
      <c r="R240" s="82">
        <v>3955278</v>
      </c>
      <c r="S240" s="82">
        <v>59873821</v>
      </c>
      <c r="T240" s="82">
        <v>182664845.44999999</v>
      </c>
      <c r="U240" s="82">
        <v>0</v>
      </c>
      <c r="V240" s="82">
        <v>0</v>
      </c>
      <c r="W240" s="82">
        <v>0</v>
      </c>
      <c r="X240" s="82">
        <v>323862169.67000002</v>
      </c>
      <c r="Y240" s="82">
        <v>2647039</v>
      </c>
      <c r="Z240" s="82">
        <v>551533680.04999995</v>
      </c>
      <c r="AA240" s="82">
        <v>10000619</v>
      </c>
      <c r="AB240" s="82">
        <v>19917189.910000026</v>
      </c>
      <c r="AC240" s="82">
        <v>6586562</v>
      </c>
      <c r="AD240" s="82">
        <v>119803046.36</v>
      </c>
      <c r="AE240" s="82">
        <v>-6216582130.54</v>
      </c>
      <c r="AF240" s="82">
        <v>-254591751.61000001</v>
      </c>
      <c r="AG240" s="82">
        <v>-211492881.97999999</v>
      </c>
      <c r="AH240" s="82">
        <v>-1842491887.4000001</v>
      </c>
      <c r="AI240" s="82">
        <v>-912127156.37</v>
      </c>
      <c r="AJ240" s="82">
        <v>-1162795</v>
      </c>
      <c r="AK240" s="82">
        <v>-117449944.69</v>
      </c>
      <c r="AL240" s="82">
        <v>0</v>
      </c>
      <c r="AM240" s="82">
        <v>0</v>
      </c>
      <c r="AN240" s="82">
        <v>-111630810.91</v>
      </c>
      <c r="AO240" s="82">
        <v>-13163342</v>
      </c>
      <c r="AP240" s="82">
        <v>-9618146.3600000143</v>
      </c>
      <c r="AQ240" s="82">
        <v>-24461858.440000001</v>
      </c>
      <c r="AR240" s="82">
        <v>-1057454</v>
      </c>
      <c r="AS240" s="82"/>
    </row>
    <row r="241" spans="3:45" x14ac:dyDescent="0.3">
      <c r="D241" s="81" t="s">
        <v>908</v>
      </c>
      <c r="E241" s="81"/>
      <c r="F241" s="81" t="s">
        <v>621</v>
      </c>
      <c r="G241" s="81"/>
      <c r="H241" s="425"/>
      <c r="I241" s="82">
        <v>5832734761.6400013</v>
      </c>
      <c r="J241" s="82">
        <v>2069815464.1399999</v>
      </c>
      <c r="K241" s="82">
        <v>3762919297.5</v>
      </c>
      <c r="L241" s="82">
        <v>592123197.99000001</v>
      </c>
      <c r="M241" s="82">
        <v>3325867835.3000002</v>
      </c>
      <c r="N241" s="82">
        <v>1059494767.5800002</v>
      </c>
      <c r="O241" s="82">
        <v>456228497.10000002</v>
      </c>
      <c r="P241" s="82">
        <v>1435984274.9099998</v>
      </c>
      <c r="Q241" s="82">
        <v>5032369.2300000004</v>
      </c>
      <c r="R241" s="82">
        <v>70898.17</v>
      </c>
      <c r="S241" s="82">
        <v>9030895.3499999996</v>
      </c>
      <c r="T241" s="82">
        <v>118295282</v>
      </c>
      <c r="U241" s="82">
        <v>160000</v>
      </c>
      <c r="V241" s="82">
        <v>0</v>
      </c>
      <c r="W241" s="82">
        <v>0</v>
      </c>
      <c r="X241" s="82">
        <v>1466546559.8</v>
      </c>
      <c r="Y241" s="82">
        <v>2114811</v>
      </c>
      <c r="Z241" s="82">
        <v>376380506.79000002</v>
      </c>
      <c r="AA241" s="82">
        <v>10747656</v>
      </c>
      <c r="AB241" s="82">
        <v>48348218.380000003</v>
      </c>
      <c r="AC241" s="82">
        <v>0</v>
      </c>
      <c r="AD241" s="82">
        <v>53618754.340000004</v>
      </c>
      <c r="AE241" s="82">
        <v>-1214868650.4000001</v>
      </c>
      <c r="AF241" s="82">
        <v>-568065695.75</v>
      </c>
      <c r="AG241" s="82">
        <v>-228249601.84</v>
      </c>
      <c r="AH241" s="82">
        <v>-863292729.1500001</v>
      </c>
      <c r="AI241" s="82">
        <v>-4227488.37</v>
      </c>
      <c r="AJ241" s="82">
        <v>-30131.72</v>
      </c>
      <c r="AK241" s="82">
        <v>-101332775</v>
      </c>
      <c r="AL241" s="82">
        <v>0</v>
      </c>
      <c r="AM241" s="82">
        <v>0</v>
      </c>
      <c r="AN241" s="82">
        <v>-103981895.31</v>
      </c>
      <c r="AO241" s="82">
        <v>-1899117</v>
      </c>
      <c r="AP241" s="82">
        <v>-30280387.919999998</v>
      </c>
      <c r="AQ241" s="82">
        <v>-11081289.84</v>
      </c>
      <c r="AR241" s="82">
        <v>0</v>
      </c>
      <c r="AS241" s="82"/>
    </row>
    <row r="242" spans="3:45" x14ac:dyDescent="0.3">
      <c r="D242" s="81" t="s">
        <v>908</v>
      </c>
      <c r="E242" s="81"/>
      <c r="F242" s="85" t="s">
        <v>910</v>
      </c>
      <c r="G242" s="85"/>
      <c r="H242" s="426"/>
      <c r="I242" s="86">
        <v>47758273830.777496</v>
      </c>
      <c r="J242" s="86">
        <v>13865492465.275841</v>
      </c>
      <c r="K242" s="86">
        <v>33892781365.501648</v>
      </c>
      <c r="L242" s="184">
        <v>6495485905.019989</v>
      </c>
      <c r="M242" s="184">
        <v>24020822852.555973</v>
      </c>
      <c r="N242" s="184">
        <v>1790864798.21</v>
      </c>
      <c r="O242" s="184">
        <v>38381380112.979996</v>
      </c>
      <c r="P242" s="184">
        <v>5512577360.46</v>
      </c>
      <c r="Q242" s="184">
        <v>1076181831.3499999</v>
      </c>
      <c r="R242" s="184">
        <v>4026176.17</v>
      </c>
      <c r="S242" s="184">
        <v>70326131.75</v>
      </c>
      <c r="T242" s="184">
        <v>976371424.32779002</v>
      </c>
      <c r="U242" s="184">
        <v>160000</v>
      </c>
      <c r="V242" s="184">
        <v>2321130.66</v>
      </c>
      <c r="W242" s="184">
        <v>143382326.1517536</v>
      </c>
      <c r="X242" s="184">
        <v>7151315761.4040976</v>
      </c>
      <c r="Y242" s="184">
        <v>4982340.95</v>
      </c>
      <c r="Z242" s="184">
        <v>1820433747.04</v>
      </c>
      <c r="AA242" s="184">
        <v>20748275</v>
      </c>
      <c r="AB242" s="184">
        <v>242025163.52000001</v>
      </c>
      <c r="AC242" s="184">
        <v>6586562</v>
      </c>
      <c r="AD242" s="184">
        <v>413799060.07999992</v>
      </c>
      <c r="AE242" s="184">
        <v>-9754938447.0665646</v>
      </c>
      <c r="AF242" s="184">
        <v>-903076343.43814421</v>
      </c>
      <c r="AG242" s="184">
        <v>-23706269637.823959</v>
      </c>
      <c r="AH242" s="184">
        <v>-3825529385.1628423</v>
      </c>
      <c r="AI242" s="184">
        <v>-916354644.74000001</v>
      </c>
      <c r="AJ242" s="184">
        <v>-1192926.72</v>
      </c>
      <c r="AK242" s="184">
        <v>-680312422.71827912</v>
      </c>
      <c r="AL242" s="184">
        <v>0</v>
      </c>
      <c r="AM242" s="184">
        <v>-1774360.6523333334</v>
      </c>
      <c r="AN242" s="184">
        <v>-381960881.09999996</v>
      </c>
      <c r="AO242" s="184">
        <v>-15062459</v>
      </c>
      <c r="AP242" s="184">
        <v>-92971153.920000017</v>
      </c>
      <c r="AQ242" s="184">
        <v>-95017012.510000005</v>
      </c>
      <c r="AR242" s="184">
        <v>-1057454</v>
      </c>
      <c r="AS242" s="184">
        <v>0</v>
      </c>
    </row>
    <row r="243" spans="3:45" x14ac:dyDescent="0.3">
      <c r="D243" s="81"/>
      <c r="E243" s="81"/>
      <c r="F243" s="81"/>
      <c r="G243" s="81"/>
      <c r="H243" s="425"/>
      <c r="I243" s="81"/>
      <c r="J243" s="81"/>
      <c r="K243" s="81"/>
      <c r="L243" s="185"/>
      <c r="M243" s="185"/>
      <c r="N243" s="185"/>
      <c r="O243" s="185"/>
      <c r="P243" s="185"/>
      <c r="Q243" s="185"/>
      <c r="R243" s="185"/>
      <c r="S243" s="185"/>
      <c r="T243" s="185"/>
      <c r="U243" s="185"/>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row>
    <row r="244" spans="3:45" x14ac:dyDescent="0.3">
      <c r="D244" s="81" t="s">
        <v>911</v>
      </c>
      <c r="E244" s="81"/>
      <c r="F244" s="81" t="s">
        <v>912</v>
      </c>
      <c r="G244" s="81"/>
      <c r="H244" s="425"/>
      <c r="I244" s="82">
        <v>26291186</v>
      </c>
      <c r="J244" s="82">
        <v>9323617</v>
      </c>
      <c r="K244" s="82">
        <v>16967569</v>
      </c>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c r="AS244" s="183"/>
    </row>
    <row r="245" spans="3:45" x14ac:dyDescent="0.3">
      <c r="D245" s="81" t="s">
        <v>911</v>
      </c>
      <c r="E245" s="81"/>
      <c r="F245" s="81" t="s">
        <v>811</v>
      </c>
      <c r="G245" s="81"/>
      <c r="H245" s="425"/>
      <c r="I245" s="82">
        <v>11550357</v>
      </c>
      <c r="J245" s="82">
        <v>719797</v>
      </c>
      <c r="K245" s="82">
        <v>10830560</v>
      </c>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c r="AS245" s="183"/>
    </row>
    <row r="246" spans="3:45" x14ac:dyDescent="0.3">
      <c r="D246" s="81" t="s">
        <v>911</v>
      </c>
      <c r="E246" s="81"/>
      <c r="F246" s="81" t="s">
        <v>621</v>
      </c>
      <c r="G246" s="81"/>
      <c r="H246" s="425"/>
      <c r="I246" s="82">
        <v>4709247</v>
      </c>
      <c r="J246" s="82">
        <v>1106302</v>
      </c>
      <c r="K246" s="82">
        <v>3602945</v>
      </c>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c r="AS246" s="183"/>
    </row>
    <row r="247" spans="3:45" x14ac:dyDescent="0.3">
      <c r="D247" s="81" t="s">
        <v>911</v>
      </c>
      <c r="E247" s="81"/>
      <c r="F247" s="81" t="s">
        <v>910</v>
      </c>
      <c r="G247" s="81"/>
      <c r="H247" s="425"/>
      <c r="I247" s="82">
        <v>42550790</v>
      </c>
      <c r="J247" s="82">
        <v>11149716</v>
      </c>
      <c r="K247" s="82">
        <v>31401074</v>
      </c>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row>
    <row r="248" spans="3:45" x14ac:dyDescent="0.3">
      <c r="D248" s="81"/>
      <c r="E248" s="81"/>
      <c r="F248" s="81"/>
      <c r="G248" s="81"/>
      <c r="H248" s="425"/>
      <c r="I248" s="81"/>
      <c r="J248" s="81"/>
      <c r="K248" s="81"/>
      <c r="AS248" s="181"/>
    </row>
    <row r="249" spans="3:45" x14ac:dyDescent="0.3">
      <c r="D249" s="81" t="s">
        <v>913</v>
      </c>
      <c r="E249" s="81"/>
      <c r="F249" s="81" t="s">
        <v>914</v>
      </c>
      <c r="G249" s="81"/>
      <c r="H249" s="425"/>
      <c r="I249" s="87">
        <v>3020921.4697974958</v>
      </c>
      <c r="J249" s="87">
        <v>1567333.6793158408</v>
      </c>
      <c r="K249" s="87">
        <v>1453587.7904816493</v>
      </c>
      <c r="AS249" s="181"/>
    </row>
    <row r="250" spans="3:45" x14ac:dyDescent="0.3">
      <c r="D250" s="81" t="s">
        <v>913</v>
      </c>
      <c r="E250" s="81"/>
      <c r="F250" s="81" t="s">
        <v>811</v>
      </c>
      <c r="G250" s="81"/>
      <c r="H250" s="425"/>
      <c r="I250" s="87">
        <v>1063074.5993399993</v>
      </c>
      <c r="J250" s="87">
        <v>184929.32181999995</v>
      </c>
      <c r="K250" s="87">
        <v>878145.27752000093</v>
      </c>
      <c r="AS250" s="181"/>
    </row>
    <row r="251" spans="3:45" x14ac:dyDescent="0.3">
      <c r="D251" s="81" t="s">
        <v>913</v>
      </c>
      <c r="E251" s="81"/>
      <c r="F251" s="81" t="s">
        <v>621</v>
      </c>
      <c r="G251" s="81"/>
      <c r="H251" s="425"/>
      <c r="I251" s="87">
        <v>1123487.7616400011</v>
      </c>
      <c r="J251" s="87">
        <v>963513.46413999982</v>
      </c>
      <c r="K251" s="87">
        <v>159974.29749999987</v>
      </c>
      <c r="AS251" s="181"/>
    </row>
    <row r="252" spans="3:45" x14ac:dyDescent="0.3">
      <c r="D252" s="81" t="s">
        <v>913</v>
      </c>
      <c r="E252" s="81"/>
      <c r="F252" s="81" t="s">
        <v>910</v>
      </c>
      <c r="G252" s="81"/>
      <c r="H252" s="425"/>
      <c r="I252" s="87">
        <v>5207483.8307774961</v>
      </c>
      <c r="J252" s="87">
        <v>2715776.4652758408</v>
      </c>
      <c r="K252" s="87">
        <v>2491707.3655016497</v>
      </c>
      <c r="AS252" s="181"/>
    </row>
    <row r="253" spans="3:45" s="80" customFormat="1" x14ac:dyDescent="0.3">
      <c r="C253" s="328"/>
      <c r="D253" s="328"/>
      <c r="E253" s="328"/>
      <c r="F253" s="328"/>
      <c r="G253" s="328"/>
      <c r="H253" s="598"/>
      <c r="I253" s="328"/>
      <c r="J253" s="328"/>
      <c r="K253" s="328"/>
      <c r="L253" s="329"/>
      <c r="M253" s="181"/>
      <c r="N253" s="181"/>
      <c r="O253" s="181"/>
      <c r="P253" s="181"/>
      <c r="Q253" s="181"/>
      <c r="R253" s="181"/>
      <c r="S253" s="181"/>
      <c r="T253" s="181"/>
      <c r="U253" s="181"/>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1"/>
      <c r="AR253" s="181"/>
      <c r="AS253" s="181"/>
    </row>
    <row r="254" spans="3:45" s="80" customFormat="1" x14ac:dyDescent="0.3">
      <c r="C254" s="328"/>
      <c r="D254" s="73" t="s">
        <v>915</v>
      </c>
      <c r="E254" s="73"/>
      <c r="F254" s="328"/>
      <c r="G254" s="328"/>
      <c r="H254" s="598"/>
      <c r="I254" s="328"/>
      <c r="J254" s="328"/>
      <c r="K254" s="328"/>
      <c r="L254" s="329"/>
      <c r="M254" s="181"/>
      <c r="N254" s="181"/>
      <c r="O254" s="181"/>
      <c r="P254" s="181"/>
      <c r="Q254" s="181"/>
      <c r="R254" s="181"/>
      <c r="S254" s="181"/>
      <c r="T254" s="181"/>
      <c r="U254" s="181"/>
      <c r="V254" s="181"/>
      <c r="W254" s="181"/>
      <c r="X254" s="181"/>
      <c r="Y254" s="181"/>
      <c r="Z254" s="181"/>
      <c r="AA254" s="181"/>
      <c r="AB254" s="181"/>
      <c r="AC254" s="181"/>
      <c r="AD254" s="181"/>
      <c r="AE254" s="181"/>
      <c r="AF254" s="181"/>
      <c r="AG254" s="181"/>
      <c r="AH254" s="181"/>
      <c r="AI254" s="181"/>
      <c r="AJ254" s="181"/>
      <c r="AK254" s="181"/>
      <c r="AL254" s="181"/>
      <c r="AM254" s="181"/>
      <c r="AN254" s="181"/>
      <c r="AO254" s="181"/>
      <c r="AP254" s="181"/>
      <c r="AQ254" s="181"/>
      <c r="AR254" s="181"/>
      <c r="AS254" s="181"/>
    </row>
    <row r="255" spans="3:45" x14ac:dyDescent="0.3">
      <c r="H255" s="598"/>
      <c r="I255" s="598"/>
      <c r="K255" s="598"/>
      <c r="AS255" s="181"/>
    </row>
    <row r="256" spans="3:45" x14ac:dyDescent="0.3">
      <c r="D256" s="81" t="s">
        <v>908</v>
      </c>
      <c r="E256" s="81"/>
      <c r="F256" s="81" t="s">
        <v>853</v>
      </c>
      <c r="G256" s="81"/>
      <c r="H256" s="425"/>
      <c r="I256" s="82">
        <v>746897340.24000001</v>
      </c>
      <c r="J256" s="82">
        <v>45929069.649999999</v>
      </c>
      <c r="K256" s="82">
        <v>700968270.59000003</v>
      </c>
      <c r="L256" s="326"/>
      <c r="M256" s="326"/>
      <c r="N256" s="326"/>
      <c r="O256" s="326"/>
      <c r="P256" s="326"/>
      <c r="Q256" s="326"/>
      <c r="R256" s="326"/>
      <c r="S256" s="326"/>
      <c r="T256" s="326"/>
      <c r="U256" s="326"/>
      <c r="V256" s="326"/>
      <c r="W256" s="326"/>
      <c r="X256" s="326"/>
      <c r="Y256" s="326"/>
      <c r="Z256" s="326"/>
      <c r="AA256" s="326"/>
      <c r="AB256" s="326"/>
      <c r="AC256" s="326"/>
      <c r="AD256" s="326"/>
      <c r="AE256" s="326"/>
      <c r="AF256" s="326"/>
      <c r="AG256" s="326"/>
      <c r="AH256" s="326"/>
      <c r="AI256" s="326"/>
      <c r="AJ256" s="326"/>
      <c r="AK256" s="326"/>
      <c r="AL256" s="326"/>
      <c r="AM256" s="326"/>
      <c r="AN256" s="326"/>
      <c r="AO256" s="326"/>
      <c r="AP256" s="326"/>
      <c r="AQ256" s="326"/>
      <c r="AR256" s="326"/>
      <c r="AS256" s="326"/>
    </row>
    <row r="257" spans="3:45" x14ac:dyDescent="0.3">
      <c r="D257" s="81" t="s">
        <v>911</v>
      </c>
      <c r="F257" s="81" t="s">
        <v>853</v>
      </c>
      <c r="H257" s="598"/>
      <c r="I257" s="82">
        <v>372973</v>
      </c>
      <c r="J257" s="82">
        <v>30039</v>
      </c>
      <c r="K257" s="82">
        <v>342934</v>
      </c>
      <c r="AS257" s="181"/>
    </row>
    <row r="258" spans="3:45" x14ac:dyDescent="0.3">
      <c r="H258" s="598"/>
      <c r="AS258" s="181"/>
    </row>
    <row r="259" spans="3:45" x14ac:dyDescent="0.3">
      <c r="D259" s="81" t="s">
        <v>913</v>
      </c>
      <c r="E259" s="81"/>
      <c r="F259" s="81" t="s">
        <v>853</v>
      </c>
      <c r="G259" s="81"/>
      <c r="H259" s="425"/>
      <c r="I259" s="87">
        <v>373924.34024000005</v>
      </c>
      <c r="J259" s="87">
        <v>15890.069649999998</v>
      </c>
      <c r="K259" s="87">
        <v>358034.27059000009</v>
      </c>
      <c r="AS259" s="181"/>
    </row>
    <row r="260" spans="3:45" x14ac:dyDescent="0.3">
      <c r="D260" s="81"/>
      <c r="E260" s="81"/>
      <c r="F260" s="81"/>
      <c r="G260" s="81"/>
      <c r="H260" s="427"/>
      <c r="I260" s="331"/>
      <c r="J260" s="331"/>
      <c r="K260" s="331"/>
      <c r="L260" s="330"/>
      <c r="AS260" s="181"/>
    </row>
    <row r="261" spans="3:45" s="80" customFormat="1" x14ac:dyDescent="0.3">
      <c r="C261" s="328"/>
      <c r="D261" s="73" t="s">
        <v>900</v>
      </c>
      <c r="E261" s="73"/>
      <c r="F261" s="328"/>
      <c r="G261" s="328"/>
      <c r="H261" s="598"/>
      <c r="I261" s="328"/>
      <c r="J261" s="328"/>
      <c r="K261" s="328"/>
      <c r="L261" s="329"/>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1"/>
      <c r="AR261" s="181"/>
      <c r="AS261" s="181"/>
    </row>
    <row r="262" spans="3:45" x14ac:dyDescent="0.3">
      <c r="H262" s="598"/>
      <c r="I262" s="598"/>
      <c r="K262" s="598"/>
      <c r="AS262" s="181"/>
    </row>
    <row r="263" spans="3:45" x14ac:dyDescent="0.3">
      <c r="D263" s="81" t="s">
        <v>908</v>
      </c>
      <c r="E263" s="81"/>
      <c r="F263" s="81" t="s">
        <v>916</v>
      </c>
      <c r="G263" s="81"/>
      <c r="H263" s="425"/>
      <c r="I263" s="82">
        <v>17335495.140000001</v>
      </c>
      <c r="J263" s="82">
        <v>8544364.4100000001</v>
      </c>
      <c r="K263" s="82">
        <v>8791130.7299999986</v>
      </c>
      <c r="L263" s="326"/>
      <c r="M263" s="326"/>
      <c r="N263" s="326"/>
      <c r="O263" s="326"/>
      <c r="P263" s="326"/>
      <c r="Q263" s="326"/>
      <c r="R263" s="326"/>
      <c r="S263" s="326"/>
      <c r="T263" s="326"/>
      <c r="U263" s="326"/>
      <c r="V263" s="326"/>
      <c r="W263" s="326"/>
      <c r="X263" s="326"/>
      <c r="Y263" s="326"/>
      <c r="Z263" s="326"/>
      <c r="AA263" s="326"/>
      <c r="AB263" s="326"/>
      <c r="AC263" s="326"/>
      <c r="AD263" s="326"/>
      <c r="AE263" s="326"/>
      <c r="AF263" s="326"/>
      <c r="AG263" s="326"/>
      <c r="AH263" s="326"/>
      <c r="AI263" s="326"/>
      <c r="AJ263" s="326"/>
      <c r="AK263" s="326"/>
      <c r="AL263" s="326"/>
      <c r="AM263" s="326"/>
      <c r="AN263" s="326"/>
      <c r="AO263" s="326"/>
      <c r="AP263" s="326"/>
      <c r="AQ263" s="326"/>
      <c r="AR263" s="326"/>
      <c r="AS263" s="326"/>
    </row>
    <row r="264" spans="3:45" x14ac:dyDescent="0.3">
      <c r="D264" s="81" t="s">
        <v>911</v>
      </c>
      <c r="F264" s="81" t="s">
        <v>916</v>
      </c>
      <c r="H264" s="598"/>
      <c r="I264" s="82">
        <v>15950</v>
      </c>
      <c r="J264" s="82"/>
      <c r="K264" s="82"/>
      <c r="AS264" s="181"/>
    </row>
    <row r="265" spans="3:45" x14ac:dyDescent="0.3">
      <c r="H265" s="598"/>
      <c r="AS265" s="181"/>
    </row>
    <row r="266" spans="3:45" x14ac:dyDescent="0.3">
      <c r="D266" s="81" t="s">
        <v>913</v>
      </c>
      <c r="E266" s="81"/>
      <c r="F266" s="81" t="s">
        <v>916</v>
      </c>
      <c r="G266" s="81"/>
      <c r="H266" s="425"/>
      <c r="I266" s="87">
        <v>1385.4951399999991</v>
      </c>
      <c r="AS266" s="181"/>
    </row>
    <row r="267" spans="3:45" x14ac:dyDescent="0.3">
      <c r="H267" s="598"/>
      <c r="AS267" s="181"/>
    </row>
    <row r="268" spans="3:45" x14ac:dyDescent="0.3">
      <c r="H268" s="598"/>
      <c r="AS268" s="181"/>
    </row>
    <row r="269" spans="3:45" x14ac:dyDescent="0.3">
      <c r="H269" s="598"/>
      <c r="I269" s="327"/>
      <c r="AS269" s="181"/>
    </row>
    <row r="270" spans="3:45" x14ac:dyDescent="0.3">
      <c r="H270" s="598"/>
      <c r="AS270" s="181"/>
    </row>
    <row r="271" spans="3:45" x14ac:dyDescent="0.3">
      <c r="H271" s="598"/>
      <c r="AS271" s="181"/>
    </row>
    <row r="272" spans="3:45" x14ac:dyDescent="0.3">
      <c r="H272" s="598"/>
      <c r="AS272" s="181"/>
    </row>
    <row r="273" spans="45:45" x14ac:dyDescent="0.3">
      <c r="AS273" s="181"/>
    </row>
    <row r="274" spans="45:45" x14ac:dyDescent="0.3">
      <c r="AS274" s="181"/>
    </row>
    <row r="275" spans="45:45" x14ac:dyDescent="0.3">
      <c r="AS275" s="181"/>
    </row>
    <row r="276" spans="45:45" x14ac:dyDescent="0.3">
      <c r="AS276" s="181"/>
    </row>
    <row r="277" spans="45:45" x14ac:dyDescent="0.3">
      <c r="AS277" s="181"/>
    </row>
    <row r="278" spans="45:45" x14ac:dyDescent="0.3">
      <c r="AS278" s="181"/>
    </row>
    <row r="279" spans="45:45" x14ac:dyDescent="0.3">
      <c r="AS279" s="181"/>
    </row>
    <row r="280" spans="45:45" x14ac:dyDescent="0.3">
      <c r="AS280" s="181"/>
    </row>
    <row r="281" spans="45:45" x14ac:dyDescent="0.3">
      <c r="AS281" s="181"/>
    </row>
    <row r="282" spans="45:45" x14ac:dyDescent="0.3">
      <c r="AS282" s="181"/>
    </row>
    <row r="283" spans="45:45" x14ac:dyDescent="0.3">
      <c r="AS283" s="181"/>
    </row>
    <row r="284" spans="45:45" x14ac:dyDescent="0.3">
      <c r="AS284" s="181"/>
    </row>
    <row r="285" spans="45:45" x14ac:dyDescent="0.3">
      <c r="AS285" s="181"/>
    </row>
    <row r="286" spans="45:45" x14ac:dyDescent="0.3">
      <c r="AS286" s="181"/>
    </row>
    <row r="287" spans="45:45" x14ac:dyDescent="0.3">
      <c r="AS287" s="181"/>
    </row>
    <row r="288" spans="45:45" x14ac:dyDescent="0.3">
      <c r="AS288" s="181"/>
    </row>
    <row r="289" spans="45:45" x14ac:dyDescent="0.3">
      <c r="AS289" s="181"/>
    </row>
    <row r="290" spans="45:45" x14ac:dyDescent="0.3">
      <c r="AS290" s="181"/>
    </row>
    <row r="291" spans="45:45" x14ac:dyDescent="0.3">
      <c r="AS291" s="181"/>
    </row>
    <row r="292" spans="45:45" x14ac:dyDescent="0.3">
      <c r="AS292" s="181"/>
    </row>
    <row r="293" spans="45:45" x14ac:dyDescent="0.3">
      <c r="AS293" s="181"/>
    </row>
    <row r="294" spans="45:45" x14ac:dyDescent="0.3">
      <c r="AS294" s="181"/>
    </row>
    <row r="295" spans="45:45" x14ac:dyDescent="0.3">
      <c r="AS295" s="181"/>
    </row>
    <row r="296" spans="45:45" x14ac:dyDescent="0.3">
      <c r="AS296" s="181"/>
    </row>
    <row r="297" spans="45:45" x14ac:dyDescent="0.3">
      <c r="AS297" s="181"/>
    </row>
    <row r="298" spans="45:45" x14ac:dyDescent="0.3">
      <c r="AS298" s="181"/>
    </row>
    <row r="299" spans="45:45" x14ac:dyDescent="0.3">
      <c r="AS299" s="181"/>
    </row>
    <row r="300" spans="45:45" x14ac:dyDescent="0.3">
      <c r="AS300" s="181"/>
    </row>
    <row r="301" spans="45:45" x14ac:dyDescent="0.3">
      <c r="AS301" s="181"/>
    </row>
    <row r="302" spans="45:45" x14ac:dyDescent="0.3">
      <c r="AS302" s="181"/>
    </row>
    <row r="303" spans="45:45" x14ac:dyDescent="0.3">
      <c r="AS303" s="181"/>
    </row>
    <row r="304" spans="45:45" x14ac:dyDescent="0.3">
      <c r="AS304" s="181"/>
    </row>
    <row r="305" spans="45:45" x14ac:dyDescent="0.3">
      <c r="AS305" s="181"/>
    </row>
    <row r="306" spans="45:45" x14ac:dyDescent="0.3">
      <c r="AS306" s="181"/>
    </row>
    <row r="307" spans="45:45" x14ac:dyDescent="0.3">
      <c r="AS307" s="181"/>
    </row>
    <row r="308" spans="45:45" x14ac:dyDescent="0.3">
      <c r="AS308" s="181"/>
    </row>
    <row r="309" spans="45:45" x14ac:dyDescent="0.3">
      <c r="AS309" s="181"/>
    </row>
    <row r="310" spans="45:45" x14ac:dyDescent="0.3">
      <c r="AS310" s="181"/>
    </row>
    <row r="311" spans="45:45" x14ac:dyDescent="0.3">
      <c r="AS311" s="181"/>
    </row>
    <row r="312" spans="45:45" x14ac:dyDescent="0.3">
      <c r="AS312" s="181"/>
    </row>
    <row r="313" spans="45:45" x14ac:dyDescent="0.3">
      <c r="AS313" s="181"/>
    </row>
    <row r="314" spans="45:45" x14ac:dyDescent="0.3">
      <c r="AS314" s="181"/>
    </row>
    <row r="315" spans="45:45" x14ac:dyDescent="0.3">
      <c r="AS315" s="181"/>
    </row>
    <row r="316" spans="45:45" x14ac:dyDescent="0.3">
      <c r="AS316" s="181"/>
    </row>
    <row r="317" spans="45:45" x14ac:dyDescent="0.3">
      <c r="AS317" s="181"/>
    </row>
    <row r="318" spans="45:45" x14ac:dyDescent="0.3">
      <c r="AS318" s="181"/>
    </row>
    <row r="319" spans="45:45" x14ac:dyDescent="0.3">
      <c r="AS319" s="181"/>
    </row>
    <row r="320" spans="45:45" x14ac:dyDescent="0.3">
      <c r="AS320" s="181"/>
    </row>
    <row r="321" spans="45:45" x14ac:dyDescent="0.3">
      <c r="AS321" s="181"/>
    </row>
    <row r="322" spans="45:45" x14ac:dyDescent="0.3">
      <c r="AS322" s="181"/>
    </row>
    <row r="323" spans="45:45" x14ac:dyDescent="0.3">
      <c r="AS323" s="181"/>
    </row>
    <row r="324" spans="45:45" x14ac:dyDescent="0.3">
      <c r="AS324" s="181"/>
    </row>
    <row r="325" spans="45:45" x14ac:dyDescent="0.3">
      <c r="AS325" s="181"/>
    </row>
    <row r="326" spans="45:45" x14ac:dyDescent="0.3">
      <c r="AS326" s="181"/>
    </row>
    <row r="327" spans="45:45" x14ac:dyDescent="0.3">
      <c r="AS327" s="181"/>
    </row>
    <row r="328" spans="45:45" x14ac:dyDescent="0.3">
      <c r="AS328" s="181"/>
    </row>
    <row r="329" spans="45:45" x14ac:dyDescent="0.3">
      <c r="AS329" s="181"/>
    </row>
    <row r="330" spans="45:45" x14ac:dyDescent="0.3">
      <c r="AS330" s="181"/>
    </row>
    <row r="331" spans="45:45" x14ac:dyDescent="0.3">
      <c r="AS331" s="181"/>
    </row>
    <row r="332" spans="45:45" x14ac:dyDescent="0.3">
      <c r="AS332" s="181"/>
    </row>
    <row r="333" spans="45:45" x14ac:dyDescent="0.3">
      <c r="AS333" s="181"/>
    </row>
    <row r="334" spans="45:45" x14ac:dyDescent="0.3">
      <c r="AS334" s="181"/>
    </row>
    <row r="335" spans="45:45" x14ac:dyDescent="0.3">
      <c r="AS335" s="181"/>
    </row>
    <row r="336" spans="45:45" x14ac:dyDescent="0.3">
      <c r="AS336" s="181"/>
    </row>
    <row r="337" spans="45:45" x14ac:dyDescent="0.3">
      <c r="AS337" s="181"/>
    </row>
    <row r="338" spans="45:45" x14ac:dyDescent="0.3">
      <c r="AS338" s="181"/>
    </row>
    <row r="339" spans="45:45" x14ac:dyDescent="0.3">
      <c r="AS339" s="181"/>
    </row>
    <row r="340" spans="45:45" x14ac:dyDescent="0.3">
      <c r="AS340" s="181"/>
    </row>
    <row r="341" spans="45:45" x14ac:dyDescent="0.3">
      <c r="AS341" s="181"/>
    </row>
    <row r="342" spans="45:45" x14ac:dyDescent="0.3">
      <c r="AS342" s="181"/>
    </row>
    <row r="343" spans="45:45" x14ac:dyDescent="0.3">
      <c r="AS343" s="181"/>
    </row>
    <row r="344" spans="45:45" x14ac:dyDescent="0.3">
      <c r="AS344" s="181"/>
    </row>
    <row r="345" spans="45:45" x14ac:dyDescent="0.3">
      <c r="AS345" s="181"/>
    </row>
    <row r="346" spans="45:45" x14ac:dyDescent="0.3">
      <c r="AS346" s="181"/>
    </row>
    <row r="347" spans="45:45" x14ac:dyDescent="0.3">
      <c r="AS347" s="181"/>
    </row>
    <row r="348" spans="45:45" x14ac:dyDescent="0.3">
      <c r="AS348" s="181"/>
    </row>
    <row r="349" spans="45:45" x14ac:dyDescent="0.3">
      <c r="AS349" s="181"/>
    </row>
    <row r="350" spans="45:45" x14ac:dyDescent="0.3">
      <c r="AS350" s="181"/>
    </row>
    <row r="351" spans="45:45" x14ac:dyDescent="0.3">
      <c r="AS351" s="181"/>
    </row>
    <row r="352" spans="45:45" x14ac:dyDescent="0.3">
      <c r="AS352" s="181"/>
    </row>
    <row r="353" spans="45:45" x14ac:dyDescent="0.3">
      <c r="AS353" s="181"/>
    </row>
    <row r="354" spans="45:45" x14ac:dyDescent="0.3">
      <c r="AS354" s="181"/>
    </row>
    <row r="355" spans="45:45" x14ac:dyDescent="0.3">
      <c r="AS355" s="181"/>
    </row>
    <row r="356" spans="45:45" x14ac:dyDescent="0.3">
      <c r="AS356" s="181"/>
    </row>
    <row r="357" spans="45:45" x14ac:dyDescent="0.3">
      <c r="AS357" s="181"/>
    </row>
    <row r="358" spans="45:45" x14ac:dyDescent="0.3">
      <c r="AS358" s="181"/>
    </row>
    <row r="359" spans="45:45" x14ac:dyDescent="0.3">
      <c r="AS359" s="181"/>
    </row>
    <row r="360" spans="45:45" x14ac:dyDescent="0.3">
      <c r="AS360" s="181"/>
    </row>
    <row r="361" spans="45:45" x14ac:dyDescent="0.3">
      <c r="AS361" s="181"/>
    </row>
    <row r="362" spans="45:45" x14ac:dyDescent="0.3">
      <c r="AS362" s="181"/>
    </row>
    <row r="363" spans="45:45" x14ac:dyDescent="0.3">
      <c r="AS363" s="181"/>
    </row>
    <row r="364" spans="45:45" x14ac:dyDescent="0.3">
      <c r="AS364" s="181"/>
    </row>
    <row r="365" spans="45:45" x14ac:dyDescent="0.3">
      <c r="AS365" s="181"/>
    </row>
    <row r="366" spans="45:45" x14ac:dyDescent="0.3">
      <c r="AS366" s="181"/>
    </row>
    <row r="367" spans="45:45" x14ac:dyDescent="0.3">
      <c r="AS367" s="181"/>
    </row>
    <row r="368" spans="45:45" x14ac:dyDescent="0.3">
      <c r="AS368" s="181"/>
    </row>
    <row r="369" spans="45:45" x14ac:dyDescent="0.3">
      <c r="AS369" s="181"/>
    </row>
    <row r="370" spans="45:45" x14ac:dyDescent="0.3">
      <c r="AS370" s="181"/>
    </row>
    <row r="371" spans="45:45" x14ac:dyDescent="0.3">
      <c r="AS371" s="181"/>
    </row>
    <row r="372" spans="45:45" x14ac:dyDescent="0.3">
      <c r="AS372" s="181"/>
    </row>
    <row r="373" spans="45:45" x14ac:dyDescent="0.3">
      <c r="AS373" s="181"/>
    </row>
    <row r="374" spans="45:45" x14ac:dyDescent="0.3">
      <c r="AS374" s="181"/>
    </row>
    <row r="375" spans="45:45" x14ac:dyDescent="0.3">
      <c r="AS375" s="181"/>
    </row>
    <row r="376" spans="45:45" x14ac:dyDescent="0.3">
      <c r="AS376" s="181"/>
    </row>
    <row r="377" spans="45:45" x14ac:dyDescent="0.3">
      <c r="AS377" s="181"/>
    </row>
    <row r="378" spans="45:45" x14ac:dyDescent="0.3">
      <c r="AS378" s="181"/>
    </row>
    <row r="379" spans="45:45" x14ac:dyDescent="0.3">
      <c r="AS379" s="181"/>
    </row>
    <row r="380" spans="45:45" x14ac:dyDescent="0.3">
      <c r="AS380" s="181"/>
    </row>
    <row r="381" spans="45:45" x14ac:dyDescent="0.3">
      <c r="AS381" s="181"/>
    </row>
    <row r="382" spans="45:45" x14ac:dyDescent="0.3">
      <c r="AS382" s="181"/>
    </row>
    <row r="383" spans="45:45" x14ac:dyDescent="0.3">
      <c r="AS383" s="181"/>
    </row>
    <row r="384" spans="45:45" x14ac:dyDescent="0.3">
      <c r="AS384" s="181"/>
    </row>
    <row r="385" spans="45:45" x14ac:dyDescent="0.3">
      <c r="AS385" s="181"/>
    </row>
    <row r="386" spans="45:45" x14ac:dyDescent="0.3">
      <c r="AS386" s="181"/>
    </row>
    <row r="387" spans="45:45" x14ac:dyDescent="0.3">
      <c r="AS387" s="181"/>
    </row>
    <row r="388" spans="45:45" x14ac:dyDescent="0.3">
      <c r="AS388" s="181"/>
    </row>
    <row r="389" spans="45:45" x14ac:dyDescent="0.3">
      <c r="AS389" s="181"/>
    </row>
    <row r="390" spans="45:45" x14ac:dyDescent="0.3">
      <c r="AS390" s="181"/>
    </row>
    <row r="391" spans="45:45" x14ac:dyDescent="0.3">
      <c r="AS391" s="181"/>
    </row>
    <row r="392" spans="45:45" x14ac:dyDescent="0.3">
      <c r="AS392" s="181"/>
    </row>
    <row r="393" spans="45:45" x14ac:dyDescent="0.3">
      <c r="AS393" s="181"/>
    </row>
    <row r="394" spans="45:45" x14ac:dyDescent="0.3">
      <c r="AS394" s="181"/>
    </row>
    <row r="395" spans="45:45" x14ac:dyDescent="0.3">
      <c r="AS395" s="181"/>
    </row>
    <row r="396" spans="45:45" x14ac:dyDescent="0.3">
      <c r="AS396" s="181"/>
    </row>
    <row r="397" spans="45:45" x14ac:dyDescent="0.3">
      <c r="AS397" s="181"/>
    </row>
    <row r="398" spans="45:45" x14ac:dyDescent="0.3">
      <c r="AS398" s="181"/>
    </row>
    <row r="399" spans="45:45" x14ac:dyDescent="0.3">
      <c r="AS399" s="181"/>
    </row>
    <row r="400" spans="45:45" x14ac:dyDescent="0.3">
      <c r="AS400" s="181"/>
    </row>
    <row r="401" spans="45:45" x14ac:dyDescent="0.3">
      <c r="AS401" s="181"/>
    </row>
    <row r="402" spans="45:45" x14ac:dyDescent="0.3">
      <c r="AS402" s="181"/>
    </row>
    <row r="403" spans="45:45" x14ac:dyDescent="0.3">
      <c r="AS403" s="181"/>
    </row>
    <row r="404" spans="45:45" x14ac:dyDescent="0.3">
      <c r="AS404" s="181"/>
    </row>
    <row r="405" spans="45:45" x14ac:dyDescent="0.3">
      <c r="AS405" s="181"/>
    </row>
    <row r="406" spans="45:45" x14ac:dyDescent="0.3">
      <c r="AS406" s="181"/>
    </row>
    <row r="407" spans="45:45" x14ac:dyDescent="0.3">
      <c r="AS407" s="181"/>
    </row>
    <row r="408" spans="45:45" x14ac:dyDescent="0.3">
      <c r="AS408" s="181"/>
    </row>
    <row r="409" spans="45:45" x14ac:dyDescent="0.3">
      <c r="AS409" s="181"/>
    </row>
    <row r="410" spans="45:45" x14ac:dyDescent="0.3">
      <c r="AS410" s="181"/>
    </row>
    <row r="411" spans="45:45" x14ac:dyDescent="0.3">
      <c r="AS411" s="181"/>
    </row>
    <row r="412" spans="45:45" x14ac:dyDescent="0.3">
      <c r="AS412" s="181"/>
    </row>
    <row r="413" spans="45:45" x14ac:dyDescent="0.3">
      <c r="AS413" s="181"/>
    </row>
    <row r="414" spans="45:45" x14ac:dyDescent="0.3">
      <c r="AS414" s="181"/>
    </row>
    <row r="415" spans="45:45" x14ac:dyDescent="0.3">
      <c r="AS415" s="181"/>
    </row>
    <row r="416" spans="45:45" x14ac:dyDescent="0.3">
      <c r="AS416" s="181"/>
    </row>
    <row r="417" spans="45:45" x14ac:dyDescent="0.3">
      <c r="AS417" s="181"/>
    </row>
    <row r="418" spans="45:45" x14ac:dyDescent="0.3">
      <c r="AS418" s="181"/>
    </row>
    <row r="419" spans="45:45" x14ac:dyDescent="0.3">
      <c r="AS419" s="181"/>
    </row>
    <row r="420" spans="45:45" x14ac:dyDescent="0.3">
      <c r="AS420" s="181"/>
    </row>
    <row r="421" spans="45:45" x14ac:dyDescent="0.3">
      <c r="AS421" s="181"/>
    </row>
    <row r="422" spans="45:45" x14ac:dyDescent="0.3">
      <c r="AS422" s="181"/>
    </row>
    <row r="423" spans="45:45" x14ac:dyDescent="0.3">
      <c r="AS423" s="181"/>
    </row>
    <row r="424" spans="45:45" x14ac:dyDescent="0.3">
      <c r="AS424" s="181"/>
    </row>
    <row r="425" spans="45:45" x14ac:dyDescent="0.3">
      <c r="AS425" s="181"/>
    </row>
    <row r="426" spans="45:45" x14ac:dyDescent="0.3">
      <c r="AS426" s="181"/>
    </row>
    <row r="427" spans="45:45" x14ac:dyDescent="0.3">
      <c r="AS427" s="181"/>
    </row>
    <row r="428" spans="45:45" x14ac:dyDescent="0.3">
      <c r="AS428" s="181"/>
    </row>
    <row r="429" spans="45:45" x14ac:dyDescent="0.3">
      <c r="AS429" s="181"/>
    </row>
    <row r="430" spans="45:45" x14ac:dyDescent="0.3">
      <c r="AS430" s="181"/>
    </row>
    <row r="431" spans="45:45" x14ac:dyDescent="0.3">
      <c r="AS431" s="181"/>
    </row>
    <row r="432" spans="45:45" x14ac:dyDescent="0.3">
      <c r="AS432" s="181"/>
    </row>
    <row r="433" spans="45:45" x14ac:dyDescent="0.3">
      <c r="AS433" s="181"/>
    </row>
    <row r="434" spans="45:45" x14ac:dyDescent="0.3">
      <c r="AS434" s="181"/>
    </row>
    <row r="435" spans="45:45" x14ac:dyDescent="0.3">
      <c r="AS435" s="181"/>
    </row>
    <row r="436" spans="45:45" x14ac:dyDescent="0.3">
      <c r="AS436" s="181"/>
    </row>
    <row r="437" spans="45:45" x14ac:dyDescent="0.3">
      <c r="AS437" s="181"/>
    </row>
    <row r="438" spans="45:45" x14ac:dyDescent="0.3">
      <c r="AS438" s="181"/>
    </row>
    <row r="439" spans="45:45" x14ac:dyDescent="0.3">
      <c r="AS439" s="181"/>
    </row>
    <row r="440" spans="45:45" x14ac:dyDescent="0.3">
      <c r="AS440" s="181"/>
    </row>
    <row r="441" spans="45:45" x14ac:dyDescent="0.3">
      <c r="AS441" s="181"/>
    </row>
    <row r="442" spans="45:45" x14ac:dyDescent="0.3">
      <c r="AS442" s="181"/>
    </row>
    <row r="443" spans="45:45" x14ac:dyDescent="0.3">
      <c r="AS443" s="181"/>
    </row>
    <row r="444" spans="45:45" x14ac:dyDescent="0.3">
      <c r="AS444" s="181"/>
    </row>
    <row r="445" spans="45:45" x14ac:dyDescent="0.3">
      <c r="AS445" s="181"/>
    </row>
    <row r="446" spans="45:45" x14ac:dyDescent="0.3">
      <c r="AS446" s="181"/>
    </row>
    <row r="447" spans="45:45" x14ac:dyDescent="0.3">
      <c r="AS447" s="181"/>
    </row>
    <row r="448" spans="45:45" x14ac:dyDescent="0.3">
      <c r="AS448" s="181"/>
    </row>
    <row r="449" spans="45:45" x14ac:dyDescent="0.3">
      <c r="AS449" s="181"/>
    </row>
    <row r="450" spans="45:45" x14ac:dyDescent="0.3">
      <c r="AS450" s="181"/>
    </row>
    <row r="451" spans="45:45" x14ac:dyDescent="0.3">
      <c r="AS451" s="181"/>
    </row>
    <row r="452" spans="45:45" x14ac:dyDescent="0.3">
      <c r="AS452" s="181"/>
    </row>
    <row r="453" spans="45:45" x14ac:dyDescent="0.3">
      <c r="AS453" s="181"/>
    </row>
    <row r="454" spans="45:45" x14ac:dyDescent="0.3">
      <c r="AS454" s="181"/>
    </row>
    <row r="455" spans="45:45" x14ac:dyDescent="0.3">
      <c r="AS455" s="181"/>
    </row>
    <row r="456" spans="45:45" x14ac:dyDescent="0.3">
      <c r="AS456" s="181"/>
    </row>
    <row r="457" spans="45:45" x14ac:dyDescent="0.3">
      <c r="AS457" s="181"/>
    </row>
    <row r="458" spans="45:45" x14ac:dyDescent="0.3">
      <c r="AS458" s="181"/>
    </row>
    <row r="459" spans="45:45" x14ac:dyDescent="0.3">
      <c r="AS459" s="181"/>
    </row>
    <row r="460" spans="45:45" x14ac:dyDescent="0.3">
      <c r="AS460" s="181"/>
    </row>
    <row r="461" spans="45:45" x14ac:dyDescent="0.3">
      <c r="AS461" s="181"/>
    </row>
    <row r="462" spans="45:45" x14ac:dyDescent="0.3">
      <c r="AS462" s="181"/>
    </row>
    <row r="463" spans="45:45" x14ac:dyDescent="0.3">
      <c r="AS463" s="181"/>
    </row>
    <row r="464" spans="45:45" x14ac:dyDescent="0.3">
      <c r="AS464" s="181"/>
    </row>
    <row r="465" spans="45:45" x14ac:dyDescent="0.3">
      <c r="AS465" s="181"/>
    </row>
    <row r="466" spans="45:45" x14ac:dyDescent="0.3">
      <c r="AS466" s="181"/>
    </row>
    <row r="467" spans="45:45" x14ac:dyDescent="0.3">
      <c r="AS467" s="181"/>
    </row>
    <row r="468" spans="45:45" x14ac:dyDescent="0.3">
      <c r="AS468" s="181"/>
    </row>
    <row r="469" spans="45:45" x14ac:dyDescent="0.3">
      <c r="AS469" s="181"/>
    </row>
    <row r="470" spans="45:45" x14ac:dyDescent="0.3">
      <c r="AS470" s="181"/>
    </row>
    <row r="471" spans="45:45" x14ac:dyDescent="0.3">
      <c r="AS471" s="181"/>
    </row>
    <row r="472" spans="45:45" x14ac:dyDescent="0.3">
      <c r="AS472" s="181"/>
    </row>
    <row r="473" spans="45:45" x14ac:dyDescent="0.3">
      <c r="AS473" s="181"/>
    </row>
    <row r="474" spans="45:45" x14ac:dyDescent="0.3">
      <c r="AS474" s="181"/>
    </row>
    <row r="475" spans="45:45" x14ac:dyDescent="0.3">
      <c r="AS475" s="181"/>
    </row>
    <row r="476" spans="45:45" x14ac:dyDescent="0.3">
      <c r="AS476" s="181"/>
    </row>
    <row r="477" spans="45:45" x14ac:dyDescent="0.3">
      <c r="AS477" s="181"/>
    </row>
    <row r="478" spans="45:45" x14ac:dyDescent="0.3">
      <c r="AS478" s="181"/>
    </row>
    <row r="479" spans="45:45" x14ac:dyDescent="0.3">
      <c r="AS479" s="181"/>
    </row>
    <row r="480" spans="45:45" x14ac:dyDescent="0.3">
      <c r="AS480" s="181"/>
    </row>
    <row r="481" spans="45:45" x14ac:dyDescent="0.3">
      <c r="AS481" s="181"/>
    </row>
    <row r="482" spans="45:45" x14ac:dyDescent="0.3">
      <c r="AS482" s="181"/>
    </row>
    <row r="483" spans="45:45" x14ac:dyDescent="0.3">
      <c r="AS483" s="181"/>
    </row>
    <row r="484" spans="45:45" x14ac:dyDescent="0.3">
      <c r="AS484" s="181"/>
    </row>
    <row r="485" spans="45:45" x14ac:dyDescent="0.3">
      <c r="AS485" s="181"/>
    </row>
    <row r="486" spans="45:45" x14ac:dyDescent="0.3">
      <c r="AS486" s="181"/>
    </row>
    <row r="487" spans="45:45" x14ac:dyDescent="0.3">
      <c r="AS487" s="181"/>
    </row>
    <row r="488" spans="45:45" x14ac:dyDescent="0.3">
      <c r="AS488" s="181"/>
    </row>
    <row r="489" spans="45:45" x14ac:dyDescent="0.3">
      <c r="AS489" s="181"/>
    </row>
    <row r="490" spans="45:45" x14ac:dyDescent="0.3">
      <c r="AS490" s="181"/>
    </row>
    <row r="491" spans="45:45" x14ac:dyDescent="0.3">
      <c r="AS491" s="181"/>
    </row>
    <row r="492" spans="45:45" x14ac:dyDescent="0.3">
      <c r="AS492" s="181"/>
    </row>
    <row r="493" spans="45:45" x14ac:dyDescent="0.3">
      <c r="AS493" s="181"/>
    </row>
    <row r="494" spans="45:45" x14ac:dyDescent="0.3">
      <c r="AS494" s="181"/>
    </row>
    <row r="495" spans="45:45" x14ac:dyDescent="0.3">
      <c r="AS495" s="181"/>
    </row>
    <row r="496" spans="45:45" x14ac:dyDescent="0.3">
      <c r="AS496" s="181"/>
    </row>
    <row r="497" spans="45:45" x14ac:dyDescent="0.3">
      <c r="AS497" s="181"/>
    </row>
    <row r="498" spans="45:45" x14ac:dyDescent="0.3">
      <c r="AS498" s="181"/>
    </row>
    <row r="499" spans="45:45" x14ac:dyDescent="0.3">
      <c r="AS499" s="181"/>
    </row>
    <row r="500" spans="45:45" x14ac:dyDescent="0.3">
      <c r="AS500" s="181"/>
    </row>
    <row r="501" spans="45:45" x14ac:dyDescent="0.3">
      <c r="AS501" s="181"/>
    </row>
    <row r="502" spans="45:45" x14ac:dyDescent="0.3">
      <c r="AS502" s="181"/>
    </row>
    <row r="503" spans="45:45" x14ac:dyDescent="0.3">
      <c r="AS503" s="181"/>
    </row>
    <row r="504" spans="45:45" x14ac:dyDescent="0.3">
      <c r="AS504" s="181"/>
    </row>
    <row r="505" spans="45:45" x14ac:dyDescent="0.3">
      <c r="AS505" s="181"/>
    </row>
    <row r="506" spans="45:45" x14ac:dyDescent="0.3">
      <c r="AS506" s="181"/>
    </row>
    <row r="507" spans="45:45" x14ac:dyDescent="0.3">
      <c r="AS507" s="181"/>
    </row>
    <row r="508" spans="45:45" x14ac:dyDescent="0.3">
      <c r="AS508" s="181"/>
    </row>
    <row r="509" spans="45:45" x14ac:dyDescent="0.3">
      <c r="AS509" s="181"/>
    </row>
    <row r="510" spans="45:45" x14ac:dyDescent="0.3">
      <c r="AS510" s="181"/>
    </row>
    <row r="511" spans="45:45" x14ac:dyDescent="0.3">
      <c r="AS511" s="181"/>
    </row>
    <row r="512" spans="45:45" x14ac:dyDescent="0.3">
      <c r="AS512" s="181"/>
    </row>
    <row r="513" spans="45:45" x14ac:dyDescent="0.3">
      <c r="AS513" s="181"/>
    </row>
    <row r="514" spans="45:45" x14ac:dyDescent="0.3">
      <c r="AS514" s="181"/>
    </row>
    <row r="515" spans="45:45" x14ac:dyDescent="0.3">
      <c r="AS515" s="181"/>
    </row>
    <row r="516" spans="45:45" x14ac:dyDescent="0.3">
      <c r="AS516" s="181"/>
    </row>
    <row r="517" spans="45:45" x14ac:dyDescent="0.3">
      <c r="AS517" s="181"/>
    </row>
    <row r="518" spans="45:45" x14ac:dyDescent="0.3">
      <c r="AS518" s="181"/>
    </row>
    <row r="519" spans="45:45" x14ac:dyDescent="0.3">
      <c r="AS519" s="181"/>
    </row>
    <row r="520" spans="45:45" x14ac:dyDescent="0.3">
      <c r="AS520" s="181"/>
    </row>
    <row r="521" spans="45:45" x14ac:dyDescent="0.3">
      <c r="AS521" s="181"/>
    </row>
    <row r="522" spans="45:45" x14ac:dyDescent="0.3">
      <c r="AS522" s="181"/>
    </row>
    <row r="523" spans="45:45" x14ac:dyDescent="0.3">
      <c r="AS523" s="181"/>
    </row>
    <row r="524" spans="45:45" x14ac:dyDescent="0.3">
      <c r="AS524" s="181"/>
    </row>
    <row r="525" spans="45:45" x14ac:dyDescent="0.3">
      <c r="AS525" s="181"/>
    </row>
    <row r="526" spans="45:45" x14ac:dyDescent="0.3">
      <c r="AS526" s="181"/>
    </row>
    <row r="527" spans="45:45" x14ac:dyDescent="0.3">
      <c r="AS527" s="181"/>
    </row>
    <row r="528" spans="45:45" x14ac:dyDescent="0.3">
      <c r="AS528" s="181"/>
    </row>
    <row r="529" spans="45:45" x14ac:dyDescent="0.3">
      <c r="AS529" s="181"/>
    </row>
    <row r="530" spans="45:45" x14ac:dyDescent="0.3">
      <c r="AS530" s="181"/>
    </row>
    <row r="531" spans="45:45" x14ac:dyDescent="0.3">
      <c r="AS531" s="181"/>
    </row>
    <row r="532" spans="45:45" x14ac:dyDescent="0.3">
      <c r="AS532" s="181"/>
    </row>
    <row r="533" spans="45:45" x14ac:dyDescent="0.3">
      <c r="AS533" s="181"/>
    </row>
    <row r="534" spans="45:45" x14ac:dyDescent="0.3">
      <c r="AS534" s="181"/>
    </row>
    <row r="535" spans="45:45" x14ac:dyDescent="0.3">
      <c r="AS535" s="181"/>
    </row>
    <row r="536" spans="45:45" x14ac:dyDescent="0.3">
      <c r="AS536" s="181"/>
    </row>
    <row r="537" spans="45:45" x14ac:dyDescent="0.3">
      <c r="AS537" s="181"/>
    </row>
    <row r="538" spans="45:45" x14ac:dyDescent="0.3">
      <c r="AS538" s="181"/>
    </row>
    <row r="539" spans="45:45" x14ac:dyDescent="0.3">
      <c r="AS539" s="181"/>
    </row>
    <row r="540" spans="45:45" x14ac:dyDescent="0.3">
      <c r="AS540" s="181"/>
    </row>
    <row r="541" spans="45:45" x14ac:dyDescent="0.3">
      <c r="AS541" s="181"/>
    </row>
    <row r="542" spans="45:45" x14ac:dyDescent="0.3">
      <c r="AS542" s="181"/>
    </row>
    <row r="543" spans="45:45" x14ac:dyDescent="0.3">
      <c r="AS543" s="181"/>
    </row>
    <row r="544" spans="45:45" x14ac:dyDescent="0.3">
      <c r="AS544" s="181"/>
    </row>
    <row r="545" spans="45:45" x14ac:dyDescent="0.3">
      <c r="AS545" s="181"/>
    </row>
    <row r="546" spans="45:45" x14ac:dyDescent="0.3">
      <c r="AS546" s="181"/>
    </row>
    <row r="547" spans="45:45" x14ac:dyDescent="0.3">
      <c r="AS547" s="181"/>
    </row>
    <row r="548" spans="45:45" x14ac:dyDescent="0.3">
      <c r="AS548" s="181"/>
    </row>
    <row r="549" spans="45:45" x14ac:dyDescent="0.3">
      <c r="AS549" s="181"/>
    </row>
    <row r="550" spans="45:45" x14ac:dyDescent="0.3">
      <c r="AS550" s="181"/>
    </row>
    <row r="551" spans="45:45" x14ac:dyDescent="0.3">
      <c r="AS551" s="181"/>
    </row>
    <row r="552" spans="45:45" x14ac:dyDescent="0.3">
      <c r="AS552" s="181"/>
    </row>
    <row r="553" spans="45:45" x14ac:dyDescent="0.3">
      <c r="AS553" s="181"/>
    </row>
    <row r="554" spans="45:45" x14ac:dyDescent="0.3">
      <c r="AS554" s="181"/>
    </row>
    <row r="555" spans="45:45" x14ac:dyDescent="0.3">
      <c r="AS555" s="181"/>
    </row>
    <row r="556" spans="45:45" x14ac:dyDescent="0.3">
      <c r="AS556" s="181"/>
    </row>
    <row r="557" spans="45:45" x14ac:dyDescent="0.3">
      <c r="AS557" s="181"/>
    </row>
    <row r="558" spans="45:45" x14ac:dyDescent="0.3">
      <c r="AS558" s="181"/>
    </row>
    <row r="559" spans="45:45" x14ac:dyDescent="0.3">
      <c r="AS559" s="181"/>
    </row>
    <row r="560" spans="45:45" x14ac:dyDescent="0.3">
      <c r="AS560" s="181"/>
    </row>
    <row r="561" spans="45:45" x14ac:dyDescent="0.3">
      <c r="AS561" s="181"/>
    </row>
    <row r="562" spans="45:45" x14ac:dyDescent="0.3">
      <c r="AS562" s="181"/>
    </row>
    <row r="563" spans="45:45" x14ac:dyDescent="0.3">
      <c r="AS563" s="181"/>
    </row>
    <row r="564" spans="45:45" x14ac:dyDescent="0.3">
      <c r="AS564" s="181"/>
    </row>
    <row r="565" spans="45:45" x14ac:dyDescent="0.3">
      <c r="AS565" s="181"/>
    </row>
    <row r="566" spans="45:45" x14ac:dyDescent="0.3">
      <c r="AS566" s="181"/>
    </row>
    <row r="567" spans="45:45" x14ac:dyDescent="0.3">
      <c r="AS567" s="181"/>
    </row>
    <row r="568" spans="45:45" x14ac:dyDescent="0.3">
      <c r="AS568" s="181"/>
    </row>
    <row r="569" spans="45:45" x14ac:dyDescent="0.3">
      <c r="AS569" s="181"/>
    </row>
    <row r="570" spans="45:45" x14ac:dyDescent="0.3">
      <c r="AS570" s="181"/>
    </row>
    <row r="571" spans="45:45" x14ac:dyDescent="0.3">
      <c r="AS571" s="181"/>
    </row>
    <row r="572" spans="45:45" x14ac:dyDescent="0.3">
      <c r="AS572" s="181"/>
    </row>
    <row r="573" spans="45:45" x14ac:dyDescent="0.3">
      <c r="AS573" s="181"/>
    </row>
    <row r="574" spans="45:45" x14ac:dyDescent="0.3">
      <c r="AS574" s="181"/>
    </row>
    <row r="575" spans="45:45" x14ac:dyDescent="0.3">
      <c r="AS575" s="181"/>
    </row>
    <row r="576" spans="45:45" x14ac:dyDescent="0.3">
      <c r="AS576" s="181"/>
    </row>
    <row r="577" spans="45:45" x14ac:dyDescent="0.3">
      <c r="AS577" s="181"/>
    </row>
    <row r="578" spans="45:45" x14ac:dyDescent="0.3">
      <c r="AS578" s="181"/>
    </row>
    <row r="579" spans="45:45" x14ac:dyDescent="0.3">
      <c r="AS579" s="181"/>
    </row>
    <row r="580" spans="45:45" x14ac:dyDescent="0.3">
      <c r="AS580" s="181"/>
    </row>
    <row r="581" spans="45:45" x14ac:dyDescent="0.3">
      <c r="AS581" s="181"/>
    </row>
    <row r="582" spans="45:45" x14ac:dyDescent="0.3">
      <c r="AS582" s="181"/>
    </row>
    <row r="583" spans="45:45" x14ac:dyDescent="0.3">
      <c r="AS583" s="181"/>
    </row>
    <row r="584" spans="45:45" x14ac:dyDescent="0.3">
      <c r="AS584" s="181"/>
    </row>
    <row r="585" spans="45:45" x14ac:dyDescent="0.3">
      <c r="AS585" s="181"/>
    </row>
    <row r="586" spans="45:45" x14ac:dyDescent="0.3">
      <c r="AS586" s="181"/>
    </row>
    <row r="587" spans="45:45" x14ac:dyDescent="0.3">
      <c r="AS587" s="181"/>
    </row>
    <row r="588" spans="45:45" x14ac:dyDescent="0.3">
      <c r="AS588" s="181"/>
    </row>
    <row r="589" spans="45:45" x14ac:dyDescent="0.3">
      <c r="AS589" s="181"/>
    </row>
    <row r="590" spans="45:45" x14ac:dyDescent="0.3">
      <c r="AS590" s="181"/>
    </row>
    <row r="591" spans="45:45" x14ac:dyDescent="0.3">
      <c r="AS591" s="181"/>
    </row>
    <row r="592" spans="45:45" x14ac:dyDescent="0.3">
      <c r="AS592" s="181"/>
    </row>
    <row r="593" spans="45:45" x14ac:dyDescent="0.3">
      <c r="AS593" s="181"/>
    </row>
    <row r="594" spans="45:45" x14ac:dyDescent="0.3">
      <c r="AS594" s="181"/>
    </row>
    <row r="595" spans="45:45" x14ac:dyDescent="0.3">
      <c r="AS595" s="181"/>
    </row>
    <row r="596" spans="45:45" x14ac:dyDescent="0.3">
      <c r="AS596" s="181"/>
    </row>
    <row r="597" spans="45:45" x14ac:dyDescent="0.3">
      <c r="AS597" s="181"/>
    </row>
    <row r="598" spans="45:45" x14ac:dyDescent="0.3">
      <c r="AS598" s="181"/>
    </row>
    <row r="599" spans="45:45" x14ac:dyDescent="0.3">
      <c r="AS599" s="181"/>
    </row>
    <row r="600" spans="45:45" x14ac:dyDescent="0.3">
      <c r="AS600" s="181"/>
    </row>
    <row r="601" spans="45:45" x14ac:dyDescent="0.3">
      <c r="AS601" s="181"/>
    </row>
    <row r="602" spans="45:45" x14ac:dyDescent="0.3">
      <c r="AS602" s="181"/>
    </row>
    <row r="603" spans="45:45" x14ac:dyDescent="0.3">
      <c r="AS603" s="181"/>
    </row>
    <row r="604" spans="45:45" x14ac:dyDescent="0.3">
      <c r="AS604" s="181"/>
    </row>
    <row r="605" spans="45:45" x14ac:dyDescent="0.3">
      <c r="AS605" s="181"/>
    </row>
    <row r="606" spans="45:45" x14ac:dyDescent="0.3">
      <c r="AS606" s="181"/>
    </row>
    <row r="607" spans="45:45" x14ac:dyDescent="0.3">
      <c r="AS607" s="181"/>
    </row>
    <row r="608" spans="45:45" x14ac:dyDescent="0.3">
      <c r="AS608" s="181"/>
    </row>
    <row r="609" spans="45:45" x14ac:dyDescent="0.3">
      <c r="AS609" s="181"/>
    </row>
    <row r="610" spans="45:45" x14ac:dyDescent="0.3">
      <c r="AS610" s="181"/>
    </row>
    <row r="611" spans="45:45" x14ac:dyDescent="0.3">
      <c r="AS611" s="181"/>
    </row>
    <row r="612" spans="45:45" x14ac:dyDescent="0.3">
      <c r="AS612" s="181"/>
    </row>
    <row r="613" spans="45:45" x14ac:dyDescent="0.3">
      <c r="AS613" s="181"/>
    </row>
    <row r="614" spans="45:45" x14ac:dyDescent="0.3">
      <c r="AS614" s="181"/>
    </row>
    <row r="615" spans="45:45" x14ac:dyDescent="0.3">
      <c r="AS615" s="181"/>
    </row>
    <row r="616" spans="45:45" x14ac:dyDescent="0.3">
      <c r="AS616" s="181"/>
    </row>
    <row r="617" spans="45:45" x14ac:dyDescent="0.3">
      <c r="AS617" s="181"/>
    </row>
    <row r="618" spans="45:45" x14ac:dyDescent="0.3">
      <c r="AS618" s="181"/>
    </row>
    <row r="619" spans="45:45" x14ac:dyDescent="0.3">
      <c r="AS619" s="181"/>
    </row>
    <row r="620" spans="45:45" x14ac:dyDescent="0.3">
      <c r="AS620" s="181"/>
    </row>
    <row r="621" spans="45:45" x14ac:dyDescent="0.3">
      <c r="AS621" s="181"/>
    </row>
    <row r="622" spans="45:45" x14ac:dyDescent="0.3">
      <c r="AS622" s="181"/>
    </row>
    <row r="623" spans="45:45" x14ac:dyDescent="0.3">
      <c r="AS623" s="181"/>
    </row>
    <row r="624" spans="45:45" x14ac:dyDescent="0.3">
      <c r="AS624" s="181"/>
    </row>
    <row r="625" spans="45:45" x14ac:dyDescent="0.3">
      <c r="AS625" s="181"/>
    </row>
    <row r="626" spans="45:45" x14ac:dyDescent="0.3">
      <c r="AS626" s="181"/>
    </row>
    <row r="627" spans="45:45" x14ac:dyDescent="0.3">
      <c r="AS627" s="181"/>
    </row>
    <row r="628" spans="45:45" x14ac:dyDescent="0.3">
      <c r="AS628" s="181"/>
    </row>
    <row r="629" spans="45:45" x14ac:dyDescent="0.3">
      <c r="AS629" s="181"/>
    </row>
    <row r="630" spans="45:45" x14ac:dyDescent="0.3">
      <c r="AS630" s="181"/>
    </row>
    <row r="631" spans="45:45" x14ac:dyDescent="0.3">
      <c r="AS631" s="181"/>
    </row>
    <row r="632" spans="45:45" x14ac:dyDescent="0.3">
      <c r="AS632" s="181"/>
    </row>
    <row r="633" spans="45:45" x14ac:dyDescent="0.3">
      <c r="AS633" s="181"/>
    </row>
    <row r="634" spans="45:45" x14ac:dyDescent="0.3">
      <c r="AS634" s="181"/>
    </row>
    <row r="635" spans="45:45" x14ac:dyDescent="0.3">
      <c r="AS635" s="181"/>
    </row>
    <row r="636" spans="45:45" x14ac:dyDescent="0.3">
      <c r="AS636" s="181"/>
    </row>
    <row r="637" spans="45:45" x14ac:dyDescent="0.3">
      <c r="AS637" s="181"/>
    </row>
    <row r="638" spans="45:45" x14ac:dyDescent="0.3">
      <c r="AS638" s="181"/>
    </row>
    <row r="639" spans="45:45" x14ac:dyDescent="0.3">
      <c r="AS639" s="181"/>
    </row>
    <row r="640" spans="45:45" x14ac:dyDescent="0.3">
      <c r="AS640" s="181"/>
    </row>
    <row r="641" spans="45:45" x14ac:dyDescent="0.3">
      <c r="AS641" s="181"/>
    </row>
    <row r="642" spans="45:45" x14ac:dyDescent="0.3">
      <c r="AS642" s="181"/>
    </row>
    <row r="643" spans="45:45" x14ac:dyDescent="0.3">
      <c r="AS643" s="181"/>
    </row>
  </sheetData>
  <sheetProtection formatCells="0" formatColumns="0" formatRows="0" insertColumns="0" insertRows="0"/>
  <autoFilter ref="A4:BG254" xr:uid="{00000000-0009-0000-0000-000009000000}"/>
  <printOptions horizontalCentered="1" headings="1"/>
  <pageMargins left="0.16" right="0.16" top="0.5" bottom="0.5" header="0.3" footer="0.3"/>
  <pageSetup paperSize="9" fitToWidth="4" fitToHeight="10" pageOrder="overThenDown" orientation="landscape" r:id="rId1"/>
  <headerFooter>
    <oddFooter>&amp;L&amp;"Times New Roman,Italic"&amp;9&amp;Z&amp;F  &amp;A  &amp;P of &amp;N&amp;R&amp;"Times New Roman,Italic"&amp;9&amp;D&amp;T</oddFooter>
  </headerFooter>
  <rowBreaks count="1" manualBreakCount="1">
    <brk id="119" max="10" man="1"/>
  </rowBreaks>
  <customProperties>
    <customPr name="SheetOptions" r:id="rId2"/>
  </customProperties>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A340-2BCE-4D44-A744-1E0E4594BD08}">
  <sheetPr>
    <tabColor theme="6" tint="0.39997558519241921"/>
    <pageSetUpPr fitToPage="1"/>
  </sheetPr>
  <dimension ref="A1:AY643"/>
  <sheetViews>
    <sheetView workbookViewId="0">
      <pane xSplit="8" ySplit="4" topLeftCell="I5" activePane="bottomRight" state="frozen"/>
      <selection activeCell="M11" sqref="M11"/>
      <selection pane="topRight" activeCell="M11" sqref="M11"/>
      <selection pane="bottomLeft" activeCell="M11" sqref="M11"/>
      <selection pane="bottomRight" activeCell="M8" sqref="M8"/>
    </sheetView>
  </sheetViews>
  <sheetFormatPr defaultColWidth="9.33203125" defaultRowHeight="14.4" outlineLevelRow="1" outlineLevelCol="1" x14ac:dyDescent="0.3"/>
  <cols>
    <col min="1" max="1" width="12.6640625" style="328" customWidth="1"/>
    <col min="2" max="2" width="24.44140625" style="328" customWidth="1"/>
    <col min="3" max="3" width="15.44140625" style="328" customWidth="1" outlineLevel="1"/>
    <col min="4" max="4" width="8.44140625" style="328" customWidth="1" outlineLevel="1"/>
    <col min="5" max="5" width="12" style="328" customWidth="1" outlineLevel="1"/>
    <col min="6" max="6" width="29.44140625" style="328" customWidth="1" outlineLevel="1"/>
    <col min="7" max="7" width="15" style="328" customWidth="1"/>
    <col min="8" max="8" width="4.6640625" style="217" customWidth="1"/>
    <col min="9" max="9" width="18.6640625" style="328" bestFit="1" customWidth="1"/>
    <col min="10" max="10" width="24.5546875" style="328" customWidth="1"/>
    <col min="11" max="11" width="20.5546875" style="328" customWidth="1"/>
    <col min="12" max="12" width="19.44140625" style="329" customWidth="1"/>
    <col min="13" max="13" width="21.44140625" style="181" customWidth="1"/>
    <col min="14" max="14" width="19.5546875" style="181" customWidth="1"/>
    <col min="15" max="15" width="24.5546875" style="181" customWidth="1"/>
    <col min="16" max="16" width="21.6640625" style="181" customWidth="1"/>
    <col min="17" max="17" width="19.44140625" style="181" bestFit="1" customWidth="1"/>
    <col min="18" max="18" width="16.44140625" style="181" customWidth="1"/>
    <col min="19" max="19" width="17.6640625" style="181" customWidth="1"/>
    <col min="20" max="20" width="18.44140625" style="181" customWidth="1"/>
    <col min="21" max="23" width="16.44140625" style="181" customWidth="1"/>
    <col min="24" max="24" width="22.5546875" style="181" customWidth="1"/>
    <col min="25" max="25" width="16.44140625" style="181" customWidth="1"/>
    <col min="26" max="26" width="18.44140625" style="181" customWidth="1"/>
    <col min="27" max="30" width="16.44140625" style="181" customWidth="1"/>
    <col min="31" max="31" width="19" style="181" customWidth="1"/>
    <col min="32" max="32" width="19.44140625" style="181" customWidth="1"/>
    <col min="33" max="33" width="19.5546875" style="181" customWidth="1"/>
    <col min="34" max="34" width="20" style="181" customWidth="1"/>
    <col min="35" max="36" width="16.44140625" style="181" customWidth="1"/>
    <col min="37" max="37" width="18.44140625" style="181" customWidth="1"/>
    <col min="38" max="44" width="16.44140625" style="181" customWidth="1"/>
    <col min="45" max="45" width="17" style="328" bestFit="1" customWidth="1"/>
    <col min="46" max="47" width="9.33203125" style="328"/>
    <col min="48" max="48" width="13.44140625" style="328" bestFit="1" customWidth="1"/>
    <col min="49" max="49" width="14" style="328" bestFit="1" customWidth="1"/>
    <col min="50" max="51" width="13.44140625" style="328" bestFit="1" customWidth="1"/>
    <col min="52" max="16384" width="9.33203125" style="328"/>
  </cols>
  <sheetData>
    <row r="1" spans="1:51" ht="15" thickBot="1" x14ac:dyDescent="0.35">
      <c r="H1" s="598"/>
      <c r="J1" s="599" t="s">
        <v>373</v>
      </c>
      <c r="K1" s="600" t="s">
        <v>374</v>
      </c>
      <c r="L1" s="501" t="s">
        <v>375</v>
      </c>
      <c r="M1" s="502"/>
      <c r="N1" s="502"/>
      <c r="O1" s="502"/>
      <c r="P1" s="502"/>
      <c r="Q1" s="502"/>
      <c r="R1" s="502"/>
      <c r="S1" s="502"/>
      <c r="T1" s="502"/>
      <c r="U1" s="502"/>
      <c r="V1" s="502"/>
      <c r="W1" s="502"/>
      <c r="X1" s="503"/>
      <c r="Y1" s="504" t="s">
        <v>376</v>
      </c>
      <c r="Z1" s="504"/>
      <c r="AA1" s="504"/>
      <c r="AB1" s="504"/>
      <c r="AC1" s="504"/>
      <c r="AD1" s="504"/>
      <c r="AE1" s="505" t="s">
        <v>377</v>
      </c>
      <c r="AF1" s="506"/>
      <c r="AG1" s="506"/>
      <c r="AH1" s="506"/>
      <c r="AI1" s="506"/>
      <c r="AJ1" s="506"/>
      <c r="AK1" s="506"/>
      <c r="AL1" s="506"/>
      <c r="AM1" s="507"/>
      <c r="AN1" s="508" t="s">
        <v>378</v>
      </c>
      <c r="AO1" s="509"/>
      <c r="AP1" s="509"/>
      <c r="AQ1" s="509"/>
      <c r="AR1" s="216"/>
    </row>
    <row r="2" spans="1:51" x14ac:dyDescent="0.3">
      <c r="G2" s="328">
        <v>1</v>
      </c>
      <c r="H2" s="598">
        <f>+G2+1</f>
        <v>2</v>
      </c>
      <c r="I2" s="328">
        <f t="shared" ref="I2:AR2" si="0">+H2+1</f>
        <v>3</v>
      </c>
      <c r="J2" s="328">
        <f t="shared" si="0"/>
        <v>4</v>
      </c>
      <c r="K2" s="328">
        <f t="shared" si="0"/>
        <v>5</v>
      </c>
      <c r="L2" s="566">
        <f t="shared" si="0"/>
        <v>6</v>
      </c>
      <c r="M2" s="567">
        <f t="shared" si="0"/>
        <v>7</v>
      </c>
      <c r="N2" s="567">
        <f t="shared" si="0"/>
        <v>8</v>
      </c>
      <c r="O2" s="567">
        <f t="shared" si="0"/>
        <v>9</v>
      </c>
      <c r="P2" s="567">
        <f>+O2+1</f>
        <v>10</v>
      </c>
      <c r="Q2" s="567">
        <f t="shared" si="0"/>
        <v>11</v>
      </c>
      <c r="R2" s="567">
        <f t="shared" si="0"/>
        <v>12</v>
      </c>
      <c r="S2" s="567">
        <f t="shared" si="0"/>
        <v>13</v>
      </c>
      <c r="T2" s="567">
        <f t="shared" si="0"/>
        <v>14</v>
      </c>
      <c r="U2" s="567">
        <f t="shared" si="0"/>
        <v>15</v>
      </c>
      <c r="V2" s="567">
        <f t="shared" si="0"/>
        <v>16</v>
      </c>
      <c r="W2" s="567">
        <f t="shared" si="0"/>
        <v>17</v>
      </c>
      <c r="X2" s="568">
        <f t="shared" si="0"/>
        <v>18</v>
      </c>
      <c r="Y2" s="565">
        <f t="shared" si="0"/>
        <v>19</v>
      </c>
      <c r="Z2" s="565">
        <f t="shared" si="0"/>
        <v>20</v>
      </c>
      <c r="AA2" s="565">
        <f t="shared" si="0"/>
        <v>21</v>
      </c>
      <c r="AB2" s="565">
        <f t="shared" si="0"/>
        <v>22</v>
      </c>
      <c r="AC2" s="565">
        <f>+AB2+1</f>
        <v>23</v>
      </c>
      <c r="AD2" s="565">
        <f>+AC2+1</f>
        <v>24</v>
      </c>
      <c r="AE2" s="213">
        <f t="shared" ref="AE2:AF2" si="1">+AD2+1</f>
        <v>25</v>
      </c>
      <c r="AF2" s="213">
        <f t="shared" si="1"/>
        <v>26</v>
      </c>
      <c r="AG2" s="213">
        <f t="shared" si="0"/>
        <v>27</v>
      </c>
      <c r="AH2" s="213">
        <f t="shared" si="0"/>
        <v>28</v>
      </c>
      <c r="AI2" s="213">
        <f t="shared" si="0"/>
        <v>29</v>
      </c>
      <c r="AJ2" s="213">
        <f t="shared" si="0"/>
        <v>30</v>
      </c>
      <c r="AK2" s="213">
        <f t="shared" si="0"/>
        <v>31</v>
      </c>
      <c r="AL2" s="213">
        <f t="shared" si="0"/>
        <v>32</v>
      </c>
      <c r="AM2" s="214">
        <f t="shared" si="0"/>
        <v>33</v>
      </c>
      <c r="AN2" s="215">
        <f t="shared" si="0"/>
        <v>34</v>
      </c>
      <c r="AO2" s="216">
        <f t="shared" si="0"/>
        <v>35</v>
      </c>
      <c r="AP2" s="216">
        <f t="shared" si="0"/>
        <v>36</v>
      </c>
      <c r="AQ2" s="216">
        <f t="shared" si="0"/>
        <v>37</v>
      </c>
      <c r="AR2" s="216">
        <f t="shared" si="0"/>
        <v>38</v>
      </c>
      <c r="AS2" s="213">
        <f>+AR2+1</f>
        <v>39</v>
      </c>
    </row>
    <row r="3" spans="1:51" s="79" customFormat="1" x14ac:dyDescent="0.3">
      <c r="F3" s="179" t="s">
        <v>379</v>
      </c>
      <c r="H3" s="602"/>
      <c r="L3" s="186" t="s">
        <v>380</v>
      </c>
      <c r="M3" s="187">
        <v>1571000</v>
      </c>
      <c r="N3" s="187">
        <v>1572000</v>
      </c>
      <c r="O3" s="187">
        <v>1577000</v>
      </c>
      <c r="P3" s="187">
        <v>1573000</v>
      </c>
      <c r="Q3" s="187">
        <v>1575000</v>
      </c>
      <c r="R3" s="187">
        <v>1576000</v>
      </c>
      <c r="S3" s="187">
        <v>1582000</v>
      </c>
      <c r="T3" s="187">
        <v>1574000</v>
      </c>
      <c r="U3" s="187">
        <v>1574100</v>
      </c>
      <c r="V3" s="187">
        <v>1574200</v>
      </c>
      <c r="W3" s="187">
        <v>1584000</v>
      </c>
      <c r="X3" s="188">
        <v>1583000</v>
      </c>
      <c r="Y3" s="189">
        <v>1581099</v>
      </c>
      <c r="Z3" s="189">
        <v>1571099</v>
      </c>
      <c r="AA3" s="189">
        <v>1572099</v>
      </c>
      <c r="AB3" s="189">
        <v>1573099</v>
      </c>
      <c r="AC3" s="189">
        <v>1577099</v>
      </c>
      <c r="AD3" s="189">
        <v>1574099</v>
      </c>
      <c r="AE3" s="190">
        <v>1579100</v>
      </c>
      <c r="AF3" s="191">
        <v>1579200</v>
      </c>
      <c r="AG3" s="191">
        <v>1579700</v>
      </c>
      <c r="AH3" s="191">
        <v>1579300</v>
      </c>
      <c r="AI3" s="191">
        <v>1579500</v>
      </c>
      <c r="AJ3" s="191">
        <v>1579600</v>
      </c>
      <c r="AK3" s="191">
        <v>1579400</v>
      </c>
      <c r="AL3" s="191">
        <v>1579410</v>
      </c>
      <c r="AM3" s="192">
        <v>1579420</v>
      </c>
      <c r="AN3" s="193">
        <v>1579109</v>
      </c>
      <c r="AO3" s="194">
        <v>1579209</v>
      </c>
      <c r="AP3" s="194">
        <v>1579309</v>
      </c>
      <c r="AQ3" s="194">
        <v>1579409</v>
      </c>
      <c r="AR3" s="195">
        <v>1579709</v>
      </c>
      <c r="AS3" s="190">
        <v>1579000</v>
      </c>
    </row>
    <row r="4" spans="1:51" s="73" customFormat="1" ht="15.6" customHeight="1" thickBot="1" x14ac:dyDescent="0.35">
      <c r="A4" s="178" t="s">
        <v>381</v>
      </c>
      <c r="B4" s="178" t="s">
        <v>294</v>
      </c>
      <c r="C4" s="73" t="s">
        <v>382</v>
      </c>
      <c r="D4" s="73" t="s">
        <v>295</v>
      </c>
      <c r="E4" s="73" t="s">
        <v>383</v>
      </c>
      <c r="F4" s="73" t="s">
        <v>384</v>
      </c>
      <c r="G4" s="73" t="s">
        <v>385</v>
      </c>
      <c r="H4" s="412" t="s">
        <v>386</v>
      </c>
      <c r="I4" s="180" t="s">
        <v>387</v>
      </c>
      <c r="J4" s="180" t="s">
        <v>388</v>
      </c>
      <c r="K4" s="180" t="s">
        <v>389</v>
      </c>
      <c r="L4" s="196" t="s">
        <v>390</v>
      </c>
      <c r="M4" s="197" t="s">
        <v>391</v>
      </c>
      <c r="N4" s="197" t="s">
        <v>392</v>
      </c>
      <c r="O4" s="197" t="s">
        <v>393</v>
      </c>
      <c r="P4" s="197" t="s">
        <v>394</v>
      </c>
      <c r="Q4" s="197" t="s">
        <v>395</v>
      </c>
      <c r="R4" s="197" t="s">
        <v>396</v>
      </c>
      <c r="S4" s="197" t="s">
        <v>397</v>
      </c>
      <c r="T4" s="197" t="s">
        <v>360</v>
      </c>
      <c r="U4" s="197" t="s">
        <v>398</v>
      </c>
      <c r="V4" s="197" t="s">
        <v>399</v>
      </c>
      <c r="W4" s="197" t="s">
        <v>400</v>
      </c>
      <c r="X4" s="198" t="s">
        <v>401</v>
      </c>
      <c r="Y4" s="199" t="s">
        <v>390</v>
      </c>
      <c r="Z4" s="200" t="s">
        <v>391</v>
      </c>
      <c r="AA4" s="200" t="s">
        <v>392</v>
      </c>
      <c r="AB4" s="200" t="s">
        <v>394</v>
      </c>
      <c r="AC4" s="200" t="s">
        <v>267</v>
      </c>
      <c r="AD4" s="200" t="s">
        <v>360</v>
      </c>
      <c r="AE4" s="201" t="s">
        <v>402</v>
      </c>
      <c r="AF4" s="202" t="s">
        <v>403</v>
      </c>
      <c r="AG4" s="202" t="s">
        <v>404</v>
      </c>
      <c r="AH4" s="202" t="s">
        <v>405</v>
      </c>
      <c r="AI4" s="202" t="s">
        <v>406</v>
      </c>
      <c r="AJ4" s="202" t="s">
        <v>407</v>
      </c>
      <c r="AK4" s="202" t="s">
        <v>408</v>
      </c>
      <c r="AL4" s="202" t="s">
        <v>409</v>
      </c>
      <c r="AM4" s="203" t="s">
        <v>410</v>
      </c>
      <c r="AN4" s="204" t="s">
        <v>402</v>
      </c>
      <c r="AO4" s="205" t="s">
        <v>403</v>
      </c>
      <c r="AP4" s="205" t="s">
        <v>405</v>
      </c>
      <c r="AQ4" s="205" t="s">
        <v>408</v>
      </c>
      <c r="AR4" s="206" t="s">
        <v>411</v>
      </c>
      <c r="AS4" s="201" t="s">
        <v>412</v>
      </c>
    </row>
    <row r="5" spans="1:51" x14ac:dyDescent="0.3">
      <c r="A5" s="207" t="s">
        <v>413</v>
      </c>
      <c r="B5" s="207" t="s">
        <v>414</v>
      </c>
      <c r="C5" s="208">
        <v>40400</v>
      </c>
      <c r="D5" s="208" t="s">
        <v>415</v>
      </c>
      <c r="E5" s="208" t="s">
        <v>416</v>
      </c>
      <c r="F5" s="207" t="s">
        <v>417</v>
      </c>
      <c r="G5" s="207" t="s">
        <v>418</v>
      </c>
      <c r="H5" s="603"/>
      <c r="I5" s="209">
        <f t="shared" ref="I5:I10" si="2">SUM(J5:K5)</f>
        <v>506149</v>
      </c>
      <c r="J5" s="209">
        <f>SUM(L5,S5,W5,X5,Y5)</f>
        <v>0</v>
      </c>
      <c r="K5" s="209">
        <f t="shared" ref="K5:K36" si="3">SUM(M5:R5,T5:V5,Z5:AB5,AD5:AD5)+SUM(AE5:AQ5)</f>
        <v>506149</v>
      </c>
      <c r="L5" s="210">
        <f>[1]!HsGetValue("FCC","Scenario#Actual;Years#FY24;Period#Jun;View#FCCS_YTD;Entity#"&amp;$B5&amp;";Data Source#FCCS_Total Data Source;Account#"&amp;L$3&amp;";Intercompany#FCCS_Intercompany Top;Movement#CA_ENDBAL;Consolidation#FCCS_Entity Total;Custom1#"&amp;$E5&amp;";Custom2#Total Custom2;Custom3#Total Custom3;Custom4#Total Custom4")</f>
        <v>0</v>
      </c>
      <c r="M5" s="210">
        <f>[1]!HsGetValue("FCC","Scenario#Actual;Years#FY24;Period#Jun;View#FCCS_YTD;Entity#"&amp;$B5&amp;";Data Source#FCCS_Total Data Source;Account#"&amp;M$3&amp;";Intercompany#FCCS_Intercompany Top;Movement#CA_ENDBAL;Consolidation#FCCS_Entity Total;Custom1#"&amp;$E5&amp;";Custom2#Total Custom2;Custom3#Total Custom3;Custom4#Total Custom4")</f>
        <v>0</v>
      </c>
      <c r="N5" s="210">
        <f>[1]!HsGetValue("FCC","Scenario#Actual;Years#FY24;Period#Jun;View#FCCS_YTD;Entity#"&amp;$B5&amp;";Data Source#FCCS_Total Data Source;Account#"&amp;N$3&amp;";Intercompany#FCCS_Intercompany Top;Movement#CA_ENDBAL;Consolidation#FCCS_Entity Total;Custom1#"&amp;$E5&amp;";Custom2#Total Custom2;Custom3#Total Custom3;Custom4#Total Custom4")</f>
        <v>0</v>
      </c>
      <c r="O5" s="210">
        <f>[1]!HsGetValue("FCC","Scenario#Actual;Years#FY24;Period#Jun;View#FCCS_YTD;Entity#"&amp;$B5&amp;";Data Source#FCCS_Total Data Source;Account#"&amp;O$3&amp;";Intercompany#FCCS_Intercompany Top;Movement#CA_ENDBAL;Consolidation#FCCS_Entity Total;Custom1#"&amp;$E5&amp;";Custom2#Total Custom2;Custom3#Total Custom3;Custom4#Total Custom4")</f>
        <v>0</v>
      </c>
      <c r="P5" s="210">
        <f>[1]!HsGetValue("FCC","Scenario#Actual;Years#FY24;Period#Jun;View#FCCS_YTD;Entity#"&amp;$B5&amp;";Data Source#FCCS_Total Data Source;Account#"&amp;P$3&amp;";Intercompany#FCCS_Intercompany Top;Movement#CA_ENDBAL;Consolidation#FCCS_Entity Total;Custom1#"&amp;$E5&amp;";Custom2#Total Custom2;Custom3#Total Custom3;Custom4#Total Custom4")</f>
        <v>2850527</v>
      </c>
      <c r="Q5" s="210">
        <f>[1]!HsGetValue("FCC","Scenario#Actual;Years#FY24;Period#Jun;View#FCCS_YTD;Entity#"&amp;$B5&amp;";Data Source#FCCS_Total Data Source;Account#"&amp;Q$3&amp;";Intercompany#FCCS_Intercompany Top;Movement#CA_ENDBAL;Consolidation#FCCS_Entity Total;Custom1#"&amp;$E5&amp;";Custom2#Total Custom2;Custom3#Total Custom3;Custom4#Total Custom4")</f>
        <v>0</v>
      </c>
      <c r="R5" s="210">
        <f>[1]!HsGetValue("FCC","Scenario#Actual;Years#FY24;Period#Jun;View#FCCS_YTD;Entity#"&amp;$B5&amp;";Data Source#FCCS_Total Data Source;Account#"&amp;R$3&amp;";Intercompany#FCCS_Intercompany Top;Movement#CA_ENDBAL;Consolidation#FCCS_Entity Total;Custom1#"&amp;$E5&amp;";Custom2#Total Custom2;Custom3#Total Custom3;Custom4#Total Custom4")</f>
        <v>0</v>
      </c>
      <c r="S5" s="210">
        <f>[1]!HsGetValue("FCC","Scenario#Actual;Years#FY24;Period#Jun;View#FCCS_YTD;Entity#"&amp;$B5&amp;";Data Source#FCCS_Total Data Source;Account#"&amp;S$3&amp;";Intercompany#FCCS_Intercompany Top;Movement#CA_ENDBAL;Consolidation#FCCS_Entity Total;Custom1#"&amp;$E5&amp;";Custom2#Total Custom2;Custom3#Total Custom3;Custom4#Total Custom4")</f>
        <v>0</v>
      </c>
      <c r="T5" s="210">
        <f>[1]!HsGetValue("FCC","Scenario#Actual;Years#FY24;Period#Jun;View#FCCS_YTD;Entity#"&amp;$B5&amp;";Data Source#FCCS_Total Data Source;Account#"&amp;T$3&amp;";Intercompany#FCCS_Intercompany Top;Movement#CA_ENDBAL;Consolidation#FCCS_Entity Total;Custom1#"&amp;$E5&amp;";Custom2#Total Custom2;Custom3#Total Custom3;Custom4#Total Custom4")</f>
        <v>0</v>
      </c>
      <c r="U5" s="210">
        <f>[1]!HsGetValue("FCC","Scenario#Actual;Years#FY24;Period#Jun;View#FCCS_YTD;Entity#"&amp;$B5&amp;";Data Source#FCCS_Total Data Source;Account#"&amp;U$3&amp;";Intercompany#FCCS_Intercompany Top;Movement#CA_ENDBAL;Consolidation#FCCS_Entity Total;Custom1#"&amp;$E5&amp;";Custom2#Total Custom2;Custom3#Total Custom3;Custom4#Total Custom4")</f>
        <v>0</v>
      </c>
      <c r="V5" s="210">
        <f>[1]!HsGetValue("FCC","Scenario#Actual;Years#FY24;Period#Jun;View#FCCS_YTD;Entity#"&amp;$B5&amp;";Data Source#FCCS_Total Data Source;Account#"&amp;V$3&amp;";Intercompany#FCCS_Intercompany Top;Movement#CA_ENDBAL;Consolidation#FCCS_Entity Total;Custom1#"&amp;$E5&amp;";Custom2#Total Custom2;Custom3#Total Custom3;Custom4#Total Custom4")</f>
        <v>0</v>
      </c>
      <c r="W5" s="210">
        <f>[1]!HsGetValue("FCC","Scenario#Actual;Years#FY24;Period#Jun;View#FCCS_YTD;Entity#"&amp;$B5&amp;";Data Source#FCCS_Total Data Source;Account#"&amp;W$3&amp;";Intercompany#FCCS_Intercompany Top;Movement#CA_ENDBAL;Consolidation#FCCS_Entity Total;Custom1#"&amp;$E5&amp;";Custom2#Total Custom2;Custom3#Total Custom3;Custom4#Total Custom4")</f>
        <v>0</v>
      </c>
      <c r="X5" s="210">
        <f>[1]!HsGetValue("FCC","Scenario#Actual;Years#FY24;Period#Jun;View#FCCS_YTD;Entity#"&amp;$B5&amp;";Data Source#FCCS_Total Data Source;Account#"&amp;X$3&amp;";Intercompany#FCCS_Intercompany Top;Movement#CA_ENDBAL;Consolidation#FCCS_Entity Total;Custom1#"&amp;$E5&amp;";Custom2#Total Custom2;Custom3#Total Custom3;Custom4#Total Custom4")</f>
        <v>0</v>
      </c>
      <c r="Y5" s="210">
        <f>[1]!HsGetValue("FCC","Scenario#Actual;Years#FY24;Period#Jun;View#FCCS_YTD;Entity#"&amp;$B5&amp;";Data Source#FCCS_Total Data Source;Account#"&amp;Y$3&amp;";Intercompany#FCCS_Intercompany Top;Movement#CA_ENDBAL;Consolidation#FCCS_Entity Total;Custom1#Total custom1;Custom2#Total Custom2;Custom3#Total Custom3;Custom4#Total Custom4")</f>
        <v>0</v>
      </c>
      <c r="Z5" s="210">
        <f>[1]!HsGetValue("FCC","Scenario#Actual;Years#FY24;Period#Jun;View#FCCS_YTD;Entity#"&amp;$B5&amp;";Data Source#FCCS_Total Data Source;Account#"&amp;Z$3&amp;";Intercompany#FCCS_Intercompany Top;Movement#CA_ENDBAL;Consolidation#FCCS_Entity Total;Custom1#Total custom1;Custom2#Total Custom2;Custom3#Total Custom3;Custom4#Total Custom4")</f>
        <v>716307</v>
      </c>
      <c r="AA5" s="210">
        <f>[1]!HsGetValue("FCC","Scenario#Actual;Years#FY24;Period#Jun;View#FCCS_YTD;Entity#"&amp;$B5&amp;";Data Source#FCCS_Total Data Source;Account#"&amp;AA$3&amp;";Intercompany#FCCS_Intercompany Top;Movement#CA_ENDBAL;Consolidation#FCCS_Entity Total;Custom1#Total custom1;Custom2#Total Custom2;Custom3#Total Custom3;Custom4#Total Custom4")</f>
        <v>0</v>
      </c>
      <c r="AB5" s="210">
        <f>[1]!HsGetValue("FCC","Scenario#Actual;Years#FY24;Period#Jun;View#FCCS_YTD;Entity#"&amp;$B5&amp;";Data Source#FCCS_Total Data Source;Account#"&amp;AB$3&amp;";Intercompany#FCCS_Intercompany Top;Movement#CA_ENDBAL;Consolidation#FCCS_Entity Total;Custom1#Total custom1;Custom2#Total Custom2;Custom3#Total Custom3;Custom4#Total Custom4")</f>
        <v>0</v>
      </c>
      <c r="AC5" s="210">
        <f>[1]!HsGetValue("FCC","Scenario#Actual;Years#FY24;Period#Jun;View#FCCS_YTD;Entity#"&amp;$B5&amp;";Data Source#FCCS_Total Data Source;Account#"&amp;AC$3&amp;";Intercompany#FCCS_Intercompany Top;Movement#CA_ENDBAL;Consolidation#FCCS_Entity Total;Custom1#Total custom1;Custom2#Total Custom2;Custom3#Total Custom3;Custom4#Total Custom4")</f>
        <v>0</v>
      </c>
      <c r="AD5" s="210">
        <f>[1]!HsGetValue("FCC","Scenario#Actual;Years#FY24;Period#Jun;View#FCCS_YTD;Entity#"&amp;$B5&amp;";Data Source#FCCS_Total Data Source;Account#"&amp;AD$3&amp;";Intercompany#FCCS_Intercompany Top;Movement#CA_ENDBAL;Consolidation#FCCS_Entity Total;Custom1#Total custom1;Custom2#Total Custom2;Custom3#Total Custom3;Custom4#Total Custom4")</f>
        <v>0</v>
      </c>
      <c r="AE5" s="210">
        <f>[1]!HsGetValue("FCC","Scenario#Actual;Years#FY24;Period#Jun;View#FCCS_YTD;Entity#"&amp;$B5&amp;";Data Source#FCCS_Total Data Source;Account#"&amp;AE$3&amp;";Intercompany#FCCS_Intercompany Top;Movement#CA_ENDBAL;Consolidation#FCCS_Entity Total;Custom1#"&amp;$E5&amp;";Custom2#Total Custom2;Custom3#Total Custom3;Custom4#Total Custom4")</f>
        <v>0</v>
      </c>
      <c r="AF5" s="210">
        <f>[1]!HsGetValue("FCC","Scenario#Actual;Years#FY24;Period#Jun;View#FCCS_YTD;Entity#"&amp;$B5&amp;";Data Source#FCCS_Total Data Source;Account#"&amp;AF$3&amp;";Intercompany#FCCS_Intercompany Top;Movement#CA_ENDBAL;Consolidation#FCCS_Entity Total;Custom1#"&amp;$E5&amp;";Custom2#Total Custom2;Custom3#Total Custom3;Custom4#Total Custom4")</f>
        <v>0</v>
      </c>
      <c r="AG5" s="210">
        <f>[1]!HsGetValue("FCC","Scenario#Actual;Years#FY24;Period#Jun;View#FCCS_YTD;Entity#"&amp;$B5&amp;";Data Source#FCCS_Total Data Source;Account#"&amp;AG$3&amp;";Intercompany#FCCS_Intercompany Top;Movement#CA_ENDBAL;Consolidation#FCCS_Entity Total;Custom1#"&amp;$E5&amp;";Custom2#Total Custom2;Custom3#Total Custom3;Custom4#Total Custom4")</f>
        <v>0</v>
      </c>
      <c r="AH5" s="210">
        <f>[1]!HsGetValue("FCC","Scenario#Actual;Years#FY24;Period#Jun;View#FCCS_YTD;Entity#"&amp;$B5&amp;";Data Source#FCCS_Total Data Source;Account#"&amp;AH$3&amp;";Intercompany#FCCS_Intercompany Top;Movement#CA_ENDBAL;Consolidation#FCCS_Entity Total;Custom1#"&amp;$E5&amp;";Custom2#Total Custom2;Custom3#Total Custom3;Custom4#Total Custom4")</f>
        <v>-2772224</v>
      </c>
      <c r="AI5" s="210">
        <f>[1]!HsGetValue("FCC","Scenario#Actual;Years#FY24;Period#Jun;View#FCCS_YTD;Entity#"&amp;$B5&amp;";Data Source#FCCS_Total Data Source;Account#"&amp;AI$3&amp;";Intercompany#FCCS_Intercompany Top;Movement#CA_ENDBAL;Consolidation#FCCS_Entity Total;Custom1#"&amp;$E5&amp;";Custom2#Total Custom2;Custom3#Total Custom3;Custom4#Total Custom4")</f>
        <v>0</v>
      </c>
      <c r="AJ5" s="210">
        <f>[1]!HsGetValue("FCC","Scenario#Actual;Years#FY24;Period#Jun;View#FCCS_YTD;Entity#"&amp;$B5&amp;";Data Source#FCCS_Total Data Source;Account#"&amp;AJ$3&amp;";Intercompany#FCCS_Intercompany Top;Movement#CA_ENDBAL;Consolidation#FCCS_Entity Total;Custom1#"&amp;$E5&amp;";Custom2#Total Custom2;Custom3#Total Custom3;Custom4#Total Custom4")</f>
        <v>0</v>
      </c>
      <c r="AK5" s="210">
        <f>[1]!HsGetValue("FCC","Scenario#Actual;Years#FY24;Period#Jun;View#FCCS_YTD;Entity#"&amp;$B5&amp;";Data Source#FCCS_Total Data Source;Account#"&amp;AK$3&amp;";Intercompany#FCCS_Intercompany Top;Movement#CA_ENDBAL;Consolidation#FCCS_Entity Total;Custom1#"&amp;$E5&amp;";Custom2#Total Custom2;Custom3#Total Custom3;Custom4#Total Custom4")</f>
        <v>0</v>
      </c>
      <c r="AL5" s="210">
        <f>[1]!HsGetValue("FCC","Scenario#Actual;Years#FY24;Period#Jun;View#FCCS_YTD;Entity#"&amp;$B5&amp;";Data Source#FCCS_Total Data Source;Account#"&amp;AL$3&amp;";Intercompany#FCCS_Intercompany Top;Movement#CA_ENDBAL;Consolidation#FCCS_Entity Total;Custom1#"&amp;$E5&amp;";Custom2#Total Custom2;Custom3#Total Custom3;Custom4#Total Custom4")</f>
        <v>0</v>
      </c>
      <c r="AM5" s="210">
        <f>[1]!HsGetValue("FCC","Scenario#Actual;Years#FY24;Period#Jun;View#FCCS_YTD;Entity#"&amp;$B5&amp;";Data Source#FCCS_Total Data Source;Account#"&amp;AM$3&amp;";Intercompany#FCCS_Intercompany Top;Movement#CA_ENDBAL;Consolidation#FCCS_Entity Total;Custom1#"&amp;$E5&amp;";Custom2#Total Custom2;Custom3#Total Custom3;Custom4#Total Custom4")</f>
        <v>0</v>
      </c>
      <c r="AN5" s="210">
        <f>[1]!HsGetValue("FCC","Scenario#Actual;Years#FY24;Period#Jun;View#FCCS_YTD;Entity#"&amp;$B5&amp;";Data Source#FCCS_Total Data Source;Account#"&amp;AN$3&amp;";Intercompany#FCCS_Intercompany Top;Movement#CA_ENDBAL;Consolidation#FCCS_Entity Total;Custom1#Total custom1;Custom2#Total Custom2;Custom3#Total Custom3;Custom4#Total Custom4")</f>
        <v>-288461</v>
      </c>
      <c r="AO5" s="210">
        <f>[1]!HsGetValue("FCC","Scenario#Actual;Years#FY24;Period#Jun;View#FCCS_YTD;Entity#"&amp;$B5&amp;";Data Source#FCCS_Total Data Source;Account#"&amp;AO$3&amp;";Intercompany#FCCS_Intercompany Top;Movement#CA_ENDBAL;Consolidation#FCCS_Entity Total;Custom1#Total custom1;Custom2#Total Custom2;Custom3#Total Custom3;Custom4#Total Custom4")</f>
        <v>0</v>
      </c>
      <c r="AP5" s="210">
        <f>[1]!HsGetValue("FCC","Scenario#Actual;Years#FY24;Period#Jun;View#FCCS_YTD;Entity#"&amp;$B5&amp;";Data Source#FCCS_Total Data Source;Account#"&amp;AP$3&amp;";Intercompany#FCCS_Intercompany Top;Movement#CA_ENDBAL;Consolidation#FCCS_Entity Total;Custom1#Total custom1;Custom2#Total Custom2;Custom3#Total Custom3;Custom4#Total Custom4")</f>
        <v>0</v>
      </c>
      <c r="AQ5" s="210">
        <f>[1]!HsGetValue("FCC","Scenario#Actual;Years#FY24;Period#Jun;View#FCCS_YTD;Entity#"&amp;$B5&amp;";Data Source#FCCS_Total Data Source;Account#"&amp;AQ$3&amp;";Intercompany#FCCS_Intercompany Top;Movement#CA_ENDBAL;Consolidation#FCCS_Entity Total;Custom1#Total custom1;Custom2#Total Custom2;Custom3#Total Custom3;Custom4#Total Custom4")</f>
        <v>0</v>
      </c>
      <c r="AR5" s="210">
        <f>[1]!HsGetValue("FCC","Scenario#Actual;Years#FY24;Period#Jun;View#FCCS_YTD;Entity#"&amp;$B5&amp;";Data Source#FCCS_Total Data Source;Account#"&amp;AR$3&amp;";Intercompany#FCCS_Intercompany Top;Movement#CA_ENDBAL;Consolidation#FCCS_Entity Total;Custom1#Total custom1;Custom2#Total Custom2;Custom3#Total Custom3;Custom4#Total Custom4")</f>
        <v>0</v>
      </c>
      <c r="AS5" s="210">
        <f>[1]!HsGetValue("FCC","Scenario#Actual;Years#FY24;Period#Jun;View#FCCS_YTD;Entity#"&amp;$B5&amp;";Data Source#FCCS_Total Data Source;Account#"&amp;AS$3&amp;";Intercompany#FCCS_Intercompany Top;Movement#CA_ENDBAL;Consolidation#FCCS_Entity Total;Custom1#"&amp;$E5&amp;";Custom2#Total Custom2;Custom3#Total Custom3;Custom4#Total Custom4")</f>
        <v>0</v>
      </c>
      <c r="AU5" s="327"/>
      <c r="AV5" s="327"/>
      <c r="AW5" s="327"/>
      <c r="AX5" s="327"/>
      <c r="AY5" s="327"/>
    </row>
    <row r="6" spans="1:51" x14ac:dyDescent="0.3">
      <c r="A6" s="328" t="s">
        <v>413</v>
      </c>
      <c r="B6" s="328" t="s">
        <v>414</v>
      </c>
      <c r="C6" s="75">
        <v>40400</v>
      </c>
      <c r="D6" s="75" t="s">
        <v>415</v>
      </c>
      <c r="E6" s="75" t="s">
        <v>419</v>
      </c>
      <c r="F6" s="328" t="s">
        <v>417</v>
      </c>
      <c r="G6" s="207" t="s">
        <v>420</v>
      </c>
      <c r="H6" s="598"/>
      <c r="I6" s="327">
        <f>SUM(J6:K6)</f>
        <v>0</v>
      </c>
      <c r="J6" s="209">
        <f t="shared" ref="J6:J69" si="4">SUM(L6,S6,W6,X6,Y6)</f>
        <v>0</v>
      </c>
      <c r="K6" s="327">
        <f t="shared" si="3"/>
        <v>0</v>
      </c>
      <c r="L6" s="210">
        <f>[1]!HsGetValue("FCC","Scenario#Actual;Years#FY24;Period#Jun;View#FCCS_YTD;Entity#"&amp;$B6&amp;";Data Source#FCCS_Total Data Source;Account#"&amp;L$3&amp;";Intercompany#FCCS_Intercompany Top;Movement#CA_ENDBAL;Consolidation#FCCS_Entity Total;Custom1#"&amp;$E6&amp;";Custom2#Total Custom2;Custom3#Total Custom3;Custom4#Total Custom4")</f>
        <v>0</v>
      </c>
      <c r="M6" s="210">
        <f>[1]!HsGetValue("FCC","Scenario#Actual;Years#FY24;Period#Jun;View#FCCS_YTD;Entity#"&amp;$B6&amp;";Data Source#FCCS_Total Data Source;Account#"&amp;M$3&amp;";Intercompany#FCCS_Intercompany Top;Movement#CA_ENDBAL;Consolidation#FCCS_Entity Total;Custom1#"&amp;$E6&amp;";Custom2#Total Custom2;Custom3#Total Custom3;Custom4#Total Custom4")</f>
        <v>0</v>
      </c>
      <c r="N6" s="210">
        <f>[1]!HsGetValue("FCC","Scenario#Actual;Years#FY24;Period#Jun;View#FCCS_YTD;Entity#"&amp;$B6&amp;";Data Source#FCCS_Total Data Source;Account#"&amp;N$3&amp;";Intercompany#FCCS_Intercompany Top;Movement#CA_ENDBAL;Consolidation#FCCS_Entity Total;Custom1#"&amp;$E6&amp;";Custom2#Total Custom2;Custom3#Total Custom3;Custom4#Total Custom4")</f>
        <v>0</v>
      </c>
      <c r="O6" s="210">
        <f>[1]!HsGetValue("FCC","Scenario#Actual;Years#FY24;Period#Jun;View#FCCS_YTD;Entity#"&amp;$B6&amp;";Data Source#FCCS_Total Data Source;Account#"&amp;O$3&amp;";Intercompany#FCCS_Intercompany Top;Movement#CA_ENDBAL;Consolidation#FCCS_Entity Total;Custom1#"&amp;$E6&amp;";Custom2#Total Custom2;Custom3#Total Custom3;Custom4#Total Custom4")</f>
        <v>0</v>
      </c>
      <c r="P6" s="210">
        <f>[1]!HsGetValue("FCC","Scenario#Actual;Years#FY24;Period#Jun;View#FCCS_YTD;Entity#"&amp;$B6&amp;";Data Source#FCCS_Total Data Source;Account#"&amp;P$3&amp;";Intercompany#FCCS_Intercompany Top;Movement#CA_ENDBAL;Consolidation#FCCS_Entity Total;Custom1#"&amp;$E6&amp;";Custom2#Total Custom2;Custom3#Total Custom3;Custom4#Total Custom4")</f>
        <v>0</v>
      </c>
      <c r="Q6" s="210">
        <f>[1]!HsGetValue("FCC","Scenario#Actual;Years#FY24;Period#Jun;View#FCCS_YTD;Entity#"&amp;$B6&amp;";Data Source#FCCS_Total Data Source;Account#"&amp;Q$3&amp;";Intercompany#FCCS_Intercompany Top;Movement#CA_ENDBAL;Consolidation#FCCS_Entity Total;Custom1#"&amp;$E6&amp;";Custom2#Total Custom2;Custom3#Total Custom3;Custom4#Total Custom4")</f>
        <v>0</v>
      </c>
      <c r="R6" s="210">
        <f>[1]!HsGetValue("FCC","Scenario#Actual;Years#FY24;Period#Jun;View#FCCS_YTD;Entity#"&amp;$B6&amp;";Data Source#FCCS_Total Data Source;Account#"&amp;R$3&amp;";Intercompany#FCCS_Intercompany Top;Movement#CA_ENDBAL;Consolidation#FCCS_Entity Total;Custom1#"&amp;$E6&amp;";Custom2#Total Custom2;Custom3#Total Custom3;Custom4#Total Custom4")</f>
        <v>0</v>
      </c>
      <c r="S6" s="210">
        <f>[1]!HsGetValue("FCC","Scenario#Actual;Years#FY24;Period#Jun;View#FCCS_YTD;Entity#"&amp;$B6&amp;";Data Source#FCCS_Total Data Source;Account#"&amp;S$3&amp;";Intercompany#FCCS_Intercompany Top;Movement#CA_ENDBAL;Consolidation#FCCS_Entity Total;Custom1#"&amp;$E6&amp;";Custom2#Total Custom2;Custom3#Total Custom3;Custom4#Total Custom4")</f>
        <v>0</v>
      </c>
      <c r="T6" s="210">
        <f>[1]!HsGetValue("FCC","Scenario#Actual;Years#FY24;Period#Jun;View#FCCS_YTD;Entity#"&amp;$B6&amp;";Data Source#FCCS_Total Data Source;Account#"&amp;T$3&amp;";Intercompany#FCCS_Intercompany Top;Movement#CA_ENDBAL;Consolidation#FCCS_Entity Total;Custom1#"&amp;$E6&amp;";Custom2#Total Custom2;Custom3#Total Custom3;Custom4#Total Custom4")</f>
        <v>0</v>
      </c>
      <c r="U6" s="210">
        <f>[1]!HsGetValue("FCC","Scenario#Actual;Years#FY24;Period#Jun;View#FCCS_YTD;Entity#"&amp;$B6&amp;";Data Source#FCCS_Total Data Source;Account#"&amp;U$3&amp;";Intercompany#FCCS_Intercompany Top;Movement#CA_ENDBAL;Consolidation#FCCS_Entity Total;Custom1#"&amp;$E6&amp;";Custom2#Total Custom2;Custom3#Total Custom3;Custom4#Total Custom4")</f>
        <v>0</v>
      </c>
      <c r="V6" s="210">
        <f>[1]!HsGetValue("FCC","Scenario#Actual;Years#FY24;Period#Jun;View#FCCS_YTD;Entity#"&amp;$B6&amp;";Data Source#FCCS_Total Data Source;Account#"&amp;V$3&amp;";Intercompany#FCCS_Intercompany Top;Movement#CA_ENDBAL;Consolidation#FCCS_Entity Total;Custom1#"&amp;$E6&amp;";Custom2#Total Custom2;Custom3#Total Custom3;Custom4#Total Custom4")</f>
        <v>0</v>
      </c>
      <c r="W6" s="210">
        <f>[1]!HsGetValue("FCC","Scenario#Actual;Years#FY24;Period#Jun;View#FCCS_YTD;Entity#"&amp;$B6&amp;";Data Source#FCCS_Total Data Source;Account#"&amp;W$3&amp;";Intercompany#FCCS_Intercompany Top;Movement#CA_ENDBAL;Consolidation#FCCS_Entity Total;Custom1#"&amp;$E6&amp;";Custom2#Total Custom2;Custom3#Total Custom3;Custom4#Total Custom4")</f>
        <v>0</v>
      </c>
      <c r="X6" s="210">
        <f>[1]!HsGetValue("FCC","Scenario#Actual;Years#FY24;Period#Jun;View#FCCS_YTD;Entity#"&amp;$B6&amp;";Data Source#FCCS_Total Data Source;Account#"&amp;X$3&amp;";Intercompany#FCCS_Intercompany Top;Movement#CA_ENDBAL;Consolidation#FCCS_Entity Total;Custom1#"&amp;$E6&amp;";Custom2#Total Custom2;Custom3#Total Custom3;Custom4#Total Custom4")</f>
        <v>0</v>
      </c>
      <c r="Y6" s="361"/>
      <c r="Z6" s="361"/>
      <c r="AA6" s="361"/>
      <c r="AB6" s="361"/>
      <c r="AC6" s="361"/>
      <c r="AD6" s="361"/>
      <c r="AE6" s="210">
        <f>[1]!HsGetValue("FCC","Scenario#Actual;Years#FY24;Period#Jun;View#FCCS_YTD;Entity#"&amp;$B6&amp;";Data Source#FCCS_Total Data Source;Account#"&amp;AE$3&amp;";Intercompany#FCCS_Intercompany Top;Movement#CA_ENDBAL;Consolidation#FCCS_Entity Total;Custom1#"&amp;$E6&amp;";Custom2#Total Custom2;Custom3#Total Custom3;Custom4#Total Custom4")</f>
        <v>0</v>
      </c>
      <c r="AF6" s="210">
        <f>[1]!HsGetValue("FCC","Scenario#Actual;Years#FY24;Period#Jun;View#FCCS_YTD;Entity#"&amp;$B6&amp;";Data Source#FCCS_Total Data Source;Account#"&amp;AF$3&amp;";Intercompany#FCCS_Intercompany Top;Movement#CA_ENDBAL;Consolidation#FCCS_Entity Total;Custom1#"&amp;$E6&amp;";Custom2#Total Custom2;Custom3#Total Custom3;Custom4#Total Custom4")</f>
        <v>0</v>
      </c>
      <c r="AG6" s="210">
        <f>[1]!HsGetValue("FCC","Scenario#Actual;Years#FY24;Period#Jun;View#FCCS_YTD;Entity#"&amp;$B6&amp;";Data Source#FCCS_Total Data Source;Account#"&amp;AG$3&amp;";Intercompany#FCCS_Intercompany Top;Movement#CA_ENDBAL;Consolidation#FCCS_Entity Total;Custom1#"&amp;$E6&amp;";Custom2#Total Custom2;Custom3#Total Custom3;Custom4#Total Custom4")</f>
        <v>0</v>
      </c>
      <c r="AH6" s="210">
        <f>[1]!HsGetValue("FCC","Scenario#Actual;Years#FY24;Period#Jun;View#FCCS_YTD;Entity#"&amp;$B6&amp;";Data Source#FCCS_Total Data Source;Account#"&amp;AH$3&amp;";Intercompany#FCCS_Intercompany Top;Movement#CA_ENDBAL;Consolidation#FCCS_Entity Total;Custom1#"&amp;$E6&amp;";Custom2#Total Custom2;Custom3#Total Custom3;Custom4#Total Custom4")</f>
        <v>0</v>
      </c>
      <c r="AI6" s="210">
        <f>[1]!HsGetValue("FCC","Scenario#Actual;Years#FY24;Period#Jun;View#FCCS_YTD;Entity#"&amp;$B6&amp;";Data Source#FCCS_Total Data Source;Account#"&amp;AI$3&amp;";Intercompany#FCCS_Intercompany Top;Movement#CA_ENDBAL;Consolidation#FCCS_Entity Total;Custom1#"&amp;$E6&amp;";Custom2#Total Custom2;Custom3#Total Custom3;Custom4#Total Custom4")</f>
        <v>0</v>
      </c>
      <c r="AJ6" s="210">
        <f>[1]!HsGetValue("FCC","Scenario#Actual;Years#FY24;Period#Jun;View#FCCS_YTD;Entity#"&amp;$B6&amp;";Data Source#FCCS_Total Data Source;Account#"&amp;AJ$3&amp;";Intercompany#FCCS_Intercompany Top;Movement#CA_ENDBAL;Consolidation#FCCS_Entity Total;Custom1#"&amp;$E6&amp;";Custom2#Total Custom2;Custom3#Total Custom3;Custom4#Total Custom4")</f>
        <v>0</v>
      </c>
      <c r="AK6" s="210">
        <f>[1]!HsGetValue("FCC","Scenario#Actual;Years#FY24;Period#Jun;View#FCCS_YTD;Entity#"&amp;$B6&amp;";Data Source#FCCS_Total Data Source;Account#"&amp;AK$3&amp;";Intercompany#FCCS_Intercompany Top;Movement#CA_ENDBAL;Consolidation#FCCS_Entity Total;Custom1#"&amp;$E6&amp;";Custom2#Total Custom2;Custom3#Total Custom3;Custom4#Total Custom4")</f>
        <v>0</v>
      </c>
      <c r="AL6" s="210">
        <f>[1]!HsGetValue("FCC","Scenario#Actual;Years#FY24;Period#Jun;View#FCCS_YTD;Entity#"&amp;$B6&amp;";Data Source#FCCS_Total Data Source;Account#"&amp;AL$3&amp;";Intercompany#FCCS_Intercompany Top;Movement#CA_ENDBAL;Consolidation#FCCS_Entity Total;Custom1#"&amp;$E6&amp;";Custom2#Total Custom2;Custom3#Total Custom3;Custom4#Total Custom4")</f>
        <v>0</v>
      </c>
      <c r="AM6" s="210">
        <f>[1]!HsGetValue("FCC","Scenario#Actual;Years#FY24;Period#Jun;View#FCCS_YTD;Entity#"&amp;$B6&amp;";Data Source#FCCS_Total Data Source;Account#"&amp;AM$3&amp;";Intercompany#FCCS_Intercompany Top;Movement#CA_ENDBAL;Consolidation#FCCS_Entity Total;Custom1#"&amp;$E6&amp;";Custom2#Total Custom2;Custom3#Total Custom3;Custom4#Total Custom4")</f>
        <v>0</v>
      </c>
      <c r="AN6" s="361"/>
      <c r="AO6" s="361"/>
      <c r="AP6" s="361"/>
      <c r="AQ6" s="361"/>
      <c r="AR6" s="361"/>
      <c r="AS6" s="329">
        <v>0</v>
      </c>
    </row>
    <row r="7" spans="1:51" x14ac:dyDescent="0.3">
      <c r="A7" s="207" t="s">
        <v>413</v>
      </c>
      <c r="B7" s="207" t="s">
        <v>421</v>
      </c>
      <c r="C7" s="208">
        <v>40500</v>
      </c>
      <c r="D7" s="208" t="s">
        <v>415</v>
      </c>
      <c r="E7" s="208" t="s">
        <v>416</v>
      </c>
      <c r="F7" s="207" t="s">
        <v>422</v>
      </c>
      <c r="G7" s="207" t="s">
        <v>423</v>
      </c>
      <c r="H7" s="603"/>
      <c r="I7" s="209">
        <f t="shared" si="2"/>
        <v>0</v>
      </c>
      <c r="J7" s="209">
        <f t="shared" si="4"/>
        <v>0</v>
      </c>
      <c r="K7" s="209">
        <f t="shared" si="3"/>
        <v>0</v>
      </c>
      <c r="L7" s="210">
        <f>[1]!HsGetValue("FCC","Scenario#Actual;Years#FY24;Period#Jun;View#FCCS_YTD;Entity#"&amp;$B7&amp;";Data Source#FCCS_Total Data Source;Account#"&amp;L$3&amp;";Intercompany#FCCS_Intercompany Top;Movement#CA_ENDBAL;Consolidation#FCCS_Entity Total;Custom1#"&amp;$E7&amp;";Custom2#Total Custom2;Custom3#Total Custom3;Custom4#Total Custom4")</f>
        <v>0</v>
      </c>
      <c r="M7" s="210">
        <f>[1]!HsGetValue("FCC","Scenario#Actual;Years#FY24;Period#Jun;View#FCCS_YTD;Entity#"&amp;$B7&amp;";Data Source#FCCS_Total Data Source;Account#"&amp;M$3&amp;";Intercompany#FCCS_Intercompany Top;Movement#CA_ENDBAL;Consolidation#FCCS_Entity Total;Custom1#"&amp;$E7&amp;";Custom2#Total Custom2;Custom3#Total Custom3;Custom4#Total Custom4")</f>
        <v>0</v>
      </c>
      <c r="N7" s="210">
        <f>[1]!HsGetValue("FCC","Scenario#Actual;Years#FY24;Period#Jun;View#FCCS_YTD;Entity#"&amp;$B7&amp;";Data Source#FCCS_Total Data Source;Account#"&amp;N$3&amp;";Intercompany#FCCS_Intercompany Top;Movement#CA_ENDBAL;Consolidation#FCCS_Entity Total;Custom1#"&amp;$E7&amp;";Custom2#Total Custom2;Custom3#Total Custom3;Custom4#Total Custom4")</f>
        <v>0</v>
      </c>
      <c r="O7" s="210">
        <f>[1]!HsGetValue("FCC","Scenario#Actual;Years#FY24;Period#Jun;View#FCCS_YTD;Entity#"&amp;$B7&amp;";Data Source#FCCS_Total Data Source;Account#"&amp;O$3&amp;";Intercompany#FCCS_Intercompany Top;Movement#CA_ENDBAL;Consolidation#FCCS_Entity Total;Custom1#"&amp;$E7&amp;";Custom2#Total Custom2;Custom3#Total Custom3;Custom4#Total Custom4")</f>
        <v>0</v>
      </c>
      <c r="P7" s="210">
        <f>[1]!HsGetValue("FCC","Scenario#Actual;Years#FY24;Period#Jun;View#FCCS_YTD;Entity#"&amp;$B7&amp;";Data Source#FCCS_Total Data Source;Account#"&amp;P$3&amp;";Intercompany#FCCS_Intercompany Top;Movement#CA_ENDBAL;Consolidation#FCCS_Entity Total;Custom1#"&amp;$E7&amp;";Custom2#Total Custom2;Custom3#Total Custom3;Custom4#Total Custom4")</f>
        <v>0</v>
      </c>
      <c r="Q7" s="210">
        <f>[1]!HsGetValue("FCC","Scenario#Actual;Years#FY24;Period#Jun;View#FCCS_YTD;Entity#"&amp;$B7&amp;";Data Source#FCCS_Total Data Source;Account#"&amp;Q$3&amp;";Intercompany#FCCS_Intercompany Top;Movement#CA_ENDBAL;Consolidation#FCCS_Entity Total;Custom1#"&amp;$E7&amp;";Custom2#Total Custom2;Custom3#Total Custom3;Custom4#Total Custom4")</f>
        <v>0</v>
      </c>
      <c r="R7" s="210">
        <f>[1]!HsGetValue("FCC","Scenario#Actual;Years#FY24;Period#Jun;View#FCCS_YTD;Entity#"&amp;$B7&amp;";Data Source#FCCS_Total Data Source;Account#"&amp;R$3&amp;";Intercompany#FCCS_Intercompany Top;Movement#CA_ENDBAL;Consolidation#FCCS_Entity Total;Custom1#"&amp;$E7&amp;";Custom2#Total Custom2;Custom3#Total Custom3;Custom4#Total Custom4")</f>
        <v>0</v>
      </c>
      <c r="S7" s="210">
        <f>[1]!HsGetValue("FCC","Scenario#Actual;Years#FY24;Period#Jun;View#FCCS_YTD;Entity#"&amp;$B7&amp;";Data Source#FCCS_Total Data Source;Account#"&amp;S$3&amp;";Intercompany#FCCS_Intercompany Top;Movement#CA_ENDBAL;Consolidation#FCCS_Entity Total;Custom1#"&amp;$E7&amp;";Custom2#Total Custom2;Custom3#Total Custom3;Custom4#Total Custom4")</f>
        <v>0</v>
      </c>
      <c r="T7" s="210">
        <f>[1]!HsGetValue("FCC","Scenario#Actual;Years#FY24;Period#Jun;View#FCCS_YTD;Entity#"&amp;$B7&amp;";Data Source#FCCS_Total Data Source;Account#"&amp;T$3&amp;";Intercompany#FCCS_Intercompany Top;Movement#CA_ENDBAL;Consolidation#FCCS_Entity Total;Custom1#"&amp;$E7&amp;";Custom2#Total Custom2;Custom3#Total Custom3;Custom4#Total Custom4")</f>
        <v>0</v>
      </c>
      <c r="U7" s="210">
        <f>[1]!HsGetValue("FCC","Scenario#Actual;Years#FY24;Period#Jun;View#FCCS_YTD;Entity#"&amp;$B7&amp;";Data Source#FCCS_Total Data Source;Account#"&amp;U$3&amp;";Intercompany#FCCS_Intercompany Top;Movement#CA_ENDBAL;Consolidation#FCCS_Entity Total;Custom1#"&amp;$E7&amp;";Custom2#Total Custom2;Custom3#Total Custom3;Custom4#Total Custom4")</f>
        <v>0</v>
      </c>
      <c r="V7" s="210">
        <f>[1]!HsGetValue("FCC","Scenario#Actual;Years#FY24;Period#Jun;View#FCCS_YTD;Entity#"&amp;$B7&amp;";Data Source#FCCS_Total Data Source;Account#"&amp;V$3&amp;";Intercompany#FCCS_Intercompany Top;Movement#CA_ENDBAL;Consolidation#FCCS_Entity Total;Custom1#"&amp;$E7&amp;";Custom2#Total Custom2;Custom3#Total Custom3;Custom4#Total Custom4")</f>
        <v>0</v>
      </c>
      <c r="W7" s="210">
        <f>[1]!HsGetValue("FCC","Scenario#Actual;Years#FY24;Period#Jun;View#FCCS_YTD;Entity#"&amp;$B7&amp;";Data Source#FCCS_Total Data Source;Account#"&amp;W$3&amp;";Intercompany#FCCS_Intercompany Top;Movement#CA_ENDBAL;Consolidation#FCCS_Entity Total;Custom1#"&amp;$E7&amp;";Custom2#Total Custom2;Custom3#Total Custom3;Custom4#Total Custom4")</f>
        <v>0</v>
      </c>
      <c r="X7" s="210">
        <f>[1]!HsGetValue("FCC","Scenario#Actual;Years#FY24;Period#Jun;View#FCCS_YTD;Entity#"&amp;$B7&amp;";Data Source#FCCS_Total Data Source;Account#"&amp;X$3&amp;";Intercompany#FCCS_Intercompany Top;Movement#CA_ENDBAL;Consolidation#FCCS_Entity Total;Custom1#"&amp;$E7&amp;";Custom2#Total Custom2;Custom3#Total Custom3;Custom4#Total Custom4")</f>
        <v>0</v>
      </c>
      <c r="Y7" s="210">
        <f>[1]!HsGetValue("FCC","Scenario#Actual;Years#FY24;Period#Jun;View#FCCS_YTD;Entity#"&amp;$B7&amp;";Data Source#FCCS_Total Data Source;Account#"&amp;Y$3&amp;";Intercompany#FCCS_Intercompany Top;Movement#CA_ENDBAL;Consolidation#FCCS_Entity Total;Custom1#Total custom1;Custom2#Total Custom2;Custom3#Total Custom3;Custom4#Total Custom4")</f>
        <v>0</v>
      </c>
      <c r="Z7" s="210">
        <f>[1]!HsGetValue("FCC","Scenario#Actual;Years#FY24;Period#Jun;View#FCCS_YTD;Entity#"&amp;$B7&amp;";Data Source#FCCS_Total Data Source;Account#"&amp;Z$3&amp;";Intercompany#FCCS_Intercompany Top;Movement#CA_ENDBAL;Consolidation#FCCS_Entity Total;Custom1#Total custom1;Custom2#Total Custom2;Custom3#Total Custom3;Custom4#Total Custom4")</f>
        <v>0</v>
      </c>
      <c r="AA7" s="210">
        <f>[1]!HsGetValue("FCC","Scenario#Actual;Years#FY24;Period#Jun;View#FCCS_YTD;Entity#"&amp;$B7&amp;";Data Source#FCCS_Total Data Source;Account#"&amp;AA$3&amp;";Intercompany#FCCS_Intercompany Top;Movement#CA_ENDBAL;Consolidation#FCCS_Entity Total;Custom1#Total custom1;Custom2#Total Custom2;Custom3#Total Custom3;Custom4#Total Custom4")</f>
        <v>0</v>
      </c>
      <c r="AB7" s="210">
        <f>[1]!HsGetValue("FCC","Scenario#Actual;Years#FY24;Period#Jun;View#FCCS_YTD;Entity#"&amp;$B7&amp;";Data Source#FCCS_Total Data Source;Account#"&amp;AB$3&amp;";Intercompany#FCCS_Intercompany Top;Movement#CA_ENDBAL;Consolidation#FCCS_Entity Total;Custom1#Total custom1;Custom2#Total Custom2;Custom3#Total Custom3;Custom4#Total Custom4")</f>
        <v>0</v>
      </c>
      <c r="AC7" s="210">
        <f>[1]!HsGetValue("FCC","Scenario#Actual;Years#FY24;Period#Jun;View#FCCS_YTD;Entity#"&amp;$B7&amp;";Data Source#FCCS_Total Data Source;Account#"&amp;AC$3&amp;";Intercompany#FCCS_Intercompany Top;Movement#CA_ENDBAL;Consolidation#FCCS_Entity Total;Custom1#Total custom1;Custom2#Total Custom2;Custom3#Total Custom3;Custom4#Total Custom4")</f>
        <v>0</v>
      </c>
      <c r="AD7" s="210">
        <f>[1]!HsGetValue("FCC","Scenario#Actual;Years#FY24;Period#Jun;View#FCCS_YTD;Entity#"&amp;$B7&amp;";Data Source#FCCS_Total Data Source;Account#"&amp;AD$3&amp;";Intercompany#FCCS_Intercompany Top;Movement#CA_ENDBAL;Consolidation#FCCS_Entity Total;Custom1#Total custom1;Custom2#Total Custom2;Custom3#Total Custom3;Custom4#Total Custom4")</f>
        <v>0</v>
      </c>
      <c r="AE7" s="210">
        <f>[1]!HsGetValue("FCC","Scenario#Actual;Years#FY24;Period#Jun;View#FCCS_YTD;Entity#"&amp;$B7&amp;";Data Source#FCCS_Total Data Source;Account#"&amp;AE$3&amp;";Intercompany#FCCS_Intercompany Top;Movement#CA_ENDBAL;Consolidation#FCCS_Entity Total;Custom1#"&amp;$E7&amp;";Custom2#Total Custom2;Custom3#Total Custom3;Custom4#Total Custom4")</f>
        <v>0</v>
      </c>
      <c r="AF7" s="210">
        <f>[1]!HsGetValue("FCC","Scenario#Actual;Years#FY24;Period#Jun;View#FCCS_YTD;Entity#"&amp;$B7&amp;";Data Source#FCCS_Total Data Source;Account#"&amp;AF$3&amp;";Intercompany#FCCS_Intercompany Top;Movement#CA_ENDBAL;Consolidation#FCCS_Entity Total;Custom1#"&amp;$E7&amp;";Custom2#Total Custom2;Custom3#Total Custom3;Custom4#Total Custom4")</f>
        <v>0</v>
      </c>
      <c r="AG7" s="210">
        <f>[1]!HsGetValue("FCC","Scenario#Actual;Years#FY24;Period#Jun;View#FCCS_YTD;Entity#"&amp;$B7&amp;";Data Source#FCCS_Total Data Source;Account#"&amp;AG$3&amp;";Intercompany#FCCS_Intercompany Top;Movement#CA_ENDBAL;Consolidation#FCCS_Entity Total;Custom1#"&amp;$E7&amp;";Custom2#Total Custom2;Custom3#Total Custom3;Custom4#Total Custom4")</f>
        <v>0</v>
      </c>
      <c r="AH7" s="210">
        <f>[1]!HsGetValue("FCC","Scenario#Actual;Years#FY24;Period#Jun;View#FCCS_YTD;Entity#"&amp;$B7&amp;";Data Source#FCCS_Total Data Source;Account#"&amp;AH$3&amp;";Intercompany#FCCS_Intercompany Top;Movement#CA_ENDBAL;Consolidation#FCCS_Entity Total;Custom1#"&amp;$E7&amp;";Custom2#Total Custom2;Custom3#Total Custom3;Custom4#Total Custom4")</f>
        <v>0</v>
      </c>
      <c r="AI7" s="210">
        <f>[1]!HsGetValue("FCC","Scenario#Actual;Years#FY24;Period#Jun;View#FCCS_YTD;Entity#"&amp;$B7&amp;";Data Source#FCCS_Total Data Source;Account#"&amp;AI$3&amp;";Intercompany#FCCS_Intercompany Top;Movement#CA_ENDBAL;Consolidation#FCCS_Entity Total;Custom1#"&amp;$E7&amp;";Custom2#Total Custom2;Custom3#Total Custom3;Custom4#Total Custom4")</f>
        <v>0</v>
      </c>
      <c r="AJ7" s="210">
        <f>[1]!HsGetValue("FCC","Scenario#Actual;Years#FY24;Period#Jun;View#FCCS_YTD;Entity#"&amp;$B7&amp;";Data Source#FCCS_Total Data Source;Account#"&amp;AJ$3&amp;";Intercompany#FCCS_Intercompany Top;Movement#CA_ENDBAL;Consolidation#FCCS_Entity Total;Custom1#"&amp;$E7&amp;";Custom2#Total Custom2;Custom3#Total Custom3;Custom4#Total Custom4")</f>
        <v>0</v>
      </c>
      <c r="AK7" s="210">
        <f>[1]!HsGetValue("FCC","Scenario#Actual;Years#FY24;Period#Jun;View#FCCS_YTD;Entity#"&amp;$B7&amp;";Data Source#FCCS_Total Data Source;Account#"&amp;AK$3&amp;";Intercompany#FCCS_Intercompany Top;Movement#CA_ENDBAL;Consolidation#FCCS_Entity Total;Custom1#"&amp;$E7&amp;";Custom2#Total Custom2;Custom3#Total Custom3;Custom4#Total Custom4")</f>
        <v>0</v>
      </c>
      <c r="AL7" s="210">
        <f>[1]!HsGetValue("FCC","Scenario#Actual;Years#FY24;Period#Jun;View#FCCS_YTD;Entity#"&amp;$B7&amp;";Data Source#FCCS_Total Data Source;Account#"&amp;AL$3&amp;";Intercompany#FCCS_Intercompany Top;Movement#CA_ENDBAL;Consolidation#FCCS_Entity Total;Custom1#"&amp;$E7&amp;";Custom2#Total Custom2;Custom3#Total Custom3;Custom4#Total Custom4")</f>
        <v>0</v>
      </c>
      <c r="AM7" s="210">
        <f>[1]!HsGetValue("FCC","Scenario#Actual;Years#FY24;Period#Jun;View#FCCS_YTD;Entity#"&amp;$B7&amp;";Data Source#FCCS_Total Data Source;Account#"&amp;AM$3&amp;";Intercompany#FCCS_Intercompany Top;Movement#CA_ENDBAL;Consolidation#FCCS_Entity Total;Custom1#"&amp;$E7&amp;";Custom2#Total Custom2;Custom3#Total Custom3;Custom4#Total Custom4")</f>
        <v>0</v>
      </c>
      <c r="AN7" s="210">
        <f>[1]!HsGetValue("FCC","Scenario#Actual;Years#FY24;Period#Jun;View#FCCS_YTD;Entity#"&amp;$B7&amp;";Data Source#FCCS_Total Data Source;Account#"&amp;AN$3&amp;";Intercompany#FCCS_Intercompany Top;Movement#CA_ENDBAL;Consolidation#FCCS_Entity Total;Custom1#Total custom1;Custom2#Total Custom2;Custom3#Total Custom3;Custom4#Total Custom4")</f>
        <v>0</v>
      </c>
      <c r="AO7" s="210">
        <f>[1]!HsGetValue("FCC","Scenario#Actual;Years#FY24;Period#Jun;View#FCCS_YTD;Entity#"&amp;$B7&amp;";Data Source#FCCS_Total Data Source;Account#"&amp;AO$3&amp;";Intercompany#FCCS_Intercompany Top;Movement#CA_ENDBAL;Consolidation#FCCS_Entity Total;Custom1#Total custom1;Custom2#Total Custom2;Custom3#Total Custom3;Custom4#Total Custom4")</f>
        <v>0</v>
      </c>
      <c r="AP7" s="210">
        <f>[1]!HsGetValue("FCC","Scenario#Actual;Years#FY24;Period#Jun;View#FCCS_YTD;Entity#"&amp;$B7&amp;";Data Source#FCCS_Total Data Source;Account#"&amp;AP$3&amp;";Intercompany#FCCS_Intercompany Top;Movement#CA_ENDBAL;Consolidation#FCCS_Entity Total;Custom1#Total custom1;Custom2#Total Custom2;Custom3#Total Custom3;Custom4#Total Custom4")</f>
        <v>0</v>
      </c>
      <c r="AQ7" s="210">
        <f>[1]!HsGetValue("FCC","Scenario#Actual;Years#FY24;Period#Jun;View#FCCS_YTD;Entity#"&amp;$B7&amp;";Data Source#FCCS_Total Data Source;Account#"&amp;AQ$3&amp;";Intercompany#FCCS_Intercompany Top;Movement#CA_ENDBAL;Consolidation#FCCS_Entity Total;Custom1#Total custom1;Custom2#Total Custom2;Custom3#Total Custom3;Custom4#Total Custom4")</f>
        <v>0</v>
      </c>
      <c r="AR7" s="210">
        <f>[1]!HsGetValue("FCC","Scenario#Actual;Years#FY24;Period#Jun;View#FCCS_YTD;Entity#"&amp;$B7&amp;";Data Source#FCCS_Total Data Source;Account#"&amp;AR$3&amp;";Intercompany#FCCS_Intercompany Top;Movement#CA_ENDBAL;Consolidation#FCCS_Entity Total;Custom1#Total custom1;Custom2#Total Custom2;Custom3#Total Custom3;Custom4#Total Custom4")</f>
        <v>0</v>
      </c>
      <c r="AS7" s="210">
        <f>[1]!HsGetValue("FCC","Scenario#Actual;Years#FY24;Period#Jun;View#FCCS_YTD;Entity#"&amp;$B7&amp;";Data Source#FCCS_Total Data Source;Account#"&amp;AS$3&amp;";Intercompany#FCCS_Intercompany Top;Movement#CA_ENDBAL;Consolidation#FCCS_Entity Total;Custom1#"&amp;$E7&amp;";Custom2#Total Custom2;Custom3#Total Custom3;Custom4#Total Custom4")</f>
        <v>0</v>
      </c>
    </row>
    <row r="8" spans="1:51" x14ac:dyDescent="0.3">
      <c r="A8" s="328" t="s">
        <v>413</v>
      </c>
      <c r="B8" s="328" t="s">
        <v>421</v>
      </c>
      <c r="C8" s="75">
        <v>40500</v>
      </c>
      <c r="D8" s="75" t="s">
        <v>415</v>
      </c>
      <c r="E8" s="75" t="s">
        <v>419</v>
      </c>
      <c r="F8" s="328" t="s">
        <v>422</v>
      </c>
      <c r="G8" s="207" t="s">
        <v>424</v>
      </c>
      <c r="H8" s="598"/>
      <c r="I8" s="327">
        <f t="shared" si="2"/>
        <v>29196615.400000002</v>
      </c>
      <c r="J8" s="209">
        <f t="shared" si="4"/>
        <v>188500.51999999996</v>
      </c>
      <c r="K8" s="327">
        <f t="shared" si="3"/>
        <v>29008114.880000003</v>
      </c>
      <c r="L8" s="210">
        <f>[1]!HsGetValue("FCC","Scenario#Actual;Years#FY24;Period#Jun;View#FCCS_YTD;Entity#"&amp;$B8&amp;";Data Source#FCCS_Total Data Source;Account#"&amp;L$3&amp;";Intercompany#FCCS_Intercompany Top;Movement#CA_ENDBAL;Consolidation#FCCS_Entity Total;Custom1#"&amp;$E8&amp;";Custom2#Total Custom2;Custom3#Total Custom3;Custom4#Total Custom4")</f>
        <v>0</v>
      </c>
      <c r="M8" s="210">
        <f>[1]!HsGetValue("FCC","Scenario#Actual;Years#FY24;Period#Jun;View#FCCS_YTD;Entity#"&amp;$B8&amp;";Data Source#FCCS_Total Data Source;Account#"&amp;M$3&amp;";Intercompany#FCCS_Intercompany Top;Movement#CA_ENDBAL;Consolidation#FCCS_Entity Total;Custom1#"&amp;$E8&amp;";Custom2#Total Custom2;Custom3#Total Custom3;Custom4#Total Custom4")</f>
        <v>46036971.710000008</v>
      </c>
      <c r="N8" s="210">
        <f>[1]!HsGetValue("FCC","Scenario#Actual;Years#FY24;Period#Jun;View#FCCS_YTD;Entity#"&amp;$B8&amp;";Data Source#FCCS_Total Data Source;Account#"&amp;N$3&amp;";Intercompany#FCCS_Intercompany Top;Movement#CA_ENDBAL;Consolidation#FCCS_Entity Total;Custom1#"&amp;$E8&amp;";Custom2#Total Custom2;Custom3#Total Custom3;Custom4#Total Custom4")</f>
        <v>0</v>
      </c>
      <c r="O8" s="210">
        <f>[1]!HsGetValue("FCC","Scenario#Actual;Years#FY24;Period#Jun;View#FCCS_YTD;Entity#"&amp;$B8&amp;";Data Source#FCCS_Total Data Source;Account#"&amp;O$3&amp;";Intercompany#FCCS_Intercompany Top;Movement#CA_ENDBAL;Consolidation#FCCS_Entity Total;Custom1#"&amp;$E8&amp;";Custom2#Total Custom2;Custom3#Total Custom3;Custom4#Total Custom4")</f>
        <v>0</v>
      </c>
      <c r="P8" s="210">
        <f>[1]!HsGetValue("FCC","Scenario#Actual;Years#FY24;Period#Jun;View#FCCS_YTD;Entity#"&amp;$B8&amp;";Data Source#FCCS_Total Data Source;Account#"&amp;P$3&amp;";Intercompany#FCCS_Intercompany Top;Movement#CA_ENDBAL;Consolidation#FCCS_Entity Total;Custom1#"&amp;$E8&amp;";Custom2#Total Custom2;Custom3#Total Custom3;Custom4#Total Custom4")</f>
        <v>24874416.48</v>
      </c>
      <c r="Q8" s="210">
        <f>[1]!HsGetValue("FCC","Scenario#Actual;Years#FY24;Period#Jun;View#FCCS_YTD;Entity#"&amp;$B8&amp;";Data Source#FCCS_Total Data Source;Account#"&amp;Q$3&amp;";Intercompany#FCCS_Intercompany Top;Movement#CA_ENDBAL;Consolidation#FCCS_Entity Total;Custom1#"&amp;$E8&amp;";Custom2#Total Custom2;Custom3#Total Custom3;Custom4#Total Custom4")</f>
        <v>0</v>
      </c>
      <c r="R8" s="210">
        <f>[1]!HsGetValue("FCC","Scenario#Actual;Years#FY24;Period#Jun;View#FCCS_YTD;Entity#"&amp;$B8&amp;";Data Source#FCCS_Total Data Source;Account#"&amp;R$3&amp;";Intercompany#FCCS_Intercompany Top;Movement#CA_ENDBAL;Consolidation#FCCS_Entity Total;Custom1#"&amp;$E8&amp;";Custom2#Total Custom2;Custom3#Total Custom3;Custom4#Total Custom4")</f>
        <v>0</v>
      </c>
      <c r="S8" s="210">
        <f>[1]!HsGetValue("FCC","Scenario#Actual;Years#FY24;Period#Jun;View#FCCS_YTD;Entity#"&amp;$B8&amp;";Data Source#FCCS_Total Data Source;Account#"&amp;S$3&amp;";Intercompany#FCCS_Intercompany Top;Movement#CA_ENDBAL;Consolidation#FCCS_Entity Total;Custom1#"&amp;$E8&amp;";Custom2#Total Custom2;Custom3#Total Custom3;Custom4#Total Custom4")</f>
        <v>0</v>
      </c>
      <c r="T8" s="210">
        <f>[1]!HsGetValue("FCC","Scenario#Actual;Years#FY24;Period#Jun;View#FCCS_YTD;Entity#"&amp;$B8&amp;";Data Source#FCCS_Total Data Source;Account#"&amp;T$3&amp;";Intercompany#FCCS_Intercompany Top;Movement#CA_ENDBAL;Consolidation#FCCS_Entity Total;Custom1#"&amp;$E8&amp;";Custom2#Total Custom2;Custom3#Total Custom3;Custom4#Total Custom4")</f>
        <v>24161008.68</v>
      </c>
      <c r="U8" s="210">
        <f>[1]!HsGetValue("FCC","Scenario#Actual;Years#FY24;Period#Jun;View#FCCS_YTD;Entity#"&amp;$B8&amp;";Data Source#FCCS_Total Data Source;Account#"&amp;U$3&amp;";Intercompany#FCCS_Intercompany Top;Movement#CA_ENDBAL;Consolidation#FCCS_Entity Total;Custom1#"&amp;$E8&amp;";Custom2#Total Custom2;Custom3#Total Custom3;Custom4#Total Custom4")</f>
        <v>0</v>
      </c>
      <c r="V8" s="210">
        <f>[1]!HsGetValue("FCC","Scenario#Actual;Years#FY24;Period#Jun;View#FCCS_YTD;Entity#"&amp;$B8&amp;";Data Source#FCCS_Total Data Source;Account#"&amp;V$3&amp;";Intercompany#FCCS_Intercompany Top;Movement#CA_ENDBAL;Consolidation#FCCS_Entity Total;Custom1#"&amp;$E8&amp;";Custom2#Total Custom2;Custom3#Total Custom3;Custom4#Total Custom4")</f>
        <v>0</v>
      </c>
      <c r="W8" s="210">
        <f>[1]!HsGetValue("FCC","Scenario#Actual;Years#FY24;Period#Jun;View#FCCS_YTD;Entity#"&amp;$B8&amp;";Data Source#FCCS_Total Data Source;Account#"&amp;W$3&amp;";Intercompany#FCCS_Intercompany Top;Movement#CA_ENDBAL;Consolidation#FCCS_Entity Total;Custom1#"&amp;$E8&amp;";Custom2#Total Custom2;Custom3#Total Custom3;Custom4#Total Custom4")</f>
        <v>0</v>
      </c>
      <c r="X8" s="210">
        <f>[1]!HsGetValue("FCC","Scenario#Actual;Years#FY24;Period#Jun;View#FCCS_YTD;Entity#"&amp;$B8&amp;";Data Source#FCCS_Total Data Source;Account#"&amp;X$3&amp;";Intercompany#FCCS_Intercompany Top;Movement#CA_ENDBAL;Consolidation#FCCS_Entity Total;Custom1#"&amp;$E8&amp;";Custom2#Total Custom2;Custom3#Total Custom3;Custom4#Total Custom4")</f>
        <v>188500.51999999996</v>
      </c>
      <c r="Y8" s="361"/>
      <c r="Z8" s="361"/>
      <c r="AA8" s="361"/>
      <c r="AB8" s="361"/>
      <c r="AC8" s="361"/>
      <c r="AD8" s="361"/>
      <c r="AE8" s="210">
        <f>[1]!HsGetValue("FCC","Scenario#Actual;Years#FY24;Period#Jun;View#FCCS_YTD;Entity#"&amp;$B8&amp;";Data Source#FCCS_Total Data Source;Account#"&amp;AE$3&amp;";Intercompany#FCCS_Intercompany Top;Movement#CA_ENDBAL;Consolidation#FCCS_Entity Total;Custom1#"&amp;$E8&amp;";Custom2#Total Custom2;Custom3#Total Custom3;Custom4#Total Custom4")</f>
        <v>-26391384.589999996</v>
      </c>
      <c r="AF8" s="210">
        <f>[1]!HsGetValue("FCC","Scenario#Actual;Years#FY24;Period#Jun;View#FCCS_YTD;Entity#"&amp;$B8&amp;";Data Source#FCCS_Total Data Source;Account#"&amp;AF$3&amp;";Intercompany#FCCS_Intercompany Top;Movement#CA_ENDBAL;Consolidation#FCCS_Entity Total;Custom1#"&amp;$E8&amp;";Custom2#Total Custom2;Custom3#Total Custom3;Custom4#Total Custom4")</f>
        <v>0</v>
      </c>
      <c r="AG8" s="210">
        <f>[1]!HsGetValue("FCC","Scenario#Actual;Years#FY24;Period#Jun;View#FCCS_YTD;Entity#"&amp;$B8&amp;";Data Source#FCCS_Total Data Source;Account#"&amp;AG$3&amp;";Intercompany#FCCS_Intercompany Top;Movement#CA_ENDBAL;Consolidation#FCCS_Entity Total;Custom1#"&amp;$E8&amp;";Custom2#Total Custom2;Custom3#Total Custom3;Custom4#Total Custom4")</f>
        <v>0</v>
      </c>
      <c r="AH8" s="210">
        <f>[1]!HsGetValue("FCC","Scenario#Actual;Years#FY24;Period#Jun;View#FCCS_YTD;Entity#"&amp;$B8&amp;";Data Source#FCCS_Total Data Source;Account#"&amp;AH$3&amp;";Intercompany#FCCS_Intercompany Top;Movement#CA_ENDBAL;Consolidation#FCCS_Entity Total;Custom1#"&amp;$E8&amp;";Custom2#Total Custom2;Custom3#Total Custom3;Custom4#Total Custom4")</f>
        <v>-20653288.720000003</v>
      </c>
      <c r="AI8" s="210">
        <f>[1]!HsGetValue("FCC","Scenario#Actual;Years#FY24;Period#Jun;View#FCCS_YTD;Entity#"&amp;$B8&amp;";Data Source#FCCS_Total Data Source;Account#"&amp;AI$3&amp;";Intercompany#FCCS_Intercompany Top;Movement#CA_ENDBAL;Consolidation#FCCS_Entity Total;Custom1#"&amp;$E8&amp;";Custom2#Total Custom2;Custom3#Total Custom3;Custom4#Total Custom4")</f>
        <v>0</v>
      </c>
      <c r="AJ8" s="210">
        <f>[1]!HsGetValue("FCC","Scenario#Actual;Years#FY24;Period#Jun;View#FCCS_YTD;Entity#"&amp;$B8&amp;";Data Source#FCCS_Total Data Source;Account#"&amp;AJ$3&amp;";Intercompany#FCCS_Intercompany Top;Movement#CA_ENDBAL;Consolidation#FCCS_Entity Total;Custom1#"&amp;$E8&amp;";Custom2#Total Custom2;Custom3#Total Custom3;Custom4#Total Custom4")</f>
        <v>0</v>
      </c>
      <c r="AK8" s="210">
        <f>[1]!HsGetValue("FCC","Scenario#Actual;Years#FY24;Period#Jun;View#FCCS_YTD;Entity#"&amp;$B8&amp;";Data Source#FCCS_Total Data Source;Account#"&amp;AK$3&amp;";Intercompany#FCCS_Intercompany Top;Movement#CA_ENDBAL;Consolidation#FCCS_Entity Total;Custom1#"&amp;$E8&amp;";Custom2#Total Custom2;Custom3#Total Custom3;Custom4#Total Custom4")</f>
        <v>-19019608.68</v>
      </c>
      <c r="AL8" s="210">
        <f>[1]!HsGetValue("FCC","Scenario#Actual;Years#FY24;Period#Jun;View#FCCS_YTD;Entity#"&amp;$B8&amp;";Data Source#FCCS_Total Data Source;Account#"&amp;AL$3&amp;";Intercompany#FCCS_Intercompany Top;Movement#CA_ENDBAL;Consolidation#FCCS_Entity Total;Custom1#"&amp;$E8&amp;";Custom2#Total Custom2;Custom3#Total Custom3;Custom4#Total Custom4")</f>
        <v>0</v>
      </c>
      <c r="AM8" s="210">
        <f>[1]!HsGetValue("FCC","Scenario#Actual;Years#FY24;Period#Jun;View#FCCS_YTD;Entity#"&amp;$B8&amp;";Data Source#FCCS_Total Data Source;Account#"&amp;AM$3&amp;";Intercompany#FCCS_Intercompany Top;Movement#CA_ENDBAL;Consolidation#FCCS_Entity Total;Custom1#"&amp;$E8&amp;";Custom2#Total Custom2;Custom3#Total Custom3;Custom4#Total Custom4")</f>
        <v>0</v>
      </c>
      <c r="AN8" s="361"/>
      <c r="AO8" s="361"/>
      <c r="AP8" s="361"/>
      <c r="AQ8" s="361"/>
      <c r="AR8" s="361"/>
      <c r="AS8" s="329">
        <v>0</v>
      </c>
    </row>
    <row r="9" spans="1:51" x14ac:dyDescent="0.3">
      <c r="A9" s="328" t="s">
        <v>413</v>
      </c>
      <c r="B9" s="328" t="s">
        <v>425</v>
      </c>
      <c r="C9" s="75">
        <v>40600</v>
      </c>
      <c r="D9" s="75" t="s">
        <v>415</v>
      </c>
      <c r="E9" s="75" t="s">
        <v>416</v>
      </c>
      <c r="F9" s="328" t="s">
        <v>304</v>
      </c>
      <c r="G9" s="328" t="s">
        <v>426</v>
      </c>
      <c r="H9" s="604"/>
      <c r="I9" s="327">
        <f t="shared" si="2"/>
        <v>0</v>
      </c>
      <c r="J9" s="209">
        <f t="shared" si="4"/>
        <v>0</v>
      </c>
      <c r="K9" s="327">
        <f t="shared" si="3"/>
        <v>0</v>
      </c>
      <c r="L9" s="210">
        <f>[1]!HsGetValue("FCC","Scenario#Actual;Years#FY24;Period#Jun;View#FCCS_YTD;Entity#"&amp;$B9&amp;";Data Source#FCCS_Total Data Source;Account#"&amp;L$3&amp;";Intercompany#FCCS_Intercompany Top;Movement#CA_ENDBAL;Consolidation#FCCS_Entity Total;Custom1#"&amp;$E9&amp;";Custom2#Total Custom2;Custom3#Total Custom3;Custom4#Total Custom4")</f>
        <v>0</v>
      </c>
      <c r="M9" s="210">
        <f>[1]!HsGetValue("FCC","Scenario#Actual;Years#FY24;Period#Jun;View#FCCS_YTD;Entity#"&amp;$B9&amp;";Data Source#FCCS_Total Data Source;Account#"&amp;M$3&amp;";Intercompany#FCCS_Intercompany Top;Movement#CA_ENDBAL;Consolidation#FCCS_Entity Total;Custom1#"&amp;$E9&amp;";Custom2#Total Custom2;Custom3#Total Custom3;Custom4#Total Custom4")</f>
        <v>0</v>
      </c>
      <c r="N9" s="210">
        <f>[1]!HsGetValue("FCC","Scenario#Actual;Years#FY24;Period#Jun;View#FCCS_YTD;Entity#"&amp;$B9&amp;";Data Source#FCCS_Total Data Source;Account#"&amp;N$3&amp;";Intercompany#FCCS_Intercompany Top;Movement#CA_ENDBAL;Consolidation#FCCS_Entity Total;Custom1#"&amp;$E9&amp;";Custom2#Total Custom2;Custom3#Total Custom3;Custom4#Total Custom4")</f>
        <v>0</v>
      </c>
      <c r="O9" s="210">
        <f>[1]!HsGetValue("FCC","Scenario#Actual;Years#FY24;Period#Jun;View#FCCS_YTD;Entity#"&amp;$B9&amp;";Data Source#FCCS_Total Data Source;Account#"&amp;O$3&amp;";Intercompany#FCCS_Intercompany Top;Movement#CA_ENDBAL;Consolidation#FCCS_Entity Total;Custom1#"&amp;$E9&amp;";Custom2#Total Custom2;Custom3#Total Custom3;Custom4#Total Custom4")</f>
        <v>0</v>
      </c>
      <c r="P9" s="210">
        <f>[1]!HsGetValue("FCC","Scenario#Actual;Years#FY24;Period#Jun;View#FCCS_YTD;Entity#"&amp;$B9&amp;";Data Source#FCCS_Total Data Source;Account#"&amp;P$3&amp;";Intercompany#FCCS_Intercompany Top;Movement#CA_ENDBAL;Consolidation#FCCS_Entity Total;Custom1#"&amp;$E9&amp;";Custom2#Total Custom2;Custom3#Total Custom3;Custom4#Total Custom4")</f>
        <v>0</v>
      </c>
      <c r="Q9" s="210">
        <f>[1]!HsGetValue("FCC","Scenario#Actual;Years#FY24;Period#Jun;View#FCCS_YTD;Entity#"&amp;$B9&amp;";Data Source#FCCS_Total Data Source;Account#"&amp;Q$3&amp;";Intercompany#FCCS_Intercompany Top;Movement#CA_ENDBAL;Consolidation#FCCS_Entity Total;Custom1#"&amp;$E9&amp;";Custom2#Total Custom2;Custom3#Total Custom3;Custom4#Total Custom4")</f>
        <v>0</v>
      </c>
      <c r="R9" s="210">
        <f>[1]!HsGetValue("FCC","Scenario#Actual;Years#FY24;Period#Jun;View#FCCS_YTD;Entity#"&amp;$B9&amp;";Data Source#FCCS_Total Data Source;Account#"&amp;R$3&amp;";Intercompany#FCCS_Intercompany Top;Movement#CA_ENDBAL;Consolidation#FCCS_Entity Total;Custom1#"&amp;$E9&amp;";Custom2#Total Custom2;Custom3#Total Custom3;Custom4#Total Custom4")</f>
        <v>0</v>
      </c>
      <c r="S9" s="210">
        <f>[1]!HsGetValue("FCC","Scenario#Actual;Years#FY24;Period#Jun;View#FCCS_YTD;Entity#"&amp;$B9&amp;";Data Source#FCCS_Total Data Source;Account#"&amp;S$3&amp;";Intercompany#FCCS_Intercompany Top;Movement#CA_ENDBAL;Consolidation#FCCS_Entity Total;Custom1#"&amp;$E9&amp;";Custom2#Total Custom2;Custom3#Total Custom3;Custom4#Total Custom4")</f>
        <v>0</v>
      </c>
      <c r="T9" s="210">
        <f>[1]!HsGetValue("FCC","Scenario#Actual;Years#FY24;Period#Jun;View#FCCS_YTD;Entity#"&amp;$B9&amp;";Data Source#FCCS_Total Data Source;Account#"&amp;T$3&amp;";Intercompany#FCCS_Intercompany Top;Movement#CA_ENDBAL;Consolidation#FCCS_Entity Total;Custom1#"&amp;$E9&amp;";Custom2#Total Custom2;Custom3#Total Custom3;Custom4#Total Custom4")</f>
        <v>0</v>
      </c>
      <c r="U9" s="210">
        <f>[1]!HsGetValue("FCC","Scenario#Actual;Years#FY24;Period#Jun;View#FCCS_YTD;Entity#"&amp;$B9&amp;";Data Source#FCCS_Total Data Source;Account#"&amp;U$3&amp;";Intercompany#FCCS_Intercompany Top;Movement#CA_ENDBAL;Consolidation#FCCS_Entity Total;Custom1#"&amp;$E9&amp;";Custom2#Total Custom2;Custom3#Total Custom3;Custom4#Total Custom4")</f>
        <v>0</v>
      </c>
      <c r="V9" s="210">
        <f>[1]!HsGetValue("FCC","Scenario#Actual;Years#FY24;Period#Jun;View#FCCS_YTD;Entity#"&amp;$B9&amp;";Data Source#FCCS_Total Data Source;Account#"&amp;V$3&amp;";Intercompany#FCCS_Intercompany Top;Movement#CA_ENDBAL;Consolidation#FCCS_Entity Total;Custom1#"&amp;$E9&amp;";Custom2#Total Custom2;Custom3#Total Custom3;Custom4#Total Custom4")</f>
        <v>0</v>
      </c>
      <c r="W9" s="210">
        <f>[1]!HsGetValue("FCC","Scenario#Actual;Years#FY24;Period#Jun;View#FCCS_YTD;Entity#"&amp;$B9&amp;";Data Source#FCCS_Total Data Source;Account#"&amp;W$3&amp;";Intercompany#FCCS_Intercompany Top;Movement#CA_ENDBAL;Consolidation#FCCS_Entity Total;Custom1#"&amp;$E9&amp;";Custom2#Total Custom2;Custom3#Total Custom3;Custom4#Total Custom4")</f>
        <v>0</v>
      </c>
      <c r="X9" s="210">
        <f>[1]!HsGetValue("FCC","Scenario#Actual;Years#FY24;Period#Jun;View#FCCS_YTD;Entity#"&amp;$B9&amp;";Data Source#FCCS_Total Data Source;Account#"&amp;X$3&amp;";Intercompany#FCCS_Intercompany Top;Movement#CA_ENDBAL;Consolidation#FCCS_Entity Total;Custom1#"&amp;$E9&amp;";Custom2#Total Custom2;Custom3#Total Custom3;Custom4#Total Custom4")</f>
        <v>0</v>
      </c>
      <c r="Y9" s="210">
        <f>[1]!HsGetValue("FCC","Scenario#Actual;Years#FY24;Period#Jun;View#FCCS_YTD;Entity#"&amp;$B9&amp;";Data Source#FCCS_Total Data Source;Account#"&amp;Y$3&amp;";Intercompany#FCCS_Intercompany Top;Movement#CA_ENDBAL;Consolidation#FCCS_Entity Total;Custom1#Total custom1;Custom2#Total Custom2;Custom3#Total Custom3;Custom4#Total Custom4")</f>
        <v>0</v>
      </c>
      <c r="Z9" s="210">
        <f>[1]!HsGetValue("FCC","Scenario#Actual;Years#FY24;Period#Jun;View#FCCS_YTD;Entity#"&amp;$B9&amp;";Data Source#FCCS_Total Data Source;Account#"&amp;Z$3&amp;";Intercompany#FCCS_Intercompany Top;Movement#CA_ENDBAL;Consolidation#FCCS_Entity Total;Custom1#Total custom1;Custom2#Total Custom2;Custom3#Total Custom3;Custom4#Total Custom4")</f>
        <v>0</v>
      </c>
      <c r="AA9" s="210">
        <f>[1]!HsGetValue("FCC","Scenario#Actual;Years#FY24;Period#Jun;View#FCCS_YTD;Entity#"&amp;$B9&amp;";Data Source#FCCS_Total Data Source;Account#"&amp;AA$3&amp;";Intercompany#FCCS_Intercompany Top;Movement#CA_ENDBAL;Consolidation#FCCS_Entity Total;Custom1#Total custom1;Custom2#Total Custom2;Custom3#Total Custom3;Custom4#Total Custom4")</f>
        <v>0</v>
      </c>
      <c r="AB9" s="210">
        <f>[1]!HsGetValue("FCC","Scenario#Actual;Years#FY24;Period#Jun;View#FCCS_YTD;Entity#"&amp;$B9&amp;";Data Source#FCCS_Total Data Source;Account#"&amp;AB$3&amp;";Intercompany#FCCS_Intercompany Top;Movement#CA_ENDBAL;Consolidation#FCCS_Entity Total;Custom1#Total custom1;Custom2#Total Custom2;Custom3#Total Custom3;Custom4#Total Custom4")</f>
        <v>0</v>
      </c>
      <c r="AC9" s="210">
        <f>[1]!HsGetValue("FCC","Scenario#Actual;Years#FY24;Period#Jun;View#FCCS_YTD;Entity#"&amp;$B9&amp;";Data Source#FCCS_Total Data Source;Account#"&amp;AC$3&amp;";Intercompany#FCCS_Intercompany Top;Movement#CA_ENDBAL;Consolidation#FCCS_Entity Total;Custom1#Total custom1;Custom2#Total Custom2;Custom3#Total Custom3;Custom4#Total Custom4")</f>
        <v>0</v>
      </c>
      <c r="AD9" s="210">
        <f>[1]!HsGetValue("FCC","Scenario#Actual;Years#FY24;Period#Jun;View#FCCS_YTD;Entity#"&amp;$B9&amp;";Data Source#FCCS_Total Data Source;Account#"&amp;AD$3&amp;";Intercompany#FCCS_Intercompany Top;Movement#CA_ENDBAL;Consolidation#FCCS_Entity Total;Custom1#Total custom1;Custom2#Total Custom2;Custom3#Total Custom3;Custom4#Total Custom4")</f>
        <v>0</v>
      </c>
      <c r="AE9" s="210">
        <f>[1]!HsGetValue("FCC","Scenario#Actual;Years#FY24;Period#Jun;View#FCCS_YTD;Entity#"&amp;$B9&amp;";Data Source#FCCS_Total Data Source;Account#"&amp;AE$3&amp;";Intercompany#FCCS_Intercompany Top;Movement#CA_ENDBAL;Consolidation#FCCS_Entity Total;Custom1#"&amp;$E9&amp;";Custom2#Total Custom2;Custom3#Total Custom3;Custom4#Total Custom4")</f>
        <v>0</v>
      </c>
      <c r="AF9" s="210">
        <f>[1]!HsGetValue("FCC","Scenario#Actual;Years#FY24;Period#Jun;View#FCCS_YTD;Entity#"&amp;$B9&amp;";Data Source#FCCS_Total Data Source;Account#"&amp;AF$3&amp;";Intercompany#FCCS_Intercompany Top;Movement#CA_ENDBAL;Consolidation#FCCS_Entity Total;Custom1#"&amp;$E9&amp;";Custom2#Total Custom2;Custom3#Total Custom3;Custom4#Total Custom4")</f>
        <v>0</v>
      </c>
      <c r="AG9" s="210">
        <f>[1]!HsGetValue("FCC","Scenario#Actual;Years#FY24;Period#Jun;View#FCCS_YTD;Entity#"&amp;$B9&amp;";Data Source#FCCS_Total Data Source;Account#"&amp;AG$3&amp;";Intercompany#FCCS_Intercompany Top;Movement#CA_ENDBAL;Consolidation#FCCS_Entity Total;Custom1#"&amp;$E9&amp;";Custom2#Total Custom2;Custom3#Total Custom3;Custom4#Total Custom4")</f>
        <v>0</v>
      </c>
      <c r="AH9" s="210">
        <f>[1]!HsGetValue("FCC","Scenario#Actual;Years#FY24;Period#Jun;View#FCCS_YTD;Entity#"&amp;$B9&amp;";Data Source#FCCS_Total Data Source;Account#"&amp;AH$3&amp;";Intercompany#FCCS_Intercompany Top;Movement#CA_ENDBAL;Consolidation#FCCS_Entity Total;Custom1#"&amp;$E9&amp;";Custom2#Total Custom2;Custom3#Total Custom3;Custom4#Total Custom4")</f>
        <v>0</v>
      </c>
      <c r="AI9" s="210">
        <f>[1]!HsGetValue("FCC","Scenario#Actual;Years#FY24;Period#Jun;View#FCCS_YTD;Entity#"&amp;$B9&amp;";Data Source#FCCS_Total Data Source;Account#"&amp;AI$3&amp;";Intercompany#FCCS_Intercompany Top;Movement#CA_ENDBAL;Consolidation#FCCS_Entity Total;Custom1#"&amp;$E9&amp;";Custom2#Total Custom2;Custom3#Total Custom3;Custom4#Total Custom4")</f>
        <v>0</v>
      </c>
      <c r="AJ9" s="210">
        <f>[1]!HsGetValue("FCC","Scenario#Actual;Years#FY24;Period#Jun;View#FCCS_YTD;Entity#"&amp;$B9&amp;";Data Source#FCCS_Total Data Source;Account#"&amp;AJ$3&amp;";Intercompany#FCCS_Intercompany Top;Movement#CA_ENDBAL;Consolidation#FCCS_Entity Total;Custom1#"&amp;$E9&amp;";Custom2#Total Custom2;Custom3#Total Custom3;Custom4#Total Custom4")</f>
        <v>0</v>
      </c>
      <c r="AK9" s="210">
        <f>[1]!HsGetValue("FCC","Scenario#Actual;Years#FY24;Period#Jun;View#FCCS_YTD;Entity#"&amp;$B9&amp;";Data Source#FCCS_Total Data Source;Account#"&amp;AK$3&amp;";Intercompany#FCCS_Intercompany Top;Movement#CA_ENDBAL;Consolidation#FCCS_Entity Total;Custom1#"&amp;$E9&amp;";Custom2#Total Custom2;Custom3#Total Custom3;Custom4#Total Custom4")</f>
        <v>0</v>
      </c>
      <c r="AL9" s="210">
        <f>[1]!HsGetValue("FCC","Scenario#Actual;Years#FY24;Period#Jun;View#FCCS_YTD;Entity#"&amp;$B9&amp;";Data Source#FCCS_Total Data Source;Account#"&amp;AL$3&amp;";Intercompany#FCCS_Intercompany Top;Movement#CA_ENDBAL;Consolidation#FCCS_Entity Total;Custom1#"&amp;$E9&amp;";Custom2#Total Custom2;Custom3#Total Custom3;Custom4#Total Custom4")</f>
        <v>0</v>
      </c>
      <c r="AM9" s="210">
        <f>[1]!HsGetValue("FCC","Scenario#Actual;Years#FY24;Period#Jun;View#FCCS_YTD;Entity#"&amp;$B9&amp;";Data Source#FCCS_Total Data Source;Account#"&amp;AM$3&amp;";Intercompany#FCCS_Intercompany Top;Movement#CA_ENDBAL;Consolidation#FCCS_Entity Total;Custom1#"&amp;$E9&amp;";Custom2#Total Custom2;Custom3#Total Custom3;Custom4#Total Custom4")</f>
        <v>0</v>
      </c>
      <c r="AN9" s="210">
        <f>[1]!HsGetValue("FCC","Scenario#Actual;Years#FY24;Period#Jun;View#FCCS_YTD;Entity#"&amp;$B9&amp;";Data Source#FCCS_Total Data Source;Account#"&amp;AN$3&amp;";Intercompany#FCCS_Intercompany Top;Movement#CA_ENDBAL;Consolidation#FCCS_Entity Total;Custom1#Total custom1;Custom2#Total Custom2;Custom3#Total Custom3;Custom4#Total Custom4")</f>
        <v>0</v>
      </c>
      <c r="AO9" s="210">
        <f>[1]!HsGetValue("FCC","Scenario#Actual;Years#FY24;Period#Jun;View#FCCS_YTD;Entity#"&amp;$B9&amp;";Data Source#FCCS_Total Data Source;Account#"&amp;AO$3&amp;";Intercompany#FCCS_Intercompany Top;Movement#CA_ENDBAL;Consolidation#FCCS_Entity Total;Custom1#Total custom1;Custom2#Total Custom2;Custom3#Total Custom3;Custom4#Total Custom4")</f>
        <v>0</v>
      </c>
      <c r="AP9" s="210">
        <f>[1]!HsGetValue("FCC","Scenario#Actual;Years#FY24;Period#Jun;View#FCCS_YTD;Entity#"&amp;$B9&amp;";Data Source#FCCS_Total Data Source;Account#"&amp;AP$3&amp;";Intercompany#FCCS_Intercompany Top;Movement#CA_ENDBAL;Consolidation#FCCS_Entity Total;Custom1#Total custom1;Custom2#Total Custom2;Custom3#Total Custom3;Custom4#Total Custom4")</f>
        <v>0</v>
      </c>
      <c r="AQ9" s="210">
        <f>[1]!HsGetValue("FCC","Scenario#Actual;Years#FY24;Period#Jun;View#FCCS_YTD;Entity#"&amp;$B9&amp;";Data Source#FCCS_Total Data Source;Account#"&amp;AQ$3&amp;";Intercompany#FCCS_Intercompany Top;Movement#CA_ENDBAL;Consolidation#FCCS_Entity Total;Custom1#Total custom1;Custom2#Total Custom2;Custom3#Total Custom3;Custom4#Total Custom4")</f>
        <v>0</v>
      </c>
      <c r="AR9" s="210">
        <f>[1]!HsGetValue("FCC","Scenario#Actual;Years#FY24;Period#Jun;View#FCCS_YTD;Entity#"&amp;$B9&amp;";Data Source#FCCS_Total Data Source;Account#"&amp;AR$3&amp;";Intercompany#FCCS_Intercompany Top;Movement#CA_ENDBAL;Consolidation#FCCS_Entity Total;Custom1#Total custom1;Custom2#Total Custom2;Custom3#Total Custom3;Custom4#Total Custom4")</f>
        <v>0</v>
      </c>
      <c r="AS9" s="210">
        <f>[1]!HsGetValue("FCC","Scenario#Actual;Years#FY24;Period#Jun;View#FCCS_YTD;Entity#"&amp;$B9&amp;";Data Source#FCCS_Total Data Source;Account#"&amp;AS$3&amp;";Intercompany#FCCS_Intercompany Top;Movement#CA_ENDBAL;Consolidation#FCCS_Entity Total;Custom1#"&amp;$E9&amp;";Custom2#Total Custom2;Custom3#Total Custom3;Custom4#Total Custom4")</f>
        <v>0</v>
      </c>
    </row>
    <row r="10" spans="1:51" x14ac:dyDescent="0.3">
      <c r="A10" s="328" t="s">
        <v>413</v>
      </c>
      <c r="B10" s="328" t="s">
        <v>425</v>
      </c>
      <c r="C10" s="75">
        <v>40600</v>
      </c>
      <c r="D10" s="75" t="s">
        <v>415</v>
      </c>
      <c r="E10" s="75" t="s">
        <v>419</v>
      </c>
      <c r="F10" s="328" t="s">
        <v>304</v>
      </c>
      <c r="G10" s="207" t="s">
        <v>427</v>
      </c>
      <c r="H10" s="598"/>
      <c r="I10" s="327">
        <f t="shared" si="2"/>
        <v>2499909.9700000007</v>
      </c>
      <c r="J10" s="209">
        <f t="shared" si="4"/>
        <v>0</v>
      </c>
      <c r="K10" s="327">
        <f t="shared" si="3"/>
        <v>2499909.9700000007</v>
      </c>
      <c r="L10" s="210">
        <f>[1]!HsGetValue("FCC","Scenario#Actual;Years#FY24;Period#Jun;View#FCCS_YTD;Entity#"&amp;$B10&amp;";Data Source#FCCS_Total Data Source;Account#"&amp;L$3&amp;";Intercompany#FCCS_Intercompany Top;Movement#CA_ENDBAL;Consolidation#FCCS_Entity Total;Custom1#"&amp;$E10&amp;";Custom2#Total Custom2;Custom3#Total Custom3;Custom4#Total Custom4")</f>
        <v>0</v>
      </c>
      <c r="M10" s="210">
        <f>[1]!HsGetValue("FCC","Scenario#Actual;Years#FY24;Period#Jun;View#FCCS_YTD;Entity#"&amp;$B10&amp;";Data Source#FCCS_Total Data Source;Account#"&amp;M$3&amp;";Intercompany#FCCS_Intercompany Top;Movement#CA_ENDBAL;Consolidation#FCCS_Entity Total;Custom1#"&amp;$E10&amp;";Custom2#Total Custom2;Custom3#Total Custom3;Custom4#Total Custom4")</f>
        <v>0</v>
      </c>
      <c r="N10" s="210">
        <f>[1]!HsGetValue("FCC","Scenario#Actual;Years#FY24;Period#Jun;View#FCCS_YTD;Entity#"&amp;$B10&amp;";Data Source#FCCS_Total Data Source;Account#"&amp;N$3&amp;";Intercompany#FCCS_Intercompany Top;Movement#CA_ENDBAL;Consolidation#FCCS_Entity Total;Custom1#"&amp;$E10&amp;";Custom2#Total Custom2;Custom3#Total Custom3;Custom4#Total Custom4")</f>
        <v>0</v>
      </c>
      <c r="O10" s="210">
        <f>[1]!HsGetValue("FCC","Scenario#Actual;Years#FY24;Period#Jun;View#FCCS_YTD;Entity#"&amp;$B10&amp;";Data Source#FCCS_Total Data Source;Account#"&amp;O$3&amp;";Intercompany#FCCS_Intercompany Top;Movement#CA_ENDBAL;Consolidation#FCCS_Entity Total;Custom1#"&amp;$E10&amp;";Custom2#Total Custom2;Custom3#Total Custom3;Custom4#Total Custom4")</f>
        <v>0</v>
      </c>
      <c r="P10" s="210">
        <f>[1]!HsGetValue("FCC","Scenario#Actual;Years#FY24;Period#Jun;View#FCCS_YTD;Entity#"&amp;$B10&amp;";Data Source#FCCS_Total Data Source;Account#"&amp;P$3&amp;";Intercompany#FCCS_Intercompany Top;Movement#CA_ENDBAL;Consolidation#FCCS_Entity Total;Custom1#"&amp;$E10&amp;";Custom2#Total Custom2;Custom3#Total Custom3;Custom4#Total Custom4")</f>
        <v>1501050.3900000001</v>
      </c>
      <c r="Q10" s="210">
        <f>[1]!HsGetValue("FCC","Scenario#Actual;Years#FY24;Period#Jun;View#FCCS_YTD;Entity#"&amp;$B10&amp;";Data Source#FCCS_Total Data Source;Account#"&amp;Q$3&amp;";Intercompany#FCCS_Intercompany Top;Movement#CA_ENDBAL;Consolidation#FCCS_Entity Total;Custom1#"&amp;$E10&amp;";Custom2#Total Custom2;Custom3#Total Custom3;Custom4#Total Custom4")</f>
        <v>0</v>
      </c>
      <c r="R10" s="210">
        <f>[1]!HsGetValue("FCC","Scenario#Actual;Years#FY24;Period#Jun;View#FCCS_YTD;Entity#"&amp;$B10&amp;";Data Source#FCCS_Total Data Source;Account#"&amp;R$3&amp;";Intercompany#FCCS_Intercompany Top;Movement#CA_ENDBAL;Consolidation#FCCS_Entity Total;Custom1#"&amp;$E10&amp;";Custom2#Total Custom2;Custom3#Total Custom3;Custom4#Total Custom4")</f>
        <v>0</v>
      </c>
      <c r="S10" s="210">
        <f>[1]!HsGetValue("FCC","Scenario#Actual;Years#FY24;Period#Jun;View#FCCS_YTD;Entity#"&amp;$B10&amp;";Data Source#FCCS_Total Data Source;Account#"&amp;S$3&amp;";Intercompany#FCCS_Intercompany Top;Movement#CA_ENDBAL;Consolidation#FCCS_Entity Total;Custom1#"&amp;$E10&amp;";Custom2#Total Custom2;Custom3#Total Custom3;Custom4#Total Custom4")</f>
        <v>0</v>
      </c>
      <c r="T10" s="210">
        <f>[1]!HsGetValue("FCC","Scenario#Actual;Years#FY24;Period#Jun;View#FCCS_YTD;Entity#"&amp;$B10&amp;";Data Source#FCCS_Total Data Source;Account#"&amp;T$3&amp;";Intercompany#FCCS_Intercompany Top;Movement#CA_ENDBAL;Consolidation#FCCS_Entity Total;Custom1#"&amp;$E10&amp;";Custom2#Total Custom2;Custom3#Total Custom3;Custom4#Total Custom4")</f>
        <v>2843268.4600000004</v>
      </c>
      <c r="U10" s="210">
        <f>[1]!HsGetValue("FCC","Scenario#Actual;Years#FY24;Period#Jun;View#FCCS_YTD;Entity#"&amp;$B10&amp;";Data Source#FCCS_Total Data Source;Account#"&amp;U$3&amp;";Intercompany#FCCS_Intercompany Top;Movement#CA_ENDBAL;Consolidation#FCCS_Entity Total;Custom1#"&amp;$E10&amp;";Custom2#Total Custom2;Custom3#Total Custom3;Custom4#Total Custom4")</f>
        <v>0</v>
      </c>
      <c r="V10" s="210">
        <f>[1]!HsGetValue("FCC","Scenario#Actual;Years#FY24;Period#Jun;View#FCCS_YTD;Entity#"&amp;$B10&amp;";Data Source#FCCS_Total Data Source;Account#"&amp;V$3&amp;";Intercompany#FCCS_Intercompany Top;Movement#CA_ENDBAL;Consolidation#FCCS_Entity Total;Custom1#"&amp;$E10&amp;";Custom2#Total Custom2;Custom3#Total Custom3;Custom4#Total Custom4")</f>
        <v>0</v>
      </c>
      <c r="W10" s="210">
        <f>[1]!HsGetValue("FCC","Scenario#Actual;Years#FY24;Period#Jun;View#FCCS_YTD;Entity#"&amp;$B10&amp;";Data Source#FCCS_Total Data Source;Account#"&amp;W$3&amp;";Intercompany#FCCS_Intercompany Top;Movement#CA_ENDBAL;Consolidation#FCCS_Entity Total;Custom1#"&amp;$E10&amp;";Custom2#Total Custom2;Custom3#Total Custom3;Custom4#Total Custom4")</f>
        <v>0</v>
      </c>
      <c r="X10" s="210">
        <f>[1]!HsGetValue("FCC","Scenario#Actual;Years#FY24;Period#Jun;View#FCCS_YTD;Entity#"&amp;$B10&amp;";Data Source#FCCS_Total Data Source;Account#"&amp;X$3&amp;";Intercompany#FCCS_Intercompany Top;Movement#CA_ENDBAL;Consolidation#FCCS_Entity Total;Custom1#"&amp;$E10&amp;";Custom2#Total Custom2;Custom3#Total Custom3;Custom4#Total Custom4")</f>
        <v>0</v>
      </c>
      <c r="Y10" s="361"/>
      <c r="Z10" s="361"/>
      <c r="AA10" s="361"/>
      <c r="AB10" s="361"/>
      <c r="AC10" s="361"/>
      <c r="AD10" s="361"/>
      <c r="AE10" s="210">
        <f>[1]!HsGetValue("FCC","Scenario#Actual;Years#FY24;Period#Jun;View#FCCS_YTD;Entity#"&amp;$B10&amp;";Data Source#FCCS_Total Data Source;Account#"&amp;AE$3&amp;";Intercompany#FCCS_Intercompany Top;Movement#CA_ENDBAL;Consolidation#FCCS_Entity Total;Custom1#"&amp;$E10&amp;";Custom2#Total Custom2;Custom3#Total Custom3;Custom4#Total Custom4")</f>
        <v>0</v>
      </c>
      <c r="AF10" s="210">
        <f>[1]!HsGetValue("FCC","Scenario#Actual;Years#FY24;Period#Jun;View#FCCS_YTD;Entity#"&amp;$B10&amp;";Data Source#FCCS_Total Data Source;Account#"&amp;AF$3&amp;";Intercompany#FCCS_Intercompany Top;Movement#CA_ENDBAL;Consolidation#FCCS_Entity Total;Custom1#"&amp;$E10&amp;";Custom2#Total Custom2;Custom3#Total Custom3;Custom4#Total Custom4")</f>
        <v>0</v>
      </c>
      <c r="AG10" s="210">
        <f>[1]!HsGetValue("FCC","Scenario#Actual;Years#FY24;Period#Jun;View#FCCS_YTD;Entity#"&amp;$B10&amp;";Data Source#FCCS_Total Data Source;Account#"&amp;AG$3&amp;";Intercompany#FCCS_Intercompany Top;Movement#CA_ENDBAL;Consolidation#FCCS_Entity Total;Custom1#"&amp;$E10&amp;";Custom2#Total Custom2;Custom3#Total Custom3;Custom4#Total Custom4")</f>
        <v>0</v>
      </c>
      <c r="AH10" s="210">
        <f>[1]!HsGetValue("FCC","Scenario#Actual;Years#FY24;Period#Jun;View#FCCS_YTD;Entity#"&amp;$B10&amp;";Data Source#FCCS_Total Data Source;Account#"&amp;AH$3&amp;";Intercompany#FCCS_Intercompany Top;Movement#CA_ENDBAL;Consolidation#FCCS_Entity Total;Custom1#"&amp;$E10&amp;";Custom2#Total Custom2;Custom3#Total Custom3;Custom4#Total Custom4")</f>
        <v>-1283809.28</v>
      </c>
      <c r="AI10" s="210">
        <f>[1]!HsGetValue("FCC","Scenario#Actual;Years#FY24;Period#Jun;View#FCCS_YTD;Entity#"&amp;$B10&amp;";Data Source#FCCS_Total Data Source;Account#"&amp;AI$3&amp;";Intercompany#FCCS_Intercompany Top;Movement#CA_ENDBAL;Consolidation#FCCS_Entity Total;Custom1#"&amp;$E10&amp;";Custom2#Total Custom2;Custom3#Total Custom3;Custom4#Total Custom4")</f>
        <v>0</v>
      </c>
      <c r="AJ10" s="210">
        <f>[1]!HsGetValue("FCC","Scenario#Actual;Years#FY24;Period#Jun;View#FCCS_YTD;Entity#"&amp;$B10&amp;";Data Source#FCCS_Total Data Source;Account#"&amp;AJ$3&amp;";Intercompany#FCCS_Intercompany Top;Movement#CA_ENDBAL;Consolidation#FCCS_Entity Total;Custom1#"&amp;$E10&amp;";Custom2#Total Custom2;Custom3#Total Custom3;Custom4#Total Custom4")</f>
        <v>0</v>
      </c>
      <c r="AK10" s="210">
        <f>[1]!HsGetValue("FCC","Scenario#Actual;Years#FY24;Period#Jun;View#FCCS_YTD;Entity#"&amp;$B10&amp;";Data Source#FCCS_Total Data Source;Account#"&amp;AK$3&amp;";Intercompany#FCCS_Intercompany Top;Movement#CA_ENDBAL;Consolidation#FCCS_Entity Total;Custom1#"&amp;$E10&amp;";Custom2#Total Custom2;Custom3#Total Custom3;Custom4#Total Custom4")</f>
        <v>-560599.6</v>
      </c>
      <c r="AL10" s="210">
        <f>[1]!HsGetValue("FCC","Scenario#Actual;Years#FY24;Period#Jun;View#FCCS_YTD;Entity#"&amp;$B10&amp;";Data Source#FCCS_Total Data Source;Account#"&amp;AL$3&amp;";Intercompany#FCCS_Intercompany Top;Movement#CA_ENDBAL;Consolidation#FCCS_Entity Total;Custom1#"&amp;$E10&amp;";Custom2#Total Custom2;Custom3#Total Custom3;Custom4#Total Custom4")</f>
        <v>0</v>
      </c>
      <c r="AM10" s="210">
        <f>[1]!HsGetValue("FCC","Scenario#Actual;Years#FY24;Period#Jun;View#FCCS_YTD;Entity#"&amp;$B10&amp;";Data Source#FCCS_Total Data Source;Account#"&amp;AM$3&amp;";Intercompany#FCCS_Intercompany Top;Movement#CA_ENDBAL;Consolidation#FCCS_Entity Total;Custom1#"&amp;$E10&amp;";Custom2#Total Custom2;Custom3#Total Custom3;Custom4#Total Custom4")</f>
        <v>0</v>
      </c>
      <c r="AN10" s="361"/>
      <c r="AO10" s="361"/>
      <c r="AP10" s="361"/>
      <c r="AQ10" s="361"/>
      <c r="AR10" s="361"/>
      <c r="AS10" s="329">
        <v>0</v>
      </c>
    </row>
    <row r="11" spans="1:51" x14ac:dyDescent="0.3">
      <c r="A11" s="207" t="s">
        <v>413</v>
      </c>
      <c r="B11" s="207" t="s">
        <v>428</v>
      </c>
      <c r="C11" s="208">
        <v>40700</v>
      </c>
      <c r="D11" s="208" t="s">
        <v>415</v>
      </c>
      <c r="E11" s="208" t="s">
        <v>416</v>
      </c>
      <c r="F11" s="207" t="s">
        <v>305</v>
      </c>
      <c r="G11" s="207" t="s">
        <v>429</v>
      </c>
      <c r="H11" s="603"/>
      <c r="I11" s="209">
        <f t="shared" ref="I11:I72" si="5">SUM(J11:K11)</f>
        <v>0</v>
      </c>
      <c r="J11" s="209">
        <f t="shared" si="4"/>
        <v>0</v>
      </c>
      <c r="K11" s="209">
        <f t="shared" si="3"/>
        <v>0</v>
      </c>
      <c r="L11" s="210">
        <f>[1]!HsGetValue("FCC","Scenario#Actual;Years#FY24;Period#Jun;View#FCCS_YTD;Entity#"&amp;$B11&amp;";Data Source#FCCS_Total Data Source;Account#"&amp;L$3&amp;";Intercompany#FCCS_Intercompany Top;Movement#CA_ENDBAL;Consolidation#FCCS_Entity Total;Custom1#"&amp;$E11&amp;";Custom2#Total Custom2;Custom3#Total Custom3;Custom4#Total Custom4")</f>
        <v>0</v>
      </c>
      <c r="M11" s="210">
        <f>[1]!HsGetValue("FCC","Scenario#Actual;Years#FY24;Period#Jun;View#FCCS_YTD;Entity#"&amp;$B11&amp;";Data Source#FCCS_Total Data Source;Account#"&amp;M$3&amp;";Intercompany#FCCS_Intercompany Top;Movement#CA_ENDBAL;Consolidation#FCCS_Entity Total;Custom1#"&amp;$E11&amp;";Custom2#Total Custom2;Custom3#Total Custom3;Custom4#Total Custom4")</f>
        <v>0</v>
      </c>
      <c r="N11" s="210">
        <f>[1]!HsGetValue("FCC","Scenario#Actual;Years#FY24;Period#Jun;View#FCCS_YTD;Entity#"&amp;$B11&amp;";Data Source#FCCS_Total Data Source;Account#"&amp;N$3&amp;";Intercompany#FCCS_Intercompany Top;Movement#CA_ENDBAL;Consolidation#FCCS_Entity Total;Custom1#"&amp;$E11&amp;";Custom2#Total Custom2;Custom3#Total Custom3;Custom4#Total Custom4")</f>
        <v>0</v>
      </c>
      <c r="O11" s="210">
        <f>[1]!HsGetValue("FCC","Scenario#Actual;Years#FY24;Period#Jun;View#FCCS_YTD;Entity#"&amp;$B11&amp;";Data Source#FCCS_Total Data Source;Account#"&amp;O$3&amp;";Intercompany#FCCS_Intercompany Top;Movement#CA_ENDBAL;Consolidation#FCCS_Entity Total;Custom1#"&amp;$E11&amp;";Custom2#Total Custom2;Custom3#Total Custom3;Custom4#Total Custom4")</f>
        <v>0</v>
      </c>
      <c r="P11" s="210">
        <f>[1]!HsGetValue("FCC","Scenario#Actual;Years#FY24;Period#Jun;View#FCCS_YTD;Entity#"&amp;$B11&amp;";Data Source#FCCS_Total Data Source;Account#"&amp;P$3&amp;";Intercompany#FCCS_Intercompany Top;Movement#CA_ENDBAL;Consolidation#FCCS_Entity Total;Custom1#"&amp;$E11&amp;";Custom2#Total Custom2;Custom3#Total Custom3;Custom4#Total Custom4")</f>
        <v>0</v>
      </c>
      <c r="Q11" s="210">
        <f>[1]!HsGetValue("FCC","Scenario#Actual;Years#FY24;Period#Jun;View#FCCS_YTD;Entity#"&amp;$B11&amp;";Data Source#FCCS_Total Data Source;Account#"&amp;Q$3&amp;";Intercompany#FCCS_Intercompany Top;Movement#CA_ENDBAL;Consolidation#FCCS_Entity Total;Custom1#"&amp;$E11&amp;";Custom2#Total Custom2;Custom3#Total Custom3;Custom4#Total Custom4")</f>
        <v>0</v>
      </c>
      <c r="R11" s="210">
        <f>[1]!HsGetValue("FCC","Scenario#Actual;Years#FY24;Period#Jun;View#FCCS_YTD;Entity#"&amp;$B11&amp;";Data Source#FCCS_Total Data Source;Account#"&amp;R$3&amp;";Intercompany#FCCS_Intercompany Top;Movement#CA_ENDBAL;Consolidation#FCCS_Entity Total;Custom1#"&amp;$E11&amp;";Custom2#Total Custom2;Custom3#Total Custom3;Custom4#Total Custom4")</f>
        <v>0</v>
      </c>
      <c r="S11" s="210">
        <f>[1]!HsGetValue("FCC","Scenario#Actual;Years#FY24;Period#Jun;View#FCCS_YTD;Entity#"&amp;$B11&amp;";Data Source#FCCS_Total Data Source;Account#"&amp;S$3&amp;";Intercompany#FCCS_Intercompany Top;Movement#CA_ENDBAL;Consolidation#FCCS_Entity Total;Custom1#"&amp;$E11&amp;";Custom2#Total Custom2;Custom3#Total Custom3;Custom4#Total Custom4")</f>
        <v>0</v>
      </c>
      <c r="T11" s="210">
        <f>[1]!HsGetValue("FCC","Scenario#Actual;Years#FY24;Period#Jun;View#FCCS_YTD;Entity#"&amp;$B11&amp;";Data Source#FCCS_Total Data Source;Account#"&amp;T$3&amp;";Intercompany#FCCS_Intercompany Top;Movement#CA_ENDBAL;Consolidation#FCCS_Entity Total;Custom1#"&amp;$E11&amp;";Custom2#Total Custom2;Custom3#Total Custom3;Custom4#Total Custom4")</f>
        <v>0</v>
      </c>
      <c r="U11" s="210">
        <f>[1]!HsGetValue("FCC","Scenario#Actual;Years#FY24;Period#Jun;View#FCCS_YTD;Entity#"&amp;$B11&amp;";Data Source#FCCS_Total Data Source;Account#"&amp;U$3&amp;";Intercompany#FCCS_Intercompany Top;Movement#CA_ENDBAL;Consolidation#FCCS_Entity Total;Custom1#"&amp;$E11&amp;";Custom2#Total Custom2;Custom3#Total Custom3;Custom4#Total Custom4")</f>
        <v>0</v>
      </c>
      <c r="V11" s="210">
        <f>[1]!HsGetValue("FCC","Scenario#Actual;Years#FY24;Period#Jun;View#FCCS_YTD;Entity#"&amp;$B11&amp;";Data Source#FCCS_Total Data Source;Account#"&amp;V$3&amp;";Intercompany#FCCS_Intercompany Top;Movement#CA_ENDBAL;Consolidation#FCCS_Entity Total;Custom1#"&amp;$E11&amp;";Custom2#Total Custom2;Custom3#Total Custom3;Custom4#Total Custom4")</f>
        <v>0</v>
      </c>
      <c r="W11" s="210">
        <f>[1]!HsGetValue("FCC","Scenario#Actual;Years#FY24;Period#Jun;View#FCCS_YTD;Entity#"&amp;$B11&amp;";Data Source#FCCS_Total Data Source;Account#"&amp;W$3&amp;";Intercompany#FCCS_Intercompany Top;Movement#CA_ENDBAL;Consolidation#FCCS_Entity Total;Custom1#"&amp;$E11&amp;";Custom2#Total Custom2;Custom3#Total Custom3;Custom4#Total Custom4")</f>
        <v>0</v>
      </c>
      <c r="X11" s="210">
        <f>[1]!HsGetValue("FCC","Scenario#Actual;Years#FY24;Period#Jun;View#FCCS_YTD;Entity#"&amp;$B11&amp;";Data Source#FCCS_Total Data Source;Account#"&amp;X$3&amp;";Intercompany#FCCS_Intercompany Top;Movement#CA_ENDBAL;Consolidation#FCCS_Entity Total;Custom1#"&amp;$E11&amp;";Custom2#Total Custom2;Custom3#Total Custom3;Custom4#Total Custom4")</f>
        <v>0</v>
      </c>
      <c r="Y11" s="210">
        <f>[1]!HsGetValue("FCC","Scenario#Actual;Years#FY24;Period#Jun;View#FCCS_YTD;Entity#"&amp;$B11&amp;";Data Source#FCCS_Total Data Source;Account#"&amp;Y$3&amp;";Intercompany#FCCS_Intercompany Top;Movement#CA_ENDBAL;Consolidation#FCCS_Entity Total;Custom1#Total custom1;Custom2#Total Custom2;Custom3#Total Custom3;Custom4#Total Custom4")</f>
        <v>0</v>
      </c>
      <c r="Z11" s="210">
        <f>[1]!HsGetValue("FCC","Scenario#Actual;Years#FY24;Period#Jun;View#FCCS_YTD;Entity#"&amp;$B11&amp;";Data Source#FCCS_Total Data Source;Account#"&amp;Z$3&amp;";Intercompany#FCCS_Intercompany Top;Movement#CA_ENDBAL;Consolidation#FCCS_Entity Total;Custom1#Total custom1;Custom2#Total Custom2;Custom3#Total Custom3;Custom4#Total Custom4")</f>
        <v>0</v>
      </c>
      <c r="AA11" s="210">
        <f>[1]!HsGetValue("FCC","Scenario#Actual;Years#FY24;Period#Jun;View#FCCS_YTD;Entity#"&amp;$B11&amp;";Data Source#FCCS_Total Data Source;Account#"&amp;AA$3&amp;";Intercompany#FCCS_Intercompany Top;Movement#CA_ENDBAL;Consolidation#FCCS_Entity Total;Custom1#Total custom1;Custom2#Total Custom2;Custom3#Total Custom3;Custom4#Total Custom4")</f>
        <v>0</v>
      </c>
      <c r="AB11" s="210">
        <f>[1]!HsGetValue("FCC","Scenario#Actual;Years#FY24;Period#Jun;View#FCCS_YTD;Entity#"&amp;$B11&amp;";Data Source#FCCS_Total Data Source;Account#"&amp;AB$3&amp;";Intercompany#FCCS_Intercompany Top;Movement#CA_ENDBAL;Consolidation#FCCS_Entity Total;Custom1#Total custom1;Custom2#Total Custom2;Custom3#Total Custom3;Custom4#Total Custom4")</f>
        <v>0</v>
      </c>
      <c r="AC11" s="210">
        <f>[1]!HsGetValue("FCC","Scenario#Actual;Years#FY24;Period#Jun;View#FCCS_YTD;Entity#"&amp;$B11&amp;";Data Source#FCCS_Total Data Source;Account#"&amp;AC$3&amp;";Intercompany#FCCS_Intercompany Top;Movement#CA_ENDBAL;Consolidation#FCCS_Entity Total;Custom1#Total custom1;Custom2#Total Custom2;Custom3#Total Custom3;Custom4#Total Custom4")</f>
        <v>0</v>
      </c>
      <c r="AD11" s="210">
        <f>[1]!HsGetValue("FCC","Scenario#Actual;Years#FY24;Period#Jun;View#FCCS_YTD;Entity#"&amp;$B11&amp;";Data Source#FCCS_Total Data Source;Account#"&amp;AD$3&amp;";Intercompany#FCCS_Intercompany Top;Movement#CA_ENDBAL;Consolidation#FCCS_Entity Total;Custom1#Total custom1;Custom2#Total Custom2;Custom3#Total Custom3;Custom4#Total Custom4")</f>
        <v>0</v>
      </c>
      <c r="AE11" s="210">
        <f>[1]!HsGetValue("FCC","Scenario#Actual;Years#FY24;Period#Jun;View#FCCS_YTD;Entity#"&amp;$B11&amp;";Data Source#FCCS_Total Data Source;Account#"&amp;AE$3&amp;";Intercompany#FCCS_Intercompany Top;Movement#CA_ENDBAL;Consolidation#FCCS_Entity Total;Custom1#"&amp;$E11&amp;";Custom2#Total Custom2;Custom3#Total Custom3;Custom4#Total Custom4")</f>
        <v>0</v>
      </c>
      <c r="AF11" s="210">
        <f>[1]!HsGetValue("FCC","Scenario#Actual;Years#FY24;Period#Jun;View#FCCS_YTD;Entity#"&amp;$B11&amp;";Data Source#FCCS_Total Data Source;Account#"&amp;AF$3&amp;";Intercompany#FCCS_Intercompany Top;Movement#CA_ENDBAL;Consolidation#FCCS_Entity Total;Custom1#"&amp;$E11&amp;";Custom2#Total Custom2;Custom3#Total Custom3;Custom4#Total Custom4")</f>
        <v>0</v>
      </c>
      <c r="AG11" s="210">
        <f>[1]!HsGetValue("FCC","Scenario#Actual;Years#FY24;Period#Jun;View#FCCS_YTD;Entity#"&amp;$B11&amp;";Data Source#FCCS_Total Data Source;Account#"&amp;AG$3&amp;";Intercompany#FCCS_Intercompany Top;Movement#CA_ENDBAL;Consolidation#FCCS_Entity Total;Custom1#"&amp;$E11&amp;";Custom2#Total Custom2;Custom3#Total Custom3;Custom4#Total Custom4")</f>
        <v>0</v>
      </c>
      <c r="AH11" s="210">
        <f>[1]!HsGetValue("FCC","Scenario#Actual;Years#FY24;Period#Jun;View#FCCS_YTD;Entity#"&amp;$B11&amp;";Data Source#FCCS_Total Data Source;Account#"&amp;AH$3&amp;";Intercompany#FCCS_Intercompany Top;Movement#CA_ENDBAL;Consolidation#FCCS_Entity Total;Custom1#"&amp;$E11&amp;";Custom2#Total Custom2;Custom3#Total Custom3;Custom4#Total Custom4")</f>
        <v>0</v>
      </c>
      <c r="AI11" s="210">
        <f>[1]!HsGetValue("FCC","Scenario#Actual;Years#FY24;Period#Jun;View#FCCS_YTD;Entity#"&amp;$B11&amp;";Data Source#FCCS_Total Data Source;Account#"&amp;AI$3&amp;";Intercompany#FCCS_Intercompany Top;Movement#CA_ENDBAL;Consolidation#FCCS_Entity Total;Custom1#"&amp;$E11&amp;";Custom2#Total Custom2;Custom3#Total Custom3;Custom4#Total Custom4")</f>
        <v>0</v>
      </c>
      <c r="AJ11" s="210">
        <f>[1]!HsGetValue("FCC","Scenario#Actual;Years#FY24;Period#Jun;View#FCCS_YTD;Entity#"&amp;$B11&amp;";Data Source#FCCS_Total Data Source;Account#"&amp;AJ$3&amp;";Intercompany#FCCS_Intercompany Top;Movement#CA_ENDBAL;Consolidation#FCCS_Entity Total;Custom1#"&amp;$E11&amp;";Custom2#Total Custom2;Custom3#Total Custom3;Custom4#Total Custom4")</f>
        <v>0</v>
      </c>
      <c r="AK11" s="210">
        <f>[1]!HsGetValue("FCC","Scenario#Actual;Years#FY24;Period#Jun;View#FCCS_YTD;Entity#"&amp;$B11&amp;";Data Source#FCCS_Total Data Source;Account#"&amp;AK$3&amp;";Intercompany#FCCS_Intercompany Top;Movement#CA_ENDBAL;Consolidation#FCCS_Entity Total;Custom1#"&amp;$E11&amp;";Custom2#Total Custom2;Custom3#Total Custom3;Custom4#Total Custom4")</f>
        <v>0</v>
      </c>
      <c r="AL11" s="210">
        <f>[1]!HsGetValue("FCC","Scenario#Actual;Years#FY24;Period#Jun;View#FCCS_YTD;Entity#"&amp;$B11&amp;";Data Source#FCCS_Total Data Source;Account#"&amp;AL$3&amp;";Intercompany#FCCS_Intercompany Top;Movement#CA_ENDBAL;Consolidation#FCCS_Entity Total;Custom1#"&amp;$E11&amp;";Custom2#Total Custom2;Custom3#Total Custom3;Custom4#Total Custom4")</f>
        <v>0</v>
      </c>
      <c r="AM11" s="210">
        <f>[1]!HsGetValue("FCC","Scenario#Actual;Years#FY24;Period#Jun;View#FCCS_YTD;Entity#"&amp;$B11&amp;";Data Source#FCCS_Total Data Source;Account#"&amp;AM$3&amp;";Intercompany#FCCS_Intercompany Top;Movement#CA_ENDBAL;Consolidation#FCCS_Entity Total;Custom1#"&amp;$E11&amp;";Custom2#Total Custom2;Custom3#Total Custom3;Custom4#Total Custom4")</f>
        <v>0</v>
      </c>
      <c r="AN11" s="210">
        <f>[1]!HsGetValue("FCC","Scenario#Actual;Years#FY24;Period#Jun;View#FCCS_YTD;Entity#"&amp;$B11&amp;";Data Source#FCCS_Total Data Source;Account#"&amp;AN$3&amp;";Intercompany#FCCS_Intercompany Top;Movement#CA_ENDBAL;Consolidation#FCCS_Entity Total;Custom1#Total custom1;Custom2#Total Custom2;Custom3#Total Custom3;Custom4#Total Custom4")</f>
        <v>0</v>
      </c>
      <c r="AO11" s="210">
        <f>[1]!HsGetValue("FCC","Scenario#Actual;Years#FY24;Period#Jun;View#FCCS_YTD;Entity#"&amp;$B11&amp;";Data Source#FCCS_Total Data Source;Account#"&amp;AO$3&amp;";Intercompany#FCCS_Intercompany Top;Movement#CA_ENDBAL;Consolidation#FCCS_Entity Total;Custom1#Total custom1;Custom2#Total Custom2;Custom3#Total Custom3;Custom4#Total Custom4")</f>
        <v>0</v>
      </c>
      <c r="AP11" s="210">
        <f>[1]!HsGetValue("FCC","Scenario#Actual;Years#FY24;Period#Jun;View#FCCS_YTD;Entity#"&amp;$B11&amp;";Data Source#FCCS_Total Data Source;Account#"&amp;AP$3&amp;";Intercompany#FCCS_Intercompany Top;Movement#CA_ENDBAL;Consolidation#FCCS_Entity Total;Custom1#Total custom1;Custom2#Total Custom2;Custom3#Total Custom3;Custom4#Total Custom4")</f>
        <v>0</v>
      </c>
      <c r="AQ11" s="210">
        <f>[1]!HsGetValue("FCC","Scenario#Actual;Years#FY24;Period#Jun;View#FCCS_YTD;Entity#"&amp;$B11&amp;";Data Source#FCCS_Total Data Source;Account#"&amp;AQ$3&amp;";Intercompany#FCCS_Intercompany Top;Movement#CA_ENDBAL;Consolidation#FCCS_Entity Total;Custom1#Total custom1;Custom2#Total Custom2;Custom3#Total Custom3;Custom4#Total Custom4")</f>
        <v>0</v>
      </c>
      <c r="AR11" s="210">
        <f>[1]!HsGetValue("FCC","Scenario#Actual;Years#FY24;Period#Jun;View#FCCS_YTD;Entity#"&amp;$B11&amp;";Data Source#FCCS_Total Data Source;Account#"&amp;AR$3&amp;";Intercompany#FCCS_Intercompany Top;Movement#CA_ENDBAL;Consolidation#FCCS_Entity Total;Custom1#Total custom1;Custom2#Total Custom2;Custom3#Total Custom3;Custom4#Total Custom4")</f>
        <v>0</v>
      </c>
      <c r="AS11" s="210">
        <f>[1]!HsGetValue("FCC","Scenario#Actual;Years#FY24;Period#Jun;View#FCCS_YTD;Entity#"&amp;$B11&amp;";Data Source#FCCS_Total Data Source;Account#"&amp;AS$3&amp;";Intercompany#FCCS_Intercompany Top;Movement#CA_ENDBAL;Consolidation#FCCS_Entity Total;Custom1#"&amp;$E11&amp;";Custom2#Total Custom2;Custom3#Total Custom3;Custom4#Total Custom4")</f>
        <v>0</v>
      </c>
    </row>
    <row r="12" spans="1:51" x14ac:dyDescent="0.3">
      <c r="A12" s="328" t="s">
        <v>413</v>
      </c>
      <c r="B12" s="328" t="s">
        <v>428</v>
      </c>
      <c r="C12" s="75">
        <v>40700</v>
      </c>
      <c r="D12" s="75" t="s">
        <v>415</v>
      </c>
      <c r="E12" s="75" t="s">
        <v>419</v>
      </c>
      <c r="F12" s="328" t="s">
        <v>305</v>
      </c>
      <c r="G12" s="207" t="s">
        <v>430</v>
      </c>
      <c r="H12" s="598"/>
      <c r="I12" s="327">
        <f t="shared" si="5"/>
        <v>4191438.1499999994</v>
      </c>
      <c r="J12" s="209">
        <f t="shared" si="4"/>
        <v>1782895.2999999998</v>
      </c>
      <c r="K12" s="327">
        <f t="shared" si="3"/>
        <v>2408542.8499999996</v>
      </c>
      <c r="L12" s="210">
        <f>[1]!HsGetValue("FCC","Scenario#Actual;Years#FY24;Period#Jun;View#FCCS_YTD;Entity#"&amp;$B12&amp;";Data Source#FCCS_Total Data Source;Account#"&amp;L$3&amp;";Intercompany#FCCS_Intercompany Top;Movement#CA_ENDBAL;Consolidation#FCCS_Entity Total;Custom1#"&amp;$E12&amp;";Custom2#Total Custom2;Custom3#Total Custom3;Custom4#Total Custom4")</f>
        <v>0</v>
      </c>
      <c r="M12" s="210">
        <f>[1]!HsGetValue("FCC","Scenario#Actual;Years#FY24;Period#Jun;View#FCCS_YTD;Entity#"&amp;$B12&amp;";Data Source#FCCS_Total Data Source;Account#"&amp;M$3&amp;";Intercompany#FCCS_Intercompany Top;Movement#CA_ENDBAL;Consolidation#FCCS_Entity Total;Custom1#"&amp;$E12&amp;";Custom2#Total Custom2;Custom3#Total Custom3;Custom4#Total Custom4")</f>
        <v>0</v>
      </c>
      <c r="N12" s="210">
        <f>[1]!HsGetValue("FCC","Scenario#Actual;Years#FY24;Period#Jun;View#FCCS_YTD;Entity#"&amp;$B12&amp;";Data Source#FCCS_Total Data Source;Account#"&amp;N$3&amp;";Intercompany#FCCS_Intercompany Top;Movement#CA_ENDBAL;Consolidation#FCCS_Entity Total;Custom1#"&amp;$E12&amp;";Custom2#Total Custom2;Custom3#Total Custom3;Custom4#Total Custom4")</f>
        <v>0</v>
      </c>
      <c r="O12" s="210">
        <f>[1]!HsGetValue("FCC","Scenario#Actual;Years#FY24;Period#Jun;View#FCCS_YTD;Entity#"&amp;$B12&amp;";Data Source#FCCS_Total Data Source;Account#"&amp;O$3&amp;";Intercompany#FCCS_Intercompany Top;Movement#CA_ENDBAL;Consolidation#FCCS_Entity Total;Custom1#"&amp;$E12&amp;";Custom2#Total Custom2;Custom3#Total Custom3;Custom4#Total Custom4")</f>
        <v>0</v>
      </c>
      <c r="P12" s="210">
        <f>[1]!HsGetValue("FCC","Scenario#Actual;Years#FY24;Period#Jun;View#FCCS_YTD;Entity#"&amp;$B12&amp;";Data Source#FCCS_Total Data Source;Account#"&amp;P$3&amp;";Intercompany#FCCS_Intercompany Top;Movement#CA_ENDBAL;Consolidation#FCCS_Entity Total;Custom1#"&amp;$E12&amp;";Custom2#Total Custom2;Custom3#Total Custom3;Custom4#Total Custom4")</f>
        <v>24652.9</v>
      </c>
      <c r="Q12" s="210">
        <f>[1]!HsGetValue("FCC","Scenario#Actual;Years#FY24;Period#Jun;View#FCCS_YTD;Entity#"&amp;$B12&amp;";Data Source#FCCS_Total Data Source;Account#"&amp;Q$3&amp;";Intercompany#FCCS_Intercompany Top;Movement#CA_ENDBAL;Consolidation#FCCS_Entity Total;Custom1#"&amp;$E12&amp;";Custom2#Total Custom2;Custom3#Total Custom3;Custom4#Total Custom4")</f>
        <v>0</v>
      </c>
      <c r="R12" s="210">
        <f>[1]!HsGetValue("FCC","Scenario#Actual;Years#FY24;Period#Jun;View#FCCS_YTD;Entity#"&amp;$B12&amp;";Data Source#FCCS_Total Data Source;Account#"&amp;R$3&amp;";Intercompany#FCCS_Intercompany Top;Movement#CA_ENDBAL;Consolidation#FCCS_Entity Total;Custom1#"&amp;$E12&amp;";Custom2#Total Custom2;Custom3#Total Custom3;Custom4#Total Custom4")</f>
        <v>0</v>
      </c>
      <c r="S12" s="210">
        <f>[1]!HsGetValue("FCC","Scenario#Actual;Years#FY24;Period#Jun;View#FCCS_YTD;Entity#"&amp;$B12&amp;";Data Source#FCCS_Total Data Source;Account#"&amp;S$3&amp;";Intercompany#FCCS_Intercompany Top;Movement#CA_ENDBAL;Consolidation#FCCS_Entity Total;Custom1#"&amp;$E12&amp;";Custom2#Total Custom2;Custom3#Total Custom3;Custom4#Total Custom4")</f>
        <v>0</v>
      </c>
      <c r="T12" s="210">
        <f>[1]!HsGetValue("FCC","Scenario#Actual;Years#FY24;Period#Jun;View#FCCS_YTD;Entity#"&amp;$B12&amp;";Data Source#FCCS_Total Data Source;Account#"&amp;T$3&amp;";Intercompany#FCCS_Intercompany Top;Movement#CA_ENDBAL;Consolidation#FCCS_Entity Total;Custom1#"&amp;$E12&amp;";Custom2#Total Custom2;Custom3#Total Custom3;Custom4#Total Custom4")</f>
        <v>6294789.6099999994</v>
      </c>
      <c r="U12" s="210">
        <f>[1]!HsGetValue("FCC","Scenario#Actual;Years#FY24;Period#Jun;View#FCCS_YTD;Entity#"&amp;$B12&amp;";Data Source#FCCS_Total Data Source;Account#"&amp;U$3&amp;";Intercompany#FCCS_Intercompany Top;Movement#CA_ENDBAL;Consolidation#FCCS_Entity Total;Custom1#"&amp;$E12&amp;";Custom2#Total Custom2;Custom3#Total Custom3;Custom4#Total Custom4")</f>
        <v>0</v>
      </c>
      <c r="V12" s="210">
        <f>[1]!HsGetValue("FCC","Scenario#Actual;Years#FY24;Period#Jun;View#FCCS_YTD;Entity#"&amp;$B12&amp;";Data Source#FCCS_Total Data Source;Account#"&amp;V$3&amp;";Intercompany#FCCS_Intercompany Top;Movement#CA_ENDBAL;Consolidation#FCCS_Entity Total;Custom1#"&amp;$E12&amp;";Custom2#Total Custom2;Custom3#Total Custom3;Custom4#Total Custom4")</f>
        <v>0</v>
      </c>
      <c r="W12" s="210">
        <f>[1]!HsGetValue("FCC","Scenario#Actual;Years#FY24;Period#Jun;View#FCCS_YTD;Entity#"&amp;$B12&amp;";Data Source#FCCS_Total Data Source;Account#"&amp;W$3&amp;";Intercompany#FCCS_Intercompany Top;Movement#CA_ENDBAL;Consolidation#FCCS_Entity Total;Custom1#"&amp;$E12&amp;";Custom2#Total Custom2;Custom3#Total Custom3;Custom4#Total Custom4")</f>
        <v>0</v>
      </c>
      <c r="X12" s="210">
        <f>[1]!HsGetValue("FCC","Scenario#Actual;Years#FY24;Period#Jun;View#FCCS_YTD;Entity#"&amp;$B12&amp;";Data Source#FCCS_Total Data Source;Account#"&amp;X$3&amp;";Intercompany#FCCS_Intercompany Top;Movement#CA_ENDBAL;Consolidation#FCCS_Entity Total;Custom1#"&amp;$E12&amp;";Custom2#Total Custom2;Custom3#Total Custom3;Custom4#Total Custom4")</f>
        <v>1782895.2999999998</v>
      </c>
      <c r="Y12" s="361"/>
      <c r="Z12" s="361"/>
      <c r="AA12" s="361"/>
      <c r="AB12" s="361"/>
      <c r="AC12" s="361"/>
      <c r="AD12" s="361"/>
      <c r="AE12" s="210">
        <f>[1]!HsGetValue("FCC","Scenario#Actual;Years#FY24;Period#Jun;View#FCCS_YTD;Entity#"&amp;$B12&amp;";Data Source#FCCS_Total Data Source;Account#"&amp;AE$3&amp;";Intercompany#FCCS_Intercompany Top;Movement#CA_ENDBAL;Consolidation#FCCS_Entity Total;Custom1#"&amp;$E12&amp;";Custom2#Total Custom2;Custom3#Total Custom3;Custom4#Total Custom4")</f>
        <v>0</v>
      </c>
      <c r="AF12" s="210">
        <f>[1]!HsGetValue("FCC","Scenario#Actual;Years#FY24;Period#Jun;View#FCCS_YTD;Entity#"&amp;$B12&amp;";Data Source#FCCS_Total Data Source;Account#"&amp;AF$3&amp;";Intercompany#FCCS_Intercompany Top;Movement#CA_ENDBAL;Consolidation#FCCS_Entity Total;Custom1#"&amp;$E12&amp;";Custom2#Total Custom2;Custom3#Total Custom3;Custom4#Total Custom4")</f>
        <v>0</v>
      </c>
      <c r="AG12" s="210">
        <f>[1]!HsGetValue("FCC","Scenario#Actual;Years#FY24;Period#Jun;View#FCCS_YTD;Entity#"&amp;$B12&amp;";Data Source#FCCS_Total Data Source;Account#"&amp;AG$3&amp;";Intercompany#FCCS_Intercompany Top;Movement#CA_ENDBAL;Consolidation#FCCS_Entity Total;Custom1#"&amp;$E12&amp;";Custom2#Total Custom2;Custom3#Total Custom3;Custom4#Total Custom4")</f>
        <v>0</v>
      </c>
      <c r="AH12" s="210">
        <f>[1]!HsGetValue("FCC","Scenario#Actual;Years#FY24;Period#Jun;View#FCCS_YTD;Entity#"&amp;$B12&amp;";Data Source#FCCS_Total Data Source;Account#"&amp;AH$3&amp;";Intercompany#FCCS_Intercompany Top;Movement#CA_ENDBAL;Consolidation#FCCS_Entity Total;Custom1#"&amp;$E12&amp;";Custom2#Total Custom2;Custom3#Total Custom3;Custom4#Total Custom4")</f>
        <v>-15202.62</v>
      </c>
      <c r="AI12" s="210">
        <f>[1]!HsGetValue("FCC","Scenario#Actual;Years#FY24;Period#Jun;View#FCCS_YTD;Entity#"&amp;$B12&amp;";Data Source#FCCS_Total Data Source;Account#"&amp;AI$3&amp;";Intercompany#FCCS_Intercompany Top;Movement#CA_ENDBAL;Consolidation#FCCS_Entity Total;Custom1#"&amp;$E12&amp;";Custom2#Total Custom2;Custom3#Total Custom3;Custom4#Total Custom4")</f>
        <v>0</v>
      </c>
      <c r="AJ12" s="210">
        <f>[1]!HsGetValue("FCC","Scenario#Actual;Years#FY24;Period#Jun;View#FCCS_YTD;Entity#"&amp;$B12&amp;";Data Source#FCCS_Total Data Source;Account#"&amp;AJ$3&amp;";Intercompany#FCCS_Intercompany Top;Movement#CA_ENDBAL;Consolidation#FCCS_Entity Total;Custom1#"&amp;$E12&amp;";Custom2#Total Custom2;Custom3#Total Custom3;Custom4#Total Custom4")</f>
        <v>0</v>
      </c>
      <c r="AK12" s="210">
        <f>[1]!HsGetValue("FCC","Scenario#Actual;Years#FY24;Period#Jun;View#FCCS_YTD;Entity#"&amp;$B12&amp;";Data Source#FCCS_Total Data Source;Account#"&amp;AK$3&amp;";Intercompany#FCCS_Intercompany Top;Movement#CA_ENDBAL;Consolidation#FCCS_Entity Total;Custom1#"&amp;$E12&amp;";Custom2#Total Custom2;Custom3#Total Custom3;Custom4#Total Custom4")</f>
        <v>-3895697.04</v>
      </c>
      <c r="AL12" s="210">
        <f>[1]!HsGetValue("FCC","Scenario#Actual;Years#FY24;Period#Jun;View#FCCS_YTD;Entity#"&amp;$B12&amp;";Data Source#FCCS_Total Data Source;Account#"&amp;AL$3&amp;";Intercompany#FCCS_Intercompany Top;Movement#CA_ENDBAL;Consolidation#FCCS_Entity Total;Custom1#"&amp;$E12&amp;";Custom2#Total Custom2;Custom3#Total Custom3;Custom4#Total Custom4")</f>
        <v>0</v>
      </c>
      <c r="AM12" s="210">
        <f>[1]!HsGetValue("FCC","Scenario#Actual;Years#FY24;Period#Jun;View#FCCS_YTD;Entity#"&amp;$B12&amp;";Data Source#FCCS_Total Data Source;Account#"&amp;AM$3&amp;";Intercompany#FCCS_Intercompany Top;Movement#CA_ENDBAL;Consolidation#FCCS_Entity Total;Custom1#"&amp;$E12&amp;";Custom2#Total Custom2;Custom3#Total Custom3;Custom4#Total Custom4")</f>
        <v>0</v>
      </c>
      <c r="AN12" s="361"/>
      <c r="AO12" s="361"/>
      <c r="AP12" s="361"/>
      <c r="AQ12" s="361"/>
      <c r="AR12" s="361"/>
      <c r="AS12" s="329">
        <v>0</v>
      </c>
    </row>
    <row r="13" spans="1:51" x14ac:dyDescent="0.3">
      <c r="A13" s="207" t="s">
        <v>413</v>
      </c>
      <c r="B13" s="207" t="s">
        <v>431</v>
      </c>
      <c r="C13" s="208">
        <v>40800</v>
      </c>
      <c r="D13" s="208" t="s">
        <v>415</v>
      </c>
      <c r="E13" s="208" t="s">
        <v>416</v>
      </c>
      <c r="F13" s="207" t="s">
        <v>432</v>
      </c>
      <c r="G13" s="207" t="s">
        <v>433</v>
      </c>
      <c r="H13" s="603"/>
      <c r="I13" s="209">
        <f t="shared" si="5"/>
        <v>0</v>
      </c>
      <c r="J13" s="209">
        <f t="shared" si="4"/>
        <v>0</v>
      </c>
      <c r="K13" s="209">
        <f t="shared" si="3"/>
        <v>0</v>
      </c>
      <c r="L13" s="210">
        <f>[1]!HsGetValue("FCC","Scenario#Actual;Years#FY24;Period#Jun;View#FCCS_YTD;Entity#"&amp;$B13&amp;";Data Source#FCCS_Total Data Source;Account#"&amp;L$3&amp;";Intercompany#FCCS_Intercompany Top;Movement#CA_ENDBAL;Consolidation#FCCS_Entity Total;Custom1#"&amp;$E13&amp;";Custom2#Total Custom2;Custom3#Total Custom3;Custom4#Total Custom4")</f>
        <v>0</v>
      </c>
      <c r="M13" s="210">
        <f>[1]!HsGetValue("FCC","Scenario#Actual;Years#FY24;Period#Jun;View#FCCS_YTD;Entity#"&amp;$B13&amp;";Data Source#FCCS_Total Data Source;Account#"&amp;M$3&amp;";Intercompany#FCCS_Intercompany Top;Movement#CA_ENDBAL;Consolidation#FCCS_Entity Total;Custom1#"&amp;$E13&amp;";Custom2#Total Custom2;Custom3#Total Custom3;Custom4#Total Custom4")</f>
        <v>0</v>
      </c>
      <c r="N13" s="210">
        <f>[1]!HsGetValue("FCC","Scenario#Actual;Years#FY24;Period#Jun;View#FCCS_YTD;Entity#"&amp;$B13&amp;";Data Source#FCCS_Total Data Source;Account#"&amp;N$3&amp;";Intercompany#FCCS_Intercompany Top;Movement#CA_ENDBAL;Consolidation#FCCS_Entity Total;Custom1#"&amp;$E13&amp;";Custom2#Total Custom2;Custom3#Total Custom3;Custom4#Total Custom4")</f>
        <v>0</v>
      </c>
      <c r="O13" s="210">
        <f>[1]!HsGetValue("FCC","Scenario#Actual;Years#FY24;Period#Jun;View#FCCS_YTD;Entity#"&amp;$B13&amp;";Data Source#FCCS_Total Data Source;Account#"&amp;O$3&amp;";Intercompany#FCCS_Intercompany Top;Movement#CA_ENDBAL;Consolidation#FCCS_Entity Total;Custom1#"&amp;$E13&amp;";Custom2#Total Custom2;Custom3#Total Custom3;Custom4#Total Custom4")</f>
        <v>0</v>
      </c>
      <c r="P13" s="210">
        <f>[1]!HsGetValue("FCC","Scenario#Actual;Years#FY24;Period#Jun;View#FCCS_YTD;Entity#"&amp;$B13&amp;";Data Source#FCCS_Total Data Source;Account#"&amp;P$3&amp;";Intercompany#FCCS_Intercompany Top;Movement#CA_ENDBAL;Consolidation#FCCS_Entity Total;Custom1#"&amp;$E13&amp;";Custom2#Total Custom2;Custom3#Total Custom3;Custom4#Total Custom4")</f>
        <v>0</v>
      </c>
      <c r="Q13" s="210">
        <f>[1]!HsGetValue("FCC","Scenario#Actual;Years#FY24;Period#Jun;View#FCCS_YTD;Entity#"&amp;$B13&amp;";Data Source#FCCS_Total Data Source;Account#"&amp;Q$3&amp;";Intercompany#FCCS_Intercompany Top;Movement#CA_ENDBAL;Consolidation#FCCS_Entity Total;Custom1#"&amp;$E13&amp;";Custom2#Total Custom2;Custom3#Total Custom3;Custom4#Total Custom4")</f>
        <v>0</v>
      </c>
      <c r="R13" s="210">
        <f>[1]!HsGetValue("FCC","Scenario#Actual;Years#FY24;Period#Jun;View#FCCS_YTD;Entity#"&amp;$B13&amp;";Data Source#FCCS_Total Data Source;Account#"&amp;R$3&amp;";Intercompany#FCCS_Intercompany Top;Movement#CA_ENDBAL;Consolidation#FCCS_Entity Total;Custom1#"&amp;$E13&amp;";Custom2#Total Custom2;Custom3#Total Custom3;Custom4#Total Custom4")</f>
        <v>0</v>
      </c>
      <c r="S13" s="210">
        <f>[1]!HsGetValue("FCC","Scenario#Actual;Years#FY24;Period#Jun;View#FCCS_YTD;Entity#"&amp;$B13&amp;";Data Source#FCCS_Total Data Source;Account#"&amp;S$3&amp;";Intercompany#FCCS_Intercompany Top;Movement#CA_ENDBAL;Consolidation#FCCS_Entity Total;Custom1#"&amp;$E13&amp;";Custom2#Total Custom2;Custom3#Total Custom3;Custom4#Total Custom4")</f>
        <v>0</v>
      </c>
      <c r="T13" s="210">
        <f>[1]!HsGetValue("FCC","Scenario#Actual;Years#FY24;Period#Jun;View#FCCS_YTD;Entity#"&amp;$B13&amp;";Data Source#FCCS_Total Data Source;Account#"&amp;T$3&amp;";Intercompany#FCCS_Intercompany Top;Movement#CA_ENDBAL;Consolidation#FCCS_Entity Total;Custom1#"&amp;$E13&amp;";Custom2#Total Custom2;Custom3#Total Custom3;Custom4#Total Custom4")</f>
        <v>0</v>
      </c>
      <c r="U13" s="210">
        <f>[1]!HsGetValue("FCC","Scenario#Actual;Years#FY24;Period#Jun;View#FCCS_YTD;Entity#"&amp;$B13&amp;";Data Source#FCCS_Total Data Source;Account#"&amp;U$3&amp;";Intercompany#FCCS_Intercompany Top;Movement#CA_ENDBAL;Consolidation#FCCS_Entity Total;Custom1#"&amp;$E13&amp;";Custom2#Total Custom2;Custom3#Total Custom3;Custom4#Total Custom4")</f>
        <v>0</v>
      </c>
      <c r="V13" s="210">
        <f>[1]!HsGetValue("FCC","Scenario#Actual;Years#FY24;Period#Jun;View#FCCS_YTD;Entity#"&amp;$B13&amp;";Data Source#FCCS_Total Data Source;Account#"&amp;V$3&amp;";Intercompany#FCCS_Intercompany Top;Movement#CA_ENDBAL;Consolidation#FCCS_Entity Total;Custom1#"&amp;$E13&amp;";Custom2#Total Custom2;Custom3#Total Custom3;Custom4#Total Custom4")</f>
        <v>0</v>
      </c>
      <c r="W13" s="210">
        <f>[1]!HsGetValue("FCC","Scenario#Actual;Years#FY24;Period#Jun;View#FCCS_YTD;Entity#"&amp;$B13&amp;";Data Source#FCCS_Total Data Source;Account#"&amp;W$3&amp;";Intercompany#FCCS_Intercompany Top;Movement#CA_ENDBAL;Consolidation#FCCS_Entity Total;Custom1#"&amp;$E13&amp;";Custom2#Total Custom2;Custom3#Total Custom3;Custom4#Total Custom4")</f>
        <v>0</v>
      </c>
      <c r="X13" s="210">
        <f>[1]!HsGetValue("FCC","Scenario#Actual;Years#FY24;Period#Jun;View#FCCS_YTD;Entity#"&amp;$B13&amp;";Data Source#FCCS_Total Data Source;Account#"&amp;X$3&amp;";Intercompany#FCCS_Intercompany Top;Movement#CA_ENDBAL;Consolidation#FCCS_Entity Total;Custom1#"&amp;$E13&amp;";Custom2#Total Custom2;Custom3#Total Custom3;Custom4#Total Custom4")</f>
        <v>0</v>
      </c>
      <c r="Y13" s="210">
        <f>[1]!HsGetValue("FCC","Scenario#Actual;Years#FY24;Period#Jun;View#FCCS_YTD;Entity#"&amp;$B13&amp;";Data Source#FCCS_Total Data Source;Account#"&amp;Y$3&amp;";Intercompany#FCCS_Intercompany Top;Movement#CA_ENDBAL;Consolidation#FCCS_Entity Total;Custom1#Total custom1;Custom2#Total Custom2;Custom3#Total Custom3;Custom4#Total Custom4")</f>
        <v>0</v>
      </c>
      <c r="Z13" s="210">
        <f>[1]!HsGetValue("FCC","Scenario#Actual;Years#FY24;Period#Jun;View#FCCS_YTD;Entity#"&amp;$B13&amp;";Data Source#FCCS_Total Data Source;Account#"&amp;Z$3&amp;";Intercompany#FCCS_Intercompany Top;Movement#CA_ENDBAL;Consolidation#FCCS_Entity Total;Custom1#Total custom1;Custom2#Total Custom2;Custom3#Total Custom3;Custom4#Total Custom4")</f>
        <v>0</v>
      </c>
      <c r="AA13" s="210">
        <f>[1]!HsGetValue("FCC","Scenario#Actual;Years#FY24;Period#Jun;View#FCCS_YTD;Entity#"&amp;$B13&amp;";Data Source#FCCS_Total Data Source;Account#"&amp;AA$3&amp;";Intercompany#FCCS_Intercompany Top;Movement#CA_ENDBAL;Consolidation#FCCS_Entity Total;Custom1#Total custom1;Custom2#Total Custom2;Custom3#Total Custom3;Custom4#Total Custom4")</f>
        <v>0</v>
      </c>
      <c r="AB13" s="210">
        <f>[1]!HsGetValue("FCC","Scenario#Actual;Years#FY24;Period#Jun;View#FCCS_YTD;Entity#"&amp;$B13&amp;";Data Source#FCCS_Total Data Source;Account#"&amp;AB$3&amp;";Intercompany#FCCS_Intercompany Top;Movement#CA_ENDBAL;Consolidation#FCCS_Entity Total;Custom1#Total custom1;Custom2#Total Custom2;Custom3#Total Custom3;Custom4#Total Custom4")</f>
        <v>0</v>
      </c>
      <c r="AC13" s="210">
        <f>[1]!HsGetValue("FCC","Scenario#Actual;Years#FY24;Period#Jun;View#FCCS_YTD;Entity#"&amp;$B13&amp;";Data Source#FCCS_Total Data Source;Account#"&amp;AC$3&amp;";Intercompany#FCCS_Intercompany Top;Movement#CA_ENDBAL;Consolidation#FCCS_Entity Total;Custom1#Total custom1;Custom2#Total Custom2;Custom3#Total Custom3;Custom4#Total Custom4")</f>
        <v>0</v>
      </c>
      <c r="AD13" s="210">
        <f>[1]!HsGetValue("FCC","Scenario#Actual;Years#FY24;Period#Jun;View#FCCS_YTD;Entity#"&amp;$B13&amp;";Data Source#FCCS_Total Data Source;Account#"&amp;AD$3&amp;";Intercompany#FCCS_Intercompany Top;Movement#CA_ENDBAL;Consolidation#FCCS_Entity Total;Custom1#Total custom1;Custom2#Total Custom2;Custom3#Total Custom3;Custom4#Total Custom4")</f>
        <v>0</v>
      </c>
      <c r="AE13" s="210">
        <f>[1]!HsGetValue("FCC","Scenario#Actual;Years#FY24;Period#Jun;View#FCCS_YTD;Entity#"&amp;$B13&amp;";Data Source#FCCS_Total Data Source;Account#"&amp;AE$3&amp;";Intercompany#FCCS_Intercompany Top;Movement#CA_ENDBAL;Consolidation#FCCS_Entity Total;Custom1#"&amp;$E13&amp;";Custom2#Total Custom2;Custom3#Total Custom3;Custom4#Total Custom4")</f>
        <v>0</v>
      </c>
      <c r="AF13" s="210">
        <f>[1]!HsGetValue("FCC","Scenario#Actual;Years#FY24;Period#Jun;View#FCCS_YTD;Entity#"&amp;$B13&amp;";Data Source#FCCS_Total Data Source;Account#"&amp;AF$3&amp;";Intercompany#FCCS_Intercompany Top;Movement#CA_ENDBAL;Consolidation#FCCS_Entity Total;Custom1#"&amp;$E13&amp;";Custom2#Total Custom2;Custom3#Total Custom3;Custom4#Total Custom4")</f>
        <v>0</v>
      </c>
      <c r="AG13" s="210">
        <f>[1]!HsGetValue("FCC","Scenario#Actual;Years#FY24;Period#Jun;View#FCCS_YTD;Entity#"&amp;$B13&amp;";Data Source#FCCS_Total Data Source;Account#"&amp;AG$3&amp;";Intercompany#FCCS_Intercompany Top;Movement#CA_ENDBAL;Consolidation#FCCS_Entity Total;Custom1#"&amp;$E13&amp;";Custom2#Total Custom2;Custom3#Total Custom3;Custom4#Total Custom4")</f>
        <v>0</v>
      </c>
      <c r="AH13" s="210">
        <f>[1]!HsGetValue("FCC","Scenario#Actual;Years#FY24;Period#Jun;View#FCCS_YTD;Entity#"&amp;$B13&amp;";Data Source#FCCS_Total Data Source;Account#"&amp;AH$3&amp;";Intercompany#FCCS_Intercompany Top;Movement#CA_ENDBAL;Consolidation#FCCS_Entity Total;Custom1#"&amp;$E13&amp;";Custom2#Total Custom2;Custom3#Total Custom3;Custom4#Total Custom4")</f>
        <v>0</v>
      </c>
      <c r="AI13" s="210">
        <f>[1]!HsGetValue("FCC","Scenario#Actual;Years#FY24;Period#Jun;View#FCCS_YTD;Entity#"&amp;$B13&amp;";Data Source#FCCS_Total Data Source;Account#"&amp;AI$3&amp;";Intercompany#FCCS_Intercompany Top;Movement#CA_ENDBAL;Consolidation#FCCS_Entity Total;Custom1#"&amp;$E13&amp;";Custom2#Total Custom2;Custom3#Total Custom3;Custom4#Total Custom4")</f>
        <v>0</v>
      </c>
      <c r="AJ13" s="210">
        <f>[1]!HsGetValue("FCC","Scenario#Actual;Years#FY24;Period#Jun;View#FCCS_YTD;Entity#"&amp;$B13&amp;";Data Source#FCCS_Total Data Source;Account#"&amp;AJ$3&amp;";Intercompany#FCCS_Intercompany Top;Movement#CA_ENDBAL;Consolidation#FCCS_Entity Total;Custom1#"&amp;$E13&amp;";Custom2#Total Custom2;Custom3#Total Custom3;Custom4#Total Custom4")</f>
        <v>0</v>
      </c>
      <c r="AK13" s="210">
        <f>[1]!HsGetValue("FCC","Scenario#Actual;Years#FY24;Period#Jun;View#FCCS_YTD;Entity#"&amp;$B13&amp;";Data Source#FCCS_Total Data Source;Account#"&amp;AK$3&amp;";Intercompany#FCCS_Intercompany Top;Movement#CA_ENDBAL;Consolidation#FCCS_Entity Total;Custom1#"&amp;$E13&amp;";Custom2#Total Custom2;Custom3#Total Custom3;Custom4#Total Custom4")</f>
        <v>0</v>
      </c>
      <c r="AL13" s="210">
        <f>[1]!HsGetValue("FCC","Scenario#Actual;Years#FY24;Period#Jun;View#FCCS_YTD;Entity#"&amp;$B13&amp;";Data Source#FCCS_Total Data Source;Account#"&amp;AL$3&amp;";Intercompany#FCCS_Intercompany Top;Movement#CA_ENDBAL;Consolidation#FCCS_Entity Total;Custom1#"&amp;$E13&amp;";Custom2#Total Custom2;Custom3#Total Custom3;Custom4#Total Custom4")</f>
        <v>0</v>
      </c>
      <c r="AM13" s="210">
        <f>[1]!HsGetValue("FCC","Scenario#Actual;Years#FY24;Period#Jun;View#FCCS_YTD;Entity#"&amp;$B13&amp;";Data Source#FCCS_Total Data Source;Account#"&amp;AM$3&amp;";Intercompany#FCCS_Intercompany Top;Movement#CA_ENDBAL;Consolidation#FCCS_Entity Total;Custom1#"&amp;$E13&amp;";Custom2#Total Custom2;Custom3#Total Custom3;Custom4#Total Custom4")</f>
        <v>0</v>
      </c>
      <c r="AN13" s="210">
        <f>[1]!HsGetValue("FCC","Scenario#Actual;Years#FY24;Period#Jun;View#FCCS_YTD;Entity#"&amp;$B13&amp;";Data Source#FCCS_Total Data Source;Account#"&amp;AN$3&amp;";Intercompany#FCCS_Intercompany Top;Movement#CA_ENDBAL;Consolidation#FCCS_Entity Total;Custom1#Total custom1;Custom2#Total Custom2;Custom3#Total Custom3;Custom4#Total Custom4")</f>
        <v>0</v>
      </c>
      <c r="AO13" s="210">
        <f>[1]!HsGetValue("FCC","Scenario#Actual;Years#FY24;Period#Jun;View#FCCS_YTD;Entity#"&amp;$B13&amp;";Data Source#FCCS_Total Data Source;Account#"&amp;AO$3&amp;";Intercompany#FCCS_Intercompany Top;Movement#CA_ENDBAL;Consolidation#FCCS_Entity Total;Custom1#Total custom1;Custom2#Total Custom2;Custom3#Total Custom3;Custom4#Total Custom4")</f>
        <v>0</v>
      </c>
      <c r="AP13" s="210">
        <f>[1]!HsGetValue("FCC","Scenario#Actual;Years#FY24;Period#Jun;View#FCCS_YTD;Entity#"&amp;$B13&amp;";Data Source#FCCS_Total Data Source;Account#"&amp;AP$3&amp;";Intercompany#FCCS_Intercompany Top;Movement#CA_ENDBAL;Consolidation#FCCS_Entity Total;Custom1#Total custom1;Custom2#Total Custom2;Custom3#Total Custom3;Custom4#Total Custom4")</f>
        <v>0</v>
      </c>
      <c r="AQ13" s="210">
        <f>[1]!HsGetValue("FCC","Scenario#Actual;Years#FY24;Period#Jun;View#FCCS_YTD;Entity#"&amp;$B13&amp;";Data Source#FCCS_Total Data Source;Account#"&amp;AQ$3&amp;";Intercompany#FCCS_Intercompany Top;Movement#CA_ENDBAL;Consolidation#FCCS_Entity Total;Custom1#Total custom1;Custom2#Total Custom2;Custom3#Total Custom3;Custom4#Total Custom4")</f>
        <v>0</v>
      </c>
      <c r="AR13" s="210">
        <f>[1]!HsGetValue("FCC","Scenario#Actual;Years#FY24;Period#Jun;View#FCCS_YTD;Entity#"&amp;$B13&amp;";Data Source#FCCS_Total Data Source;Account#"&amp;AR$3&amp;";Intercompany#FCCS_Intercompany Top;Movement#CA_ENDBAL;Consolidation#FCCS_Entity Total;Custom1#Total custom1;Custom2#Total Custom2;Custom3#Total Custom3;Custom4#Total Custom4")</f>
        <v>0</v>
      </c>
      <c r="AS13" s="210">
        <f>[1]!HsGetValue("FCC","Scenario#Actual;Years#FY24;Period#Jun;View#FCCS_YTD;Entity#"&amp;$B13&amp;";Data Source#FCCS_Total Data Source;Account#"&amp;AS$3&amp;";Intercompany#FCCS_Intercompany Top;Movement#CA_ENDBAL;Consolidation#FCCS_Entity Total;Custom1#"&amp;$E13&amp;";Custom2#Total Custom2;Custom3#Total Custom3;Custom4#Total Custom4")</f>
        <v>0</v>
      </c>
    </row>
    <row r="14" spans="1:51" x14ac:dyDescent="0.3">
      <c r="A14" s="328" t="s">
        <v>413</v>
      </c>
      <c r="B14" s="328" t="s">
        <v>431</v>
      </c>
      <c r="C14" s="75">
        <v>40800</v>
      </c>
      <c r="D14" s="75" t="s">
        <v>415</v>
      </c>
      <c r="E14" s="75" t="s">
        <v>419</v>
      </c>
      <c r="F14" s="328" t="s">
        <v>432</v>
      </c>
      <c r="G14" s="207" t="s">
        <v>434</v>
      </c>
      <c r="H14" s="598"/>
      <c r="I14" s="327">
        <f t="shared" si="5"/>
        <v>3159182.3</v>
      </c>
      <c r="J14" s="209">
        <f t="shared" si="4"/>
        <v>0</v>
      </c>
      <c r="K14" s="327">
        <f t="shared" si="3"/>
        <v>3159182.3</v>
      </c>
      <c r="L14" s="210">
        <f>[1]!HsGetValue("FCC","Scenario#Actual;Years#FY24;Period#Jun;View#FCCS_YTD;Entity#"&amp;$B14&amp;";Data Source#FCCS_Total Data Source;Account#"&amp;L$3&amp;";Intercompany#FCCS_Intercompany Top;Movement#CA_ENDBAL;Consolidation#FCCS_Entity Total;Custom1#"&amp;$E14&amp;";Custom2#Total Custom2;Custom3#Total Custom3;Custom4#Total Custom4")</f>
        <v>0</v>
      </c>
      <c r="M14" s="210">
        <f>[1]!HsGetValue("FCC","Scenario#Actual;Years#FY24;Period#Jun;View#FCCS_YTD;Entity#"&amp;$B14&amp;";Data Source#FCCS_Total Data Source;Account#"&amp;M$3&amp;";Intercompany#FCCS_Intercompany Top;Movement#CA_ENDBAL;Consolidation#FCCS_Entity Total;Custom1#"&amp;$E14&amp;";Custom2#Total Custom2;Custom3#Total Custom3;Custom4#Total Custom4")</f>
        <v>0</v>
      </c>
      <c r="N14" s="210">
        <f>[1]!HsGetValue("FCC","Scenario#Actual;Years#FY24;Period#Jun;View#FCCS_YTD;Entity#"&amp;$B14&amp;";Data Source#FCCS_Total Data Source;Account#"&amp;N$3&amp;";Intercompany#FCCS_Intercompany Top;Movement#CA_ENDBAL;Consolidation#FCCS_Entity Total;Custom1#"&amp;$E14&amp;";Custom2#Total Custom2;Custom3#Total Custom3;Custom4#Total Custom4")</f>
        <v>0</v>
      </c>
      <c r="O14" s="210">
        <f>[1]!HsGetValue("FCC","Scenario#Actual;Years#FY24;Period#Jun;View#FCCS_YTD;Entity#"&amp;$B14&amp;";Data Source#FCCS_Total Data Source;Account#"&amp;O$3&amp;";Intercompany#FCCS_Intercompany Top;Movement#CA_ENDBAL;Consolidation#FCCS_Entity Total;Custom1#"&amp;$E14&amp;";Custom2#Total Custom2;Custom3#Total Custom3;Custom4#Total Custom4")</f>
        <v>0</v>
      </c>
      <c r="P14" s="210">
        <f>[1]!HsGetValue("FCC","Scenario#Actual;Years#FY24;Period#Jun;View#FCCS_YTD;Entity#"&amp;$B14&amp;";Data Source#FCCS_Total Data Source;Account#"&amp;P$3&amp;";Intercompany#FCCS_Intercompany Top;Movement#CA_ENDBAL;Consolidation#FCCS_Entity Total;Custom1#"&amp;$E14&amp;";Custom2#Total Custom2;Custom3#Total Custom3;Custom4#Total Custom4")</f>
        <v>5945585.5099999998</v>
      </c>
      <c r="Q14" s="210">
        <f>[1]!HsGetValue("FCC","Scenario#Actual;Years#FY24;Period#Jun;View#FCCS_YTD;Entity#"&amp;$B14&amp;";Data Source#FCCS_Total Data Source;Account#"&amp;Q$3&amp;";Intercompany#FCCS_Intercompany Top;Movement#CA_ENDBAL;Consolidation#FCCS_Entity Total;Custom1#"&amp;$E14&amp;";Custom2#Total Custom2;Custom3#Total Custom3;Custom4#Total Custom4")</f>
        <v>0</v>
      </c>
      <c r="R14" s="210">
        <f>[1]!HsGetValue("FCC","Scenario#Actual;Years#FY24;Period#Jun;View#FCCS_YTD;Entity#"&amp;$B14&amp;";Data Source#FCCS_Total Data Source;Account#"&amp;R$3&amp;";Intercompany#FCCS_Intercompany Top;Movement#CA_ENDBAL;Consolidation#FCCS_Entity Total;Custom1#"&amp;$E14&amp;";Custom2#Total Custom2;Custom3#Total Custom3;Custom4#Total Custom4")</f>
        <v>0</v>
      </c>
      <c r="S14" s="210">
        <f>[1]!HsGetValue("FCC","Scenario#Actual;Years#FY24;Period#Jun;View#FCCS_YTD;Entity#"&amp;$B14&amp;";Data Source#FCCS_Total Data Source;Account#"&amp;S$3&amp;";Intercompany#FCCS_Intercompany Top;Movement#CA_ENDBAL;Consolidation#FCCS_Entity Total;Custom1#"&amp;$E14&amp;";Custom2#Total Custom2;Custom3#Total Custom3;Custom4#Total Custom4")</f>
        <v>0</v>
      </c>
      <c r="T14" s="210">
        <f>[1]!HsGetValue("FCC","Scenario#Actual;Years#FY24;Period#Jun;View#FCCS_YTD;Entity#"&amp;$B14&amp;";Data Source#FCCS_Total Data Source;Account#"&amp;T$3&amp;";Intercompany#FCCS_Intercompany Top;Movement#CA_ENDBAL;Consolidation#FCCS_Entity Total;Custom1#"&amp;$E14&amp;";Custom2#Total Custom2;Custom3#Total Custom3;Custom4#Total Custom4")</f>
        <v>0</v>
      </c>
      <c r="U14" s="210">
        <f>[1]!HsGetValue("FCC","Scenario#Actual;Years#FY24;Period#Jun;View#FCCS_YTD;Entity#"&amp;$B14&amp;";Data Source#FCCS_Total Data Source;Account#"&amp;U$3&amp;";Intercompany#FCCS_Intercompany Top;Movement#CA_ENDBAL;Consolidation#FCCS_Entity Total;Custom1#"&amp;$E14&amp;";Custom2#Total Custom2;Custom3#Total Custom3;Custom4#Total Custom4")</f>
        <v>0</v>
      </c>
      <c r="V14" s="210">
        <f>[1]!HsGetValue("FCC","Scenario#Actual;Years#FY24;Period#Jun;View#FCCS_YTD;Entity#"&amp;$B14&amp;";Data Source#FCCS_Total Data Source;Account#"&amp;V$3&amp;";Intercompany#FCCS_Intercompany Top;Movement#CA_ENDBAL;Consolidation#FCCS_Entity Total;Custom1#"&amp;$E14&amp;";Custom2#Total Custom2;Custom3#Total Custom3;Custom4#Total Custom4")</f>
        <v>0</v>
      </c>
      <c r="W14" s="210">
        <f>[1]!HsGetValue("FCC","Scenario#Actual;Years#FY24;Period#Jun;View#FCCS_YTD;Entity#"&amp;$B14&amp;";Data Source#FCCS_Total Data Source;Account#"&amp;W$3&amp;";Intercompany#FCCS_Intercompany Top;Movement#CA_ENDBAL;Consolidation#FCCS_Entity Total;Custom1#"&amp;$E14&amp;";Custom2#Total Custom2;Custom3#Total Custom3;Custom4#Total Custom4")</f>
        <v>0</v>
      </c>
      <c r="X14" s="210">
        <f>[1]!HsGetValue("FCC","Scenario#Actual;Years#FY24;Period#Jun;View#FCCS_YTD;Entity#"&amp;$B14&amp;";Data Source#FCCS_Total Data Source;Account#"&amp;X$3&amp;";Intercompany#FCCS_Intercompany Top;Movement#CA_ENDBAL;Consolidation#FCCS_Entity Total;Custom1#"&amp;$E14&amp;";Custom2#Total Custom2;Custom3#Total Custom3;Custom4#Total Custom4")</f>
        <v>0</v>
      </c>
      <c r="Y14" s="361"/>
      <c r="Z14" s="361"/>
      <c r="AA14" s="361"/>
      <c r="AB14" s="361"/>
      <c r="AC14" s="361"/>
      <c r="AD14" s="361"/>
      <c r="AE14" s="210">
        <f>[1]!HsGetValue("FCC","Scenario#Actual;Years#FY24;Period#Jun;View#FCCS_YTD;Entity#"&amp;$B14&amp;";Data Source#FCCS_Total Data Source;Account#"&amp;AE$3&amp;";Intercompany#FCCS_Intercompany Top;Movement#CA_ENDBAL;Consolidation#FCCS_Entity Total;Custom1#"&amp;$E14&amp;";Custom2#Total Custom2;Custom3#Total Custom3;Custom4#Total Custom4")</f>
        <v>0</v>
      </c>
      <c r="AF14" s="210">
        <f>[1]!HsGetValue("FCC","Scenario#Actual;Years#FY24;Period#Jun;View#FCCS_YTD;Entity#"&amp;$B14&amp;";Data Source#FCCS_Total Data Source;Account#"&amp;AF$3&amp;";Intercompany#FCCS_Intercompany Top;Movement#CA_ENDBAL;Consolidation#FCCS_Entity Total;Custom1#"&amp;$E14&amp;";Custom2#Total Custom2;Custom3#Total Custom3;Custom4#Total Custom4")</f>
        <v>0</v>
      </c>
      <c r="AG14" s="210">
        <f>[1]!HsGetValue("FCC","Scenario#Actual;Years#FY24;Period#Jun;View#FCCS_YTD;Entity#"&amp;$B14&amp;";Data Source#FCCS_Total Data Source;Account#"&amp;AG$3&amp;";Intercompany#FCCS_Intercompany Top;Movement#CA_ENDBAL;Consolidation#FCCS_Entity Total;Custom1#"&amp;$E14&amp;";Custom2#Total Custom2;Custom3#Total Custom3;Custom4#Total Custom4")</f>
        <v>0</v>
      </c>
      <c r="AH14" s="210">
        <f>[1]!HsGetValue("FCC","Scenario#Actual;Years#FY24;Period#Jun;View#FCCS_YTD;Entity#"&amp;$B14&amp;";Data Source#FCCS_Total Data Source;Account#"&amp;AH$3&amp;";Intercompany#FCCS_Intercompany Top;Movement#CA_ENDBAL;Consolidation#FCCS_Entity Total;Custom1#"&amp;$E14&amp;";Custom2#Total Custom2;Custom3#Total Custom3;Custom4#Total Custom4")</f>
        <v>-2786403.21</v>
      </c>
      <c r="AI14" s="210">
        <f>[1]!HsGetValue("FCC","Scenario#Actual;Years#FY24;Period#Jun;View#FCCS_YTD;Entity#"&amp;$B14&amp;";Data Source#FCCS_Total Data Source;Account#"&amp;AI$3&amp;";Intercompany#FCCS_Intercompany Top;Movement#CA_ENDBAL;Consolidation#FCCS_Entity Total;Custom1#"&amp;$E14&amp;";Custom2#Total Custom2;Custom3#Total Custom3;Custom4#Total Custom4")</f>
        <v>0</v>
      </c>
      <c r="AJ14" s="210">
        <f>[1]!HsGetValue("FCC","Scenario#Actual;Years#FY24;Period#Jun;View#FCCS_YTD;Entity#"&amp;$B14&amp;";Data Source#FCCS_Total Data Source;Account#"&amp;AJ$3&amp;";Intercompany#FCCS_Intercompany Top;Movement#CA_ENDBAL;Consolidation#FCCS_Entity Total;Custom1#"&amp;$E14&amp;";Custom2#Total Custom2;Custom3#Total Custom3;Custom4#Total Custom4")</f>
        <v>0</v>
      </c>
      <c r="AK14" s="210">
        <f>[1]!HsGetValue("FCC","Scenario#Actual;Years#FY24;Period#Jun;View#FCCS_YTD;Entity#"&amp;$B14&amp;";Data Source#FCCS_Total Data Source;Account#"&amp;AK$3&amp;";Intercompany#FCCS_Intercompany Top;Movement#CA_ENDBAL;Consolidation#FCCS_Entity Total;Custom1#"&amp;$E14&amp;";Custom2#Total Custom2;Custom3#Total Custom3;Custom4#Total Custom4")</f>
        <v>0</v>
      </c>
      <c r="AL14" s="210">
        <f>[1]!HsGetValue("FCC","Scenario#Actual;Years#FY24;Period#Jun;View#FCCS_YTD;Entity#"&amp;$B14&amp;";Data Source#FCCS_Total Data Source;Account#"&amp;AL$3&amp;";Intercompany#FCCS_Intercompany Top;Movement#CA_ENDBAL;Consolidation#FCCS_Entity Total;Custom1#"&amp;$E14&amp;";Custom2#Total Custom2;Custom3#Total Custom3;Custom4#Total Custom4")</f>
        <v>0</v>
      </c>
      <c r="AM14" s="210">
        <f>[1]!HsGetValue("FCC","Scenario#Actual;Years#FY24;Period#Jun;View#FCCS_YTD;Entity#"&amp;$B14&amp;";Data Source#FCCS_Total Data Source;Account#"&amp;AM$3&amp;";Intercompany#FCCS_Intercompany Top;Movement#CA_ENDBAL;Consolidation#FCCS_Entity Total;Custom1#"&amp;$E14&amp;";Custom2#Total Custom2;Custom3#Total Custom3;Custom4#Total Custom4")</f>
        <v>0</v>
      </c>
      <c r="AN14" s="361"/>
      <c r="AO14" s="361"/>
      <c r="AP14" s="361"/>
      <c r="AQ14" s="361"/>
      <c r="AR14" s="361"/>
      <c r="AS14" s="329">
        <v>0</v>
      </c>
    </row>
    <row r="15" spans="1:51" x14ac:dyDescent="0.3">
      <c r="A15" s="207" t="s">
        <v>413</v>
      </c>
      <c r="B15" s="207" t="s">
        <v>435</v>
      </c>
      <c r="C15" s="208">
        <v>40900</v>
      </c>
      <c r="D15" s="208" t="s">
        <v>415</v>
      </c>
      <c r="E15" s="208" t="s">
        <v>416</v>
      </c>
      <c r="F15" s="207" t="s">
        <v>436</v>
      </c>
      <c r="G15" s="207" t="s">
        <v>437</v>
      </c>
      <c r="H15" s="603"/>
      <c r="I15" s="209">
        <f t="shared" si="5"/>
        <v>714997813.6400001</v>
      </c>
      <c r="J15" s="209">
        <f t="shared" si="4"/>
        <v>698710891.6400001</v>
      </c>
      <c r="K15" s="209">
        <f t="shared" si="3"/>
        <v>16286922</v>
      </c>
      <c r="L15" s="210">
        <f>[1]!HsGetValue("FCC","Scenario#Actual;Years#FY24;Period#Jun;View#FCCS_YTD;Entity#"&amp;$B15&amp;";Data Source#FCCS_Total Data Source;Account#"&amp;L$3&amp;";Intercompany#FCCS_Intercompany Top;Movement#CA_ENDBAL;Consolidation#FCCS_Entity Total;Custom1#"&amp;$E15&amp;";Custom2#Total Custom2;Custom3#Total Custom3;Custom4#Total Custom4")</f>
        <v>0</v>
      </c>
      <c r="M15" s="210">
        <f>[1]!HsGetValue("FCC","Scenario#Actual;Years#FY24;Period#Jun;View#FCCS_YTD;Entity#"&amp;$B15&amp;";Data Source#FCCS_Total Data Source;Account#"&amp;M$3&amp;";Intercompany#FCCS_Intercompany Top;Movement#CA_ENDBAL;Consolidation#FCCS_Entity Total;Custom1#"&amp;$E15&amp;";Custom2#Total Custom2;Custom3#Total Custom3;Custom4#Total Custom4")</f>
        <v>27482635</v>
      </c>
      <c r="N15" s="210">
        <f>[1]!HsGetValue("FCC","Scenario#Actual;Years#FY24;Period#Jun;View#FCCS_YTD;Entity#"&amp;$B15&amp;";Data Source#FCCS_Total Data Source;Account#"&amp;N$3&amp;";Intercompany#FCCS_Intercompany Top;Movement#CA_ENDBAL;Consolidation#FCCS_Entity Total;Custom1#"&amp;$E15&amp;";Custom2#Total Custom2;Custom3#Total Custom3;Custom4#Total Custom4")</f>
        <v>0</v>
      </c>
      <c r="O15" s="210">
        <f>[1]!HsGetValue("FCC","Scenario#Actual;Years#FY24;Period#Jun;View#FCCS_YTD;Entity#"&amp;$B15&amp;";Data Source#FCCS_Total Data Source;Account#"&amp;O$3&amp;";Intercompany#FCCS_Intercompany Top;Movement#CA_ENDBAL;Consolidation#FCCS_Entity Total;Custom1#"&amp;$E15&amp;";Custom2#Total Custom2;Custom3#Total Custom3;Custom4#Total Custom4")</f>
        <v>0</v>
      </c>
      <c r="P15" s="210">
        <f>[1]!HsGetValue("FCC","Scenario#Actual;Years#FY24;Period#Jun;View#FCCS_YTD;Entity#"&amp;$B15&amp;";Data Source#FCCS_Total Data Source;Account#"&amp;P$3&amp;";Intercompany#FCCS_Intercompany Top;Movement#CA_ENDBAL;Consolidation#FCCS_Entity Total;Custom1#"&amp;$E15&amp;";Custom2#Total Custom2;Custom3#Total Custom3;Custom4#Total Custom4")</f>
        <v>342350</v>
      </c>
      <c r="Q15" s="210">
        <f>[1]!HsGetValue("FCC","Scenario#Actual;Years#FY24;Period#Jun;View#FCCS_YTD;Entity#"&amp;$B15&amp;";Data Source#FCCS_Total Data Source;Account#"&amp;Q$3&amp;";Intercompany#FCCS_Intercompany Top;Movement#CA_ENDBAL;Consolidation#FCCS_Entity Total;Custom1#"&amp;$E15&amp;";Custom2#Total Custom2;Custom3#Total Custom3;Custom4#Total Custom4")</f>
        <v>0</v>
      </c>
      <c r="R15" s="210">
        <f>[1]!HsGetValue("FCC","Scenario#Actual;Years#FY24;Period#Jun;View#FCCS_YTD;Entity#"&amp;$B15&amp;";Data Source#FCCS_Total Data Source;Account#"&amp;R$3&amp;";Intercompany#FCCS_Intercompany Top;Movement#CA_ENDBAL;Consolidation#FCCS_Entity Total;Custom1#"&amp;$E15&amp;";Custom2#Total Custom2;Custom3#Total Custom3;Custom4#Total Custom4")</f>
        <v>0</v>
      </c>
      <c r="S15" s="210">
        <f>[1]!HsGetValue("FCC","Scenario#Actual;Years#FY24;Period#Jun;View#FCCS_YTD;Entity#"&amp;$B15&amp;";Data Source#FCCS_Total Data Source;Account#"&amp;S$3&amp;";Intercompany#FCCS_Intercompany Top;Movement#CA_ENDBAL;Consolidation#FCCS_Entity Total;Custom1#"&amp;$E15&amp;";Custom2#Total Custom2;Custom3#Total Custom3;Custom4#Total Custom4")</f>
        <v>0</v>
      </c>
      <c r="T15" s="210">
        <f>[1]!HsGetValue("FCC","Scenario#Actual;Years#FY24;Period#Jun;View#FCCS_YTD;Entity#"&amp;$B15&amp;";Data Source#FCCS_Total Data Source;Account#"&amp;T$3&amp;";Intercompany#FCCS_Intercompany Top;Movement#CA_ENDBAL;Consolidation#FCCS_Entity Total;Custom1#"&amp;$E15&amp;";Custom2#Total Custom2;Custom3#Total Custom3;Custom4#Total Custom4")</f>
        <v>0</v>
      </c>
      <c r="U15" s="210">
        <f>[1]!HsGetValue("FCC","Scenario#Actual;Years#FY24;Period#Jun;View#FCCS_YTD;Entity#"&amp;$B15&amp;";Data Source#FCCS_Total Data Source;Account#"&amp;U$3&amp;";Intercompany#FCCS_Intercompany Top;Movement#CA_ENDBAL;Consolidation#FCCS_Entity Total;Custom1#"&amp;$E15&amp;";Custom2#Total Custom2;Custom3#Total Custom3;Custom4#Total Custom4")</f>
        <v>0</v>
      </c>
      <c r="V15" s="210">
        <f>[1]!HsGetValue("FCC","Scenario#Actual;Years#FY24;Period#Jun;View#FCCS_YTD;Entity#"&amp;$B15&amp;";Data Source#FCCS_Total Data Source;Account#"&amp;V$3&amp;";Intercompany#FCCS_Intercompany Top;Movement#CA_ENDBAL;Consolidation#FCCS_Entity Total;Custom1#"&amp;$E15&amp;";Custom2#Total Custom2;Custom3#Total Custom3;Custom4#Total Custom4")</f>
        <v>0</v>
      </c>
      <c r="W15" s="210">
        <f>[1]!HsGetValue("FCC","Scenario#Actual;Years#FY24;Period#Jun;View#FCCS_YTD;Entity#"&amp;$B15&amp;";Data Source#FCCS_Total Data Source;Account#"&amp;W$3&amp;";Intercompany#FCCS_Intercompany Top;Movement#CA_ENDBAL;Consolidation#FCCS_Entity Total;Custom1#"&amp;$E15&amp;";Custom2#Total Custom2;Custom3#Total Custom3;Custom4#Total Custom4")</f>
        <v>0</v>
      </c>
      <c r="X15" s="210">
        <f>[1]!HsGetValue("FCC","Scenario#Actual;Years#FY24;Period#Jun;View#FCCS_YTD;Entity#"&amp;$B15&amp;";Data Source#FCCS_Total Data Source;Account#"&amp;X$3&amp;";Intercompany#FCCS_Intercompany Top;Movement#CA_ENDBAL;Consolidation#FCCS_Entity Total;Custom1#"&amp;$E15&amp;";Custom2#Total Custom2;Custom3#Total Custom3;Custom4#Total Custom4")</f>
        <v>698710891.6400001</v>
      </c>
      <c r="Y15" s="210">
        <f>[1]!HsGetValue("FCC","Scenario#Actual;Years#FY24;Period#Jun;View#FCCS_YTD;Entity#"&amp;$B15&amp;";Data Source#FCCS_Total Data Source;Account#"&amp;Y$3&amp;";Intercompany#FCCS_Intercompany Top;Movement#CA_ENDBAL;Consolidation#FCCS_Entity Total;Custom1#Total custom1;Custom2#Total Custom2;Custom3#Total Custom3;Custom4#Total Custom4")</f>
        <v>0</v>
      </c>
      <c r="Z15" s="210">
        <f>[1]!HsGetValue("FCC","Scenario#Actual;Years#FY24;Period#Jun;View#FCCS_YTD;Entity#"&amp;$B15&amp;";Data Source#FCCS_Total Data Source;Account#"&amp;Z$3&amp;";Intercompany#FCCS_Intercompany Top;Movement#CA_ENDBAL;Consolidation#FCCS_Entity Total;Custom1#Total custom1;Custom2#Total Custom2;Custom3#Total Custom3;Custom4#Total Custom4")</f>
        <v>0</v>
      </c>
      <c r="AA15" s="210">
        <f>[1]!HsGetValue("FCC","Scenario#Actual;Years#FY24;Period#Jun;View#FCCS_YTD;Entity#"&amp;$B15&amp;";Data Source#FCCS_Total Data Source;Account#"&amp;AA$3&amp;";Intercompany#FCCS_Intercompany Top;Movement#CA_ENDBAL;Consolidation#FCCS_Entity Total;Custom1#Total custom1;Custom2#Total Custom2;Custom3#Total Custom3;Custom4#Total Custom4")</f>
        <v>0</v>
      </c>
      <c r="AB15" s="210">
        <f>[1]!HsGetValue("FCC","Scenario#Actual;Years#FY24;Period#Jun;View#FCCS_YTD;Entity#"&amp;$B15&amp;";Data Source#FCCS_Total Data Source;Account#"&amp;AB$3&amp;";Intercompany#FCCS_Intercompany Top;Movement#CA_ENDBAL;Consolidation#FCCS_Entity Total;Custom1#Total custom1;Custom2#Total Custom2;Custom3#Total Custom3;Custom4#Total Custom4")</f>
        <v>3163596</v>
      </c>
      <c r="AC15" s="210">
        <f>[1]!HsGetValue("FCC","Scenario#Actual;Years#FY24;Period#Jun;View#FCCS_YTD;Entity#"&amp;$B15&amp;";Data Source#FCCS_Total Data Source;Account#"&amp;AC$3&amp;";Intercompany#FCCS_Intercompany Top;Movement#CA_ENDBAL;Consolidation#FCCS_Entity Total;Custom1#Total custom1;Custom2#Total Custom2;Custom3#Total Custom3;Custom4#Total Custom4")</f>
        <v>0</v>
      </c>
      <c r="AD15" s="210">
        <f>[1]!HsGetValue("FCC","Scenario#Actual;Years#FY24;Period#Jun;View#FCCS_YTD;Entity#"&amp;$B15&amp;";Data Source#FCCS_Total Data Source;Account#"&amp;AD$3&amp;";Intercompany#FCCS_Intercompany Top;Movement#CA_ENDBAL;Consolidation#FCCS_Entity Total;Custom1#Total custom1;Custom2#Total Custom2;Custom3#Total Custom3;Custom4#Total Custom4")</f>
        <v>0</v>
      </c>
      <c r="AE15" s="210">
        <f>[1]!HsGetValue("FCC","Scenario#Actual;Years#FY24;Period#Jun;View#FCCS_YTD;Entity#"&amp;$B15&amp;";Data Source#FCCS_Total Data Source;Account#"&amp;AE$3&amp;";Intercompany#FCCS_Intercompany Top;Movement#CA_ENDBAL;Consolidation#FCCS_Entity Total;Custom1#"&amp;$E15&amp;";Custom2#Total Custom2;Custom3#Total Custom3;Custom4#Total Custom4")</f>
        <v>-13424892</v>
      </c>
      <c r="AF15" s="210">
        <f>[1]!HsGetValue("FCC","Scenario#Actual;Years#FY24;Period#Jun;View#FCCS_YTD;Entity#"&amp;$B15&amp;";Data Source#FCCS_Total Data Source;Account#"&amp;AF$3&amp;";Intercompany#FCCS_Intercompany Top;Movement#CA_ENDBAL;Consolidation#FCCS_Entity Total;Custom1#"&amp;$E15&amp;";Custom2#Total Custom2;Custom3#Total Custom3;Custom4#Total Custom4")</f>
        <v>0</v>
      </c>
      <c r="AG15" s="210">
        <f>[1]!HsGetValue("FCC","Scenario#Actual;Years#FY24;Period#Jun;View#FCCS_YTD;Entity#"&amp;$B15&amp;";Data Source#FCCS_Total Data Source;Account#"&amp;AG$3&amp;";Intercompany#FCCS_Intercompany Top;Movement#CA_ENDBAL;Consolidation#FCCS_Entity Total;Custom1#"&amp;$E15&amp;";Custom2#Total Custom2;Custom3#Total Custom3;Custom4#Total Custom4")</f>
        <v>0</v>
      </c>
      <c r="AH15" s="210">
        <f>[1]!HsGetValue("FCC","Scenario#Actual;Years#FY24;Period#Jun;View#FCCS_YTD;Entity#"&amp;$B15&amp;";Data Source#FCCS_Total Data Source;Account#"&amp;AH$3&amp;";Intercompany#FCCS_Intercompany Top;Movement#CA_ENDBAL;Consolidation#FCCS_Entity Total;Custom1#"&amp;$E15&amp;";Custom2#Total Custom2;Custom3#Total Custom3;Custom4#Total Custom4")</f>
        <v>-327687</v>
      </c>
      <c r="AI15" s="210">
        <f>[1]!HsGetValue("FCC","Scenario#Actual;Years#FY24;Period#Jun;View#FCCS_YTD;Entity#"&amp;$B15&amp;";Data Source#FCCS_Total Data Source;Account#"&amp;AI$3&amp;";Intercompany#FCCS_Intercompany Top;Movement#CA_ENDBAL;Consolidation#FCCS_Entity Total;Custom1#"&amp;$E15&amp;";Custom2#Total Custom2;Custom3#Total Custom3;Custom4#Total Custom4")</f>
        <v>0</v>
      </c>
      <c r="AJ15" s="210">
        <f>[1]!HsGetValue("FCC","Scenario#Actual;Years#FY24;Period#Jun;View#FCCS_YTD;Entity#"&amp;$B15&amp;";Data Source#FCCS_Total Data Source;Account#"&amp;AJ$3&amp;";Intercompany#FCCS_Intercompany Top;Movement#CA_ENDBAL;Consolidation#FCCS_Entity Total;Custom1#"&amp;$E15&amp;";Custom2#Total Custom2;Custom3#Total Custom3;Custom4#Total Custom4")</f>
        <v>0</v>
      </c>
      <c r="AK15" s="210">
        <f>[1]!HsGetValue("FCC","Scenario#Actual;Years#FY24;Period#Jun;View#FCCS_YTD;Entity#"&amp;$B15&amp;";Data Source#FCCS_Total Data Source;Account#"&amp;AK$3&amp;";Intercompany#FCCS_Intercompany Top;Movement#CA_ENDBAL;Consolidation#FCCS_Entity Total;Custom1#"&amp;$E15&amp;";Custom2#Total Custom2;Custom3#Total Custom3;Custom4#Total Custom4")</f>
        <v>0</v>
      </c>
      <c r="AL15" s="210">
        <f>[1]!HsGetValue("FCC","Scenario#Actual;Years#FY24;Period#Jun;View#FCCS_YTD;Entity#"&amp;$B15&amp;";Data Source#FCCS_Total Data Source;Account#"&amp;AL$3&amp;";Intercompany#FCCS_Intercompany Top;Movement#CA_ENDBAL;Consolidation#FCCS_Entity Total;Custom1#"&amp;$E15&amp;";Custom2#Total Custom2;Custom3#Total Custom3;Custom4#Total Custom4")</f>
        <v>0</v>
      </c>
      <c r="AM15" s="210">
        <f>[1]!HsGetValue("FCC","Scenario#Actual;Years#FY24;Period#Jun;View#FCCS_YTD;Entity#"&amp;$B15&amp;";Data Source#FCCS_Total Data Source;Account#"&amp;AM$3&amp;";Intercompany#FCCS_Intercompany Top;Movement#CA_ENDBAL;Consolidation#FCCS_Entity Total;Custom1#"&amp;$E15&amp;";Custom2#Total Custom2;Custom3#Total Custom3;Custom4#Total Custom4")</f>
        <v>0</v>
      </c>
      <c r="AN15" s="210">
        <f>[1]!HsGetValue("FCC","Scenario#Actual;Years#FY24;Period#Jun;View#FCCS_YTD;Entity#"&amp;$B15&amp;";Data Source#FCCS_Total Data Source;Account#"&amp;AN$3&amp;";Intercompany#FCCS_Intercompany Top;Movement#CA_ENDBAL;Consolidation#FCCS_Entity Total;Custom1#Total custom1;Custom2#Total Custom2;Custom3#Total Custom3;Custom4#Total Custom4")</f>
        <v>0</v>
      </c>
      <c r="AO15" s="210">
        <f>[1]!HsGetValue("FCC","Scenario#Actual;Years#FY24;Period#Jun;View#FCCS_YTD;Entity#"&amp;$B15&amp;";Data Source#FCCS_Total Data Source;Account#"&amp;AO$3&amp;";Intercompany#FCCS_Intercompany Top;Movement#CA_ENDBAL;Consolidation#FCCS_Entity Total;Custom1#Total custom1;Custom2#Total Custom2;Custom3#Total Custom3;Custom4#Total Custom4")</f>
        <v>0</v>
      </c>
      <c r="AP15" s="210">
        <f>[1]!HsGetValue("FCC","Scenario#Actual;Years#FY24;Period#Jun;View#FCCS_YTD;Entity#"&amp;$B15&amp;";Data Source#FCCS_Total Data Source;Account#"&amp;AP$3&amp;";Intercompany#FCCS_Intercompany Top;Movement#CA_ENDBAL;Consolidation#FCCS_Entity Total;Custom1#Total custom1;Custom2#Total Custom2;Custom3#Total Custom3;Custom4#Total Custom4")</f>
        <v>-949080</v>
      </c>
      <c r="AQ15" s="210">
        <f>[1]!HsGetValue("FCC","Scenario#Actual;Years#FY24;Period#Jun;View#FCCS_YTD;Entity#"&amp;$B15&amp;";Data Source#FCCS_Total Data Source;Account#"&amp;AQ$3&amp;";Intercompany#FCCS_Intercompany Top;Movement#CA_ENDBAL;Consolidation#FCCS_Entity Total;Custom1#Total custom1;Custom2#Total Custom2;Custom3#Total Custom3;Custom4#Total Custom4")</f>
        <v>0</v>
      </c>
      <c r="AR15" s="210">
        <f>[1]!HsGetValue("FCC","Scenario#Actual;Years#FY24;Period#Jun;View#FCCS_YTD;Entity#"&amp;$B15&amp;";Data Source#FCCS_Total Data Source;Account#"&amp;AR$3&amp;";Intercompany#FCCS_Intercompany Top;Movement#CA_ENDBAL;Consolidation#FCCS_Entity Total;Custom1#Total custom1;Custom2#Total Custom2;Custom3#Total Custom3;Custom4#Total Custom4")</f>
        <v>0</v>
      </c>
      <c r="AS15" s="210">
        <f>[1]!HsGetValue("FCC","Scenario#Actual;Years#FY24;Period#Jun;View#FCCS_YTD;Entity#"&amp;$B15&amp;";Data Source#FCCS_Total Data Source;Account#"&amp;AS$3&amp;";Intercompany#FCCS_Intercompany Top;Movement#CA_ENDBAL;Consolidation#FCCS_Entity Total;Custom1#"&amp;$E15&amp;";Custom2#Total Custom2;Custom3#Total Custom3;Custom4#Total Custom4")</f>
        <v>0</v>
      </c>
    </row>
    <row r="16" spans="1:51" x14ac:dyDescent="0.3">
      <c r="A16" s="328" t="s">
        <v>413</v>
      </c>
      <c r="B16" s="328" t="s">
        <v>435</v>
      </c>
      <c r="C16" s="75">
        <v>40900</v>
      </c>
      <c r="D16" s="75" t="s">
        <v>415</v>
      </c>
      <c r="E16" s="75" t="s">
        <v>419</v>
      </c>
      <c r="F16" s="328" t="s">
        <v>436</v>
      </c>
      <c r="G16" s="207" t="s">
        <v>438</v>
      </c>
      <c r="H16" s="598"/>
      <c r="I16" s="327">
        <f t="shared" si="5"/>
        <v>0</v>
      </c>
      <c r="J16" s="209">
        <f t="shared" si="4"/>
        <v>0</v>
      </c>
      <c r="K16" s="327">
        <f t="shared" si="3"/>
        <v>0</v>
      </c>
      <c r="L16" s="210">
        <f>[1]!HsGetValue("FCC","Scenario#Actual;Years#FY24;Period#Jun;View#FCCS_YTD;Entity#"&amp;$B16&amp;";Data Source#FCCS_Total Data Source;Account#"&amp;L$3&amp;";Intercompany#FCCS_Intercompany Top;Movement#CA_ENDBAL;Consolidation#FCCS_Entity Total;Custom1#"&amp;$E16&amp;";Custom2#Total Custom2;Custom3#Total Custom3;Custom4#Total Custom4")</f>
        <v>0</v>
      </c>
      <c r="M16" s="210">
        <f>[1]!HsGetValue("FCC","Scenario#Actual;Years#FY24;Period#Jun;View#FCCS_YTD;Entity#"&amp;$B16&amp;";Data Source#FCCS_Total Data Source;Account#"&amp;M$3&amp;";Intercompany#FCCS_Intercompany Top;Movement#CA_ENDBAL;Consolidation#FCCS_Entity Total;Custom1#"&amp;$E16&amp;";Custom2#Total Custom2;Custom3#Total Custom3;Custom4#Total Custom4")</f>
        <v>0</v>
      </c>
      <c r="N16" s="210">
        <f>[1]!HsGetValue("FCC","Scenario#Actual;Years#FY24;Period#Jun;View#FCCS_YTD;Entity#"&amp;$B16&amp;";Data Source#FCCS_Total Data Source;Account#"&amp;N$3&amp;";Intercompany#FCCS_Intercompany Top;Movement#CA_ENDBAL;Consolidation#FCCS_Entity Total;Custom1#"&amp;$E16&amp;";Custom2#Total Custom2;Custom3#Total Custom3;Custom4#Total Custom4")</f>
        <v>0</v>
      </c>
      <c r="O16" s="210">
        <f>[1]!HsGetValue("FCC","Scenario#Actual;Years#FY24;Period#Jun;View#FCCS_YTD;Entity#"&amp;$B16&amp;";Data Source#FCCS_Total Data Source;Account#"&amp;O$3&amp;";Intercompany#FCCS_Intercompany Top;Movement#CA_ENDBAL;Consolidation#FCCS_Entity Total;Custom1#"&amp;$E16&amp;";Custom2#Total Custom2;Custom3#Total Custom3;Custom4#Total Custom4")</f>
        <v>0</v>
      </c>
      <c r="P16" s="210">
        <f>[1]!HsGetValue("FCC","Scenario#Actual;Years#FY24;Period#Jun;View#FCCS_YTD;Entity#"&amp;$B16&amp;";Data Source#FCCS_Total Data Source;Account#"&amp;P$3&amp;";Intercompany#FCCS_Intercompany Top;Movement#CA_ENDBAL;Consolidation#FCCS_Entity Total;Custom1#"&amp;$E16&amp;";Custom2#Total Custom2;Custom3#Total Custom3;Custom4#Total Custom4")</f>
        <v>0</v>
      </c>
      <c r="Q16" s="210">
        <f>[1]!HsGetValue("FCC","Scenario#Actual;Years#FY24;Period#Jun;View#FCCS_YTD;Entity#"&amp;$B16&amp;";Data Source#FCCS_Total Data Source;Account#"&amp;Q$3&amp;";Intercompany#FCCS_Intercompany Top;Movement#CA_ENDBAL;Consolidation#FCCS_Entity Total;Custom1#"&amp;$E16&amp;";Custom2#Total Custom2;Custom3#Total Custom3;Custom4#Total Custom4")</f>
        <v>0</v>
      </c>
      <c r="R16" s="210">
        <f>[1]!HsGetValue("FCC","Scenario#Actual;Years#FY24;Period#Jun;View#FCCS_YTD;Entity#"&amp;$B16&amp;";Data Source#FCCS_Total Data Source;Account#"&amp;R$3&amp;";Intercompany#FCCS_Intercompany Top;Movement#CA_ENDBAL;Consolidation#FCCS_Entity Total;Custom1#"&amp;$E16&amp;";Custom2#Total Custom2;Custom3#Total Custom3;Custom4#Total Custom4")</f>
        <v>0</v>
      </c>
      <c r="S16" s="210">
        <f>[1]!HsGetValue("FCC","Scenario#Actual;Years#FY24;Period#Jun;View#FCCS_YTD;Entity#"&amp;$B16&amp;";Data Source#FCCS_Total Data Source;Account#"&amp;S$3&amp;";Intercompany#FCCS_Intercompany Top;Movement#CA_ENDBAL;Consolidation#FCCS_Entity Total;Custom1#"&amp;$E16&amp;";Custom2#Total Custom2;Custom3#Total Custom3;Custom4#Total Custom4")</f>
        <v>0</v>
      </c>
      <c r="T16" s="210">
        <f>[1]!HsGetValue("FCC","Scenario#Actual;Years#FY24;Period#Jun;View#FCCS_YTD;Entity#"&amp;$B16&amp;";Data Source#FCCS_Total Data Source;Account#"&amp;T$3&amp;";Intercompany#FCCS_Intercompany Top;Movement#CA_ENDBAL;Consolidation#FCCS_Entity Total;Custom1#"&amp;$E16&amp;";Custom2#Total Custom2;Custom3#Total Custom3;Custom4#Total Custom4")</f>
        <v>0</v>
      </c>
      <c r="U16" s="210">
        <f>[1]!HsGetValue("FCC","Scenario#Actual;Years#FY24;Period#Jun;View#FCCS_YTD;Entity#"&amp;$B16&amp;";Data Source#FCCS_Total Data Source;Account#"&amp;U$3&amp;";Intercompany#FCCS_Intercompany Top;Movement#CA_ENDBAL;Consolidation#FCCS_Entity Total;Custom1#"&amp;$E16&amp;";Custom2#Total Custom2;Custom3#Total Custom3;Custom4#Total Custom4")</f>
        <v>0</v>
      </c>
      <c r="V16" s="210">
        <f>[1]!HsGetValue("FCC","Scenario#Actual;Years#FY24;Period#Jun;View#FCCS_YTD;Entity#"&amp;$B16&amp;";Data Source#FCCS_Total Data Source;Account#"&amp;V$3&amp;";Intercompany#FCCS_Intercompany Top;Movement#CA_ENDBAL;Consolidation#FCCS_Entity Total;Custom1#"&amp;$E16&amp;";Custom2#Total Custom2;Custom3#Total Custom3;Custom4#Total Custom4")</f>
        <v>0</v>
      </c>
      <c r="W16" s="210">
        <f>[1]!HsGetValue("FCC","Scenario#Actual;Years#FY24;Period#Jun;View#FCCS_YTD;Entity#"&amp;$B16&amp;";Data Source#FCCS_Total Data Source;Account#"&amp;W$3&amp;";Intercompany#FCCS_Intercompany Top;Movement#CA_ENDBAL;Consolidation#FCCS_Entity Total;Custom1#"&amp;$E16&amp;";Custom2#Total Custom2;Custom3#Total Custom3;Custom4#Total Custom4")</f>
        <v>0</v>
      </c>
      <c r="X16" s="210">
        <f>[1]!HsGetValue("FCC","Scenario#Actual;Years#FY24;Period#Jun;View#FCCS_YTD;Entity#"&amp;$B16&amp;";Data Source#FCCS_Total Data Source;Account#"&amp;X$3&amp;";Intercompany#FCCS_Intercompany Top;Movement#CA_ENDBAL;Consolidation#FCCS_Entity Total;Custom1#"&amp;$E16&amp;";Custom2#Total Custom2;Custom3#Total Custom3;Custom4#Total Custom4")</f>
        <v>0</v>
      </c>
      <c r="Y16" s="361"/>
      <c r="Z16" s="361"/>
      <c r="AA16" s="361"/>
      <c r="AB16" s="361"/>
      <c r="AC16" s="361"/>
      <c r="AD16" s="361"/>
      <c r="AE16" s="210">
        <f>[1]!HsGetValue("FCC","Scenario#Actual;Years#FY24;Period#Jun;View#FCCS_YTD;Entity#"&amp;$B16&amp;";Data Source#FCCS_Total Data Source;Account#"&amp;AE$3&amp;";Intercompany#FCCS_Intercompany Top;Movement#CA_ENDBAL;Consolidation#FCCS_Entity Total;Custom1#"&amp;$E16&amp;";Custom2#Total Custom2;Custom3#Total Custom3;Custom4#Total Custom4")</f>
        <v>0</v>
      </c>
      <c r="AF16" s="210">
        <f>[1]!HsGetValue("FCC","Scenario#Actual;Years#FY24;Period#Jun;View#FCCS_YTD;Entity#"&amp;$B16&amp;";Data Source#FCCS_Total Data Source;Account#"&amp;AF$3&amp;";Intercompany#FCCS_Intercompany Top;Movement#CA_ENDBAL;Consolidation#FCCS_Entity Total;Custom1#"&amp;$E16&amp;";Custom2#Total Custom2;Custom3#Total Custom3;Custom4#Total Custom4")</f>
        <v>0</v>
      </c>
      <c r="AG16" s="210">
        <f>[1]!HsGetValue("FCC","Scenario#Actual;Years#FY24;Period#Jun;View#FCCS_YTD;Entity#"&amp;$B16&amp;";Data Source#FCCS_Total Data Source;Account#"&amp;AG$3&amp;";Intercompany#FCCS_Intercompany Top;Movement#CA_ENDBAL;Consolidation#FCCS_Entity Total;Custom1#"&amp;$E16&amp;";Custom2#Total Custom2;Custom3#Total Custom3;Custom4#Total Custom4")</f>
        <v>0</v>
      </c>
      <c r="AH16" s="210">
        <f>[1]!HsGetValue("FCC","Scenario#Actual;Years#FY24;Period#Jun;View#FCCS_YTD;Entity#"&amp;$B16&amp;";Data Source#FCCS_Total Data Source;Account#"&amp;AH$3&amp;";Intercompany#FCCS_Intercompany Top;Movement#CA_ENDBAL;Consolidation#FCCS_Entity Total;Custom1#"&amp;$E16&amp;";Custom2#Total Custom2;Custom3#Total Custom3;Custom4#Total Custom4")</f>
        <v>0</v>
      </c>
      <c r="AI16" s="210">
        <f>[1]!HsGetValue("FCC","Scenario#Actual;Years#FY24;Period#Jun;View#FCCS_YTD;Entity#"&amp;$B16&amp;";Data Source#FCCS_Total Data Source;Account#"&amp;AI$3&amp;";Intercompany#FCCS_Intercompany Top;Movement#CA_ENDBAL;Consolidation#FCCS_Entity Total;Custom1#"&amp;$E16&amp;";Custom2#Total Custom2;Custom3#Total Custom3;Custom4#Total Custom4")</f>
        <v>0</v>
      </c>
      <c r="AJ16" s="210">
        <f>[1]!HsGetValue("FCC","Scenario#Actual;Years#FY24;Period#Jun;View#FCCS_YTD;Entity#"&amp;$B16&amp;";Data Source#FCCS_Total Data Source;Account#"&amp;AJ$3&amp;";Intercompany#FCCS_Intercompany Top;Movement#CA_ENDBAL;Consolidation#FCCS_Entity Total;Custom1#"&amp;$E16&amp;";Custom2#Total Custom2;Custom3#Total Custom3;Custom4#Total Custom4")</f>
        <v>0</v>
      </c>
      <c r="AK16" s="210">
        <f>[1]!HsGetValue("FCC","Scenario#Actual;Years#FY24;Period#Jun;View#FCCS_YTD;Entity#"&amp;$B16&amp;";Data Source#FCCS_Total Data Source;Account#"&amp;AK$3&amp;";Intercompany#FCCS_Intercompany Top;Movement#CA_ENDBAL;Consolidation#FCCS_Entity Total;Custom1#"&amp;$E16&amp;";Custom2#Total Custom2;Custom3#Total Custom3;Custom4#Total Custom4")</f>
        <v>0</v>
      </c>
      <c r="AL16" s="210">
        <f>[1]!HsGetValue("FCC","Scenario#Actual;Years#FY24;Period#Jun;View#FCCS_YTD;Entity#"&amp;$B16&amp;";Data Source#FCCS_Total Data Source;Account#"&amp;AL$3&amp;";Intercompany#FCCS_Intercompany Top;Movement#CA_ENDBAL;Consolidation#FCCS_Entity Total;Custom1#"&amp;$E16&amp;";Custom2#Total Custom2;Custom3#Total Custom3;Custom4#Total Custom4")</f>
        <v>0</v>
      </c>
      <c r="AM16" s="210">
        <f>[1]!HsGetValue("FCC","Scenario#Actual;Years#FY24;Period#Jun;View#FCCS_YTD;Entity#"&amp;$B16&amp;";Data Source#FCCS_Total Data Source;Account#"&amp;AM$3&amp;";Intercompany#FCCS_Intercompany Top;Movement#CA_ENDBAL;Consolidation#FCCS_Entity Total;Custom1#"&amp;$E16&amp;";Custom2#Total Custom2;Custom3#Total Custom3;Custom4#Total Custom4")</f>
        <v>0</v>
      </c>
      <c r="AN16" s="361"/>
      <c r="AO16" s="361"/>
      <c r="AP16" s="361"/>
      <c r="AQ16" s="361"/>
      <c r="AR16" s="361"/>
      <c r="AS16" s="329">
        <v>0</v>
      </c>
    </row>
    <row r="17" spans="1:45" x14ac:dyDescent="0.3">
      <c r="A17" s="207" t="s">
        <v>413</v>
      </c>
      <c r="B17" s="207" t="s">
        <v>439</v>
      </c>
      <c r="C17" s="208">
        <v>41000</v>
      </c>
      <c r="D17" s="208" t="s">
        <v>415</v>
      </c>
      <c r="E17" s="208" t="s">
        <v>416</v>
      </c>
      <c r="F17" s="207" t="s">
        <v>440</v>
      </c>
      <c r="G17" s="207" t="s">
        <v>441</v>
      </c>
      <c r="H17" s="603"/>
      <c r="I17" s="209">
        <f t="shared" si="5"/>
        <v>642265175.48000002</v>
      </c>
      <c r="J17" s="209">
        <f t="shared" si="4"/>
        <v>11999710.01</v>
      </c>
      <c r="K17" s="209">
        <f t="shared" si="3"/>
        <v>630265465.47000003</v>
      </c>
      <c r="L17" s="210">
        <f>[1]!HsGetValue("FCC","Scenario#Actual;Years#FY24;Period#Jun;View#FCCS_YTD;Entity#"&amp;$B17&amp;";Data Source#FCCS_Total Data Source;Account#"&amp;L$3&amp;";Intercompany#FCCS_Intercompany Top;Movement#CA_ENDBAL;Consolidation#FCCS_Entity Total;Custom1#"&amp;$E17&amp;";Custom2#Total Custom2;Custom3#Total Custom3;Custom4#Total Custom4")</f>
        <v>11999710.01</v>
      </c>
      <c r="M17" s="210">
        <f>[1]!HsGetValue("FCC","Scenario#Actual;Years#FY24;Period#Jun;View#FCCS_YTD;Entity#"&amp;$B17&amp;";Data Source#FCCS_Total Data Source;Account#"&amp;M$3&amp;";Intercompany#FCCS_Intercompany Top;Movement#CA_ENDBAL;Consolidation#FCCS_Entity Total;Custom1#"&amp;$E17&amp;";Custom2#Total Custom2;Custom3#Total Custom3;Custom4#Total Custom4")</f>
        <v>0</v>
      </c>
      <c r="N17" s="210">
        <f>[1]!HsGetValue("FCC","Scenario#Actual;Years#FY24;Period#Jun;View#FCCS_YTD;Entity#"&amp;$B17&amp;";Data Source#FCCS_Total Data Source;Account#"&amp;N$3&amp;";Intercompany#FCCS_Intercompany Top;Movement#CA_ENDBAL;Consolidation#FCCS_Entity Total;Custom1#"&amp;$E17&amp;";Custom2#Total Custom2;Custom3#Total Custom3;Custom4#Total Custom4")</f>
        <v>0</v>
      </c>
      <c r="O17" s="210">
        <f>[1]!HsGetValue("FCC","Scenario#Actual;Years#FY24;Period#Jun;View#FCCS_YTD;Entity#"&amp;$B17&amp;";Data Source#FCCS_Total Data Source;Account#"&amp;O$3&amp;";Intercompany#FCCS_Intercompany Top;Movement#CA_ENDBAL;Consolidation#FCCS_Entity Total;Custom1#"&amp;$E17&amp;";Custom2#Total Custom2;Custom3#Total Custom3;Custom4#Total Custom4")</f>
        <v>276296468.90999997</v>
      </c>
      <c r="P17" s="210">
        <f>[1]!HsGetValue("FCC","Scenario#Actual;Years#FY24;Period#Jun;View#FCCS_YTD;Entity#"&amp;$B17&amp;";Data Source#FCCS_Total Data Source;Account#"&amp;P$3&amp;";Intercompany#FCCS_Intercompany Top;Movement#CA_ENDBAL;Consolidation#FCCS_Entity Total;Custom1#"&amp;$E17&amp;";Custom2#Total Custom2;Custom3#Total Custom3;Custom4#Total Custom4")</f>
        <v>10230</v>
      </c>
      <c r="Q17" s="210">
        <f>[1]!HsGetValue("FCC","Scenario#Actual;Years#FY24;Period#Jun;View#FCCS_YTD;Entity#"&amp;$B17&amp;";Data Source#FCCS_Total Data Source;Account#"&amp;Q$3&amp;";Intercompany#FCCS_Intercompany Top;Movement#CA_ENDBAL;Consolidation#FCCS_Entity Total;Custom1#"&amp;$E17&amp;";Custom2#Total Custom2;Custom3#Total Custom3;Custom4#Total Custom4")</f>
        <v>0</v>
      </c>
      <c r="R17" s="210">
        <f>[1]!HsGetValue("FCC","Scenario#Actual;Years#FY24;Period#Jun;View#FCCS_YTD;Entity#"&amp;$B17&amp;";Data Source#FCCS_Total Data Source;Account#"&amp;R$3&amp;";Intercompany#FCCS_Intercompany Top;Movement#CA_ENDBAL;Consolidation#FCCS_Entity Total;Custom1#"&amp;$E17&amp;";Custom2#Total Custom2;Custom3#Total Custom3;Custom4#Total Custom4")</f>
        <v>0</v>
      </c>
      <c r="S17" s="210">
        <f>[1]!HsGetValue("FCC","Scenario#Actual;Years#FY24;Period#Jun;View#FCCS_YTD;Entity#"&amp;$B17&amp;";Data Source#FCCS_Total Data Source;Account#"&amp;S$3&amp;";Intercompany#FCCS_Intercompany Top;Movement#CA_ENDBAL;Consolidation#FCCS_Entity Total;Custom1#"&amp;$E17&amp;";Custom2#Total Custom2;Custom3#Total Custom3;Custom4#Total Custom4")</f>
        <v>0</v>
      </c>
      <c r="T17" s="210">
        <f>[1]!HsGetValue("FCC","Scenario#Actual;Years#FY24;Period#Jun;View#FCCS_YTD;Entity#"&amp;$B17&amp;";Data Source#FCCS_Total Data Source;Account#"&amp;T$3&amp;";Intercompany#FCCS_Intercompany Top;Movement#CA_ENDBAL;Consolidation#FCCS_Entity Total;Custom1#"&amp;$E17&amp;";Custom2#Total Custom2;Custom3#Total Custom3;Custom4#Total Custom4")</f>
        <v>0</v>
      </c>
      <c r="U17" s="210">
        <f>[1]!HsGetValue("FCC","Scenario#Actual;Years#FY24;Period#Jun;View#FCCS_YTD;Entity#"&amp;$B17&amp;";Data Source#FCCS_Total Data Source;Account#"&amp;U$3&amp;";Intercompany#FCCS_Intercompany Top;Movement#CA_ENDBAL;Consolidation#FCCS_Entity Total;Custom1#"&amp;$E17&amp;";Custom2#Total Custom2;Custom3#Total Custom3;Custom4#Total Custom4")</f>
        <v>0</v>
      </c>
      <c r="V17" s="210">
        <f>[1]!HsGetValue("FCC","Scenario#Actual;Years#FY24;Period#Jun;View#FCCS_YTD;Entity#"&amp;$B17&amp;";Data Source#FCCS_Total Data Source;Account#"&amp;V$3&amp;";Intercompany#FCCS_Intercompany Top;Movement#CA_ENDBAL;Consolidation#FCCS_Entity Total;Custom1#"&amp;$E17&amp;";Custom2#Total Custom2;Custom3#Total Custom3;Custom4#Total Custom4")</f>
        <v>0</v>
      </c>
      <c r="W17" s="210">
        <f>[1]!HsGetValue("FCC","Scenario#Actual;Years#FY24;Period#Jun;View#FCCS_YTD;Entity#"&amp;$B17&amp;";Data Source#FCCS_Total Data Source;Account#"&amp;W$3&amp;";Intercompany#FCCS_Intercompany Top;Movement#CA_ENDBAL;Consolidation#FCCS_Entity Total;Custom1#"&amp;$E17&amp;";Custom2#Total Custom2;Custom3#Total Custom3;Custom4#Total Custom4")</f>
        <v>0</v>
      </c>
      <c r="X17" s="210">
        <f>[1]!HsGetValue("FCC","Scenario#Actual;Years#FY24;Period#Jun;View#FCCS_YTD;Entity#"&amp;$B17&amp;";Data Source#FCCS_Total Data Source;Account#"&amp;X$3&amp;";Intercompany#FCCS_Intercompany Top;Movement#CA_ENDBAL;Consolidation#FCCS_Entity Total;Custom1#"&amp;$E17&amp;";Custom2#Total Custom2;Custom3#Total Custom3;Custom4#Total Custom4")</f>
        <v>0</v>
      </c>
      <c r="Y17" s="210">
        <f>[1]!HsGetValue("FCC","Scenario#Actual;Years#FY24;Period#Jun;View#FCCS_YTD;Entity#"&amp;$B17&amp;";Data Source#FCCS_Total Data Source;Account#"&amp;Y$3&amp;";Intercompany#FCCS_Intercompany Top;Movement#CA_ENDBAL;Consolidation#FCCS_Entity Total;Custom1#Total custom1;Custom2#Total Custom2;Custom3#Total Custom3;Custom4#Total Custom4")</f>
        <v>0</v>
      </c>
      <c r="Z17" s="210">
        <f>[1]!HsGetValue("FCC","Scenario#Actual;Years#FY24;Period#Jun;View#FCCS_YTD;Entity#"&amp;$B17&amp;";Data Source#FCCS_Total Data Source;Account#"&amp;Z$3&amp;";Intercompany#FCCS_Intercompany Top;Movement#CA_ENDBAL;Consolidation#FCCS_Entity Total;Custom1#Total custom1;Custom2#Total Custom2;Custom3#Total Custom3;Custom4#Total Custom4")</f>
        <v>615213515.54000008</v>
      </c>
      <c r="AA17" s="210">
        <f>[1]!HsGetValue("FCC","Scenario#Actual;Years#FY24;Period#Jun;View#FCCS_YTD;Entity#"&amp;$B17&amp;";Data Source#FCCS_Total Data Source;Account#"&amp;AA$3&amp;";Intercompany#FCCS_Intercompany Top;Movement#CA_ENDBAL;Consolidation#FCCS_Entity Total;Custom1#Total custom1;Custom2#Total Custom2;Custom3#Total Custom3;Custom4#Total Custom4")</f>
        <v>0</v>
      </c>
      <c r="AB17" s="210">
        <f>[1]!HsGetValue("FCC","Scenario#Actual;Years#FY24;Period#Jun;View#FCCS_YTD;Entity#"&amp;$B17&amp;";Data Source#FCCS_Total Data Source;Account#"&amp;AB$3&amp;";Intercompany#FCCS_Intercompany Top;Movement#CA_ENDBAL;Consolidation#FCCS_Entity Total;Custom1#Total custom1;Custom2#Total Custom2;Custom3#Total Custom3;Custom4#Total Custom4")</f>
        <v>10541.72</v>
      </c>
      <c r="AC17" s="210">
        <f>[1]!HsGetValue("FCC","Scenario#Actual;Years#FY24;Period#Jun;View#FCCS_YTD;Entity#"&amp;$B17&amp;";Data Source#FCCS_Total Data Source;Account#"&amp;AC$3&amp;";Intercompany#FCCS_Intercompany Top;Movement#CA_ENDBAL;Consolidation#FCCS_Entity Total;Custom1#Total custom1;Custom2#Total Custom2;Custom3#Total Custom3;Custom4#Total Custom4")</f>
        <v>0</v>
      </c>
      <c r="AD17" s="210">
        <f>[1]!HsGetValue("FCC","Scenario#Actual;Years#FY24;Period#Jun;View#FCCS_YTD;Entity#"&amp;$B17&amp;";Data Source#FCCS_Total Data Source;Account#"&amp;AD$3&amp;";Intercompany#FCCS_Intercompany Top;Movement#CA_ENDBAL;Consolidation#FCCS_Entity Total;Custom1#Total custom1;Custom2#Total Custom2;Custom3#Total Custom3;Custom4#Total Custom4")</f>
        <v>0</v>
      </c>
      <c r="AE17" s="210">
        <f>[1]!HsGetValue("FCC","Scenario#Actual;Years#FY24;Period#Jun;View#FCCS_YTD;Entity#"&amp;$B17&amp;";Data Source#FCCS_Total Data Source;Account#"&amp;AE$3&amp;";Intercompany#FCCS_Intercompany Top;Movement#CA_ENDBAL;Consolidation#FCCS_Entity Total;Custom1#"&amp;$E17&amp;";Custom2#Total Custom2;Custom3#Total Custom3;Custom4#Total Custom4")</f>
        <v>0</v>
      </c>
      <c r="AF17" s="210">
        <f>[1]!HsGetValue("FCC","Scenario#Actual;Years#FY24;Period#Jun;View#FCCS_YTD;Entity#"&amp;$B17&amp;";Data Source#FCCS_Total Data Source;Account#"&amp;AF$3&amp;";Intercompany#FCCS_Intercompany Top;Movement#CA_ENDBAL;Consolidation#FCCS_Entity Total;Custom1#"&amp;$E17&amp;";Custom2#Total Custom2;Custom3#Total Custom3;Custom4#Total Custom4")</f>
        <v>0</v>
      </c>
      <c r="AG17" s="210">
        <f>[1]!HsGetValue("FCC","Scenario#Actual;Years#FY24;Period#Jun;View#FCCS_YTD;Entity#"&amp;$B17&amp;";Data Source#FCCS_Total Data Source;Account#"&amp;AG$3&amp;";Intercompany#FCCS_Intercompany Top;Movement#CA_ENDBAL;Consolidation#FCCS_Entity Total;Custom1#"&amp;$E17&amp;";Custom2#Total Custom2;Custom3#Total Custom3;Custom4#Total Custom4")</f>
        <v>-142786271.46000001</v>
      </c>
      <c r="AH17" s="210">
        <f>[1]!HsGetValue("FCC","Scenario#Actual;Years#FY24;Period#Jun;View#FCCS_YTD;Entity#"&amp;$B17&amp;";Data Source#FCCS_Total Data Source;Account#"&amp;AH$3&amp;";Intercompany#FCCS_Intercompany Top;Movement#CA_ENDBAL;Consolidation#FCCS_Entity Total;Custom1#"&amp;$E17&amp;";Custom2#Total Custom2;Custom3#Total Custom3;Custom4#Total Custom4")</f>
        <v>-10230</v>
      </c>
      <c r="AI17" s="210">
        <f>[1]!HsGetValue("FCC","Scenario#Actual;Years#FY24;Period#Jun;View#FCCS_YTD;Entity#"&amp;$B17&amp;";Data Source#FCCS_Total Data Source;Account#"&amp;AI$3&amp;";Intercompany#FCCS_Intercompany Top;Movement#CA_ENDBAL;Consolidation#FCCS_Entity Total;Custom1#"&amp;$E17&amp;";Custom2#Total Custom2;Custom3#Total Custom3;Custom4#Total Custom4")</f>
        <v>0</v>
      </c>
      <c r="AJ17" s="210">
        <f>[1]!HsGetValue("FCC","Scenario#Actual;Years#FY24;Period#Jun;View#FCCS_YTD;Entity#"&amp;$B17&amp;";Data Source#FCCS_Total Data Source;Account#"&amp;AJ$3&amp;";Intercompany#FCCS_Intercompany Top;Movement#CA_ENDBAL;Consolidation#FCCS_Entity Total;Custom1#"&amp;$E17&amp;";Custom2#Total Custom2;Custom3#Total Custom3;Custom4#Total Custom4")</f>
        <v>0</v>
      </c>
      <c r="AK17" s="210">
        <f>[1]!HsGetValue("FCC","Scenario#Actual;Years#FY24;Period#Jun;View#FCCS_YTD;Entity#"&amp;$B17&amp;";Data Source#FCCS_Total Data Source;Account#"&amp;AK$3&amp;";Intercompany#FCCS_Intercompany Top;Movement#CA_ENDBAL;Consolidation#FCCS_Entity Total;Custom1#"&amp;$E17&amp;";Custom2#Total Custom2;Custom3#Total Custom3;Custom4#Total Custom4")</f>
        <v>0</v>
      </c>
      <c r="AL17" s="210">
        <f>[1]!HsGetValue("FCC","Scenario#Actual;Years#FY24;Period#Jun;View#FCCS_YTD;Entity#"&amp;$B17&amp;";Data Source#FCCS_Total Data Source;Account#"&amp;AL$3&amp;";Intercompany#FCCS_Intercompany Top;Movement#CA_ENDBAL;Consolidation#FCCS_Entity Total;Custom1#"&amp;$E17&amp;";Custom2#Total Custom2;Custom3#Total Custom3;Custom4#Total Custom4")</f>
        <v>0</v>
      </c>
      <c r="AM17" s="210">
        <f>[1]!HsGetValue("FCC","Scenario#Actual;Years#FY24;Period#Jun;View#FCCS_YTD;Entity#"&amp;$B17&amp;";Data Source#FCCS_Total Data Source;Account#"&amp;AM$3&amp;";Intercompany#FCCS_Intercompany Top;Movement#CA_ENDBAL;Consolidation#FCCS_Entity Total;Custom1#"&amp;$E17&amp;";Custom2#Total Custom2;Custom3#Total Custom3;Custom4#Total Custom4")</f>
        <v>0</v>
      </c>
      <c r="AN17" s="210">
        <f>[1]!HsGetValue("FCC","Scenario#Actual;Years#FY24;Period#Jun;View#FCCS_YTD;Entity#"&amp;$B17&amp;";Data Source#FCCS_Total Data Source;Account#"&amp;AN$3&amp;";Intercompany#FCCS_Intercompany Top;Movement#CA_ENDBAL;Consolidation#FCCS_Entity Total;Custom1#Total custom1;Custom2#Total Custom2;Custom3#Total Custom3;Custom4#Total Custom4")</f>
        <v>-118463225.55</v>
      </c>
      <c r="AO17" s="210">
        <f>[1]!HsGetValue("FCC","Scenario#Actual;Years#FY24;Period#Jun;View#FCCS_YTD;Entity#"&amp;$B17&amp;";Data Source#FCCS_Total Data Source;Account#"&amp;AO$3&amp;";Intercompany#FCCS_Intercompany Top;Movement#CA_ENDBAL;Consolidation#FCCS_Entity Total;Custom1#Total custom1;Custom2#Total Custom2;Custom3#Total Custom3;Custom4#Total Custom4")</f>
        <v>0</v>
      </c>
      <c r="AP17" s="210">
        <f>[1]!HsGetValue("FCC","Scenario#Actual;Years#FY24;Period#Jun;View#FCCS_YTD;Entity#"&amp;$B17&amp;";Data Source#FCCS_Total Data Source;Account#"&amp;AP$3&amp;";Intercompany#FCCS_Intercompany Top;Movement#CA_ENDBAL;Consolidation#FCCS_Entity Total;Custom1#Total custom1;Custom2#Total Custom2;Custom3#Total Custom3;Custom4#Total Custom4")</f>
        <v>-5563.6900000000005</v>
      </c>
      <c r="AQ17" s="210">
        <f>[1]!HsGetValue("FCC","Scenario#Actual;Years#FY24;Period#Jun;View#FCCS_YTD;Entity#"&amp;$B17&amp;";Data Source#FCCS_Total Data Source;Account#"&amp;AQ$3&amp;";Intercompany#FCCS_Intercompany Top;Movement#CA_ENDBAL;Consolidation#FCCS_Entity Total;Custom1#Total custom1;Custom2#Total Custom2;Custom3#Total Custom3;Custom4#Total Custom4")</f>
        <v>0</v>
      </c>
      <c r="AR17" s="210">
        <f>[1]!HsGetValue("FCC","Scenario#Actual;Years#FY24;Period#Jun;View#FCCS_YTD;Entity#"&amp;$B17&amp;";Data Source#FCCS_Total Data Source;Account#"&amp;AR$3&amp;";Intercompany#FCCS_Intercompany Top;Movement#CA_ENDBAL;Consolidation#FCCS_Entity Total;Custom1#Total custom1;Custom2#Total Custom2;Custom3#Total Custom3;Custom4#Total Custom4")</f>
        <v>0</v>
      </c>
      <c r="AS17" s="210">
        <f>[1]!HsGetValue("FCC","Scenario#Actual;Years#FY24;Period#Jun;View#FCCS_YTD;Entity#"&amp;$B17&amp;";Data Source#FCCS_Total Data Source;Account#"&amp;AS$3&amp;";Intercompany#FCCS_Intercompany Top;Movement#CA_ENDBAL;Consolidation#FCCS_Entity Total;Custom1#"&amp;$E17&amp;";Custom2#Total Custom2;Custom3#Total Custom3;Custom4#Total Custom4")</f>
        <v>0</v>
      </c>
    </row>
    <row r="18" spans="1:45" x14ac:dyDescent="0.3">
      <c r="A18" s="328" t="s">
        <v>413</v>
      </c>
      <c r="B18" s="328" t="s">
        <v>439</v>
      </c>
      <c r="C18" s="75">
        <v>41000</v>
      </c>
      <c r="D18" s="75" t="s">
        <v>415</v>
      </c>
      <c r="E18" s="75" t="s">
        <v>419</v>
      </c>
      <c r="F18" s="328" t="s">
        <v>440</v>
      </c>
      <c r="G18" s="207" t="s">
        <v>442</v>
      </c>
      <c r="H18" s="598"/>
      <c r="I18" s="327">
        <f t="shared" si="5"/>
        <v>0</v>
      </c>
      <c r="J18" s="209">
        <f t="shared" si="4"/>
        <v>0</v>
      </c>
      <c r="K18" s="327">
        <f t="shared" si="3"/>
        <v>0</v>
      </c>
      <c r="L18" s="210">
        <f>[1]!HsGetValue("FCC","Scenario#Actual;Years#FY24;Period#Jun;View#FCCS_YTD;Entity#"&amp;$B18&amp;";Data Source#FCCS_Total Data Source;Account#"&amp;L$3&amp;";Intercompany#FCCS_Intercompany Top;Movement#CA_ENDBAL;Consolidation#FCCS_Entity Total;Custom1#"&amp;$E18&amp;";Custom2#Total Custom2;Custom3#Total Custom3;Custom4#Total Custom4")</f>
        <v>0</v>
      </c>
      <c r="M18" s="210">
        <f>[1]!HsGetValue("FCC","Scenario#Actual;Years#FY24;Period#Jun;View#FCCS_YTD;Entity#"&amp;$B18&amp;";Data Source#FCCS_Total Data Source;Account#"&amp;M$3&amp;";Intercompany#FCCS_Intercompany Top;Movement#CA_ENDBAL;Consolidation#FCCS_Entity Total;Custom1#"&amp;$E18&amp;";Custom2#Total Custom2;Custom3#Total Custom3;Custom4#Total Custom4")</f>
        <v>0</v>
      </c>
      <c r="N18" s="210">
        <f>[1]!HsGetValue("FCC","Scenario#Actual;Years#FY24;Period#Jun;View#FCCS_YTD;Entity#"&amp;$B18&amp;";Data Source#FCCS_Total Data Source;Account#"&amp;N$3&amp;";Intercompany#FCCS_Intercompany Top;Movement#CA_ENDBAL;Consolidation#FCCS_Entity Total;Custom1#"&amp;$E18&amp;";Custom2#Total Custom2;Custom3#Total Custom3;Custom4#Total Custom4")</f>
        <v>0</v>
      </c>
      <c r="O18" s="210">
        <f>[1]!HsGetValue("FCC","Scenario#Actual;Years#FY24;Period#Jun;View#FCCS_YTD;Entity#"&amp;$B18&amp;";Data Source#FCCS_Total Data Source;Account#"&amp;O$3&amp;";Intercompany#FCCS_Intercompany Top;Movement#CA_ENDBAL;Consolidation#FCCS_Entity Total;Custom1#"&amp;$E18&amp;";Custom2#Total Custom2;Custom3#Total Custom3;Custom4#Total Custom4")</f>
        <v>0</v>
      </c>
      <c r="P18" s="210">
        <f>[1]!HsGetValue("FCC","Scenario#Actual;Years#FY24;Period#Jun;View#FCCS_YTD;Entity#"&amp;$B18&amp;";Data Source#FCCS_Total Data Source;Account#"&amp;P$3&amp;";Intercompany#FCCS_Intercompany Top;Movement#CA_ENDBAL;Consolidation#FCCS_Entity Total;Custom1#"&amp;$E18&amp;";Custom2#Total Custom2;Custom3#Total Custom3;Custom4#Total Custom4")</f>
        <v>0</v>
      </c>
      <c r="Q18" s="210">
        <f>[1]!HsGetValue("FCC","Scenario#Actual;Years#FY24;Period#Jun;View#FCCS_YTD;Entity#"&amp;$B18&amp;";Data Source#FCCS_Total Data Source;Account#"&amp;Q$3&amp;";Intercompany#FCCS_Intercompany Top;Movement#CA_ENDBAL;Consolidation#FCCS_Entity Total;Custom1#"&amp;$E18&amp;";Custom2#Total Custom2;Custom3#Total Custom3;Custom4#Total Custom4")</f>
        <v>0</v>
      </c>
      <c r="R18" s="210">
        <f>[1]!HsGetValue("FCC","Scenario#Actual;Years#FY24;Period#Jun;View#FCCS_YTD;Entity#"&amp;$B18&amp;";Data Source#FCCS_Total Data Source;Account#"&amp;R$3&amp;";Intercompany#FCCS_Intercompany Top;Movement#CA_ENDBAL;Consolidation#FCCS_Entity Total;Custom1#"&amp;$E18&amp;";Custom2#Total Custom2;Custom3#Total Custom3;Custom4#Total Custom4")</f>
        <v>0</v>
      </c>
      <c r="S18" s="210">
        <f>[1]!HsGetValue("FCC","Scenario#Actual;Years#FY24;Period#Jun;View#FCCS_YTD;Entity#"&amp;$B18&amp;";Data Source#FCCS_Total Data Source;Account#"&amp;S$3&amp;";Intercompany#FCCS_Intercompany Top;Movement#CA_ENDBAL;Consolidation#FCCS_Entity Total;Custom1#"&amp;$E18&amp;";Custom2#Total Custom2;Custom3#Total Custom3;Custom4#Total Custom4")</f>
        <v>0</v>
      </c>
      <c r="T18" s="210">
        <f>[1]!HsGetValue("FCC","Scenario#Actual;Years#FY24;Period#Jun;View#FCCS_YTD;Entity#"&amp;$B18&amp;";Data Source#FCCS_Total Data Source;Account#"&amp;T$3&amp;";Intercompany#FCCS_Intercompany Top;Movement#CA_ENDBAL;Consolidation#FCCS_Entity Total;Custom1#"&amp;$E18&amp;";Custom2#Total Custom2;Custom3#Total Custom3;Custom4#Total Custom4")</f>
        <v>0</v>
      </c>
      <c r="U18" s="210">
        <f>[1]!HsGetValue("FCC","Scenario#Actual;Years#FY24;Period#Jun;View#FCCS_YTD;Entity#"&amp;$B18&amp;";Data Source#FCCS_Total Data Source;Account#"&amp;U$3&amp;";Intercompany#FCCS_Intercompany Top;Movement#CA_ENDBAL;Consolidation#FCCS_Entity Total;Custom1#"&amp;$E18&amp;";Custom2#Total Custom2;Custom3#Total Custom3;Custom4#Total Custom4")</f>
        <v>0</v>
      </c>
      <c r="V18" s="210">
        <f>[1]!HsGetValue("FCC","Scenario#Actual;Years#FY24;Period#Jun;View#FCCS_YTD;Entity#"&amp;$B18&amp;";Data Source#FCCS_Total Data Source;Account#"&amp;V$3&amp;";Intercompany#FCCS_Intercompany Top;Movement#CA_ENDBAL;Consolidation#FCCS_Entity Total;Custom1#"&amp;$E18&amp;";Custom2#Total Custom2;Custom3#Total Custom3;Custom4#Total Custom4")</f>
        <v>0</v>
      </c>
      <c r="W18" s="210">
        <f>[1]!HsGetValue("FCC","Scenario#Actual;Years#FY24;Period#Jun;View#FCCS_YTD;Entity#"&amp;$B18&amp;";Data Source#FCCS_Total Data Source;Account#"&amp;W$3&amp;";Intercompany#FCCS_Intercompany Top;Movement#CA_ENDBAL;Consolidation#FCCS_Entity Total;Custom1#"&amp;$E18&amp;";Custom2#Total Custom2;Custom3#Total Custom3;Custom4#Total Custom4")</f>
        <v>0</v>
      </c>
      <c r="X18" s="210">
        <f>[1]!HsGetValue("FCC","Scenario#Actual;Years#FY24;Period#Jun;View#FCCS_YTD;Entity#"&amp;$B18&amp;";Data Source#FCCS_Total Data Source;Account#"&amp;X$3&amp;";Intercompany#FCCS_Intercompany Top;Movement#CA_ENDBAL;Consolidation#FCCS_Entity Total;Custom1#"&amp;$E18&amp;";Custom2#Total Custom2;Custom3#Total Custom3;Custom4#Total Custom4")</f>
        <v>0</v>
      </c>
      <c r="Y18" s="361"/>
      <c r="Z18" s="361"/>
      <c r="AA18" s="361"/>
      <c r="AB18" s="361"/>
      <c r="AC18" s="361"/>
      <c r="AD18" s="361"/>
      <c r="AE18" s="210">
        <f>[1]!HsGetValue("FCC","Scenario#Actual;Years#FY24;Period#Jun;View#FCCS_YTD;Entity#"&amp;$B18&amp;";Data Source#FCCS_Total Data Source;Account#"&amp;AE$3&amp;";Intercompany#FCCS_Intercompany Top;Movement#CA_ENDBAL;Consolidation#FCCS_Entity Total;Custom1#"&amp;$E18&amp;";Custom2#Total Custom2;Custom3#Total Custom3;Custom4#Total Custom4")</f>
        <v>0</v>
      </c>
      <c r="AF18" s="210">
        <f>[1]!HsGetValue("FCC","Scenario#Actual;Years#FY24;Period#Jun;View#FCCS_YTD;Entity#"&amp;$B18&amp;";Data Source#FCCS_Total Data Source;Account#"&amp;AF$3&amp;";Intercompany#FCCS_Intercompany Top;Movement#CA_ENDBAL;Consolidation#FCCS_Entity Total;Custom1#"&amp;$E18&amp;";Custom2#Total Custom2;Custom3#Total Custom3;Custom4#Total Custom4")</f>
        <v>0</v>
      </c>
      <c r="AG18" s="210">
        <f>[1]!HsGetValue("FCC","Scenario#Actual;Years#FY24;Period#Jun;View#FCCS_YTD;Entity#"&amp;$B18&amp;";Data Source#FCCS_Total Data Source;Account#"&amp;AG$3&amp;";Intercompany#FCCS_Intercompany Top;Movement#CA_ENDBAL;Consolidation#FCCS_Entity Total;Custom1#"&amp;$E18&amp;";Custom2#Total Custom2;Custom3#Total Custom3;Custom4#Total Custom4")</f>
        <v>0</v>
      </c>
      <c r="AH18" s="210">
        <f>[1]!HsGetValue("FCC","Scenario#Actual;Years#FY24;Period#Jun;View#FCCS_YTD;Entity#"&amp;$B18&amp;";Data Source#FCCS_Total Data Source;Account#"&amp;AH$3&amp;";Intercompany#FCCS_Intercompany Top;Movement#CA_ENDBAL;Consolidation#FCCS_Entity Total;Custom1#"&amp;$E18&amp;";Custom2#Total Custom2;Custom3#Total Custom3;Custom4#Total Custom4")</f>
        <v>0</v>
      </c>
      <c r="AI18" s="210">
        <f>[1]!HsGetValue("FCC","Scenario#Actual;Years#FY24;Period#Jun;View#FCCS_YTD;Entity#"&amp;$B18&amp;";Data Source#FCCS_Total Data Source;Account#"&amp;AI$3&amp;";Intercompany#FCCS_Intercompany Top;Movement#CA_ENDBAL;Consolidation#FCCS_Entity Total;Custom1#"&amp;$E18&amp;";Custom2#Total Custom2;Custom3#Total Custom3;Custom4#Total Custom4")</f>
        <v>0</v>
      </c>
      <c r="AJ18" s="210">
        <f>[1]!HsGetValue("FCC","Scenario#Actual;Years#FY24;Period#Jun;View#FCCS_YTD;Entity#"&amp;$B18&amp;";Data Source#FCCS_Total Data Source;Account#"&amp;AJ$3&amp;";Intercompany#FCCS_Intercompany Top;Movement#CA_ENDBAL;Consolidation#FCCS_Entity Total;Custom1#"&amp;$E18&amp;";Custom2#Total Custom2;Custom3#Total Custom3;Custom4#Total Custom4")</f>
        <v>0</v>
      </c>
      <c r="AK18" s="210">
        <f>[1]!HsGetValue("FCC","Scenario#Actual;Years#FY24;Period#Jun;View#FCCS_YTD;Entity#"&amp;$B18&amp;";Data Source#FCCS_Total Data Source;Account#"&amp;AK$3&amp;";Intercompany#FCCS_Intercompany Top;Movement#CA_ENDBAL;Consolidation#FCCS_Entity Total;Custom1#"&amp;$E18&amp;";Custom2#Total Custom2;Custom3#Total Custom3;Custom4#Total Custom4")</f>
        <v>0</v>
      </c>
      <c r="AL18" s="210">
        <f>[1]!HsGetValue("FCC","Scenario#Actual;Years#FY24;Period#Jun;View#FCCS_YTD;Entity#"&amp;$B18&amp;";Data Source#FCCS_Total Data Source;Account#"&amp;AL$3&amp;";Intercompany#FCCS_Intercompany Top;Movement#CA_ENDBAL;Consolidation#FCCS_Entity Total;Custom1#"&amp;$E18&amp;";Custom2#Total Custom2;Custom3#Total Custom3;Custom4#Total Custom4")</f>
        <v>0</v>
      </c>
      <c r="AM18" s="210">
        <f>[1]!HsGetValue("FCC","Scenario#Actual;Years#FY24;Period#Jun;View#FCCS_YTD;Entity#"&amp;$B18&amp;";Data Source#FCCS_Total Data Source;Account#"&amp;AM$3&amp;";Intercompany#FCCS_Intercompany Top;Movement#CA_ENDBAL;Consolidation#FCCS_Entity Total;Custom1#"&amp;$E18&amp;";Custom2#Total Custom2;Custom3#Total Custom3;Custom4#Total Custom4")</f>
        <v>0</v>
      </c>
      <c r="AN18" s="361"/>
      <c r="AO18" s="361"/>
      <c r="AP18" s="361"/>
      <c r="AQ18" s="361"/>
      <c r="AR18" s="361"/>
      <c r="AS18" s="329">
        <v>0</v>
      </c>
    </row>
    <row r="19" spans="1:45" x14ac:dyDescent="0.3">
      <c r="A19" s="207" t="s">
        <v>413</v>
      </c>
      <c r="B19" s="207" t="s">
        <v>443</v>
      </c>
      <c r="C19" s="208">
        <v>41100</v>
      </c>
      <c r="D19" s="208" t="s">
        <v>415</v>
      </c>
      <c r="E19" s="208" t="s">
        <v>416</v>
      </c>
      <c r="F19" s="207" t="s">
        <v>444</v>
      </c>
      <c r="G19" s="207" t="s">
        <v>445</v>
      </c>
      <c r="H19" s="603"/>
      <c r="I19" s="209">
        <f t="shared" si="5"/>
        <v>0</v>
      </c>
      <c r="J19" s="209">
        <f t="shared" si="4"/>
        <v>0</v>
      </c>
      <c r="K19" s="209">
        <f t="shared" si="3"/>
        <v>0</v>
      </c>
      <c r="L19" s="210">
        <f>[1]!HsGetValue("FCC","Scenario#Actual;Years#FY24;Period#Jun;View#FCCS_YTD;Entity#"&amp;$B19&amp;";Data Source#FCCS_Total Data Source;Account#"&amp;L$3&amp;";Intercompany#FCCS_Intercompany Top;Movement#CA_ENDBAL;Consolidation#FCCS_Entity Total;Custom1#"&amp;$E19&amp;";Custom2#Total Custom2;Custom3#Total Custom3;Custom4#Total Custom4")</f>
        <v>0</v>
      </c>
      <c r="M19" s="210">
        <f>[1]!HsGetValue("FCC","Scenario#Actual;Years#FY24;Period#Jun;View#FCCS_YTD;Entity#"&amp;$B19&amp;";Data Source#FCCS_Total Data Source;Account#"&amp;M$3&amp;";Intercompany#FCCS_Intercompany Top;Movement#CA_ENDBAL;Consolidation#FCCS_Entity Total;Custom1#"&amp;$E19&amp;";Custom2#Total Custom2;Custom3#Total Custom3;Custom4#Total Custom4")</f>
        <v>0</v>
      </c>
      <c r="N19" s="210">
        <f>[1]!HsGetValue("FCC","Scenario#Actual;Years#FY24;Period#Jun;View#FCCS_YTD;Entity#"&amp;$B19&amp;";Data Source#FCCS_Total Data Source;Account#"&amp;N$3&amp;";Intercompany#FCCS_Intercompany Top;Movement#CA_ENDBAL;Consolidation#FCCS_Entity Total;Custom1#"&amp;$E19&amp;";Custom2#Total Custom2;Custom3#Total Custom3;Custom4#Total Custom4")</f>
        <v>0</v>
      </c>
      <c r="O19" s="210">
        <f>[1]!HsGetValue("FCC","Scenario#Actual;Years#FY24;Period#Jun;View#FCCS_YTD;Entity#"&amp;$B19&amp;";Data Source#FCCS_Total Data Source;Account#"&amp;O$3&amp;";Intercompany#FCCS_Intercompany Top;Movement#CA_ENDBAL;Consolidation#FCCS_Entity Total;Custom1#"&amp;$E19&amp;";Custom2#Total Custom2;Custom3#Total Custom3;Custom4#Total Custom4")</f>
        <v>0</v>
      </c>
      <c r="P19" s="210">
        <f>[1]!HsGetValue("FCC","Scenario#Actual;Years#FY24;Period#Jun;View#FCCS_YTD;Entity#"&amp;$B19&amp;";Data Source#FCCS_Total Data Source;Account#"&amp;P$3&amp;";Intercompany#FCCS_Intercompany Top;Movement#CA_ENDBAL;Consolidation#FCCS_Entity Total;Custom1#"&amp;$E19&amp;";Custom2#Total Custom2;Custom3#Total Custom3;Custom4#Total Custom4")</f>
        <v>0</v>
      </c>
      <c r="Q19" s="210">
        <f>[1]!HsGetValue("FCC","Scenario#Actual;Years#FY24;Period#Jun;View#FCCS_YTD;Entity#"&amp;$B19&amp;";Data Source#FCCS_Total Data Source;Account#"&amp;Q$3&amp;";Intercompany#FCCS_Intercompany Top;Movement#CA_ENDBAL;Consolidation#FCCS_Entity Total;Custom1#"&amp;$E19&amp;";Custom2#Total Custom2;Custom3#Total Custom3;Custom4#Total Custom4")</f>
        <v>0</v>
      </c>
      <c r="R19" s="210">
        <f>[1]!HsGetValue("FCC","Scenario#Actual;Years#FY24;Period#Jun;View#FCCS_YTD;Entity#"&amp;$B19&amp;";Data Source#FCCS_Total Data Source;Account#"&amp;R$3&amp;";Intercompany#FCCS_Intercompany Top;Movement#CA_ENDBAL;Consolidation#FCCS_Entity Total;Custom1#"&amp;$E19&amp;";Custom2#Total Custom2;Custom3#Total Custom3;Custom4#Total Custom4")</f>
        <v>0</v>
      </c>
      <c r="S19" s="210">
        <f>[1]!HsGetValue("FCC","Scenario#Actual;Years#FY24;Period#Jun;View#FCCS_YTD;Entity#"&amp;$B19&amp;";Data Source#FCCS_Total Data Source;Account#"&amp;S$3&amp;";Intercompany#FCCS_Intercompany Top;Movement#CA_ENDBAL;Consolidation#FCCS_Entity Total;Custom1#"&amp;$E19&amp;";Custom2#Total Custom2;Custom3#Total Custom3;Custom4#Total Custom4")</f>
        <v>0</v>
      </c>
      <c r="T19" s="210">
        <f>[1]!HsGetValue("FCC","Scenario#Actual;Years#FY24;Period#Jun;View#FCCS_YTD;Entity#"&amp;$B19&amp;";Data Source#FCCS_Total Data Source;Account#"&amp;T$3&amp;";Intercompany#FCCS_Intercompany Top;Movement#CA_ENDBAL;Consolidation#FCCS_Entity Total;Custom1#"&amp;$E19&amp;";Custom2#Total Custom2;Custom3#Total Custom3;Custom4#Total Custom4")</f>
        <v>0</v>
      </c>
      <c r="U19" s="210">
        <f>[1]!HsGetValue("FCC","Scenario#Actual;Years#FY24;Period#Jun;View#FCCS_YTD;Entity#"&amp;$B19&amp;";Data Source#FCCS_Total Data Source;Account#"&amp;U$3&amp;";Intercompany#FCCS_Intercompany Top;Movement#CA_ENDBAL;Consolidation#FCCS_Entity Total;Custom1#"&amp;$E19&amp;";Custom2#Total Custom2;Custom3#Total Custom3;Custom4#Total Custom4")</f>
        <v>0</v>
      </c>
      <c r="V19" s="210">
        <f>[1]!HsGetValue("FCC","Scenario#Actual;Years#FY24;Period#Jun;View#FCCS_YTD;Entity#"&amp;$B19&amp;";Data Source#FCCS_Total Data Source;Account#"&amp;V$3&amp;";Intercompany#FCCS_Intercompany Top;Movement#CA_ENDBAL;Consolidation#FCCS_Entity Total;Custom1#"&amp;$E19&amp;";Custom2#Total Custom2;Custom3#Total Custom3;Custom4#Total Custom4")</f>
        <v>0</v>
      </c>
      <c r="W19" s="210">
        <f>[1]!HsGetValue("FCC","Scenario#Actual;Years#FY24;Period#Jun;View#FCCS_YTD;Entity#"&amp;$B19&amp;";Data Source#FCCS_Total Data Source;Account#"&amp;W$3&amp;";Intercompany#FCCS_Intercompany Top;Movement#CA_ENDBAL;Consolidation#FCCS_Entity Total;Custom1#"&amp;$E19&amp;";Custom2#Total Custom2;Custom3#Total Custom3;Custom4#Total Custom4")</f>
        <v>0</v>
      </c>
      <c r="X19" s="210">
        <f>[1]!HsGetValue("FCC","Scenario#Actual;Years#FY24;Period#Jun;View#FCCS_YTD;Entity#"&amp;$B19&amp;";Data Source#FCCS_Total Data Source;Account#"&amp;X$3&amp;";Intercompany#FCCS_Intercompany Top;Movement#CA_ENDBAL;Consolidation#FCCS_Entity Total;Custom1#"&amp;$E19&amp;";Custom2#Total Custom2;Custom3#Total Custom3;Custom4#Total Custom4")</f>
        <v>0</v>
      </c>
      <c r="Y19" s="210">
        <f>[1]!HsGetValue("FCC","Scenario#Actual;Years#FY24;Period#Jun;View#FCCS_YTD;Entity#"&amp;$B19&amp;";Data Source#FCCS_Total Data Source;Account#"&amp;Y$3&amp;";Intercompany#FCCS_Intercompany Top;Movement#CA_ENDBAL;Consolidation#FCCS_Entity Total;Custom1#Total custom1;Custom2#Total Custom2;Custom3#Total Custom3;Custom4#Total Custom4")</f>
        <v>0</v>
      </c>
      <c r="Z19" s="210">
        <f>[1]!HsGetValue("FCC","Scenario#Actual;Years#FY24;Period#Jun;View#FCCS_YTD;Entity#"&amp;$B19&amp;";Data Source#FCCS_Total Data Source;Account#"&amp;Z$3&amp;";Intercompany#FCCS_Intercompany Top;Movement#CA_ENDBAL;Consolidation#FCCS_Entity Total;Custom1#Total custom1;Custom2#Total Custom2;Custom3#Total Custom3;Custom4#Total Custom4")</f>
        <v>0</v>
      </c>
      <c r="AA19" s="210">
        <f>[1]!HsGetValue("FCC","Scenario#Actual;Years#FY24;Period#Jun;View#FCCS_YTD;Entity#"&amp;$B19&amp;";Data Source#FCCS_Total Data Source;Account#"&amp;AA$3&amp;";Intercompany#FCCS_Intercompany Top;Movement#CA_ENDBAL;Consolidation#FCCS_Entity Total;Custom1#Total custom1;Custom2#Total Custom2;Custom3#Total Custom3;Custom4#Total Custom4")</f>
        <v>0</v>
      </c>
      <c r="AB19" s="210">
        <f>[1]!HsGetValue("FCC","Scenario#Actual;Years#FY24;Period#Jun;View#FCCS_YTD;Entity#"&amp;$B19&amp;";Data Source#FCCS_Total Data Source;Account#"&amp;AB$3&amp;";Intercompany#FCCS_Intercompany Top;Movement#CA_ENDBAL;Consolidation#FCCS_Entity Total;Custom1#Total custom1;Custom2#Total Custom2;Custom3#Total Custom3;Custom4#Total Custom4")</f>
        <v>0</v>
      </c>
      <c r="AC19" s="210">
        <f>[1]!HsGetValue("FCC","Scenario#Actual;Years#FY24;Period#Jun;View#FCCS_YTD;Entity#"&amp;$B19&amp;";Data Source#FCCS_Total Data Source;Account#"&amp;AC$3&amp;";Intercompany#FCCS_Intercompany Top;Movement#CA_ENDBAL;Consolidation#FCCS_Entity Total;Custom1#Total custom1;Custom2#Total Custom2;Custom3#Total Custom3;Custom4#Total Custom4")</f>
        <v>0</v>
      </c>
      <c r="AD19" s="210">
        <f>[1]!HsGetValue("FCC","Scenario#Actual;Years#FY24;Period#Jun;View#FCCS_YTD;Entity#"&amp;$B19&amp;";Data Source#FCCS_Total Data Source;Account#"&amp;AD$3&amp;";Intercompany#FCCS_Intercompany Top;Movement#CA_ENDBAL;Consolidation#FCCS_Entity Total;Custom1#Total custom1;Custom2#Total Custom2;Custom3#Total Custom3;Custom4#Total Custom4")</f>
        <v>0</v>
      </c>
      <c r="AE19" s="210">
        <f>[1]!HsGetValue("FCC","Scenario#Actual;Years#FY24;Period#Jun;View#FCCS_YTD;Entity#"&amp;$B19&amp;";Data Source#FCCS_Total Data Source;Account#"&amp;AE$3&amp;";Intercompany#FCCS_Intercompany Top;Movement#CA_ENDBAL;Consolidation#FCCS_Entity Total;Custom1#"&amp;$E19&amp;";Custom2#Total Custom2;Custom3#Total Custom3;Custom4#Total Custom4")</f>
        <v>0</v>
      </c>
      <c r="AF19" s="210">
        <f>[1]!HsGetValue("FCC","Scenario#Actual;Years#FY24;Period#Jun;View#FCCS_YTD;Entity#"&amp;$B19&amp;";Data Source#FCCS_Total Data Source;Account#"&amp;AF$3&amp;";Intercompany#FCCS_Intercompany Top;Movement#CA_ENDBAL;Consolidation#FCCS_Entity Total;Custom1#"&amp;$E19&amp;";Custom2#Total Custom2;Custom3#Total Custom3;Custom4#Total Custom4")</f>
        <v>0</v>
      </c>
      <c r="AG19" s="210">
        <f>[1]!HsGetValue("FCC","Scenario#Actual;Years#FY24;Period#Jun;View#FCCS_YTD;Entity#"&amp;$B19&amp;";Data Source#FCCS_Total Data Source;Account#"&amp;AG$3&amp;";Intercompany#FCCS_Intercompany Top;Movement#CA_ENDBAL;Consolidation#FCCS_Entity Total;Custom1#"&amp;$E19&amp;";Custom2#Total Custom2;Custom3#Total Custom3;Custom4#Total Custom4")</f>
        <v>0</v>
      </c>
      <c r="AH19" s="210">
        <f>[1]!HsGetValue("FCC","Scenario#Actual;Years#FY24;Period#Jun;View#FCCS_YTD;Entity#"&amp;$B19&amp;";Data Source#FCCS_Total Data Source;Account#"&amp;AH$3&amp;";Intercompany#FCCS_Intercompany Top;Movement#CA_ENDBAL;Consolidation#FCCS_Entity Total;Custom1#"&amp;$E19&amp;";Custom2#Total Custom2;Custom3#Total Custom3;Custom4#Total Custom4")</f>
        <v>0</v>
      </c>
      <c r="AI19" s="210">
        <f>[1]!HsGetValue("FCC","Scenario#Actual;Years#FY24;Period#Jun;View#FCCS_YTD;Entity#"&amp;$B19&amp;";Data Source#FCCS_Total Data Source;Account#"&amp;AI$3&amp;";Intercompany#FCCS_Intercompany Top;Movement#CA_ENDBAL;Consolidation#FCCS_Entity Total;Custom1#"&amp;$E19&amp;";Custom2#Total Custom2;Custom3#Total Custom3;Custom4#Total Custom4")</f>
        <v>0</v>
      </c>
      <c r="AJ19" s="210">
        <f>[1]!HsGetValue("FCC","Scenario#Actual;Years#FY24;Period#Jun;View#FCCS_YTD;Entity#"&amp;$B19&amp;";Data Source#FCCS_Total Data Source;Account#"&amp;AJ$3&amp;";Intercompany#FCCS_Intercompany Top;Movement#CA_ENDBAL;Consolidation#FCCS_Entity Total;Custom1#"&amp;$E19&amp;";Custom2#Total Custom2;Custom3#Total Custom3;Custom4#Total Custom4")</f>
        <v>0</v>
      </c>
      <c r="AK19" s="210">
        <f>[1]!HsGetValue("FCC","Scenario#Actual;Years#FY24;Period#Jun;View#FCCS_YTD;Entity#"&amp;$B19&amp;";Data Source#FCCS_Total Data Source;Account#"&amp;AK$3&amp;";Intercompany#FCCS_Intercompany Top;Movement#CA_ENDBAL;Consolidation#FCCS_Entity Total;Custom1#"&amp;$E19&amp;";Custom2#Total Custom2;Custom3#Total Custom3;Custom4#Total Custom4")</f>
        <v>0</v>
      </c>
      <c r="AL19" s="210">
        <f>[1]!HsGetValue("FCC","Scenario#Actual;Years#FY24;Period#Jun;View#FCCS_YTD;Entity#"&amp;$B19&amp;";Data Source#FCCS_Total Data Source;Account#"&amp;AL$3&amp;";Intercompany#FCCS_Intercompany Top;Movement#CA_ENDBAL;Consolidation#FCCS_Entity Total;Custom1#"&amp;$E19&amp;";Custom2#Total Custom2;Custom3#Total Custom3;Custom4#Total Custom4")</f>
        <v>0</v>
      </c>
      <c r="AM19" s="210">
        <f>[1]!HsGetValue("FCC","Scenario#Actual;Years#FY24;Period#Jun;View#FCCS_YTD;Entity#"&amp;$B19&amp;";Data Source#FCCS_Total Data Source;Account#"&amp;AM$3&amp;";Intercompany#FCCS_Intercompany Top;Movement#CA_ENDBAL;Consolidation#FCCS_Entity Total;Custom1#"&amp;$E19&amp;";Custom2#Total Custom2;Custom3#Total Custom3;Custom4#Total Custom4")</f>
        <v>0</v>
      </c>
      <c r="AN19" s="210">
        <f>[1]!HsGetValue("FCC","Scenario#Actual;Years#FY24;Period#Jun;View#FCCS_YTD;Entity#"&amp;$B19&amp;";Data Source#FCCS_Total Data Source;Account#"&amp;AN$3&amp;";Intercompany#FCCS_Intercompany Top;Movement#CA_ENDBAL;Consolidation#FCCS_Entity Total;Custom1#Total custom1;Custom2#Total Custom2;Custom3#Total Custom3;Custom4#Total Custom4")</f>
        <v>0</v>
      </c>
      <c r="AO19" s="210">
        <f>[1]!HsGetValue("FCC","Scenario#Actual;Years#FY24;Period#Jun;View#FCCS_YTD;Entity#"&amp;$B19&amp;";Data Source#FCCS_Total Data Source;Account#"&amp;AO$3&amp;";Intercompany#FCCS_Intercompany Top;Movement#CA_ENDBAL;Consolidation#FCCS_Entity Total;Custom1#Total custom1;Custom2#Total Custom2;Custom3#Total Custom3;Custom4#Total Custom4")</f>
        <v>0</v>
      </c>
      <c r="AP19" s="210">
        <f>[1]!HsGetValue("FCC","Scenario#Actual;Years#FY24;Period#Jun;View#FCCS_YTD;Entity#"&amp;$B19&amp;";Data Source#FCCS_Total Data Source;Account#"&amp;AP$3&amp;";Intercompany#FCCS_Intercompany Top;Movement#CA_ENDBAL;Consolidation#FCCS_Entity Total;Custom1#Total custom1;Custom2#Total Custom2;Custom3#Total Custom3;Custom4#Total Custom4")</f>
        <v>0</v>
      </c>
      <c r="AQ19" s="210">
        <f>[1]!HsGetValue("FCC","Scenario#Actual;Years#FY24;Period#Jun;View#FCCS_YTD;Entity#"&amp;$B19&amp;";Data Source#FCCS_Total Data Source;Account#"&amp;AQ$3&amp;";Intercompany#FCCS_Intercompany Top;Movement#CA_ENDBAL;Consolidation#FCCS_Entity Total;Custom1#Total custom1;Custom2#Total Custom2;Custom3#Total Custom3;Custom4#Total Custom4")</f>
        <v>0</v>
      </c>
      <c r="AR19" s="210">
        <f>[1]!HsGetValue("FCC","Scenario#Actual;Years#FY24;Period#Jun;View#FCCS_YTD;Entity#"&amp;$B19&amp;";Data Source#FCCS_Total Data Source;Account#"&amp;AR$3&amp;";Intercompany#FCCS_Intercompany Top;Movement#CA_ENDBAL;Consolidation#FCCS_Entity Total;Custom1#Total custom1;Custom2#Total Custom2;Custom3#Total Custom3;Custom4#Total Custom4")</f>
        <v>0</v>
      </c>
      <c r="AS19" s="210">
        <f>[1]!HsGetValue("FCC","Scenario#Actual;Years#FY24;Period#Jun;View#FCCS_YTD;Entity#"&amp;$B19&amp;";Data Source#FCCS_Total Data Source;Account#"&amp;AS$3&amp;";Intercompany#FCCS_Intercompany Top;Movement#CA_ENDBAL;Consolidation#FCCS_Entity Total;Custom1#"&amp;$E19&amp;";Custom2#Total Custom2;Custom3#Total Custom3;Custom4#Total Custom4")</f>
        <v>0</v>
      </c>
    </row>
    <row r="20" spans="1:45" x14ac:dyDescent="0.3">
      <c r="A20" s="328" t="s">
        <v>413</v>
      </c>
      <c r="B20" s="328" t="s">
        <v>443</v>
      </c>
      <c r="C20" s="75">
        <v>41100</v>
      </c>
      <c r="D20" s="75" t="s">
        <v>415</v>
      </c>
      <c r="E20" s="75" t="s">
        <v>419</v>
      </c>
      <c r="F20" s="328" t="s">
        <v>444</v>
      </c>
      <c r="G20" s="207" t="s">
        <v>446</v>
      </c>
      <c r="H20" s="598"/>
      <c r="I20" s="327">
        <f t="shared" si="5"/>
        <v>301196956.90012002</v>
      </c>
      <c r="J20" s="209">
        <f t="shared" si="4"/>
        <v>54225881.490009993</v>
      </c>
      <c r="K20" s="327">
        <f t="shared" si="3"/>
        <v>246971075.41011006</v>
      </c>
      <c r="L20" s="210">
        <f>[1]!HsGetValue("FCC","Scenario#Actual;Years#FY24;Period#Jun;View#FCCS_YTD;Entity#"&amp;$B20&amp;";Data Source#FCCS_Total Data Source;Account#"&amp;L$3&amp;";Intercompany#FCCS_Intercompany Top;Movement#CA_ENDBAL;Consolidation#FCCS_Entity Total;Custom1#"&amp;$E20&amp;";Custom2#Total Custom2;Custom3#Total Custom3;Custom4#Total Custom4")</f>
        <v>8339406.7600100003</v>
      </c>
      <c r="M20" s="210">
        <f>[1]!HsGetValue("FCC","Scenario#Actual;Years#FY24;Period#Jun;View#FCCS_YTD;Entity#"&amp;$B20&amp;";Data Source#FCCS_Total Data Source;Account#"&amp;M$3&amp;";Intercompany#FCCS_Intercompany Top;Movement#CA_ENDBAL;Consolidation#FCCS_Entity Total;Custom1#"&amp;$E20&amp;";Custom2#Total Custom2;Custom3#Total Custom3;Custom4#Total Custom4")</f>
        <v>299992378.47010005</v>
      </c>
      <c r="N20" s="210">
        <f>[1]!HsGetValue("FCC","Scenario#Actual;Years#FY24;Period#Jun;View#FCCS_YTD;Entity#"&amp;$B20&amp;";Data Source#FCCS_Total Data Source;Account#"&amp;N$3&amp;";Intercompany#FCCS_Intercompany Top;Movement#CA_ENDBAL;Consolidation#FCCS_Entity Total;Custom1#"&amp;$E20&amp;";Custom2#Total Custom2;Custom3#Total Custom3;Custom4#Total Custom4")</f>
        <v>54964479.170000002</v>
      </c>
      <c r="O20" s="210">
        <f>[1]!HsGetValue("FCC","Scenario#Actual;Years#FY24;Period#Jun;View#FCCS_YTD;Entity#"&amp;$B20&amp;";Data Source#FCCS_Total Data Source;Account#"&amp;O$3&amp;";Intercompany#FCCS_Intercompany Top;Movement#CA_ENDBAL;Consolidation#FCCS_Entity Total;Custom1#"&amp;$E20&amp;";Custom2#Total Custom2;Custom3#Total Custom3;Custom4#Total Custom4")</f>
        <v>0</v>
      </c>
      <c r="P20" s="210">
        <f>[1]!HsGetValue("FCC","Scenario#Actual;Years#FY24;Period#Jun;View#FCCS_YTD;Entity#"&amp;$B20&amp;";Data Source#FCCS_Total Data Source;Account#"&amp;P$3&amp;";Intercompany#FCCS_Intercompany Top;Movement#CA_ENDBAL;Consolidation#FCCS_Entity Total;Custom1#"&amp;$E20&amp;";Custom2#Total Custom2;Custom3#Total Custom3;Custom4#Total Custom4")</f>
        <v>5128779.4499999993</v>
      </c>
      <c r="Q20" s="210">
        <f>[1]!HsGetValue("FCC","Scenario#Actual;Years#FY24;Period#Jun;View#FCCS_YTD;Entity#"&amp;$B20&amp;";Data Source#FCCS_Total Data Source;Account#"&amp;Q$3&amp;";Intercompany#FCCS_Intercompany Top;Movement#CA_ENDBAL;Consolidation#FCCS_Entity Total;Custom1#"&amp;$E20&amp;";Custom2#Total Custom2;Custom3#Total Custom3;Custom4#Total Custom4")</f>
        <v>0</v>
      </c>
      <c r="R20" s="210">
        <f>[1]!HsGetValue("FCC","Scenario#Actual;Years#FY24;Period#Jun;View#FCCS_YTD;Entity#"&amp;$B20&amp;";Data Source#FCCS_Total Data Source;Account#"&amp;R$3&amp;";Intercompany#FCCS_Intercompany Top;Movement#CA_ENDBAL;Consolidation#FCCS_Entity Total;Custom1#"&amp;$E20&amp;";Custom2#Total Custom2;Custom3#Total Custom3;Custom4#Total Custom4")</f>
        <v>0</v>
      </c>
      <c r="S20" s="210">
        <f>[1]!HsGetValue("FCC","Scenario#Actual;Years#FY24;Period#Jun;View#FCCS_YTD;Entity#"&amp;$B20&amp;";Data Source#FCCS_Total Data Source;Account#"&amp;S$3&amp;";Intercompany#FCCS_Intercompany Top;Movement#CA_ENDBAL;Consolidation#FCCS_Entity Total;Custom1#"&amp;$E20&amp;";Custom2#Total Custom2;Custom3#Total Custom3;Custom4#Total Custom4")</f>
        <v>0</v>
      </c>
      <c r="T20" s="210">
        <f>[1]!HsGetValue("FCC","Scenario#Actual;Years#FY24;Period#Jun;View#FCCS_YTD;Entity#"&amp;$B20&amp;";Data Source#FCCS_Total Data Source;Account#"&amp;T$3&amp;";Intercompany#FCCS_Intercompany Top;Movement#CA_ENDBAL;Consolidation#FCCS_Entity Total;Custom1#"&amp;$E20&amp;";Custom2#Total Custom2;Custom3#Total Custom3;Custom4#Total Custom4")</f>
        <v>0</v>
      </c>
      <c r="U20" s="210">
        <f>[1]!HsGetValue("FCC","Scenario#Actual;Years#FY24;Period#Jun;View#FCCS_YTD;Entity#"&amp;$B20&amp;";Data Source#FCCS_Total Data Source;Account#"&amp;U$3&amp;";Intercompany#FCCS_Intercompany Top;Movement#CA_ENDBAL;Consolidation#FCCS_Entity Total;Custom1#"&amp;$E20&amp;";Custom2#Total Custom2;Custom3#Total Custom3;Custom4#Total Custom4")</f>
        <v>0</v>
      </c>
      <c r="V20" s="210">
        <f>[1]!HsGetValue("FCC","Scenario#Actual;Years#FY24;Period#Jun;View#FCCS_YTD;Entity#"&amp;$B20&amp;";Data Source#FCCS_Total Data Source;Account#"&amp;V$3&amp;";Intercompany#FCCS_Intercompany Top;Movement#CA_ENDBAL;Consolidation#FCCS_Entity Total;Custom1#"&amp;$E20&amp;";Custom2#Total Custom2;Custom3#Total Custom3;Custom4#Total Custom4")</f>
        <v>0</v>
      </c>
      <c r="W20" s="210">
        <f>[1]!HsGetValue("FCC","Scenario#Actual;Years#FY24;Period#Jun;View#FCCS_YTD;Entity#"&amp;$B20&amp;";Data Source#FCCS_Total Data Source;Account#"&amp;W$3&amp;";Intercompany#FCCS_Intercompany Top;Movement#CA_ENDBAL;Consolidation#FCCS_Entity Total;Custom1#"&amp;$E20&amp;";Custom2#Total Custom2;Custom3#Total Custom3;Custom4#Total Custom4")</f>
        <v>0</v>
      </c>
      <c r="X20" s="210">
        <f>[1]!HsGetValue("FCC","Scenario#Actual;Years#FY24;Period#Jun;View#FCCS_YTD;Entity#"&amp;$B20&amp;";Data Source#FCCS_Total Data Source;Account#"&amp;X$3&amp;";Intercompany#FCCS_Intercompany Top;Movement#CA_ENDBAL;Consolidation#FCCS_Entity Total;Custom1#"&amp;$E20&amp;";Custom2#Total Custom2;Custom3#Total Custom3;Custom4#Total Custom4")</f>
        <v>45886474.729999997</v>
      </c>
      <c r="Y20" s="361"/>
      <c r="Z20" s="361"/>
      <c r="AA20" s="361"/>
      <c r="AB20" s="361"/>
      <c r="AC20" s="361"/>
      <c r="AD20" s="361"/>
      <c r="AE20" s="210">
        <f>[1]!HsGetValue("FCC","Scenario#Actual;Years#FY24;Period#Jun;View#FCCS_YTD;Entity#"&amp;$B20&amp;";Data Source#FCCS_Total Data Source;Account#"&amp;AE$3&amp;";Intercompany#FCCS_Intercompany Top;Movement#CA_ENDBAL;Consolidation#FCCS_Entity Total;Custom1#"&amp;$E20&amp;";Custom2#Total Custom2;Custom3#Total Custom3;Custom4#Total Custom4")</f>
        <v>-93676228.749989986</v>
      </c>
      <c r="AF20" s="210">
        <f>[1]!HsGetValue("FCC","Scenario#Actual;Years#FY24;Period#Jun;View#FCCS_YTD;Entity#"&amp;$B20&amp;";Data Source#FCCS_Total Data Source;Account#"&amp;AF$3&amp;";Intercompany#FCCS_Intercompany Top;Movement#CA_ENDBAL;Consolidation#FCCS_Entity Total;Custom1#"&amp;$E20&amp;";Custom2#Total Custom2;Custom3#Total Custom3;Custom4#Total Custom4")</f>
        <v>-14920490.469999999</v>
      </c>
      <c r="AG20" s="210">
        <f>[1]!HsGetValue("FCC","Scenario#Actual;Years#FY24;Period#Jun;View#FCCS_YTD;Entity#"&amp;$B20&amp;";Data Source#FCCS_Total Data Source;Account#"&amp;AG$3&amp;";Intercompany#FCCS_Intercompany Top;Movement#CA_ENDBAL;Consolidation#FCCS_Entity Total;Custom1#"&amp;$E20&amp;";Custom2#Total Custom2;Custom3#Total Custom3;Custom4#Total Custom4")</f>
        <v>0</v>
      </c>
      <c r="AH20" s="210">
        <f>[1]!HsGetValue("FCC","Scenario#Actual;Years#FY24;Period#Jun;View#FCCS_YTD;Entity#"&amp;$B20&amp;";Data Source#FCCS_Total Data Source;Account#"&amp;AH$3&amp;";Intercompany#FCCS_Intercompany Top;Movement#CA_ENDBAL;Consolidation#FCCS_Entity Total;Custom1#"&amp;$E20&amp;";Custom2#Total Custom2;Custom3#Total Custom3;Custom4#Total Custom4")</f>
        <v>-4517842.46</v>
      </c>
      <c r="AI20" s="210">
        <f>[1]!HsGetValue("FCC","Scenario#Actual;Years#FY24;Period#Jun;View#FCCS_YTD;Entity#"&amp;$B20&amp;";Data Source#FCCS_Total Data Source;Account#"&amp;AI$3&amp;";Intercompany#FCCS_Intercompany Top;Movement#CA_ENDBAL;Consolidation#FCCS_Entity Total;Custom1#"&amp;$E20&amp;";Custom2#Total Custom2;Custom3#Total Custom3;Custom4#Total Custom4")</f>
        <v>0</v>
      </c>
      <c r="AJ20" s="210">
        <f>[1]!HsGetValue("FCC","Scenario#Actual;Years#FY24;Period#Jun;View#FCCS_YTD;Entity#"&amp;$B20&amp;";Data Source#FCCS_Total Data Source;Account#"&amp;AJ$3&amp;";Intercompany#FCCS_Intercompany Top;Movement#CA_ENDBAL;Consolidation#FCCS_Entity Total;Custom1#"&amp;$E20&amp;";Custom2#Total Custom2;Custom3#Total Custom3;Custom4#Total Custom4")</f>
        <v>0</v>
      </c>
      <c r="AK20" s="210">
        <f>[1]!HsGetValue("FCC","Scenario#Actual;Years#FY24;Period#Jun;View#FCCS_YTD;Entity#"&amp;$B20&amp;";Data Source#FCCS_Total Data Source;Account#"&amp;AK$3&amp;";Intercompany#FCCS_Intercompany Top;Movement#CA_ENDBAL;Consolidation#FCCS_Entity Total;Custom1#"&amp;$E20&amp;";Custom2#Total Custom2;Custom3#Total Custom3;Custom4#Total Custom4")</f>
        <v>0</v>
      </c>
      <c r="AL20" s="210">
        <f>[1]!HsGetValue("FCC","Scenario#Actual;Years#FY24;Period#Jun;View#FCCS_YTD;Entity#"&amp;$B20&amp;";Data Source#FCCS_Total Data Source;Account#"&amp;AL$3&amp;";Intercompany#FCCS_Intercompany Top;Movement#CA_ENDBAL;Consolidation#FCCS_Entity Total;Custom1#"&amp;$E20&amp;";Custom2#Total Custom2;Custom3#Total Custom3;Custom4#Total Custom4")</f>
        <v>0</v>
      </c>
      <c r="AM20" s="210">
        <f>[1]!HsGetValue("FCC","Scenario#Actual;Years#FY24;Period#Jun;View#FCCS_YTD;Entity#"&amp;$B20&amp;";Data Source#FCCS_Total Data Source;Account#"&amp;AM$3&amp;";Intercompany#FCCS_Intercompany Top;Movement#CA_ENDBAL;Consolidation#FCCS_Entity Total;Custom1#"&amp;$E20&amp;";Custom2#Total Custom2;Custom3#Total Custom3;Custom4#Total Custom4")</f>
        <v>0</v>
      </c>
      <c r="AN20" s="361"/>
      <c r="AO20" s="361"/>
      <c r="AP20" s="361"/>
      <c r="AQ20" s="361"/>
      <c r="AR20" s="361"/>
      <c r="AS20" s="329">
        <v>0</v>
      </c>
    </row>
    <row r="21" spans="1:45" x14ac:dyDescent="0.3">
      <c r="A21" s="207" t="s">
        <v>413</v>
      </c>
      <c r="B21" s="207" t="s">
        <v>447</v>
      </c>
      <c r="C21" s="208">
        <v>41400</v>
      </c>
      <c r="D21" s="208" t="s">
        <v>415</v>
      </c>
      <c r="E21" s="208" t="s">
        <v>416</v>
      </c>
      <c r="F21" s="207" t="s">
        <v>448</v>
      </c>
      <c r="G21" s="207" t="s">
        <v>449</v>
      </c>
      <c r="H21" s="603"/>
      <c r="I21" s="209">
        <f t="shared" si="5"/>
        <v>0</v>
      </c>
      <c r="J21" s="209">
        <f t="shared" si="4"/>
        <v>0</v>
      </c>
      <c r="K21" s="209">
        <f t="shared" si="3"/>
        <v>0</v>
      </c>
      <c r="L21" s="210">
        <f>[1]!HsGetValue("FCC","Scenario#Actual;Years#FY24;Period#Jun;View#FCCS_YTD;Entity#"&amp;$B21&amp;";Data Source#FCCS_Total Data Source;Account#"&amp;L$3&amp;";Intercompany#FCCS_Intercompany Top;Movement#CA_ENDBAL;Consolidation#FCCS_Entity Total;Custom1#"&amp;$E21&amp;";Custom2#Total Custom2;Custom3#Total Custom3;Custom4#Total Custom4")</f>
        <v>0</v>
      </c>
      <c r="M21" s="210">
        <f>[1]!HsGetValue("FCC","Scenario#Actual;Years#FY24;Period#Jun;View#FCCS_YTD;Entity#"&amp;$B21&amp;";Data Source#FCCS_Total Data Source;Account#"&amp;M$3&amp;";Intercompany#FCCS_Intercompany Top;Movement#CA_ENDBAL;Consolidation#FCCS_Entity Total;Custom1#"&amp;$E21&amp;";Custom2#Total Custom2;Custom3#Total Custom3;Custom4#Total Custom4")</f>
        <v>0</v>
      </c>
      <c r="N21" s="210">
        <f>[1]!HsGetValue("FCC","Scenario#Actual;Years#FY24;Period#Jun;View#FCCS_YTD;Entity#"&amp;$B21&amp;";Data Source#FCCS_Total Data Source;Account#"&amp;N$3&amp;";Intercompany#FCCS_Intercompany Top;Movement#CA_ENDBAL;Consolidation#FCCS_Entity Total;Custom1#"&amp;$E21&amp;";Custom2#Total Custom2;Custom3#Total Custom3;Custom4#Total Custom4")</f>
        <v>0</v>
      </c>
      <c r="O21" s="210">
        <f>[1]!HsGetValue("FCC","Scenario#Actual;Years#FY24;Period#Jun;View#FCCS_YTD;Entity#"&amp;$B21&amp;";Data Source#FCCS_Total Data Source;Account#"&amp;O$3&amp;";Intercompany#FCCS_Intercompany Top;Movement#CA_ENDBAL;Consolidation#FCCS_Entity Total;Custom1#"&amp;$E21&amp;";Custom2#Total Custom2;Custom3#Total Custom3;Custom4#Total Custom4")</f>
        <v>0</v>
      </c>
      <c r="P21" s="210">
        <f>[1]!HsGetValue("FCC","Scenario#Actual;Years#FY24;Period#Jun;View#FCCS_YTD;Entity#"&amp;$B21&amp;";Data Source#FCCS_Total Data Source;Account#"&amp;P$3&amp;";Intercompany#FCCS_Intercompany Top;Movement#CA_ENDBAL;Consolidation#FCCS_Entity Total;Custom1#"&amp;$E21&amp;";Custom2#Total Custom2;Custom3#Total Custom3;Custom4#Total Custom4")</f>
        <v>0</v>
      </c>
      <c r="Q21" s="210">
        <f>[1]!HsGetValue("FCC","Scenario#Actual;Years#FY24;Period#Jun;View#FCCS_YTD;Entity#"&amp;$B21&amp;";Data Source#FCCS_Total Data Source;Account#"&amp;Q$3&amp;";Intercompany#FCCS_Intercompany Top;Movement#CA_ENDBAL;Consolidation#FCCS_Entity Total;Custom1#"&amp;$E21&amp;";Custom2#Total Custom2;Custom3#Total Custom3;Custom4#Total Custom4")</f>
        <v>0</v>
      </c>
      <c r="R21" s="210">
        <f>[1]!HsGetValue("FCC","Scenario#Actual;Years#FY24;Period#Jun;View#FCCS_YTD;Entity#"&amp;$B21&amp;";Data Source#FCCS_Total Data Source;Account#"&amp;R$3&amp;";Intercompany#FCCS_Intercompany Top;Movement#CA_ENDBAL;Consolidation#FCCS_Entity Total;Custom1#"&amp;$E21&amp;";Custom2#Total Custom2;Custom3#Total Custom3;Custom4#Total Custom4")</f>
        <v>0</v>
      </c>
      <c r="S21" s="210">
        <f>[1]!HsGetValue("FCC","Scenario#Actual;Years#FY24;Period#Jun;View#FCCS_YTD;Entity#"&amp;$B21&amp;";Data Source#FCCS_Total Data Source;Account#"&amp;S$3&amp;";Intercompany#FCCS_Intercompany Top;Movement#CA_ENDBAL;Consolidation#FCCS_Entity Total;Custom1#"&amp;$E21&amp;";Custom2#Total Custom2;Custom3#Total Custom3;Custom4#Total Custom4")</f>
        <v>0</v>
      </c>
      <c r="T21" s="210">
        <f>[1]!HsGetValue("FCC","Scenario#Actual;Years#FY24;Period#Jun;View#FCCS_YTD;Entity#"&amp;$B21&amp;";Data Source#FCCS_Total Data Source;Account#"&amp;T$3&amp;";Intercompany#FCCS_Intercompany Top;Movement#CA_ENDBAL;Consolidation#FCCS_Entity Total;Custom1#"&amp;$E21&amp;";Custom2#Total Custom2;Custom3#Total Custom3;Custom4#Total Custom4")</f>
        <v>0</v>
      </c>
      <c r="U21" s="210">
        <f>[1]!HsGetValue("FCC","Scenario#Actual;Years#FY24;Period#Jun;View#FCCS_YTD;Entity#"&amp;$B21&amp;";Data Source#FCCS_Total Data Source;Account#"&amp;U$3&amp;";Intercompany#FCCS_Intercompany Top;Movement#CA_ENDBAL;Consolidation#FCCS_Entity Total;Custom1#"&amp;$E21&amp;";Custom2#Total Custom2;Custom3#Total Custom3;Custom4#Total Custom4")</f>
        <v>0</v>
      </c>
      <c r="V21" s="210">
        <f>[1]!HsGetValue("FCC","Scenario#Actual;Years#FY24;Period#Jun;View#FCCS_YTD;Entity#"&amp;$B21&amp;";Data Source#FCCS_Total Data Source;Account#"&amp;V$3&amp;";Intercompany#FCCS_Intercompany Top;Movement#CA_ENDBAL;Consolidation#FCCS_Entity Total;Custom1#"&amp;$E21&amp;";Custom2#Total Custom2;Custom3#Total Custom3;Custom4#Total Custom4")</f>
        <v>0</v>
      </c>
      <c r="W21" s="210">
        <f>[1]!HsGetValue("FCC","Scenario#Actual;Years#FY24;Period#Jun;View#FCCS_YTD;Entity#"&amp;$B21&amp;";Data Source#FCCS_Total Data Source;Account#"&amp;W$3&amp;";Intercompany#FCCS_Intercompany Top;Movement#CA_ENDBAL;Consolidation#FCCS_Entity Total;Custom1#"&amp;$E21&amp;";Custom2#Total Custom2;Custom3#Total Custom3;Custom4#Total Custom4")</f>
        <v>0</v>
      </c>
      <c r="X21" s="210">
        <f>[1]!HsGetValue("FCC","Scenario#Actual;Years#FY24;Period#Jun;View#FCCS_YTD;Entity#"&amp;$B21&amp;";Data Source#FCCS_Total Data Source;Account#"&amp;X$3&amp;";Intercompany#FCCS_Intercompany Top;Movement#CA_ENDBAL;Consolidation#FCCS_Entity Total;Custom1#"&amp;$E21&amp;";Custom2#Total Custom2;Custom3#Total Custom3;Custom4#Total Custom4")</f>
        <v>0</v>
      </c>
      <c r="Y21" s="210">
        <f>[1]!HsGetValue("FCC","Scenario#Actual;Years#FY24;Period#Jun;View#FCCS_YTD;Entity#"&amp;$B21&amp;";Data Source#FCCS_Total Data Source;Account#"&amp;Y$3&amp;";Intercompany#FCCS_Intercompany Top;Movement#CA_ENDBAL;Consolidation#FCCS_Entity Total;Custom1#Total custom1;Custom2#Total Custom2;Custom3#Total Custom3;Custom4#Total Custom4")</f>
        <v>0</v>
      </c>
      <c r="Z21" s="210">
        <f>[1]!HsGetValue("FCC","Scenario#Actual;Years#FY24;Period#Jun;View#FCCS_YTD;Entity#"&amp;$B21&amp;";Data Source#FCCS_Total Data Source;Account#"&amp;Z$3&amp;";Intercompany#FCCS_Intercompany Top;Movement#CA_ENDBAL;Consolidation#FCCS_Entity Total;Custom1#Total custom1;Custom2#Total Custom2;Custom3#Total Custom3;Custom4#Total Custom4")</f>
        <v>0</v>
      </c>
      <c r="AA21" s="210">
        <f>[1]!HsGetValue("FCC","Scenario#Actual;Years#FY24;Period#Jun;View#FCCS_YTD;Entity#"&amp;$B21&amp;";Data Source#FCCS_Total Data Source;Account#"&amp;AA$3&amp;";Intercompany#FCCS_Intercompany Top;Movement#CA_ENDBAL;Consolidation#FCCS_Entity Total;Custom1#Total custom1;Custom2#Total Custom2;Custom3#Total Custom3;Custom4#Total Custom4")</f>
        <v>0</v>
      </c>
      <c r="AB21" s="210">
        <f>[1]!HsGetValue("FCC","Scenario#Actual;Years#FY24;Period#Jun;View#FCCS_YTD;Entity#"&amp;$B21&amp;";Data Source#FCCS_Total Data Source;Account#"&amp;AB$3&amp;";Intercompany#FCCS_Intercompany Top;Movement#CA_ENDBAL;Consolidation#FCCS_Entity Total;Custom1#Total custom1;Custom2#Total Custom2;Custom3#Total Custom3;Custom4#Total Custom4")</f>
        <v>0</v>
      </c>
      <c r="AC21" s="210">
        <f>[1]!HsGetValue("FCC","Scenario#Actual;Years#FY24;Period#Jun;View#FCCS_YTD;Entity#"&amp;$B21&amp;";Data Source#FCCS_Total Data Source;Account#"&amp;AC$3&amp;";Intercompany#FCCS_Intercompany Top;Movement#CA_ENDBAL;Consolidation#FCCS_Entity Total;Custom1#Total custom1;Custom2#Total Custom2;Custom3#Total Custom3;Custom4#Total Custom4")</f>
        <v>0</v>
      </c>
      <c r="AD21" s="210">
        <f>[1]!HsGetValue("FCC","Scenario#Actual;Years#FY24;Period#Jun;View#FCCS_YTD;Entity#"&amp;$B21&amp;";Data Source#FCCS_Total Data Source;Account#"&amp;AD$3&amp;";Intercompany#FCCS_Intercompany Top;Movement#CA_ENDBAL;Consolidation#FCCS_Entity Total;Custom1#Total custom1;Custom2#Total Custom2;Custom3#Total Custom3;Custom4#Total Custom4")</f>
        <v>0</v>
      </c>
      <c r="AE21" s="210">
        <f>[1]!HsGetValue("FCC","Scenario#Actual;Years#FY24;Period#Jun;View#FCCS_YTD;Entity#"&amp;$B21&amp;";Data Source#FCCS_Total Data Source;Account#"&amp;AE$3&amp;";Intercompany#FCCS_Intercompany Top;Movement#CA_ENDBAL;Consolidation#FCCS_Entity Total;Custom1#"&amp;$E21&amp;";Custom2#Total Custom2;Custom3#Total Custom3;Custom4#Total Custom4")</f>
        <v>0</v>
      </c>
      <c r="AF21" s="210">
        <f>[1]!HsGetValue("FCC","Scenario#Actual;Years#FY24;Period#Jun;View#FCCS_YTD;Entity#"&amp;$B21&amp;";Data Source#FCCS_Total Data Source;Account#"&amp;AF$3&amp;";Intercompany#FCCS_Intercompany Top;Movement#CA_ENDBAL;Consolidation#FCCS_Entity Total;Custom1#"&amp;$E21&amp;";Custom2#Total Custom2;Custom3#Total Custom3;Custom4#Total Custom4")</f>
        <v>0</v>
      </c>
      <c r="AG21" s="210">
        <f>[1]!HsGetValue("FCC","Scenario#Actual;Years#FY24;Period#Jun;View#FCCS_YTD;Entity#"&amp;$B21&amp;";Data Source#FCCS_Total Data Source;Account#"&amp;AG$3&amp;";Intercompany#FCCS_Intercompany Top;Movement#CA_ENDBAL;Consolidation#FCCS_Entity Total;Custom1#"&amp;$E21&amp;";Custom2#Total Custom2;Custom3#Total Custom3;Custom4#Total Custom4")</f>
        <v>0</v>
      </c>
      <c r="AH21" s="210">
        <f>[1]!HsGetValue("FCC","Scenario#Actual;Years#FY24;Period#Jun;View#FCCS_YTD;Entity#"&amp;$B21&amp;";Data Source#FCCS_Total Data Source;Account#"&amp;AH$3&amp;";Intercompany#FCCS_Intercompany Top;Movement#CA_ENDBAL;Consolidation#FCCS_Entity Total;Custom1#"&amp;$E21&amp;";Custom2#Total Custom2;Custom3#Total Custom3;Custom4#Total Custom4")</f>
        <v>0</v>
      </c>
      <c r="AI21" s="210">
        <f>[1]!HsGetValue("FCC","Scenario#Actual;Years#FY24;Period#Jun;View#FCCS_YTD;Entity#"&amp;$B21&amp;";Data Source#FCCS_Total Data Source;Account#"&amp;AI$3&amp;";Intercompany#FCCS_Intercompany Top;Movement#CA_ENDBAL;Consolidation#FCCS_Entity Total;Custom1#"&amp;$E21&amp;";Custom2#Total Custom2;Custom3#Total Custom3;Custom4#Total Custom4")</f>
        <v>0</v>
      </c>
      <c r="AJ21" s="210">
        <f>[1]!HsGetValue("FCC","Scenario#Actual;Years#FY24;Period#Jun;View#FCCS_YTD;Entity#"&amp;$B21&amp;";Data Source#FCCS_Total Data Source;Account#"&amp;AJ$3&amp;";Intercompany#FCCS_Intercompany Top;Movement#CA_ENDBAL;Consolidation#FCCS_Entity Total;Custom1#"&amp;$E21&amp;";Custom2#Total Custom2;Custom3#Total Custom3;Custom4#Total Custom4")</f>
        <v>0</v>
      </c>
      <c r="AK21" s="210">
        <f>[1]!HsGetValue("FCC","Scenario#Actual;Years#FY24;Period#Jun;View#FCCS_YTD;Entity#"&amp;$B21&amp;";Data Source#FCCS_Total Data Source;Account#"&amp;AK$3&amp;";Intercompany#FCCS_Intercompany Top;Movement#CA_ENDBAL;Consolidation#FCCS_Entity Total;Custom1#"&amp;$E21&amp;";Custom2#Total Custom2;Custom3#Total Custom3;Custom4#Total Custom4")</f>
        <v>0</v>
      </c>
      <c r="AL21" s="210">
        <f>[1]!HsGetValue("FCC","Scenario#Actual;Years#FY24;Period#Jun;View#FCCS_YTD;Entity#"&amp;$B21&amp;";Data Source#FCCS_Total Data Source;Account#"&amp;AL$3&amp;";Intercompany#FCCS_Intercompany Top;Movement#CA_ENDBAL;Consolidation#FCCS_Entity Total;Custom1#"&amp;$E21&amp;";Custom2#Total Custom2;Custom3#Total Custom3;Custom4#Total Custom4")</f>
        <v>0</v>
      </c>
      <c r="AM21" s="210">
        <f>[1]!HsGetValue("FCC","Scenario#Actual;Years#FY24;Period#Jun;View#FCCS_YTD;Entity#"&amp;$B21&amp;";Data Source#FCCS_Total Data Source;Account#"&amp;AM$3&amp;";Intercompany#FCCS_Intercompany Top;Movement#CA_ENDBAL;Consolidation#FCCS_Entity Total;Custom1#"&amp;$E21&amp;";Custom2#Total Custom2;Custom3#Total Custom3;Custom4#Total Custom4")</f>
        <v>0</v>
      </c>
      <c r="AN21" s="210">
        <f>[1]!HsGetValue("FCC","Scenario#Actual;Years#FY24;Period#Jun;View#FCCS_YTD;Entity#"&amp;$B21&amp;";Data Source#FCCS_Total Data Source;Account#"&amp;AN$3&amp;";Intercompany#FCCS_Intercompany Top;Movement#CA_ENDBAL;Consolidation#FCCS_Entity Total;Custom1#Total custom1;Custom2#Total Custom2;Custom3#Total Custom3;Custom4#Total Custom4")</f>
        <v>0</v>
      </c>
      <c r="AO21" s="210">
        <f>[1]!HsGetValue("FCC","Scenario#Actual;Years#FY24;Period#Jun;View#FCCS_YTD;Entity#"&amp;$B21&amp;";Data Source#FCCS_Total Data Source;Account#"&amp;AO$3&amp;";Intercompany#FCCS_Intercompany Top;Movement#CA_ENDBAL;Consolidation#FCCS_Entity Total;Custom1#Total custom1;Custom2#Total Custom2;Custom3#Total Custom3;Custom4#Total Custom4")</f>
        <v>0</v>
      </c>
      <c r="AP21" s="210">
        <f>[1]!HsGetValue("FCC","Scenario#Actual;Years#FY24;Period#Jun;View#FCCS_YTD;Entity#"&amp;$B21&amp;";Data Source#FCCS_Total Data Source;Account#"&amp;AP$3&amp;";Intercompany#FCCS_Intercompany Top;Movement#CA_ENDBAL;Consolidation#FCCS_Entity Total;Custom1#Total custom1;Custom2#Total Custom2;Custom3#Total Custom3;Custom4#Total Custom4")</f>
        <v>0</v>
      </c>
      <c r="AQ21" s="210">
        <f>[1]!HsGetValue("FCC","Scenario#Actual;Years#FY24;Period#Jun;View#FCCS_YTD;Entity#"&amp;$B21&amp;";Data Source#FCCS_Total Data Source;Account#"&amp;AQ$3&amp;";Intercompany#FCCS_Intercompany Top;Movement#CA_ENDBAL;Consolidation#FCCS_Entity Total;Custom1#Total custom1;Custom2#Total Custom2;Custom3#Total Custom3;Custom4#Total Custom4")</f>
        <v>0</v>
      </c>
      <c r="AR21" s="210">
        <f>[1]!HsGetValue("FCC","Scenario#Actual;Years#FY24;Period#Jun;View#FCCS_YTD;Entity#"&amp;$B21&amp;";Data Source#FCCS_Total Data Source;Account#"&amp;AR$3&amp;";Intercompany#FCCS_Intercompany Top;Movement#CA_ENDBAL;Consolidation#FCCS_Entity Total;Custom1#Total custom1;Custom2#Total Custom2;Custom3#Total Custom3;Custom4#Total Custom4")</f>
        <v>0</v>
      </c>
      <c r="AS21" s="210">
        <f>[1]!HsGetValue("FCC","Scenario#Actual;Years#FY24;Period#Jun;View#FCCS_YTD;Entity#"&amp;$B21&amp;";Data Source#FCCS_Total Data Source;Account#"&amp;AS$3&amp;";Intercompany#FCCS_Intercompany Top;Movement#CA_ENDBAL;Consolidation#FCCS_Entity Total;Custom1#"&amp;$E21&amp;";Custom2#Total Custom2;Custom3#Total Custom3;Custom4#Total Custom4")</f>
        <v>0</v>
      </c>
    </row>
    <row r="22" spans="1:45" x14ac:dyDescent="0.3">
      <c r="A22" s="328" t="s">
        <v>413</v>
      </c>
      <c r="B22" s="328" t="s">
        <v>447</v>
      </c>
      <c r="C22" s="75">
        <v>41400</v>
      </c>
      <c r="D22" s="75" t="s">
        <v>415</v>
      </c>
      <c r="E22" s="75" t="s">
        <v>419</v>
      </c>
      <c r="F22" s="328" t="s">
        <v>448</v>
      </c>
      <c r="G22" s="207" t="s">
        <v>450</v>
      </c>
      <c r="H22" s="598"/>
      <c r="I22" s="327">
        <f t="shared" si="5"/>
        <v>35649461.929999992</v>
      </c>
      <c r="J22" s="209">
        <f t="shared" si="4"/>
        <v>437999.67</v>
      </c>
      <c r="K22" s="327">
        <f t="shared" si="3"/>
        <v>35211462.25999999</v>
      </c>
      <c r="L22" s="210">
        <f>[1]!HsGetValue("FCC","Scenario#Actual;Years#FY24;Period#Jun;View#FCCS_YTD;Entity#"&amp;$B22&amp;";Data Source#FCCS_Total Data Source;Account#"&amp;L$3&amp;";Intercompany#FCCS_Intercompany Top;Movement#CA_ENDBAL;Consolidation#FCCS_Entity Total;Custom1#"&amp;$E22&amp;";Custom2#Total Custom2;Custom3#Total Custom3;Custom4#Total Custom4")</f>
        <v>437999.67</v>
      </c>
      <c r="M22" s="210">
        <f>[1]!HsGetValue("FCC","Scenario#Actual;Years#FY24;Period#Jun;View#FCCS_YTD;Entity#"&amp;$B22&amp;";Data Source#FCCS_Total Data Source;Account#"&amp;M$3&amp;";Intercompany#FCCS_Intercompany Top;Movement#CA_ENDBAL;Consolidation#FCCS_Entity Total;Custom1#"&amp;$E22&amp;";Custom2#Total Custom2;Custom3#Total Custom3;Custom4#Total Custom4")</f>
        <v>69742627.129999995</v>
      </c>
      <c r="N22" s="210">
        <f>[1]!HsGetValue("FCC","Scenario#Actual;Years#FY24;Period#Jun;View#FCCS_YTD;Entity#"&amp;$B22&amp;";Data Source#FCCS_Total Data Source;Account#"&amp;N$3&amp;";Intercompany#FCCS_Intercompany Top;Movement#CA_ENDBAL;Consolidation#FCCS_Entity Total;Custom1#"&amp;$E22&amp;";Custom2#Total Custom2;Custom3#Total Custom3;Custom4#Total Custom4")</f>
        <v>875000</v>
      </c>
      <c r="O22" s="210">
        <f>[1]!HsGetValue("FCC","Scenario#Actual;Years#FY24;Period#Jun;View#FCCS_YTD;Entity#"&amp;$B22&amp;";Data Source#FCCS_Total Data Source;Account#"&amp;O$3&amp;";Intercompany#FCCS_Intercompany Top;Movement#CA_ENDBAL;Consolidation#FCCS_Entity Total;Custom1#"&amp;$E22&amp;";Custom2#Total Custom2;Custom3#Total Custom3;Custom4#Total Custom4")</f>
        <v>0</v>
      </c>
      <c r="P22" s="210">
        <f>[1]!HsGetValue("FCC","Scenario#Actual;Years#FY24;Period#Jun;View#FCCS_YTD;Entity#"&amp;$B22&amp;";Data Source#FCCS_Total Data Source;Account#"&amp;P$3&amp;";Intercompany#FCCS_Intercompany Top;Movement#CA_ENDBAL;Consolidation#FCCS_Entity Total;Custom1#"&amp;$E22&amp;";Custom2#Total Custom2;Custom3#Total Custom3;Custom4#Total Custom4")</f>
        <v>9390453.5599999987</v>
      </c>
      <c r="Q22" s="210">
        <f>[1]!HsGetValue("FCC","Scenario#Actual;Years#FY24;Period#Jun;View#FCCS_YTD;Entity#"&amp;$B22&amp;";Data Source#FCCS_Total Data Source;Account#"&amp;Q$3&amp;";Intercompany#FCCS_Intercompany Top;Movement#CA_ENDBAL;Consolidation#FCCS_Entity Total;Custom1#"&amp;$E22&amp;";Custom2#Total Custom2;Custom3#Total Custom3;Custom4#Total Custom4")</f>
        <v>0</v>
      </c>
      <c r="R22" s="210">
        <f>[1]!HsGetValue("FCC","Scenario#Actual;Years#FY24;Period#Jun;View#FCCS_YTD;Entity#"&amp;$B22&amp;";Data Source#FCCS_Total Data Source;Account#"&amp;R$3&amp;";Intercompany#FCCS_Intercompany Top;Movement#CA_ENDBAL;Consolidation#FCCS_Entity Total;Custom1#"&amp;$E22&amp;";Custom2#Total Custom2;Custom3#Total Custom3;Custom4#Total Custom4")</f>
        <v>0</v>
      </c>
      <c r="S22" s="210">
        <f>[1]!HsGetValue("FCC","Scenario#Actual;Years#FY24;Period#Jun;View#FCCS_YTD;Entity#"&amp;$B22&amp;";Data Source#FCCS_Total Data Source;Account#"&amp;S$3&amp;";Intercompany#FCCS_Intercompany Top;Movement#CA_ENDBAL;Consolidation#FCCS_Entity Total;Custom1#"&amp;$E22&amp;";Custom2#Total Custom2;Custom3#Total Custom3;Custom4#Total Custom4")</f>
        <v>0</v>
      </c>
      <c r="T22" s="210">
        <f>[1]!HsGetValue("FCC","Scenario#Actual;Years#FY24;Period#Jun;View#FCCS_YTD;Entity#"&amp;$B22&amp;";Data Source#FCCS_Total Data Source;Account#"&amp;T$3&amp;";Intercompany#FCCS_Intercompany Top;Movement#CA_ENDBAL;Consolidation#FCCS_Entity Total;Custom1#"&amp;$E22&amp;";Custom2#Total Custom2;Custom3#Total Custom3;Custom4#Total Custom4")</f>
        <v>0</v>
      </c>
      <c r="U22" s="210">
        <f>[1]!HsGetValue("FCC","Scenario#Actual;Years#FY24;Period#Jun;View#FCCS_YTD;Entity#"&amp;$B22&amp;";Data Source#FCCS_Total Data Source;Account#"&amp;U$3&amp;";Intercompany#FCCS_Intercompany Top;Movement#CA_ENDBAL;Consolidation#FCCS_Entity Total;Custom1#"&amp;$E22&amp;";Custom2#Total Custom2;Custom3#Total Custom3;Custom4#Total Custom4")</f>
        <v>0</v>
      </c>
      <c r="V22" s="210">
        <f>[1]!HsGetValue("FCC","Scenario#Actual;Years#FY24;Period#Jun;View#FCCS_YTD;Entity#"&amp;$B22&amp;";Data Source#FCCS_Total Data Source;Account#"&amp;V$3&amp;";Intercompany#FCCS_Intercompany Top;Movement#CA_ENDBAL;Consolidation#FCCS_Entity Total;Custom1#"&amp;$E22&amp;";Custom2#Total Custom2;Custom3#Total Custom3;Custom4#Total Custom4")</f>
        <v>0</v>
      </c>
      <c r="W22" s="210">
        <f>[1]!HsGetValue("FCC","Scenario#Actual;Years#FY24;Period#Jun;View#FCCS_YTD;Entity#"&amp;$B22&amp;";Data Source#FCCS_Total Data Source;Account#"&amp;W$3&amp;";Intercompany#FCCS_Intercompany Top;Movement#CA_ENDBAL;Consolidation#FCCS_Entity Total;Custom1#"&amp;$E22&amp;";Custom2#Total Custom2;Custom3#Total Custom3;Custom4#Total Custom4")</f>
        <v>0</v>
      </c>
      <c r="X22" s="210">
        <f>[1]!HsGetValue("FCC","Scenario#Actual;Years#FY24;Period#Jun;View#FCCS_YTD;Entity#"&amp;$B22&amp;";Data Source#FCCS_Total Data Source;Account#"&amp;X$3&amp;";Intercompany#FCCS_Intercompany Top;Movement#CA_ENDBAL;Consolidation#FCCS_Entity Total;Custom1#"&amp;$E22&amp;";Custom2#Total Custom2;Custom3#Total Custom3;Custom4#Total Custom4")</f>
        <v>0</v>
      </c>
      <c r="Y22" s="361"/>
      <c r="Z22" s="361"/>
      <c r="AA22" s="361"/>
      <c r="AB22" s="361"/>
      <c r="AC22" s="361"/>
      <c r="AD22" s="361"/>
      <c r="AE22" s="210">
        <f>[1]!HsGetValue("FCC","Scenario#Actual;Years#FY24;Period#Jun;View#FCCS_YTD;Entity#"&amp;$B22&amp;";Data Source#FCCS_Total Data Source;Account#"&amp;AE$3&amp;";Intercompany#FCCS_Intercompany Top;Movement#CA_ENDBAL;Consolidation#FCCS_Entity Total;Custom1#"&amp;$E22&amp;";Custom2#Total Custom2;Custom3#Total Custom3;Custom4#Total Custom4")</f>
        <v>-36123721.380000003</v>
      </c>
      <c r="AF22" s="210">
        <f>[1]!HsGetValue("FCC","Scenario#Actual;Years#FY24;Period#Jun;View#FCCS_YTD;Entity#"&amp;$B22&amp;";Data Source#FCCS_Total Data Source;Account#"&amp;AF$3&amp;";Intercompany#FCCS_Intercompany Top;Movement#CA_ENDBAL;Consolidation#FCCS_Entity Total;Custom1#"&amp;$E22&amp;";Custom2#Total Custom2;Custom3#Total Custom3;Custom4#Total Custom4")</f>
        <v>-243747.96000000002</v>
      </c>
      <c r="AG22" s="210">
        <f>[1]!HsGetValue("FCC","Scenario#Actual;Years#FY24;Period#Jun;View#FCCS_YTD;Entity#"&amp;$B22&amp;";Data Source#FCCS_Total Data Source;Account#"&amp;AG$3&amp;";Intercompany#FCCS_Intercompany Top;Movement#CA_ENDBAL;Consolidation#FCCS_Entity Total;Custom1#"&amp;$E22&amp;";Custom2#Total Custom2;Custom3#Total Custom3;Custom4#Total Custom4")</f>
        <v>0</v>
      </c>
      <c r="AH22" s="210">
        <f>[1]!HsGetValue("FCC","Scenario#Actual;Years#FY24;Period#Jun;View#FCCS_YTD;Entity#"&amp;$B22&amp;";Data Source#FCCS_Total Data Source;Account#"&amp;AH$3&amp;";Intercompany#FCCS_Intercompany Top;Movement#CA_ENDBAL;Consolidation#FCCS_Entity Total;Custom1#"&amp;$E22&amp;";Custom2#Total Custom2;Custom3#Total Custom3;Custom4#Total Custom4")</f>
        <v>-8429149.0899999999</v>
      </c>
      <c r="AI22" s="210">
        <f>[1]!HsGetValue("FCC","Scenario#Actual;Years#FY24;Period#Jun;View#FCCS_YTD;Entity#"&amp;$B22&amp;";Data Source#FCCS_Total Data Source;Account#"&amp;AI$3&amp;";Intercompany#FCCS_Intercompany Top;Movement#CA_ENDBAL;Consolidation#FCCS_Entity Total;Custom1#"&amp;$E22&amp;";Custom2#Total Custom2;Custom3#Total Custom3;Custom4#Total Custom4")</f>
        <v>0</v>
      </c>
      <c r="AJ22" s="210">
        <f>[1]!HsGetValue("FCC","Scenario#Actual;Years#FY24;Period#Jun;View#FCCS_YTD;Entity#"&amp;$B22&amp;";Data Source#FCCS_Total Data Source;Account#"&amp;AJ$3&amp;";Intercompany#FCCS_Intercompany Top;Movement#CA_ENDBAL;Consolidation#FCCS_Entity Total;Custom1#"&amp;$E22&amp;";Custom2#Total Custom2;Custom3#Total Custom3;Custom4#Total Custom4")</f>
        <v>0</v>
      </c>
      <c r="AK22" s="210">
        <f>[1]!HsGetValue("FCC","Scenario#Actual;Years#FY24;Period#Jun;View#FCCS_YTD;Entity#"&amp;$B22&amp;";Data Source#FCCS_Total Data Source;Account#"&amp;AK$3&amp;";Intercompany#FCCS_Intercompany Top;Movement#CA_ENDBAL;Consolidation#FCCS_Entity Total;Custom1#"&amp;$E22&amp;";Custom2#Total Custom2;Custom3#Total Custom3;Custom4#Total Custom4")</f>
        <v>0</v>
      </c>
      <c r="AL22" s="210">
        <f>[1]!HsGetValue("FCC","Scenario#Actual;Years#FY24;Period#Jun;View#FCCS_YTD;Entity#"&amp;$B22&amp;";Data Source#FCCS_Total Data Source;Account#"&amp;AL$3&amp;";Intercompany#FCCS_Intercompany Top;Movement#CA_ENDBAL;Consolidation#FCCS_Entity Total;Custom1#"&amp;$E22&amp;";Custom2#Total Custom2;Custom3#Total Custom3;Custom4#Total Custom4")</f>
        <v>0</v>
      </c>
      <c r="AM22" s="210">
        <f>[1]!HsGetValue("FCC","Scenario#Actual;Years#FY24;Period#Jun;View#FCCS_YTD;Entity#"&amp;$B22&amp;";Data Source#FCCS_Total Data Source;Account#"&amp;AM$3&amp;";Intercompany#FCCS_Intercompany Top;Movement#CA_ENDBAL;Consolidation#FCCS_Entity Total;Custom1#"&amp;$E22&amp;";Custom2#Total Custom2;Custom3#Total Custom3;Custom4#Total Custom4")</f>
        <v>0</v>
      </c>
      <c r="AN22" s="361"/>
      <c r="AO22" s="361"/>
      <c r="AP22" s="361"/>
      <c r="AQ22" s="361"/>
      <c r="AR22" s="361"/>
      <c r="AS22" s="329">
        <v>0</v>
      </c>
    </row>
    <row r="23" spans="1:45" x14ac:dyDescent="0.3">
      <c r="A23" s="207" t="s">
        <v>413</v>
      </c>
      <c r="B23" s="207" t="s">
        <v>451</v>
      </c>
      <c r="C23" s="208">
        <v>41800</v>
      </c>
      <c r="D23" s="208" t="s">
        <v>415</v>
      </c>
      <c r="E23" s="208" t="s">
        <v>416</v>
      </c>
      <c r="F23" s="207" t="s">
        <v>452</v>
      </c>
      <c r="G23" s="207" t="s">
        <v>453</v>
      </c>
      <c r="H23" s="603"/>
      <c r="I23" s="209">
        <f t="shared" si="5"/>
        <v>0</v>
      </c>
      <c r="J23" s="209">
        <f t="shared" si="4"/>
        <v>0</v>
      </c>
      <c r="K23" s="209">
        <f t="shared" si="3"/>
        <v>0</v>
      </c>
      <c r="L23" s="210">
        <f>[1]!HsGetValue("FCC","Scenario#Actual;Years#FY24;Period#Jun;View#FCCS_YTD;Entity#"&amp;$B23&amp;";Data Source#FCCS_Total Data Source;Account#"&amp;L$3&amp;";Intercompany#FCCS_Intercompany Top;Movement#CA_ENDBAL;Consolidation#FCCS_Entity Total;Custom1#"&amp;$E23&amp;";Custom2#Total Custom2;Custom3#Total Custom3;Custom4#Total Custom4")</f>
        <v>0</v>
      </c>
      <c r="M23" s="210">
        <f>[1]!HsGetValue("FCC","Scenario#Actual;Years#FY24;Period#Jun;View#FCCS_YTD;Entity#"&amp;$B23&amp;";Data Source#FCCS_Total Data Source;Account#"&amp;M$3&amp;";Intercompany#FCCS_Intercompany Top;Movement#CA_ENDBAL;Consolidation#FCCS_Entity Total;Custom1#"&amp;$E23&amp;";Custom2#Total Custom2;Custom3#Total Custom3;Custom4#Total Custom4")</f>
        <v>0</v>
      </c>
      <c r="N23" s="210">
        <f>[1]!HsGetValue("FCC","Scenario#Actual;Years#FY24;Period#Jun;View#FCCS_YTD;Entity#"&amp;$B23&amp;";Data Source#FCCS_Total Data Source;Account#"&amp;N$3&amp;";Intercompany#FCCS_Intercompany Top;Movement#CA_ENDBAL;Consolidation#FCCS_Entity Total;Custom1#"&amp;$E23&amp;";Custom2#Total Custom2;Custom3#Total Custom3;Custom4#Total Custom4")</f>
        <v>0</v>
      </c>
      <c r="O23" s="210">
        <f>[1]!HsGetValue("FCC","Scenario#Actual;Years#FY24;Period#Jun;View#FCCS_YTD;Entity#"&amp;$B23&amp;";Data Source#FCCS_Total Data Source;Account#"&amp;O$3&amp;";Intercompany#FCCS_Intercompany Top;Movement#CA_ENDBAL;Consolidation#FCCS_Entity Total;Custom1#"&amp;$E23&amp;";Custom2#Total Custom2;Custom3#Total Custom3;Custom4#Total Custom4")</f>
        <v>0</v>
      </c>
      <c r="P23" s="210">
        <f>[1]!HsGetValue("FCC","Scenario#Actual;Years#FY24;Period#Jun;View#FCCS_YTD;Entity#"&amp;$B23&amp;";Data Source#FCCS_Total Data Source;Account#"&amp;P$3&amp;";Intercompany#FCCS_Intercompany Top;Movement#CA_ENDBAL;Consolidation#FCCS_Entity Total;Custom1#"&amp;$E23&amp;";Custom2#Total Custom2;Custom3#Total Custom3;Custom4#Total Custom4")</f>
        <v>0</v>
      </c>
      <c r="Q23" s="210">
        <f>[1]!HsGetValue("FCC","Scenario#Actual;Years#FY24;Period#Jun;View#FCCS_YTD;Entity#"&amp;$B23&amp;";Data Source#FCCS_Total Data Source;Account#"&amp;Q$3&amp;";Intercompany#FCCS_Intercompany Top;Movement#CA_ENDBAL;Consolidation#FCCS_Entity Total;Custom1#"&amp;$E23&amp;";Custom2#Total Custom2;Custom3#Total Custom3;Custom4#Total Custom4")</f>
        <v>0</v>
      </c>
      <c r="R23" s="210">
        <f>[1]!HsGetValue("FCC","Scenario#Actual;Years#FY24;Period#Jun;View#FCCS_YTD;Entity#"&amp;$B23&amp;";Data Source#FCCS_Total Data Source;Account#"&amp;R$3&amp;";Intercompany#FCCS_Intercompany Top;Movement#CA_ENDBAL;Consolidation#FCCS_Entity Total;Custom1#"&amp;$E23&amp;";Custom2#Total Custom2;Custom3#Total Custom3;Custom4#Total Custom4")</f>
        <v>0</v>
      </c>
      <c r="S23" s="210">
        <f>[1]!HsGetValue("FCC","Scenario#Actual;Years#FY24;Period#Jun;View#FCCS_YTD;Entity#"&amp;$B23&amp;";Data Source#FCCS_Total Data Source;Account#"&amp;S$3&amp;";Intercompany#FCCS_Intercompany Top;Movement#CA_ENDBAL;Consolidation#FCCS_Entity Total;Custom1#"&amp;$E23&amp;";Custom2#Total Custom2;Custom3#Total Custom3;Custom4#Total Custom4")</f>
        <v>0</v>
      </c>
      <c r="T23" s="210">
        <f>[1]!HsGetValue("FCC","Scenario#Actual;Years#FY24;Period#Jun;View#FCCS_YTD;Entity#"&amp;$B23&amp;";Data Source#FCCS_Total Data Source;Account#"&amp;T$3&amp;";Intercompany#FCCS_Intercompany Top;Movement#CA_ENDBAL;Consolidation#FCCS_Entity Total;Custom1#"&amp;$E23&amp;";Custom2#Total Custom2;Custom3#Total Custom3;Custom4#Total Custom4")</f>
        <v>0</v>
      </c>
      <c r="U23" s="210">
        <f>[1]!HsGetValue("FCC","Scenario#Actual;Years#FY24;Period#Jun;View#FCCS_YTD;Entity#"&amp;$B23&amp;";Data Source#FCCS_Total Data Source;Account#"&amp;U$3&amp;";Intercompany#FCCS_Intercompany Top;Movement#CA_ENDBAL;Consolidation#FCCS_Entity Total;Custom1#"&amp;$E23&amp;";Custom2#Total Custom2;Custom3#Total Custom3;Custom4#Total Custom4")</f>
        <v>0</v>
      </c>
      <c r="V23" s="210">
        <f>[1]!HsGetValue("FCC","Scenario#Actual;Years#FY24;Period#Jun;View#FCCS_YTD;Entity#"&amp;$B23&amp;";Data Source#FCCS_Total Data Source;Account#"&amp;V$3&amp;";Intercompany#FCCS_Intercompany Top;Movement#CA_ENDBAL;Consolidation#FCCS_Entity Total;Custom1#"&amp;$E23&amp;";Custom2#Total Custom2;Custom3#Total Custom3;Custom4#Total Custom4")</f>
        <v>0</v>
      </c>
      <c r="W23" s="210">
        <f>[1]!HsGetValue("FCC","Scenario#Actual;Years#FY24;Period#Jun;View#FCCS_YTD;Entity#"&amp;$B23&amp;";Data Source#FCCS_Total Data Source;Account#"&amp;W$3&amp;";Intercompany#FCCS_Intercompany Top;Movement#CA_ENDBAL;Consolidation#FCCS_Entity Total;Custom1#"&amp;$E23&amp;";Custom2#Total Custom2;Custom3#Total Custom3;Custom4#Total Custom4")</f>
        <v>0</v>
      </c>
      <c r="X23" s="210">
        <f>[1]!HsGetValue("FCC","Scenario#Actual;Years#FY24;Period#Jun;View#FCCS_YTD;Entity#"&amp;$B23&amp;";Data Source#FCCS_Total Data Source;Account#"&amp;X$3&amp;";Intercompany#FCCS_Intercompany Top;Movement#CA_ENDBAL;Consolidation#FCCS_Entity Total;Custom1#"&amp;$E23&amp;";Custom2#Total Custom2;Custom3#Total Custom3;Custom4#Total Custom4")</f>
        <v>0</v>
      </c>
      <c r="Y23" s="210">
        <f>[1]!HsGetValue("FCC","Scenario#Actual;Years#FY24;Period#Jun;View#FCCS_YTD;Entity#"&amp;$B23&amp;";Data Source#FCCS_Total Data Source;Account#"&amp;Y$3&amp;";Intercompany#FCCS_Intercompany Top;Movement#CA_ENDBAL;Consolidation#FCCS_Entity Total;Custom1#Total custom1;Custom2#Total Custom2;Custom3#Total Custom3;Custom4#Total Custom4")</f>
        <v>0</v>
      </c>
      <c r="Z23" s="210">
        <f>[1]!HsGetValue("FCC","Scenario#Actual;Years#FY24;Period#Jun;View#FCCS_YTD;Entity#"&amp;$B23&amp;";Data Source#FCCS_Total Data Source;Account#"&amp;Z$3&amp;";Intercompany#FCCS_Intercompany Top;Movement#CA_ENDBAL;Consolidation#FCCS_Entity Total;Custom1#Total custom1;Custom2#Total Custom2;Custom3#Total Custom3;Custom4#Total Custom4")</f>
        <v>0</v>
      </c>
      <c r="AA23" s="210">
        <f>[1]!HsGetValue("FCC","Scenario#Actual;Years#FY24;Period#Jun;View#FCCS_YTD;Entity#"&amp;$B23&amp;";Data Source#FCCS_Total Data Source;Account#"&amp;AA$3&amp;";Intercompany#FCCS_Intercompany Top;Movement#CA_ENDBAL;Consolidation#FCCS_Entity Total;Custom1#Total custom1;Custom2#Total Custom2;Custom3#Total Custom3;Custom4#Total Custom4")</f>
        <v>0</v>
      </c>
      <c r="AB23" s="210">
        <f>[1]!HsGetValue("FCC","Scenario#Actual;Years#FY24;Period#Jun;View#FCCS_YTD;Entity#"&amp;$B23&amp;";Data Source#FCCS_Total Data Source;Account#"&amp;AB$3&amp;";Intercompany#FCCS_Intercompany Top;Movement#CA_ENDBAL;Consolidation#FCCS_Entity Total;Custom1#Total custom1;Custom2#Total Custom2;Custom3#Total Custom3;Custom4#Total Custom4")</f>
        <v>0</v>
      </c>
      <c r="AC23" s="210">
        <f>[1]!HsGetValue("FCC","Scenario#Actual;Years#FY24;Period#Jun;View#FCCS_YTD;Entity#"&amp;$B23&amp;";Data Source#FCCS_Total Data Source;Account#"&amp;AC$3&amp;";Intercompany#FCCS_Intercompany Top;Movement#CA_ENDBAL;Consolidation#FCCS_Entity Total;Custom1#Total custom1;Custom2#Total Custom2;Custom3#Total Custom3;Custom4#Total Custom4")</f>
        <v>0</v>
      </c>
      <c r="AD23" s="210">
        <f>[1]!HsGetValue("FCC","Scenario#Actual;Years#FY24;Period#Jun;View#FCCS_YTD;Entity#"&amp;$B23&amp;";Data Source#FCCS_Total Data Source;Account#"&amp;AD$3&amp;";Intercompany#FCCS_Intercompany Top;Movement#CA_ENDBAL;Consolidation#FCCS_Entity Total;Custom1#Total custom1;Custom2#Total Custom2;Custom3#Total Custom3;Custom4#Total Custom4")</f>
        <v>0</v>
      </c>
      <c r="AE23" s="210">
        <f>[1]!HsGetValue("FCC","Scenario#Actual;Years#FY24;Period#Jun;View#FCCS_YTD;Entity#"&amp;$B23&amp;";Data Source#FCCS_Total Data Source;Account#"&amp;AE$3&amp;";Intercompany#FCCS_Intercompany Top;Movement#CA_ENDBAL;Consolidation#FCCS_Entity Total;Custom1#"&amp;$E23&amp;";Custom2#Total Custom2;Custom3#Total Custom3;Custom4#Total Custom4")</f>
        <v>0</v>
      </c>
      <c r="AF23" s="210">
        <f>[1]!HsGetValue("FCC","Scenario#Actual;Years#FY24;Period#Jun;View#FCCS_YTD;Entity#"&amp;$B23&amp;";Data Source#FCCS_Total Data Source;Account#"&amp;AF$3&amp;";Intercompany#FCCS_Intercompany Top;Movement#CA_ENDBAL;Consolidation#FCCS_Entity Total;Custom1#"&amp;$E23&amp;";Custom2#Total Custom2;Custom3#Total Custom3;Custom4#Total Custom4")</f>
        <v>0</v>
      </c>
      <c r="AG23" s="210">
        <f>[1]!HsGetValue("FCC","Scenario#Actual;Years#FY24;Period#Jun;View#FCCS_YTD;Entity#"&amp;$B23&amp;";Data Source#FCCS_Total Data Source;Account#"&amp;AG$3&amp;";Intercompany#FCCS_Intercompany Top;Movement#CA_ENDBAL;Consolidation#FCCS_Entity Total;Custom1#"&amp;$E23&amp;";Custom2#Total Custom2;Custom3#Total Custom3;Custom4#Total Custom4")</f>
        <v>0</v>
      </c>
      <c r="AH23" s="210">
        <f>[1]!HsGetValue("FCC","Scenario#Actual;Years#FY24;Period#Jun;View#FCCS_YTD;Entity#"&amp;$B23&amp;";Data Source#FCCS_Total Data Source;Account#"&amp;AH$3&amp;";Intercompany#FCCS_Intercompany Top;Movement#CA_ENDBAL;Consolidation#FCCS_Entity Total;Custom1#"&amp;$E23&amp;";Custom2#Total Custom2;Custom3#Total Custom3;Custom4#Total Custom4")</f>
        <v>0</v>
      </c>
      <c r="AI23" s="210">
        <f>[1]!HsGetValue("FCC","Scenario#Actual;Years#FY24;Period#Jun;View#FCCS_YTD;Entity#"&amp;$B23&amp;";Data Source#FCCS_Total Data Source;Account#"&amp;AI$3&amp;";Intercompany#FCCS_Intercompany Top;Movement#CA_ENDBAL;Consolidation#FCCS_Entity Total;Custom1#"&amp;$E23&amp;";Custom2#Total Custom2;Custom3#Total Custom3;Custom4#Total Custom4")</f>
        <v>0</v>
      </c>
      <c r="AJ23" s="210">
        <f>[1]!HsGetValue("FCC","Scenario#Actual;Years#FY24;Period#Jun;View#FCCS_YTD;Entity#"&amp;$B23&amp;";Data Source#FCCS_Total Data Source;Account#"&amp;AJ$3&amp;";Intercompany#FCCS_Intercompany Top;Movement#CA_ENDBAL;Consolidation#FCCS_Entity Total;Custom1#"&amp;$E23&amp;";Custom2#Total Custom2;Custom3#Total Custom3;Custom4#Total Custom4")</f>
        <v>0</v>
      </c>
      <c r="AK23" s="210">
        <f>[1]!HsGetValue("FCC","Scenario#Actual;Years#FY24;Period#Jun;View#FCCS_YTD;Entity#"&amp;$B23&amp;";Data Source#FCCS_Total Data Source;Account#"&amp;AK$3&amp;";Intercompany#FCCS_Intercompany Top;Movement#CA_ENDBAL;Consolidation#FCCS_Entity Total;Custom1#"&amp;$E23&amp;";Custom2#Total Custom2;Custom3#Total Custom3;Custom4#Total Custom4")</f>
        <v>0</v>
      </c>
      <c r="AL23" s="210">
        <f>[1]!HsGetValue("FCC","Scenario#Actual;Years#FY24;Period#Jun;View#FCCS_YTD;Entity#"&amp;$B23&amp;";Data Source#FCCS_Total Data Source;Account#"&amp;AL$3&amp;";Intercompany#FCCS_Intercompany Top;Movement#CA_ENDBAL;Consolidation#FCCS_Entity Total;Custom1#"&amp;$E23&amp;";Custom2#Total Custom2;Custom3#Total Custom3;Custom4#Total Custom4")</f>
        <v>0</v>
      </c>
      <c r="AM23" s="210">
        <f>[1]!HsGetValue("FCC","Scenario#Actual;Years#FY24;Period#Jun;View#FCCS_YTD;Entity#"&amp;$B23&amp;";Data Source#FCCS_Total Data Source;Account#"&amp;AM$3&amp;";Intercompany#FCCS_Intercompany Top;Movement#CA_ENDBAL;Consolidation#FCCS_Entity Total;Custom1#"&amp;$E23&amp;";Custom2#Total Custom2;Custom3#Total Custom3;Custom4#Total Custom4")</f>
        <v>0</v>
      </c>
      <c r="AN23" s="210">
        <f>[1]!HsGetValue("FCC","Scenario#Actual;Years#FY24;Period#Jun;View#FCCS_YTD;Entity#"&amp;$B23&amp;";Data Source#FCCS_Total Data Source;Account#"&amp;AN$3&amp;";Intercompany#FCCS_Intercompany Top;Movement#CA_ENDBAL;Consolidation#FCCS_Entity Total;Custom1#Total custom1;Custom2#Total Custom2;Custom3#Total Custom3;Custom4#Total Custom4")</f>
        <v>0</v>
      </c>
      <c r="AO23" s="210">
        <f>[1]!HsGetValue("FCC","Scenario#Actual;Years#FY24;Period#Jun;View#FCCS_YTD;Entity#"&amp;$B23&amp;";Data Source#FCCS_Total Data Source;Account#"&amp;AO$3&amp;";Intercompany#FCCS_Intercompany Top;Movement#CA_ENDBAL;Consolidation#FCCS_Entity Total;Custom1#Total custom1;Custom2#Total Custom2;Custom3#Total Custom3;Custom4#Total Custom4")</f>
        <v>0</v>
      </c>
      <c r="AP23" s="210">
        <f>[1]!HsGetValue("FCC","Scenario#Actual;Years#FY24;Period#Jun;View#FCCS_YTD;Entity#"&amp;$B23&amp;";Data Source#FCCS_Total Data Source;Account#"&amp;AP$3&amp;";Intercompany#FCCS_Intercompany Top;Movement#CA_ENDBAL;Consolidation#FCCS_Entity Total;Custom1#Total custom1;Custom2#Total Custom2;Custom3#Total Custom3;Custom4#Total Custom4")</f>
        <v>0</v>
      </c>
      <c r="AQ23" s="210">
        <f>[1]!HsGetValue("FCC","Scenario#Actual;Years#FY24;Period#Jun;View#FCCS_YTD;Entity#"&amp;$B23&amp;";Data Source#FCCS_Total Data Source;Account#"&amp;AQ$3&amp;";Intercompany#FCCS_Intercompany Top;Movement#CA_ENDBAL;Consolidation#FCCS_Entity Total;Custom1#Total custom1;Custom2#Total Custom2;Custom3#Total Custom3;Custom4#Total Custom4")</f>
        <v>0</v>
      </c>
      <c r="AR23" s="210">
        <f>[1]!HsGetValue("FCC","Scenario#Actual;Years#FY24;Period#Jun;View#FCCS_YTD;Entity#"&amp;$B23&amp;";Data Source#FCCS_Total Data Source;Account#"&amp;AR$3&amp;";Intercompany#FCCS_Intercompany Top;Movement#CA_ENDBAL;Consolidation#FCCS_Entity Total;Custom1#Total custom1;Custom2#Total Custom2;Custom3#Total Custom3;Custom4#Total Custom4")</f>
        <v>0</v>
      </c>
      <c r="AS23" s="210">
        <f>[1]!HsGetValue("FCC","Scenario#Actual;Years#FY24;Period#Jun;View#FCCS_YTD;Entity#"&amp;$B23&amp;";Data Source#FCCS_Total Data Source;Account#"&amp;AS$3&amp;";Intercompany#FCCS_Intercompany Top;Movement#CA_ENDBAL;Consolidation#FCCS_Entity Total;Custom1#"&amp;$E23&amp;";Custom2#Total Custom2;Custom3#Total Custom3;Custom4#Total Custom4")</f>
        <v>0</v>
      </c>
    </row>
    <row r="24" spans="1:45" x14ac:dyDescent="0.3">
      <c r="A24" s="328" t="s">
        <v>413</v>
      </c>
      <c r="B24" s="328" t="s">
        <v>451</v>
      </c>
      <c r="C24" s="75">
        <v>41800</v>
      </c>
      <c r="D24" s="75" t="s">
        <v>415</v>
      </c>
      <c r="E24" s="75" t="s">
        <v>419</v>
      </c>
      <c r="F24" s="328" t="s">
        <v>452</v>
      </c>
      <c r="G24" s="207" t="s">
        <v>454</v>
      </c>
      <c r="H24" s="598"/>
      <c r="I24" s="327">
        <f t="shared" si="5"/>
        <v>9.9999981466680765E-4</v>
      </c>
      <c r="J24" s="209">
        <f t="shared" si="4"/>
        <v>0</v>
      </c>
      <c r="K24" s="327">
        <f t="shared" si="3"/>
        <v>9.9999981466680765E-4</v>
      </c>
      <c r="L24" s="210">
        <f>[1]!HsGetValue("FCC","Scenario#Actual;Years#FY24;Period#Jun;View#FCCS_YTD;Entity#"&amp;$B24&amp;";Data Source#FCCS_Total Data Source;Account#"&amp;L$3&amp;";Intercompany#FCCS_Intercompany Top;Movement#CA_ENDBAL;Consolidation#FCCS_Entity Total;Custom1#"&amp;$E24&amp;";Custom2#Total Custom2;Custom3#Total Custom3;Custom4#Total Custom4")</f>
        <v>0</v>
      </c>
      <c r="M24" s="210">
        <f>[1]!HsGetValue("FCC","Scenario#Actual;Years#FY24;Period#Jun;View#FCCS_YTD;Entity#"&amp;$B24&amp;";Data Source#FCCS_Total Data Source;Account#"&amp;M$3&amp;";Intercompany#FCCS_Intercompany Top;Movement#CA_ENDBAL;Consolidation#FCCS_Entity Total;Custom1#"&amp;$E24&amp;";Custom2#Total Custom2;Custom3#Total Custom3;Custom4#Total Custom4")</f>
        <v>0</v>
      </c>
      <c r="N24" s="210">
        <f>[1]!HsGetValue("FCC","Scenario#Actual;Years#FY24;Period#Jun;View#FCCS_YTD;Entity#"&amp;$B24&amp;";Data Source#FCCS_Total Data Source;Account#"&amp;N$3&amp;";Intercompany#FCCS_Intercompany Top;Movement#CA_ENDBAL;Consolidation#FCCS_Entity Total;Custom1#"&amp;$E24&amp;";Custom2#Total Custom2;Custom3#Total Custom3;Custom4#Total Custom4")</f>
        <v>0</v>
      </c>
      <c r="O24" s="210">
        <f>[1]!HsGetValue("FCC","Scenario#Actual;Years#FY24;Period#Jun;View#FCCS_YTD;Entity#"&amp;$B24&amp;";Data Source#FCCS_Total Data Source;Account#"&amp;O$3&amp;";Intercompany#FCCS_Intercompany Top;Movement#CA_ENDBAL;Consolidation#FCCS_Entity Total;Custom1#"&amp;$E24&amp;";Custom2#Total Custom2;Custom3#Total Custom3;Custom4#Total Custom4")</f>
        <v>0</v>
      </c>
      <c r="P24" s="210">
        <f>[1]!HsGetValue("FCC","Scenario#Actual;Years#FY24;Period#Jun;View#FCCS_YTD;Entity#"&amp;$B24&amp;";Data Source#FCCS_Total Data Source;Account#"&amp;P$3&amp;";Intercompany#FCCS_Intercompany Top;Movement#CA_ENDBAL;Consolidation#FCCS_Entity Total;Custom1#"&amp;$E24&amp;";Custom2#Total Custom2;Custom3#Total Custom3;Custom4#Total Custom4")</f>
        <v>913937.66</v>
      </c>
      <c r="Q24" s="210">
        <f>[1]!HsGetValue("FCC","Scenario#Actual;Years#FY24;Period#Jun;View#FCCS_YTD;Entity#"&amp;$B24&amp;";Data Source#FCCS_Total Data Source;Account#"&amp;Q$3&amp;";Intercompany#FCCS_Intercompany Top;Movement#CA_ENDBAL;Consolidation#FCCS_Entity Total;Custom1#"&amp;$E24&amp;";Custom2#Total Custom2;Custom3#Total Custom3;Custom4#Total Custom4")</f>
        <v>0</v>
      </c>
      <c r="R24" s="210">
        <f>[1]!HsGetValue("FCC","Scenario#Actual;Years#FY24;Period#Jun;View#FCCS_YTD;Entity#"&amp;$B24&amp;";Data Source#FCCS_Total Data Source;Account#"&amp;R$3&amp;";Intercompany#FCCS_Intercompany Top;Movement#CA_ENDBAL;Consolidation#FCCS_Entity Total;Custom1#"&amp;$E24&amp;";Custom2#Total Custom2;Custom3#Total Custom3;Custom4#Total Custom4")</f>
        <v>0</v>
      </c>
      <c r="S24" s="210">
        <f>[1]!HsGetValue("FCC","Scenario#Actual;Years#FY24;Period#Jun;View#FCCS_YTD;Entity#"&amp;$B24&amp;";Data Source#FCCS_Total Data Source;Account#"&amp;S$3&amp;";Intercompany#FCCS_Intercompany Top;Movement#CA_ENDBAL;Consolidation#FCCS_Entity Total;Custom1#"&amp;$E24&amp;";Custom2#Total Custom2;Custom3#Total Custom3;Custom4#Total Custom4")</f>
        <v>0</v>
      </c>
      <c r="T24" s="210">
        <f>[1]!HsGetValue("FCC","Scenario#Actual;Years#FY24;Period#Jun;View#FCCS_YTD;Entity#"&amp;$B24&amp;";Data Source#FCCS_Total Data Source;Account#"&amp;T$3&amp;";Intercompany#FCCS_Intercompany Top;Movement#CA_ENDBAL;Consolidation#FCCS_Entity Total;Custom1#"&amp;$E24&amp;";Custom2#Total Custom2;Custom3#Total Custom3;Custom4#Total Custom4")</f>
        <v>0</v>
      </c>
      <c r="U24" s="210">
        <f>[1]!HsGetValue("FCC","Scenario#Actual;Years#FY24;Period#Jun;View#FCCS_YTD;Entity#"&amp;$B24&amp;";Data Source#FCCS_Total Data Source;Account#"&amp;U$3&amp;";Intercompany#FCCS_Intercompany Top;Movement#CA_ENDBAL;Consolidation#FCCS_Entity Total;Custom1#"&amp;$E24&amp;";Custom2#Total Custom2;Custom3#Total Custom3;Custom4#Total Custom4")</f>
        <v>0</v>
      </c>
      <c r="V24" s="210">
        <f>[1]!HsGetValue("FCC","Scenario#Actual;Years#FY24;Period#Jun;View#FCCS_YTD;Entity#"&amp;$B24&amp;";Data Source#FCCS_Total Data Source;Account#"&amp;V$3&amp;";Intercompany#FCCS_Intercompany Top;Movement#CA_ENDBAL;Consolidation#FCCS_Entity Total;Custom1#"&amp;$E24&amp;";Custom2#Total Custom2;Custom3#Total Custom3;Custom4#Total Custom4")</f>
        <v>0</v>
      </c>
      <c r="W24" s="210">
        <f>[1]!HsGetValue("FCC","Scenario#Actual;Years#FY24;Period#Jun;View#FCCS_YTD;Entity#"&amp;$B24&amp;";Data Source#FCCS_Total Data Source;Account#"&amp;W$3&amp;";Intercompany#FCCS_Intercompany Top;Movement#CA_ENDBAL;Consolidation#FCCS_Entity Total;Custom1#"&amp;$E24&amp;";Custom2#Total Custom2;Custom3#Total Custom3;Custom4#Total Custom4")</f>
        <v>0</v>
      </c>
      <c r="X24" s="210">
        <f>[1]!HsGetValue("FCC","Scenario#Actual;Years#FY24;Period#Jun;View#FCCS_YTD;Entity#"&amp;$B24&amp;";Data Source#FCCS_Total Data Source;Account#"&amp;X$3&amp;";Intercompany#FCCS_Intercompany Top;Movement#CA_ENDBAL;Consolidation#FCCS_Entity Total;Custom1#"&amp;$E24&amp;";Custom2#Total Custom2;Custom3#Total Custom3;Custom4#Total Custom4")</f>
        <v>0</v>
      </c>
      <c r="Y24" s="361"/>
      <c r="Z24" s="361"/>
      <c r="AA24" s="361"/>
      <c r="AB24" s="361"/>
      <c r="AC24" s="361"/>
      <c r="AD24" s="361"/>
      <c r="AE24" s="210">
        <f>[1]!HsGetValue("FCC","Scenario#Actual;Years#FY24;Period#Jun;View#FCCS_YTD;Entity#"&amp;$B24&amp;";Data Source#FCCS_Total Data Source;Account#"&amp;AE$3&amp;";Intercompany#FCCS_Intercompany Top;Movement#CA_ENDBAL;Consolidation#FCCS_Entity Total;Custom1#"&amp;$E24&amp;";Custom2#Total Custom2;Custom3#Total Custom3;Custom4#Total Custom4")</f>
        <v>0</v>
      </c>
      <c r="AF24" s="210">
        <f>[1]!HsGetValue("FCC","Scenario#Actual;Years#FY24;Period#Jun;View#FCCS_YTD;Entity#"&amp;$B24&amp;";Data Source#FCCS_Total Data Source;Account#"&amp;AF$3&amp;";Intercompany#FCCS_Intercompany Top;Movement#CA_ENDBAL;Consolidation#FCCS_Entity Total;Custom1#"&amp;$E24&amp;";Custom2#Total Custom2;Custom3#Total Custom3;Custom4#Total Custom4")</f>
        <v>0</v>
      </c>
      <c r="AG24" s="210">
        <f>[1]!HsGetValue("FCC","Scenario#Actual;Years#FY24;Period#Jun;View#FCCS_YTD;Entity#"&amp;$B24&amp;";Data Source#FCCS_Total Data Source;Account#"&amp;AG$3&amp;";Intercompany#FCCS_Intercompany Top;Movement#CA_ENDBAL;Consolidation#FCCS_Entity Total;Custom1#"&amp;$E24&amp;";Custom2#Total Custom2;Custom3#Total Custom3;Custom4#Total Custom4")</f>
        <v>0</v>
      </c>
      <c r="AH24" s="210">
        <f>[1]!HsGetValue("FCC","Scenario#Actual;Years#FY24;Period#Jun;View#FCCS_YTD;Entity#"&amp;$B24&amp;";Data Source#FCCS_Total Data Source;Account#"&amp;AH$3&amp;";Intercompany#FCCS_Intercompany Top;Movement#CA_ENDBAL;Consolidation#FCCS_Entity Total;Custom1#"&amp;$E24&amp;";Custom2#Total Custom2;Custom3#Total Custom3;Custom4#Total Custom4")</f>
        <v>-913937.65900000022</v>
      </c>
      <c r="AI24" s="210">
        <f>[1]!HsGetValue("FCC","Scenario#Actual;Years#FY24;Period#Jun;View#FCCS_YTD;Entity#"&amp;$B24&amp;";Data Source#FCCS_Total Data Source;Account#"&amp;AI$3&amp;";Intercompany#FCCS_Intercompany Top;Movement#CA_ENDBAL;Consolidation#FCCS_Entity Total;Custom1#"&amp;$E24&amp;";Custom2#Total Custom2;Custom3#Total Custom3;Custom4#Total Custom4")</f>
        <v>0</v>
      </c>
      <c r="AJ24" s="210">
        <f>[1]!HsGetValue("FCC","Scenario#Actual;Years#FY24;Period#Jun;View#FCCS_YTD;Entity#"&amp;$B24&amp;";Data Source#FCCS_Total Data Source;Account#"&amp;AJ$3&amp;";Intercompany#FCCS_Intercompany Top;Movement#CA_ENDBAL;Consolidation#FCCS_Entity Total;Custom1#"&amp;$E24&amp;";Custom2#Total Custom2;Custom3#Total Custom3;Custom4#Total Custom4")</f>
        <v>0</v>
      </c>
      <c r="AK24" s="210">
        <f>[1]!HsGetValue("FCC","Scenario#Actual;Years#FY24;Period#Jun;View#FCCS_YTD;Entity#"&amp;$B24&amp;";Data Source#FCCS_Total Data Source;Account#"&amp;AK$3&amp;";Intercompany#FCCS_Intercompany Top;Movement#CA_ENDBAL;Consolidation#FCCS_Entity Total;Custom1#"&amp;$E24&amp;";Custom2#Total Custom2;Custom3#Total Custom3;Custom4#Total Custom4")</f>
        <v>0</v>
      </c>
      <c r="AL24" s="210">
        <f>[1]!HsGetValue("FCC","Scenario#Actual;Years#FY24;Period#Jun;View#FCCS_YTD;Entity#"&amp;$B24&amp;";Data Source#FCCS_Total Data Source;Account#"&amp;AL$3&amp;";Intercompany#FCCS_Intercompany Top;Movement#CA_ENDBAL;Consolidation#FCCS_Entity Total;Custom1#"&amp;$E24&amp;";Custom2#Total Custom2;Custom3#Total Custom3;Custom4#Total Custom4")</f>
        <v>0</v>
      </c>
      <c r="AM24" s="210">
        <f>[1]!HsGetValue("FCC","Scenario#Actual;Years#FY24;Period#Jun;View#FCCS_YTD;Entity#"&amp;$B24&amp;";Data Source#FCCS_Total Data Source;Account#"&amp;AM$3&amp;";Intercompany#FCCS_Intercompany Top;Movement#CA_ENDBAL;Consolidation#FCCS_Entity Total;Custom1#"&amp;$E24&amp;";Custom2#Total Custom2;Custom3#Total Custom3;Custom4#Total Custom4")</f>
        <v>0</v>
      </c>
      <c r="AN24" s="361"/>
      <c r="AO24" s="361"/>
      <c r="AP24" s="361"/>
      <c r="AQ24" s="361"/>
      <c r="AR24" s="361"/>
      <c r="AS24" s="329">
        <v>0</v>
      </c>
    </row>
    <row r="25" spans="1:45" s="513" customFormat="1" x14ac:dyDescent="0.3">
      <c r="A25" s="518" t="s">
        <v>413</v>
      </c>
      <c r="B25" s="605" t="s">
        <v>455</v>
      </c>
      <c r="C25" s="519">
        <v>41900</v>
      </c>
      <c r="D25" s="519" t="s">
        <v>415</v>
      </c>
      <c r="E25" s="519" t="s">
        <v>416</v>
      </c>
      <c r="F25" s="518" t="s">
        <v>456</v>
      </c>
      <c r="G25" s="625" t="s">
        <v>1183</v>
      </c>
      <c r="H25" s="606"/>
      <c r="I25" s="514">
        <f t="shared" si="5"/>
        <v>131343773.59999996</v>
      </c>
      <c r="J25" s="514">
        <f t="shared" si="4"/>
        <v>0</v>
      </c>
      <c r="K25" s="514">
        <f t="shared" si="3"/>
        <v>131343773.59999996</v>
      </c>
      <c r="L25" s="514">
        <f>[1]!HsGetValue("FCC","Scenario#Actual;Years#FY24;Period#Jun;View#FCCS_YTD;Entity#"&amp;$B25&amp;";Data Source#FCCS_Total Data Source;Account#"&amp;L$3&amp;";Intercompany#FCCS_Intercompany Top;Movement#CA_ENDBAL;Consolidation#FCCS_Entity Total;Custom1#"&amp;$E25&amp;";Custom2#Total Custom2;Custom3#Total Custom3;Custom4#Total Custom4")</f>
        <v>0</v>
      </c>
      <c r="M25" s="514">
        <f>[1]!HsGetValue("FCC","Scenario#Actual;Years#FY24;Period#Jun;View#FCCS_YTD;Entity#"&amp;$B25&amp;";Data Source#FCCS_Total Data Source;Account#"&amp;M$3&amp;";Intercompany#FCCS_Intercompany Top;Movement#CA_ENDBAL;Consolidation#FCCS_Entity Total;Custom1#"&amp;$E25&amp;";Custom2#Total Custom2;Custom3#Total Custom3;Custom4#Total Custom4")</f>
        <v>0</v>
      </c>
      <c r="N25" s="514">
        <f>[1]!HsGetValue("FCC","Scenario#Actual;Years#FY24;Period#Jun;View#FCCS_YTD;Entity#"&amp;$B25&amp;";Data Source#FCCS_Total Data Source;Account#"&amp;N$3&amp;";Intercompany#FCCS_Intercompany Top;Movement#CA_ENDBAL;Consolidation#FCCS_Entity Total;Custom1#"&amp;$E25&amp;";Custom2#Total Custom2;Custom3#Total Custom3;Custom4#Total Custom4")</f>
        <v>0</v>
      </c>
      <c r="O25" s="514">
        <f>[1]!HsGetValue("FCC","Scenario#Actual;Years#FY24;Period#Jun;View#FCCS_YTD;Entity#"&amp;$B25&amp;";Data Source#FCCS_Total Data Source;Account#"&amp;O$3&amp;";Intercompany#FCCS_Intercompany Top;Movement#CA_ENDBAL;Consolidation#FCCS_Entity Total;Custom1#"&amp;$E25&amp;";Custom2#Total Custom2;Custom3#Total Custom3;Custom4#Total Custom4")</f>
        <v>0</v>
      </c>
      <c r="P25" s="515">
        <f>[1]!HsGetValue("FCC","Scenario#Actual;Years#FY24;Period#Jun;View#FCCS_YTD;Entity#"&amp;$B25&amp;";Data Source#FCCS_Total Data Source;Account#"&amp;P$3&amp;";Intercompany#FCCS_Intercompany Top;Movement#CA_ENDBAL;Consolidation#FCCS_Entity Total;Custom1#Total Custom1;Custom2#Total Custom2;Custom3#Total Custom3;Custom4#Total Custom4")</f>
        <v>2303483.16</v>
      </c>
      <c r="Q25" s="514">
        <f>[1]!HsGetValue("FCC","Scenario#Actual;Years#FY24;Period#Jun;View#FCCS_YTD;Entity#"&amp;$B25&amp;";Data Source#FCCS_Total Data Source;Account#"&amp;Q$3&amp;";Intercompany#FCCS_Intercompany Top;Movement#CA_ENDBAL;Consolidation#FCCS_Entity Total;Custom1#"&amp;$E25&amp;";Custom2#Total Custom2;Custom3#Total Custom3;Custom4#Total Custom4")</f>
        <v>0</v>
      </c>
      <c r="R25" s="514">
        <f>[1]!HsGetValue("FCC","Scenario#Actual;Years#FY24;Period#Jun;View#FCCS_YTD;Entity#"&amp;$B25&amp;";Data Source#FCCS_Total Data Source;Account#"&amp;R$3&amp;";Intercompany#FCCS_Intercompany Top;Movement#CA_ENDBAL;Consolidation#FCCS_Entity Total;Custom1#"&amp;$E25&amp;";Custom2#Total Custom2;Custom3#Total Custom3;Custom4#Total Custom4")</f>
        <v>0</v>
      </c>
      <c r="S25" s="514">
        <f>[1]!HsGetValue("FCC","Scenario#Actual;Years#FY24;Period#Jun;View#FCCS_YTD;Entity#"&amp;$B25&amp;";Data Source#FCCS_Total Data Source;Account#"&amp;S$3&amp;";Intercompany#FCCS_Intercompany Top;Movement#CA_ENDBAL;Consolidation#FCCS_Entity Total;Custom1#"&amp;$E25&amp;";Custom2#Total Custom2;Custom3#Total Custom3;Custom4#Total Custom4")</f>
        <v>0</v>
      </c>
      <c r="T25" s="515">
        <f>[1]!HsGetValue("FCC","Scenario#Actual;Years#FY24;Period#Jun;View#FCCS_YTD;Entity#"&amp;$B25&amp;";Data Source#FCCS_Total Data Source;Account#"&amp;T$3&amp;";Intercompany#FCCS_Intercompany Top;Movement#CA_ENDBAL;Consolidation#FCCS_Entity Total;Custom1#Total Custom1;Custom2#Total Custom2;Custom3#Total Custom3;Custom4#Total Custom4")</f>
        <v>218997180.72999999</v>
      </c>
      <c r="U25" s="514">
        <f>[1]!HsGetValue("FCC","Scenario#Actual;Years#FY24;Period#Jun;View#FCCS_YTD;Entity#"&amp;$B25&amp;";Data Source#FCCS_Total Data Source;Account#"&amp;U$3&amp;";Intercompany#FCCS_Intercompany Top;Movement#CA_ENDBAL;Consolidation#FCCS_Entity Total;Custom1#"&amp;$E25&amp;";Custom2#Total Custom2;Custom3#Total Custom3;Custom4#Total Custom4")</f>
        <v>0</v>
      </c>
      <c r="V25" s="514">
        <f>[1]!HsGetValue("FCC","Scenario#Actual;Years#FY24;Period#Jun;View#FCCS_YTD;Entity#"&amp;$B25&amp;";Data Source#FCCS_Total Data Source;Account#"&amp;V$3&amp;";Intercompany#FCCS_Intercompany Top;Movement#CA_ENDBAL;Consolidation#FCCS_Entity Total;Custom1#"&amp;$E25&amp;";Custom2#Total Custom2;Custom3#Total Custom3;Custom4#Total Custom4")</f>
        <v>0</v>
      </c>
      <c r="W25" s="514">
        <f>[1]!HsGetValue("FCC","Scenario#Actual;Years#FY24;Period#Jun;View#FCCS_YTD;Entity#"&amp;$B25&amp;";Data Source#FCCS_Total Data Source;Account#"&amp;W$3&amp;";Intercompany#FCCS_Intercompany Top;Movement#CA_ENDBAL;Consolidation#FCCS_Entity Total;Custom1#"&amp;$E25&amp;";Custom2#Total Custom2;Custom3#Total Custom3;Custom4#Total Custom4")</f>
        <v>0</v>
      </c>
      <c r="X25" s="514">
        <f>[1]!HsGetValue("FCC","Scenario#Actual;Years#FY24;Period#Jun;View#FCCS_YTD;Entity#"&amp;$B25&amp;";Data Source#FCCS_Total Data Source;Account#"&amp;X$3&amp;";Intercompany#FCCS_Intercompany Top;Movement#CA_ENDBAL;Consolidation#FCCS_Entity Total;Custom1#"&amp;$E25&amp;";Custom2#Total Custom2;Custom3#Total Custom3;Custom4#Total Custom4")</f>
        <v>0</v>
      </c>
      <c r="Y25" s="514">
        <f>[1]!HsGetValue("FCC","Scenario#Actual;Years#FY24;Period#Jun;View#FCCS_YTD;Entity#"&amp;$B25&amp;";Data Source#FCCS_Total Data Source;Account#"&amp;Y$3&amp;";Intercompany#FCCS_Intercompany Top;Movement#CA_ENDBAL;Consolidation#FCCS_Entity Total;Custom1#Total custom1;Custom2#Total Custom2;Custom3#Total Custom3;Custom4#Total Custom4")</f>
        <v>0</v>
      </c>
      <c r="Z25" s="514">
        <f>[1]!HsGetValue("FCC","Scenario#Actual;Years#FY24;Period#Jun;View#FCCS_YTD;Entity#"&amp;$B25&amp;";Data Source#FCCS_Total Data Source;Account#"&amp;Z$3&amp;";Intercompany#FCCS_Intercompany Top;Movement#CA_ENDBAL;Consolidation#FCCS_Entity Total;Custom1#Total custom1;Custom2#Total Custom2;Custom3#Total Custom3;Custom4#Total Custom4")</f>
        <v>3079321.18</v>
      </c>
      <c r="AA25" s="514">
        <f>[1]!HsGetValue("FCC","Scenario#Actual;Years#FY24;Period#Jun;View#FCCS_YTD;Entity#"&amp;$B25&amp;";Data Source#FCCS_Total Data Source;Account#"&amp;AA$3&amp;";Intercompany#FCCS_Intercompany Top;Movement#CA_ENDBAL;Consolidation#FCCS_Entity Total;Custom1#Total custom1;Custom2#Total Custom2;Custom3#Total Custom3;Custom4#Total Custom4")</f>
        <v>0</v>
      </c>
      <c r="AB25" s="514">
        <f>[1]!HsGetValue("FCC","Scenario#Actual;Years#FY24;Period#Jun;View#FCCS_YTD;Entity#"&amp;$B25&amp;";Data Source#FCCS_Total Data Source;Account#"&amp;AB$3&amp;";Intercompany#FCCS_Intercompany Top;Movement#CA_ENDBAL;Consolidation#FCCS_Entity Total;Custom1#Total custom1;Custom2#Total Custom2;Custom3#Total Custom3;Custom4#Total Custom4")</f>
        <v>0</v>
      </c>
      <c r="AC25" s="514">
        <f>[1]!HsGetValue("FCC","Scenario#Actual;Years#FY24;Period#Jun;View#FCCS_YTD;Entity#"&amp;$B25&amp;";Data Source#FCCS_Total Data Source;Account#"&amp;AC$3&amp;";Intercompany#FCCS_Intercompany Top;Movement#CA_ENDBAL;Consolidation#FCCS_Entity Total;Custom1#Total custom1;Custom2#Total Custom2;Custom3#Total Custom3;Custom4#Total Custom4")</f>
        <v>0</v>
      </c>
      <c r="AD25" s="514">
        <f>[1]!HsGetValue("FCC","Scenario#Actual;Years#FY24;Period#Jun;View#FCCS_YTD;Entity#"&amp;$B25&amp;";Data Source#FCCS_Total Data Source;Account#"&amp;AD$3&amp;";Intercompany#FCCS_Intercompany Top;Movement#CA_ENDBAL;Consolidation#FCCS_Entity Total;Custom1#Total custom1;Custom2#Total Custom2;Custom3#Total Custom3;Custom4#Total Custom4")</f>
        <v>97335907.460000008</v>
      </c>
      <c r="AE25" s="514">
        <f>[1]!HsGetValue("FCC","Scenario#Actual;Years#FY24;Period#Jun;View#FCCS_YTD;Entity#"&amp;$B25&amp;";Data Source#FCCS_Total Data Source;Account#"&amp;AE$3&amp;";Intercompany#FCCS_Intercompany Top;Movement#CA_ENDBAL;Consolidation#FCCS_Entity Total;Custom1#"&amp;$E25&amp;";Custom2#Total Custom2;Custom3#Total Custom3;Custom4#Total Custom4")</f>
        <v>0</v>
      </c>
      <c r="AF25" s="514">
        <f>[1]!HsGetValue("FCC","Scenario#Actual;Years#FY24;Period#Jun;View#FCCS_YTD;Entity#"&amp;$B25&amp;";Data Source#FCCS_Total Data Source;Account#"&amp;AF$3&amp;";Intercompany#FCCS_Intercompany Top;Movement#CA_ENDBAL;Consolidation#FCCS_Entity Total;Custom1#"&amp;$E25&amp;";Custom2#Total Custom2;Custom3#Total Custom3;Custom4#Total Custom4")</f>
        <v>0</v>
      </c>
      <c r="AG25" s="514">
        <f>[1]!HsGetValue("FCC","Scenario#Actual;Years#FY24;Period#Jun;View#FCCS_YTD;Entity#"&amp;$B25&amp;";Data Source#FCCS_Total Data Source;Account#"&amp;AG$3&amp;";Intercompany#FCCS_Intercompany Top;Movement#CA_ENDBAL;Consolidation#FCCS_Entity Total;Custom1#"&amp;$E25&amp;";Custom2#Total Custom2;Custom3#Total Custom3;Custom4#Total Custom4")</f>
        <v>0</v>
      </c>
      <c r="AH25" s="571">
        <f>[1]!HsGetValue("FCC","Scenario#Actual;Years#FY24;Period#Jun;View#FCCS_YTD;Entity#"&amp;$B25&amp;";Data Source#FCCS_Total Data Source;Account#"&amp;AH$3&amp;";Intercompany#FCCS_Intercompany Top;Movement#CA_ENDBAL;Consolidation#FCCS_Entity Total;Custom1#Total Custom1;Custom2#Total Custom2;Custom3#Total Custom3;Custom4#Total Custom4")</f>
        <v>-1994498.34</v>
      </c>
      <c r="AI25" s="514">
        <f>[1]!HsGetValue("FCC","Scenario#Actual;Years#FY24;Period#Jun;View#FCCS_YTD;Entity#"&amp;$B25&amp;";Data Source#FCCS_Total Data Source;Account#"&amp;AI$3&amp;";Intercompany#FCCS_Intercompany Top;Movement#CA_ENDBAL;Consolidation#FCCS_Entity Total;Custom1#"&amp;$E25&amp;";Custom2#Total Custom2;Custom3#Total Custom3;Custom4#Total Custom4")</f>
        <v>0</v>
      </c>
      <c r="AJ25" s="514">
        <f>[1]!HsGetValue("FCC","Scenario#Actual;Years#FY24;Period#Jun;View#FCCS_YTD;Entity#"&amp;$B25&amp;";Data Source#FCCS_Total Data Source;Account#"&amp;AJ$3&amp;";Intercompany#FCCS_Intercompany Top;Movement#CA_ENDBAL;Consolidation#FCCS_Entity Total;Custom1#"&amp;$E25&amp;";Custom2#Total Custom2;Custom3#Total Custom3;Custom4#Total Custom4")</f>
        <v>0</v>
      </c>
      <c r="AK25" s="571">
        <f>[1]!HsGetValue("FCC","Scenario#Actual;Years#FY24;Period#Jun;View#FCCS_YTD;Entity#"&amp;$B25&amp;";Data Source#FCCS_Total Data Source;Account#"&amp;AK$3&amp;";Intercompany#FCCS_Intercompany Top;Movement#CA_ENDBAL;Consolidation#FCCS_Entity Total;Custom1#Total Custom1;Custom2#Total Custom2;Custom3#Total Custom3;Custom4#Total Custom4")</f>
        <v>-145729879.56999999</v>
      </c>
      <c r="AL25" s="514">
        <f>[1]!HsGetValue("FCC","Scenario#Actual;Years#FY24;Period#Jun;View#FCCS_YTD;Entity#"&amp;$B25&amp;";Data Source#FCCS_Total Data Source;Account#"&amp;AL$3&amp;";Intercompany#FCCS_Intercompany Top;Movement#CA_ENDBAL;Consolidation#FCCS_Entity Total;Custom1#"&amp;$E25&amp;";Custom2#Total Custom2;Custom3#Total Custom3;Custom4#Total Custom4")</f>
        <v>0</v>
      </c>
      <c r="AM25" s="514">
        <f>[1]!HsGetValue("FCC","Scenario#Actual;Years#FY24;Period#Jun;View#FCCS_YTD;Entity#"&amp;$B25&amp;";Data Source#FCCS_Total Data Source;Account#"&amp;AM$3&amp;";Intercompany#FCCS_Intercompany Top;Movement#CA_ENDBAL;Consolidation#FCCS_Entity Total;Custom1#"&amp;$E25&amp;";Custom2#Total Custom2;Custom3#Total Custom3;Custom4#Total Custom4")</f>
        <v>0</v>
      </c>
      <c r="AN25" s="514">
        <f>[1]!HsGetValue("FCC","Scenario#Actual;Years#FY24;Period#Jun;View#FCCS_YTD;Entity#"&amp;$B25&amp;";Data Source#FCCS_Total Data Source;Account#"&amp;AN$3&amp;";Intercompany#FCCS_Intercompany Top;Movement#CA_ENDBAL;Consolidation#FCCS_Entity Total;Custom1#Total custom1;Custom2#Total Custom2;Custom3#Total Custom3;Custom4#Total Custom4")</f>
        <v>-1129483.53</v>
      </c>
      <c r="AO25" s="514">
        <f>[1]!HsGetValue("FCC","Scenario#Actual;Years#FY24;Period#Jun;View#FCCS_YTD;Entity#"&amp;$B25&amp;";Data Source#FCCS_Total Data Source;Account#"&amp;AO$3&amp;";Intercompany#FCCS_Intercompany Top;Movement#CA_ENDBAL;Consolidation#FCCS_Entity Total;Custom1#Total custom1;Custom2#Total Custom2;Custom3#Total Custom3;Custom4#Total Custom4")</f>
        <v>0</v>
      </c>
      <c r="AP25" s="514">
        <f>[1]!HsGetValue("FCC","Scenario#Actual;Years#FY24;Period#Jun;View#FCCS_YTD;Entity#"&amp;$B25&amp;";Data Source#FCCS_Total Data Source;Account#"&amp;AP$3&amp;";Intercompany#FCCS_Intercompany Top;Movement#CA_ENDBAL;Consolidation#FCCS_Entity Total;Custom1#Total custom1;Custom2#Total Custom2;Custom3#Total Custom3;Custom4#Total Custom4")</f>
        <v>0</v>
      </c>
      <c r="AQ25" s="514">
        <f>[1]!HsGetValue("FCC","Scenario#Actual;Years#FY24;Period#Jun;View#FCCS_YTD;Entity#"&amp;$B25&amp;";Data Source#FCCS_Total Data Source;Account#"&amp;AQ$3&amp;";Intercompany#FCCS_Intercompany Top;Movement#CA_ENDBAL;Consolidation#FCCS_Entity Total;Custom1#Total custom1;Custom2#Total Custom2;Custom3#Total Custom3;Custom4#Total Custom4")</f>
        <v>-41518257.490000002</v>
      </c>
      <c r="AR25" s="514">
        <f>[1]!HsGetValue("FCC","Scenario#Actual;Years#FY24;Period#Jun;View#FCCS_YTD;Entity#"&amp;$B25&amp;";Data Source#FCCS_Total Data Source;Account#"&amp;AR$3&amp;";Intercompany#FCCS_Intercompany Top;Movement#CA_ENDBAL;Consolidation#FCCS_Entity Total;Custom1#Total custom1;Custom2#Total Custom2;Custom3#Total Custom3;Custom4#Total Custom4")</f>
        <v>0</v>
      </c>
      <c r="AS25" s="514">
        <f>[1]!HsGetValue("FCC","Scenario#Actual;Years#FY24;Period#Jun;View#FCCS_YTD;Entity#"&amp;$B25&amp;";Data Source#FCCS_Total Data Source;Account#"&amp;AS$3&amp;";Intercompany#FCCS_Intercompany Top;Movement#CA_ENDBAL;Consolidation#FCCS_Entity Total;Custom1#"&amp;$E25&amp;";Custom2#Total Custom2;Custom3#Total Custom3;Custom4#Total Custom4")</f>
        <v>0</v>
      </c>
    </row>
    <row r="26" spans="1:45" s="513" customFormat="1" x14ac:dyDescent="0.3">
      <c r="A26" s="518" t="s">
        <v>413</v>
      </c>
      <c r="B26" s="605" t="s">
        <v>455</v>
      </c>
      <c r="C26" s="519">
        <v>41900</v>
      </c>
      <c r="D26" s="519" t="s">
        <v>415</v>
      </c>
      <c r="E26" s="519" t="s">
        <v>419</v>
      </c>
      <c r="F26" s="518" t="s">
        <v>456</v>
      </c>
      <c r="G26" s="625" t="s">
        <v>1182</v>
      </c>
      <c r="H26" s="606"/>
      <c r="I26" s="514">
        <f t="shared" si="5"/>
        <v>0</v>
      </c>
      <c r="J26" s="514">
        <f t="shared" si="4"/>
        <v>0</v>
      </c>
      <c r="K26" s="514">
        <f t="shared" si="3"/>
        <v>0</v>
      </c>
      <c r="L26" s="514">
        <f>[1]!HsGetValue("FCC","Scenario#Actual;Years#FY24;Period#Jun;View#FCCS_YTD;Entity#"&amp;$B26&amp;";Data Source#FCCS_Total Data Source;Account#"&amp;L$3&amp;";Intercompany#FCCS_Intercompany Top;Movement#CA_ENDBAL;Consolidation#FCCS_Entity Total;Custom1#"&amp;$E26&amp;";Custom2#Total Custom2;Custom3#Total Custom3;Custom4#Total Custom4")</f>
        <v>0</v>
      </c>
      <c r="M26" s="514">
        <f>[1]!HsGetValue("FCC","Scenario#Actual;Years#FY24;Period#Jun;View#FCCS_YTD;Entity#"&amp;$B26&amp;";Data Source#FCCS_Total Data Source;Account#"&amp;M$3&amp;";Intercompany#FCCS_Intercompany Top;Movement#CA_ENDBAL;Consolidation#FCCS_Entity Total;Custom1#"&amp;$E26&amp;";Custom2#Total Custom2;Custom3#Total Custom3;Custom4#Total Custom4")</f>
        <v>0</v>
      </c>
      <c r="N26" s="514">
        <f>[1]!HsGetValue("FCC","Scenario#Actual;Years#FY24;Period#Jun;View#FCCS_YTD;Entity#"&amp;$B26&amp;";Data Source#FCCS_Total Data Source;Account#"&amp;N$3&amp;";Intercompany#FCCS_Intercompany Top;Movement#CA_ENDBAL;Consolidation#FCCS_Entity Total;Custom1#"&amp;$E26&amp;";Custom2#Total Custom2;Custom3#Total Custom3;Custom4#Total Custom4")</f>
        <v>0</v>
      </c>
      <c r="O26" s="514">
        <f>[1]!HsGetValue("FCC","Scenario#Actual;Years#FY24;Period#Jun;View#FCCS_YTD;Entity#"&amp;$B26&amp;";Data Source#FCCS_Total Data Source;Account#"&amp;O$3&amp;";Intercompany#FCCS_Intercompany Top;Movement#CA_ENDBAL;Consolidation#FCCS_Entity Total;Custom1#"&amp;$E26&amp;";Custom2#Total Custom2;Custom3#Total Custom3;Custom4#Total Custom4")</f>
        <v>0</v>
      </c>
      <c r="P26" s="514">
        <f>[1]!HsGetValue("FCC","Scenario#Actual;Years#FY24;Period#Jun;View#FCCS_YTD;Entity#"&amp;$B26&amp;";Data Source#FCCS_Total Data Source;Account#"&amp;P$3&amp;";Intercompany#FCCS_Intercompany Top;Movement#CA_ENDBAL;Consolidation#FCCS_Entity Total;Custom1#"&amp;$E26&amp;";Custom2#Total Custom2;Custom3#Total Custom3;Custom4#Total Custom4")</f>
        <v>0</v>
      </c>
      <c r="Q26" s="514">
        <f>[1]!HsGetValue("FCC","Scenario#Actual;Years#FY24;Period#Jun;View#FCCS_YTD;Entity#"&amp;$B26&amp;";Data Source#FCCS_Total Data Source;Account#"&amp;Q$3&amp;";Intercompany#FCCS_Intercompany Top;Movement#CA_ENDBAL;Consolidation#FCCS_Entity Total;Custom1#"&amp;$E26&amp;";Custom2#Total Custom2;Custom3#Total Custom3;Custom4#Total Custom4")</f>
        <v>0</v>
      </c>
      <c r="R26" s="514">
        <f>[1]!HsGetValue("FCC","Scenario#Actual;Years#FY24;Period#Jun;View#FCCS_YTD;Entity#"&amp;$B26&amp;";Data Source#FCCS_Total Data Source;Account#"&amp;R$3&amp;";Intercompany#FCCS_Intercompany Top;Movement#CA_ENDBAL;Consolidation#FCCS_Entity Total;Custom1#"&amp;$E26&amp;";Custom2#Total Custom2;Custom3#Total Custom3;Custom4#Total Custom4")</f>
        <v>0</v>
      </c>
      <c r="S26" s="514">
        <f>[1]!HsGetValue("FCC","Scenario#Actual;Years#FY24;Period#Jun;View#FCCS_YTD;Entity#"&amp;$B26&amp;";Data Source#FCCS_Total Data Source;Account#"&amp;S$3&amp;";Intercompany#FCCS_Intercompany Top;Movement#CA_ENDBAL;Consolidation#FCCS_Entity Total;Custom1#"&amp;$E26&amp;";Custom2#Total Custom2;Custom3#Total Custom3;Custom4#Total Custom4")</f>
        <v>0</v>
      </c>
      <c r="T26" s="514">
        <f>[1]!HsGetValue("FCC","Scenario#Actual;Years#FY24;Period#Jun;View#FCCS_YTD;Entity#"&amp;$B26&amp;";Data Source#FCCS_Total Data Source;Account#"&amp;T$3&amp;";Intercompany#FCCS_Intercompany Top;Movement#CA_ENDBAL;Consolidation#FCCS_Entity Total;Custom1#"&amp;$E26&amp;";Custom2#Total Custom2;Custom3#Total Custom3;Custom4#Total Custom4")</f>
        <v>0</v>
      </c>
      <c r="U26" s="514">
        <f>[1]!HsGetValue("FCC","Scenario#Actual;Years#FY24;Period#Jun;View#FCCS_YTD;Entity#"&amp;$B26&amp;";Data Source#FCCS_Total Data Source;Account#"&amp;U$3&amp;";Intercompany#FCCS_Intercompany Top;Movement#CA_ENDBAL;Consolidation#FCCS_Entity Total;Custom1#"&amp;$E26&amp;";Custom2#Total Custom2;Custom3#Total Custom3;Custom4#Total Custom4")</f>
        <v>0</v>
      </c>
      <c r="V26" s="514">
        <f>[1]!HsGetValue("FCC","Scenario#Actual;Years#FY24;Period#Jun;View#FCCS_YTD;Entity#"&amp;$B26&amp;";Data Source#FCCS_Total Data Source;Account#"&amp;V$3&amp;";Intercompany#FCCS_Intercompany Top;Movement#CA_ENDBAL;Consolidation#FCCS_Entity Total;Custom1#"&amp;$E26&amp;";Custom2#Total Custom2;Custom3#Total Custom3;Custom4#Total Custom4")</f>
        <v>0</v>
      </c>
      <c r="W26" s="514">
        <f>[1]!HsGetValue("FCC","Scenario#Actual;Years#FY24;Period#Jun;View#FCCS_YTD;Entity#"&amp;$B26&amp;";Data Source#FCCS_Total Data Source;Account#"&amp;W$3&amp;";Intercompany#FCCS_Intercompany Top;Movement#CA_ENDBAL;Consolidation#FCCS_Entity Total;Custom1#"&amp;$E26&amp;";Custom2#Total Custom2;Custom3#Total Custom3;Custom4#Total Custom4")</f>
        <v>0</v>
      </c>
      <c r="X26" s="514">
        <f>[1]!HsGetValue("FCC","Scenario#Actual;Years#FY24;Period#Jun;View#FCCS_YTD;Entity#"&amp;$B26&amp;";Data Source#FCCS_Total Data Source;Account#"&amp;X$3&amp;";Intercompany#FCCS_Intercompany Top;Movement#CA_ENDBAL;Consolidation#FCCS_Entity Total;Custom1#"&amp;$E26&amp;";Custom2#Total Custom2;Custom3#Total Custom3;Custom4#Total Custom4")</f>
        <v>0</v>
      </c>
      <c r="Y26" s="514"/>
      <c r="Z26" s="514"/>
      <c r="AA26" s="514"/>
      <c r="AB26" s="514"/>
      <c r="AC26" s="514"/>
      <c r="AD26" s="514"/>
      <c r="AE26" s="514">
        <f>[1]!HsGetValue("FCC","Scenario#Actual;Years#FY24;Period#Jun;View#FCCS_YTD;Entity#"&amp;$B26&amp;";Data Source#FCCS_Total Data Source;Account#"&amp;AE$3&amp;";Intercompany#FCCS_Intercompany Top;Movement#CA_ENDBAL;Consolidation#FCCS_Entity Total;Custom1#"&amp;$E26&amp;";Custom2#Total Custom2;Custom3#Total Custom3;Custom4#Total Custom4")</f>
        <v>0</v>
      </c>
      <c r="AF26" s="514">
        <f>[1]!HsGetValue("FCC","Scenario#Actual;Years#FY24;Period#Jun;View#FCCS_YTD;Entity#"&amp;$B26&amp;";Data Source#FCCS_Total Data Source;Account#"&amp;AF$3&amp;";Intercompany#FCCS_Intercompany Top;Movement#CA_ENDBAL;Consolidation#FCCS_Entity Total;Custom1#"&amp;$E26&amp;";Custom2#Total Custom2;Custom3#Total Custom3;Custom4#Total Custom4")</f>
        <v>0</v>
      </c>
      <c r="AG26" s="514">
        <f>[1]!HsGetValue("FCC","Scenario#Actual;Years#FY24;Period#Jun;View#FCCS_YTD;Entity#"&amp;$B26&amp;";Data Source#FCCS_Total Data Source;Account#"&amp;AG$3&amp;";Intercompany#FCCS_Intercompany Top;Movement#CA_ENDBAL;Consolidation#FCCS_Entity Total;Custom1#"&amp;$E26&amp;";Custom2#Total Custom2;Custom3#Total Custom3;Custom4#Total Custom4")</f>
        <v>0</v>
      </c>
      <c r="AH26" s="514">
        <f>[1]!HsGetValue("FCC","Scenario#Actual;Years#FY24;Period#Jun;View#FCCS_YTD;Entity#"&amp;$B26&amp;";Data Source#FCCS_Total Data Source;Account#"&amp;AH$3&amp;";Intercompany#FCCS_Intercompany Top;Movement#CA_ENDBAL;Consolidation#FCCS_Entity Total;Custom1#"&amp;$E26&amp;";Custom2#Total Custom2;Custom3#Total Custom3;Custom4#Total Custom4")</f>
        <v>0</v>
      </c>
      <c r="AI26" s="514">
        <f>[1]!HsGetValue("FCC","Scenario#Actual;Years#FY24;Period#Jun;View#FCCS_YTD;Entity#"&amp;$B26&amp;";Data Source#FCCS_Total Data Source;Account#"&amp;AI$3&amp;";Intercompany#FCCS_Intercompany Top;Movement#CA_ENDBAL;Consolidation#FCCS_Entity Total;Custom1#"&amp;$E26&amp;";Custom2#Total Custom2;Custom3#Total Custom3;Custom4#Total Custom4")</f>
        <v>0</v>
      </c>
      <c r="AJ26" s="514">
        <f>[1]!HsGetValue("FCC","Scenario#Actual;Years#FY24;Period#Jun;View#FCCS_YTD;Entity#"&amp;$B26&amp;";Data Source#FCCS_Total Data Source;Account#"&amp;AJ$3&amp;";Intercompany#FCCS_Intercompany Top;Movement#CA_ENDBAL;Consolidation#FCCS_Entity Total;Custom1#"&amp;$E26&amp;";Custom2#Total Custom2;Custom3#Total Custom3;Custom4#Total Custom4")</f>
        <v>0</v>
      </c>
      <c r="AK26" s="514">
        <f>[1]!HsGetValue("FCC","Scenario#Actual;Years#FY24;Period#Jun;View#FCCS_YTD;Entity#"&amp;$B26&amp;";Data Source#FCCS_Total Data Source;Account#"&amp;AK$3&amp;";Intercompany#FCCS_Intercompany Top;Movement#CA_ENDBAL;Consolidation#FCCS_Entity Total;Custom1#"&amp;$E26&amp;";Custom2#Total Custom2;Custom3#Total Custom3;Custom4#Total Custom4")</f>
        <v>0</v>
      </c>
      <c r="AL26" s="514">
        <f>[1]!HsGetValue("FCC","Scenario#Actual;Years#FY24;Period#Jun;View#FCCS_YTD;Entity#"&amp;$B26&amp;";Data Source#FCCS_Total Data Source;Account#"&amp;AL$3&amp;";Intercompany#FCCS_Intercompany Top;Movement#CA_ENDBAL;Consolidation#FCCS_Entity Total;Custom1#"&amp;$E26&amp;";Custom2#Total Custom2;Custom3#Total Custom3;Custom4#Total Custom4")</f>
        <v>0</v>
      </c>
      <c r="AM26" s="514">
        <f>[1]!HsGetValue("FCC","Scenario#Actual;Years#FY24;Period#Jun;View#FCCS_YTD;Entity#"&amp;$B26&amp;";Data Source#FCCS_Total Data Source;Account#"&amp;AM$3&amp;";Intercompany#FCCS_Intercompany Top;Movement#CA_ENDBAL;Consolidation#FCCS_Entity Total;Custom1#"&amp;$E26&amp;";Custom2#Total Custom2;Custom3#Total Custom3;Custom4#Total Custom4")</f>
        <v>0</v>
      </c>
      <c r="AN26" s="515"/>
      <c r="AO26" s="515"/>
      <c r="AP26" s="515"/>
      <c r="AQ26" s="515"/>
      <c r="AR26" s="515"/>
      <c r="AS26" s="515">
        <v>0</v>
      </c>
    </row>
    <row r="27" spans="1:45" x14ac:dyDescent="0.3">
      <c r="A27" s="207" t="s">
        <v>413</v>
      </c>
      <c r="B27" s="207" t="s">
        <v>457</v>
      </c>
      <c r="C27" s="208">
        <v>42000</v>
      </c>
      <c r="D27" s="208" t="s">
        <v>415</v>
      </c>
      <c r="E27" s="208" t="s">
        <v>416</v>
      </c>
      <c r="F27" s="207" t="s">
        <v>458</v>
      </c>
      <c r="G27" s="207" t="s">
        <v>459</v>
      </c>
      <c r="H27" s="603"/>
      <c r="I27" s="209">
        <f t="shared" si="5"/>
        <v>0</v>
      </c>
      <c r="J27" s="209">
        <f t="shared" si="4"/>
        <v>0</v>
      </c>
      <c r="K27" s="209">
        <f t="shared" si="3"/>
        <v>0</v>
      </c>
      <c r="L27" s="210">
        <f>[1]!HsGetValue("FCC","Scenario#Actual;Years#FY24;Period#Jun;View#FCCS_YTD;Entity#"&amp;$B27&amp;";Data Source#FCCS_Total Data Source;Account#"&amp;L$3&amp;";Intercompany#FCCS_Intercompany Top;Movement#CA_ENDBAL;Consolidation#FCCS_Entity Total;Custom1#"&amp;$E27&amp;";Custom2#Total Custom2;Custom3#Total Custom3;Custom4#Total Custom4")</f>
        <v>0</v>
      </c>
      <c r="M27" s="210">
        <f>[1]!HsGetValue("FCC","Scenario#Actual;Years#FY24;Period#Jun;View#FCCS_YTD;Entity#"&amp;$B27&amp;";Data Source#FCCS_Total Data Source;Account#"&amp;M$3&amp;";Intercompany#FCCS_Intercompany Top;Movement#CA_ENDBAL;Consolidation#FCCS_Entity Total;Custom1#"&amp;$E27&amp;";Custom2#Total Custom2;Custom3#Total Custom3;Custom4#Total Custom4")</f>
        <v>0</v>
      </c>
      <c r="N27" s="210">
        <f>[1]!HsGetValue("FCC","Scenario#Actual;Years#FY24;Period#Jun;View#FCCS_YTD;Entity#"&amp;$B27&amp;";Data Source#FCCS_Total Data Source;Account#"&amp;N$3&amp;";Intercompany#FCCS_Intercompany Top;Movement#CA_ENDBAL;Consolidation#FCCS_Entity Total;Custom1#"&amp;$E27&amp;";Custom2#Total Custom2;Custom3#Total Custom3;Custom4#Total Custom4")</f>
        <v>0</v>
      </c>
      <c r="O27" s="210">
        <f>[1]!HsGetValue("FCC","Scenario#Actual;Years#FY24;Period#Jun;View#FCCS_YTD;Entity#"&amp;$B27&amp;";Data Source#FCCS_Total Data Source;Account#"&amp;O$3&amp;";Intercompany#FCCS_Intercompany Top;Movement#CA_ENDBAL;Consolidation#FCCS_Entity Total;Custom1#"&amp;$E27&amp;";Custom2#Total Custom2;Custom3#Total Custom3;Custom4#Total Custom4")</f>
        <v>0</v>
      </c>
      <c r="P27" s="210">
        <f>[1]!HsGetValue("FCC","Scenario#Actual;Years#FY24;Period#Jun;View#FCCS_YTD;Entity#"&amp;$B27&amp;";Data Source#FCCS_Total Data Source;Account#"&amp;P$3&amp;";Intercompany#FCCS_Intercompany Top;Movement#CA_ENDBAL;Consolidation#FCCS_Entity Total;Custom1#"&amp;$E27&amp;";Custom2#Total Custom2;Custom3#Total Custom3;Custom4#Total Custom4")</f>
        <v>0</v>
      </c>
      <c r="Q27" s="210">
        <f>[1]!HsGetValue("FCC","Scenario#Actual;Years#FY24;Period#Jun;View#FCCS_YTD;Entity#"&amp;$B27&amp;";Data Source#FCCS_Total Data Source;Account#"&amp;Q$3&amp;";Intercompany#FCCS_Intercompany Top;Movement#CA_ENDBAL;Consolidation#FCCS_Entity Total;Custom1#"&amp;$E27&amp;";Custom2#Total Custom2;Custom3#Total Custom3;Custom4#Total Custom4")</f>
        <v>0</v>
      </c>
      <c r="R27" s="210">
        <f>[1]!HsGetValue("FCC","Scenario#Actual;Years#FY24;Period#Jun;View#FCCS_YTD;Entity#"&amp;$B27&amp;";Data Source#FCCS_Total Data Source;Account#"&amp;R$3&amp;";Intercompany#FCCS_Intercompany Top;Movement#CA_ENDBAL;Consolidation#FCCS_Entity Total;Custom1#"&amp;$E27&amp;";Custom2#Total Custom2;Custom3#Total Custom3;Custom4#Total Custom4")</f>
        <v>0</v>
      </c>
      <c r="S27" s="210">
        <f>[1]!HsGetValue("FCC","Scenario#Actual;Years#FY24;Period#Jun;View#FCCS_YTD;Entity#"&amp;$B27&amp;";Data Source#FCCS_Total Data Source;Account#"&amp;S$3&amp;";Intercompany#FCCS_Intercompany Top;Movement#CA_ENDBAL;Consolidation#FCCS_Entity Total;Custom1#"&amp;$E27&amp;";Custom2#Total Custom2;Custom3#Total Custom3;Custom4#Total Custom4")</f>
        <v>0</v>
      </c>
      <c r="T27" s="210">
        <f>[1]!HsGetValue("FCC","Scenario#Actual;Years#FY24;Period#Jun;View#FCCS_YTD;Entity#"&amp;$B27&amp;";Data Source#FCCS_Total Data Source;Account#"&amp;T$3&amp;";Intercompany#FCCS_Intercompany Top;Movement#CA_ENDBAL;Consolidation#FCCS_Entity Total;Custom1#"&amp;$E27&amp;";Custom2#Total Custom2;Custom3#Total Custom3;Custom4#Total Custom4")</f>
        <v>0</v>
      </c>
      <c r="U27" s="210">
        <f>[1]!HsGetValue("FCC","Scenario#Actual;Years#FY24;Period#Jun;View#FCCS_YTD;Entity#"&amp;$B27&amp;";Data Source#FCCS_Total Data Source;Account#"&amp;U$3&amp;";Intercompany#FCCS_Intercompany Top;Movement#CA_ENDBAL;Consolidation#FCCS_Entity Total;Custom1#"&amp;$E27&amp;";Custom2#Total Custom2;Custom3#Total Custom3;Custom4#Total Custom4")</f>
        <v>0</v>
      </c>
      <c r="V27" s="210">
        <f>[1]!HsGetValue("FCC","Scenario#Actual;Years#FY24;Period#Jun;View#FCCS_YTD;Entity#"&amp;$B27&amp;";Data Source#FCCS_Total Data Source;Account#"&amp;V$3&amp;";Intercompany#FCCS_Intercompany Top;Movement#CA_ENDBAL;Consolidation#FCCS_Entity Total;Custom1#"&amp;$E27&amp;";Custom2#Total Custom2;Custom3#Total Custom3;Custom4#Total Custom4")</f>
        <v>0</v>
      </c>
      <c r="W27" s="210">
        <f>[1]!HsGetValue("FCC","Scenario#Actual;Years#FY24;Period#Jun;View#FCCS_YTD;Entity#"&amp;$B27&amp;";Data Source#FCCS_Total Data Source;Account#"&amp;W$3&amp;";Intercompany#FCCS_Intercompany Top;Movement#CA_ENDBAL;Consolidation#FCCS_Entity Total;Custom1#"&amp;$E27&amp;";Custom2#Total Custom2;Custom3#Total Custom3;Custom4#Total Custom4")</f>
        <v>0</v>
      </c>
      <c r="X27" s="210">
        <f>[1]!HsGetValue("FCC","Scenario#Actual;Years#FY24;Period#Jun;View#FCCS_YTD;Entity#"&amp;$B27&amp;";Data Source#FCCS_Total Data Source;Account#"&amp;X$3&amp;";Intercompany#FCCS_Intercompany Top;Movement#CA_ENDBAL;Consolidation#FCCS_Entity Total;Custom1#"&amp;$E27&amp;";Custom2#Total Custom2;Custom3#Total Custom3;Custom4#Total Custom4")</f>
        <v>0</v>
      </c>
      <c r="Y27" s="210">
        <f>[1]!HsGetValue("FCC","Scenario#Actual;Years#FY24;Period#Jun;View#FCCS_YTD;Entity#"&amp;$B27&amp;";Data Source#FCCS_Total Data Source;Account#"&amp;Y$3&amp;";Intercompany#FCCS_Intercompany Top;Movement#CA_ENDBAL;Consolidation#FCCS_Entity Total;Custom1#Total custom1;Custom2#Total Custom2;Custom3#Total Custom3;Custom4#Total Custom4")</f>
        <v>0</v>
      </c>
      <c r="Z27" s="210">
        <f>[1]!HsGetValue("FCC","Scenario#Actual;Years#FY24;Period#Jun;View#FCCS_YTD;Entity#"&amp;$B27&amp;";Data Source#FCCS_Total Data Source;Account#"&amp;Z$3&amp;";Intercompany#FCCS_Intercompany Top;Movement#CA_ENDBAL;Consolidation#FCCS_Entity Total;Custom1#Total custom1;Custom2#Total Custom2;Custom3#Total Custom3;Custom4#Total Custom4")</f>
        <v>0</v>
      </c>
      <c r="AA27" s="210">
        <f>[1]!HsGetValue("FCC","Scenario#Actual;Years#FY24;Period#Jun;View#FCCS_YTD;Entity#"&amp;$B27&amp;";Data Source#FCCS_Total Data Source;Account#"&amp;AA$3&amp;";Intercompany#FCCS_Intercompany Top;Movement#CA_ENDBAL;Consolidation#FCCS_Entity Total;Custom1#Total custom1;Custom2#Total Custom2;Custom3#Total Custom3;Custom4#Total Custom4")</f>
        <v>0</v>
      </c>
      <c r="AB27" s="210">
        <f>[1]!HsGetValue("FCC","Scenario#Actual;Years#FY24;Period#Jun;View#FCCS_YTD;Entity#"&amp;$B27&amp;";Data Source#FCCS_Total Data Source;Account#"&amp;AB$3&amp;";Intercompany#FCCS_Intercompany Top;Movement#CA_ENDBAL;Consolidation#FCCS_Entity Total;Custom1#Total custom1;Custom2#Total Custom2;Custom3#Total Custom3;Custom4#Total Custom4")</f>
        <v>0</v>
      </c>
      <c r="AC27" s="210">
        <f>[1]!HsGetValue("FCC","Scenario#Actual;Years#FY24;Period#Jun;View#FCCS_YTD;Entity#"&amp;$B27&amp;";Data Source#FCCS_Total Data Source;Account#"&amp;AC$3&amp;";Intercompany#FCCS_Intercompany Top;Movement#CA_ENDBAL;Consolidation#FCCS_Entity Total;Custom1#Total custom1;Custom2#Total Custom2;Custom3#Total Custom3;Custom4#Total Custom4")</f>
        <v>0</v>
      </c>
      <c r="AD27" s="210">
        <f>[1]!HsGetValue("FCC","Scenario#Actual;Years#FY24;Period#Jun;View#FCCS_YTD;Entity#"&amp;$B27&amp;";Data Source#FCCS_Total Data Source;Account#"&amp;AD$3&amp;";Intercompany#FCCS_Intercompany Top;Movement#CA_ENDBAL;Consolidation#FCCS_Entity Total;Custom1#Total custom1;Custom2#Total Custom2;Custom3#Total Custom3;Custom4#Total Custom4")</f>
        <v>0</v>
      </c>
      <c r="AE27" s="210">
        <f>[1]!HsGetValue("FCC","Scenario#Actual;Years#FY24;Period#Jun;View#FCCS_YTD;Entity#"&amp;$B27&amp;";Data Source#FCCS_Total Data Source;Account#"&amp;AE$3&amp;";Intercompany#FCCS_Intercompany Top;Movement#CA_ENDBAL;Consolidation#FCCS_Entity Total;Custom1#"&amp;$E27&amp;";Custom2#Total Custom2;Custom3#Total Custom3;Custom4#Total Custom4")</f>
        <v>0</v>
      </c>
      <c r="AF27" s="210">
        <f>[1]!HsGetValue("FCC","Scenario#Actual;Years#FY24;Period#Jun;View#FCCS_YTD;Entity#"&amp;$B27&amp;";Data Source#FCCS_Total Data Source;Account#"&amp;AF$3&amp;";Intercompany#FCCS_Intercompany Top;Movement#CA_ENDBAL;Consolidation#FCCS_Entity Total;Custom1#"&amp;$E27&amp;";Custom2#Total Custom2;Custom3#Total Custom3;Custom4#Total Custom4")</f>
        <v>0</v>
      </c>
      <c r="AG27" s="210">
        <f>[1]!HsGetValue("FCC","Scenario#Actual;Years#FY24;Period#Jun;View#FCCS_YTD;Entity#"&amp;$B27&amp;";Data Source#FCCS_Total Data Source;Account#"&amp;AG$3&amp;";Intercompany#FCCS_Intercompany Top;Movement#CA_ENDBAL;Consolidation#FCCS_Entity Total;Custom1#"&amp;$E27&amp;";Custom2#Total Custom2;Custom3#Total Custom3;Custom4#Total Custom4")</f>
        <v>0</v>
      </c>
      <c r="AH27" s="210">
        <f>[1]!HsGetValue("FCC","Scenario#Actual;Years#FY24;Period#Jun;View#FCCS_YTD;Entity#"&amp;$B27&amp;";Data Source#FCCS_Total Data Source;Account#"&amp;AH$3&amp;";Intercompany#FCCS_Intercompany Top;Movement#CA_ENDBAL;Consolidation#FCCS_Entity Total;Custom1#"&amp;$E27&amp;";Custom2#Total Custom2;Custom3#Total Custom3;Custom4#Total Custom4")</f>
        <v>0</v>
      </c>
      <c r="AI27" s="210">
        <f>[1]!HsGetValue("FCC","Scenario#Actual;Years#FY24;Period#Jun;View#FCCS_YTD;Entity#"&amp;$B27&amp;";Data Source#FCCS_Total Data Source;Account#"&amp;AI$3&amp;";Intercompany#FCCS_Intercompany Top;Movement#CA_ENDBAL;Consolidation#FCCS_Entity Total;Custom1#"&amp;$E27&amp;";Custom2#Total Custom2;Custom3#Total Custom3;Custom4#Total Custom4")</f>
        <v>0</v>
      </c>
      <c r="AJ27" s="210">
        <f>[1]!HsGetValue("FCC","Scenario#Actual;Years#FY24;Period#Jun;View#FCCS_YTD;Entity#"&amp;$B27&amp;";Data Source#FCCS_Total Data Source;Account#"&amp;AJ$3&amp;";Intercompany#FCCS_Intercompany Top;Movement#CA_ENDBAL;Consolidation#FCCS_Entity Total;Custom1#"&amp;$E27&amp;";Custom2#Total Custom2;Custom3#Total Custom3;Custom4#Total Custom4")</f>
        <v>0</v>
      </c>
      <c r="AK27" s="210">
        <f>[1]!HsGetValue("FCC","Scenario#Actual;Years#FY24;Period#Jun;View#FCCS_YTD;Entity#"&amp;$B27&amp;";Data Source#FCCS_Total Data Source;Account#"&amp;AK$3&amp;";Intercompany#FCCS_Intercompany Top;Movement#CA_ENDBAL;Consolidation#FCCS_Entity Total;Custom1#"&amp;$E27&amp;";Custom2#Total Custom2;Custom3#Total Custom3;Custom4#Total Custom4")</f>
        <v>0</v>
      </c>
      <c r="AL27" s="210">
        <f>[1]!HsGetValue("FCC","Scenario#Actual;Years#FY24;Period#Jun;View#FCCS_YTD;Entity#"&amp;$B27&amp;";Data Source#FCCS_Total Data Source;Account#"&amp;AL$3&amp;";Intercompany#FCCS_Intercompany Top;Movement#CA_ENDBAL;Consolidation#FCCS_Entity Total;Custom1#"&amp;$E27&amp;";Custom2#Total Custom2;Custom3#Total Custom3;Custom4#Total Custom4")</f>
        <v>0</v>
      </c>
      <c r="AM27" s="210">
        <f>[1]!HsGetValue("FCC","Scenario#Actual;Years#FY24;Period#Jun;View#FCCS_YTD;Entity#"&amp;$B27&amp;";Data Source#FCCS_Total Data Source;Account#"&amp;AM$3&amp;";Intercompany#FCCS_Intercompany Top;Movement#CA_ENDBAL;Consolidation#FCCS_Entity Total;Custom1#"&amp;$E27&amp;";Custom2#Total Custom2;Custom3#Total Custom3;Custom4#Total Custom4")</f>
        <v>0</v>
      </c>
      <c r="AN27" s="210">
        <f>[1]!HsGetValue("FCC","Scenario#Actual;Years#FY24;Period#Jun;View#FCCS_YTD;Entity#"&amp;$B27&amp;";Data Source#FCCS_Total Data Source;Account#"&amp;AN$3&amp;";Intercompany#FCCS_Intercompany Top;Movement#CA_ENDBAL;Consolidation#FCCS_Entity Total;Custom1#Total custom1;Custom2#Total Custom2;Custom3#Total Custom3;Custom4#Total Custom4")</f>
        <v>0</v>
      </c>
      <c r="AO27" s="210">
        <f>[1]!HsGetValue("FCC","Scenario#Actual;Years#FY24;Period#Jun;View#FCCS_YTD;Entity#"&amp;$B27&amp;";Data Source#FCCS_Total Data Source;Account#"&amp;AO$3&amp;";Intercompany#FCCS_Intercompany Top;Movement#CA_ENDBAL;Consolidation#FCCS_Entity Total;Custom1#Total custom1;Custom2#Total Custom2;Custom3#Total Custom3;Custom4#Total Custom4")</f>
        <v>0</v>
      </c>
      <c r="AP27" s="210">
        <f>[1]!HsGetValue("FCC","Scenario#Actual;Years#FY24;Period#Jun;View#FCCS_YTD;Entity#"&amp;$B27&amp;";Data Source#FCCS_Total Data Source;Account#"&amp;AP$3&amp;";Intercompany#FCCS_Intercompany Top;Movement#CA_ENDBAL;Consolidation#FCCS_Entity Total;Custom1#Total custom1;Custom2#Total Custom2;Custom3#Total Custom3;Custom4#Total Custom4")</f>
        <v>0</v>
      </c>
      <c r="AQ27" s="210">
        <f>[1]!HsGetValue("FCC","Scenario#Actual;Years#FY24;Period#Jun;View#FCCS_YTD;Entity#"&amp;$B27&amp;";Data Source#FCCS_Total Data Source;Account#"&amp;AQ$3&amp;";Intercompany#FCCS_Intercompany Top;Movement#CA_ENDBAL;Consolidation#FCCS_Entity Total;Custom1#Total custom1;Custom2#Total Custom2;Custom3#Total Custom3;Custom4#Total Custom4")</f>
        <v>0</v>
      </c>
      <c r="AR27" s="210">
        <f>[1]!HsGetValue("FCC","Scenario#Actual;Years#FY24;Period#Jun;View#FCCS_YTD;Entity#"&amp;$B27&amp;";Data Source#FCCS_Total Data Source;Account#"&amp;AR$3&amp;";Intercompany#FCCS_Intercompany Top;Movement#CA_ENDBAL;Consolidation#FCCS_Entity Total;Custom1#Total custom1;Custom2#Total Custom2;Custom3#Total Custom3;Custom4#Total Custom4")</f>
        <v>0</v>
      </c>
      <c r="AS27" s="210">
        <f>[1]!HsGetValue("FCC","Scenario#Actual;Years#FY24;Period#Jun;View#FCCS_YTD;Entity#"&amp;$B27&amp;";Data Source#FCCS_Total Data Source;Account#"&amp;AS$3&amp;";Intercompany#FCCS_Intercompany Top;Movement#CA_ENDBAL;Consolidation#FCCS_Entity Total;Custom1#"&amp;$E27&amp;";Custom2#Total Custom2;Custom3#Total Custom3;Custom4#Total Custom4")</f>
        <v>0</v>
      </c>
    </row>
    <row r="28" spans="1:45" x14ac:dyDescent="0.3">
      <c r="A28" s="328" t="s">
        <v>413</v>
      </c>
      <c r="B28" s="328" t="s">
        <v>457</v>
      </c>
      <c r="C28" s="75">
        <v>42000</v>
      </c>
      <c r="D28" s="75" t="s">
        <v>415</v>
      </c>
      <c r="E28" s="75" t="s">
        <v>419</v>
      </c>
      <c r="F28" s="328" t="s">
        <v>458</v>
      </c>
      <c r="G28" s="207" t="s">
        <v>460</v>
      </c>
      <c r="H28" s="598"/>
      <c r="I28" s="327">
        <f t="shared" si="5"/>
        <v>122376089.93000013</v>
      </c>
      <c r="J28" s="209">
        <f t="shared" si="4"/>
        <v>99331415.530000001</v>
      </c>
      <c r="K28" s="327">
        <f t="shared" si="3"/>
        <v>23044674.400000125</v>
      </c>
      <c r="L28" s="210">
        <f>[1]!HsGetValue("FCC","Scenario#Actual;Years#FY24;Period#Jun;View#FCCS_YTD;Entity#"&amp;$B28&amp;";Data Source#FCCS_Total Data Source;Account#"&amp;L$3&amp;";Intercompany#FCCS_Intercompany Top;Movement#CA_ENDBAL;Consolidation#FCCS_Entity Total;Custom1#"&amp;$E28&amp;";Custom2#Total Custom2;Custom3#Total Custom3;Custom4#Total Custom4")</f>
        <v>6563999.7700000014</v>
      </c>
      <c r="M28" s="210">
        <f>[1]!HsGetValue("FCC","Scenario#Actual;Years#FY24;Period#Jun;View#FCCS_YTD;Entity#"&amp;$B28&amp;";Data Source#FCCS_Total Data Source;Account#"&amp;M$3&amp;";Intercompany#FCCS_Intercompany Top;Movement#CA_ENDBAL;Consolidation#FCCS_Entity Total;Custom1#"&amp;$E28&amp;";Custom2#Total Custom2;Custom3#Total Custom3;Custom4#Total Custom4")</f>
        <v>12239723.49</v>
      </c>
      <c r="N28" s="210">
        <f>[1]!HsGetValue("FCC","Scenario#Actual;Years#FY24;Period#Jun;View#FCCS_YTD;Entity#"&amp;$B28&amp;";Data Source#FCCS_Total Data Source;Account#"&amp;N$3&amp;";Intercompany#FCCS_Intercompany Top;Movement#CA_ENDBAL;Consolidation#FCCS_Entity Total;Custom1#"&amp;$E28&amp;";Custom2#Total Custom2;Custom3#Total Custom3;Custom4#Total Custom4")</f>
        <v>299020</v>
      </c>
      <c r="O28" s="210">
        <f>[1]!HsGetValue("FCC","Scenario#Actual;Years#FY24;Period#Jun;View#FCCS_YTD;Entity#"&amp;$B28&amp;";Data Source#FCCS_Total Data Source;Account#"&amp;O$3&amp;";Intercompany#FCCS_Intercompany Top;Movement#CA_ENDBAL;Consolidation#FCCS_Entity Total;Custom1#"&amp;$E28&amp;";Custom2#Total Custom2;Custom3#Total Custom3;Custom4#Total Custom4")</f>
        <v>0</v>
      </c>
      <c r="P28" s="210">
        <f>[1]!HsGetValue("FCC","Scenario#Actual;Years#FY24;Period#Jun;View#FCCS_YTD;Entity#"&amp;$B28&amp;";Data Source#FCCS_Total Data Source;Account#"&amp;P$3&amp;";Intercompany#FCCS_Intercompany Top;Movement#CA_ENDBAL;Consolidation#FCCS_Entity Total;Custom1#"&amp;$E28&amp;";Custom2#Total Custom2;Custom3#Total Custom3;Custom4#Total Custom4")</f>
        <v>131523253.21000001</v>
      </c>
      <c r="Q28" s="210">
        <f>[1]!HsGetValue("FCC","Scenario#Actual;Years#FY24;Period#Jun;View#FCCS_YTD;Entity#"&amp;$B28&amp;";Data Source#FCCS_Total Data Source;Account#"&amp;Q$3&amp;";Intercompany#FCCS_Intercompany Top;Movement#CA_ENDBAL;Consolidation#FCCS_Entity Total;Custom1#"&amp;$E28&amp;";Custom2#Total Custom2;Custom3#Total Custom3;Custom4#Total Custom4")</f>
        <v>0</v>
      </c>
      <c r="R28" s="210">
        <f>[1]!HsGetValue("FCC","Scenario#Actual;Years#FY24;Period#Jun;View#FCCS_YTD;Entity#"&amp;$B28&amp;";Data Source#FCCS_Total Data Source;Account#"&amp;R$3&amp;";Intercompany#FCCS_Intercompany Top;Movement#CA_ENDBAL;Consolidation#FCCS_Entity Total;Custom1#"&amp;$E28&amp;";Custom2#Total Custom2;Custom3#Total Custom3;Custom4#Total Custom4")</f>
        <v>0</v>
      </c>
      <c r="S28" s="210">
        <f>[1]!HsGetValue("FCC","Scenario#Actual;Years#FY24;Period#Jun;View#FCCS_YTD;Entity#"&amp;$B28&amp;";Data Source#FCCS_Total Data Source;Account#"&amp;S$3&amp;";Intercompany#FCCS_Intercompany Top;Movement#CA_ENDBAL;Consolidation#FCCS_Entity Total;Custom1#"&amp;$E28&amp;";Custom2#Total Custom2;Custom3#Total Custom3;Custom4#Total Custom4")</f>
        <v>0</v>
      </c>
      <c r="T28" s="210">
        <f>[1]!HsGetValue("FCC","Scenario#Actual;Years#FY24;Period#Jun;View#FCCS_YTD;Entity#"&amp;$B28&amp;";Data Source#FCCS_Total Data Source;Account#"&amp;T$3&amp;";Intercompany#FCCS_Intercompany Top;Movement#CA_ENDBAL;Consolidation#FCCS_Entity Total;Custom1#"&amp;$E28&amp;";Custom2#Total Custom2;Custom3#Total Custom3;Custom4#Total Custom4")</f>
        <v>0</v>
      </c>
      <c r="U28" s="210">
        <f>[1]!HsGetValue("FCC","Scenario#Actual;Years#FY24;Period#Jun;View#FCCS_YTD;Entity#"&amp;$B28&amp;";Data Source#FCCS_Total Data Source;Account#"&amp;U$3&amp;";Intercompany#FCCS_Intercompany Top;Movement#CA_ENDBAL;Consolidation#FCCS_Entity Total;Custom1#"&amp;$E28&amp;";Custom2#Total Custom2;Custom3#Total Custom3;Custom4#Total Custom4")</f>
        <v>0</v>
      </c>
      <c r="V28" s="210">
        <f>[1]!HsGetValue("FCC","Scenario#Actual;Years#FY24;Period#Jun;View#FCCS_YTD;Entity#"&amp;$B28&amp;";Data Source#FCCS_Total Data Source;Account#"&amp;V$3&amp;";Intercompany#FCCS_Intercompany Top;Movement#CA_ENDBAL;Consolidation#FCCS_Entity Total;Custom1#"&amp;$E28&amp;";Custom2#Total Custom2;Custom3#Total Custom3;Custom4#Total Custom4")</f>
        <v>0</v>
      </c>
      <c r="W28" s="210">
        <f>[1]!HsGetValue("FCC","Scenario#Actual;Years#FY24;Period#Jun;View#FCCS_YTD;Entity#"&amp;$B28&amp;";Data Source#FCCS_Total Data Source;Account#"&amp;W$3&amp;";Intercompany#FCCS_Intercompany Top;Movement#CA_ENDBAL;Consolidation#FCCS_Entity Total;Custom1#"&amp;$E28&amp;";Custom2#Total Custom2;Custom3#Total Custom3;Custom4#Total Custom4")</f>
        <v>92767415.760000005</v>
      </c>
      <c r="X28" s="210">
        <f>[1]!HsGetValue("FCC","Scenario#Actual;Years#FY24;Period#Jun;View#FCCS_YTD;Entity#"&amp;$B28&amp;";Data Source#FCCS_Total Data Source;Account#"&amp;X$3&amp;";Intercompany#FCCS_Intercompany Top;Movement#CA_ENDBAL;Consolidation#FCCS_Entity Total;Custom1#"&amp;$E28&amp;";Custom2#Total Custom2;Custom3#Total Custom3;Custom4#Total Custom4")</f>
        <v>1.9895200000000002E-12</v>
      </c>
      <c r="Y28" s="361"/>
      <c r="Z28" s="361"/>
      <c r="AA28" s="361"/>
      <c r="AB28" s="361"/>
      <c r="AC28" s="361"/>
      <c r="AD28" s="361"/>
      <c r="AE28" s="210">
        <f>[1]!HsGetValue("FCC","Scenario#Actual;Years#FY24;Period#Jun;View#FCCS_YTD;Entity#"&amp;$B28&amp;";Data Source#FCCS_Total Data Source;Account#"&amp;AE$3&amp;";Intercompany#FCCS_Intercompany Top;Movement#CA_ENDBAL;Consolidation#FCCS_Entity Total;Custom1#"&amp;$E28&amp;";Custom2#Total Custom2;Custom3#Total Custom3;Custom4#Total Custom4")</f>
        <v>-5428302</v>
      </c>
      <c r="AF28" s="210">
        <f>[1]!HsGetValue("FCC","Scenario#Actual;Years#FY24;Period#Jun;View#FCCS_YTD;Entity#"&amp;$B28&amp;";Data Source#FCCS_Total Data Source;Account#"&amp;AF$3&amp;";Intercompany#FCCS_Intercompany Top;Movement#CA_ENDBAL;Consolidation#FCCS_Entity Total;Custom1#"&amp;$E28&amp;";Custom2#Total Custom2;Custom3#Total Custom3;Custom4#Total Custom4")</f>
        <v>-197445.23999999996</v>
      </c>
      <c r="AG28" s="210">
        <f>[1]!HsGetValue("FCC","Scenario#Actual;Years#FY24;Period#Jun;View#FCCS_YTD;Entity#"&amp;$B28&amp;";Data Source#FCCS_Total Data Source;Account#"&amp;AG$3&amp;";Intercompany#FCCS_Intercompany Top;Movement#CA_ENDBAL;Consolidation#FCCS_Entity Total;Custom1#"&amp;$E28&amp;";Custom2#Total Custom2;Custom3#Total Custom3;Custom4#Total Custom4")</f>
        <v>0</v>
      </c>
      <c r="AH28" s="210">
        <f>[1]!HsGetValue("FCC","Scenario#Actual;Years#FY24;Period#Jun;View#FCCS_YTD;Entity#"&amp;$B28&amp;";Data Source#FCCS_Total Data Source;Account#"&amp;AH$3&amp;";Intercompany#FCCS_Intercompany Top;Movement#CA_ENDBAL;Consolidation#FCCS_Entity Total;Custom1#"&amp;$E28&amp;";Custom2#Total Custom2;Custom3#Total Custom3;Custom4#Total Custom4")</f>
        <v>-115391575.0599999</v>
      </c>
      <c r="AI28" s="210">
        <f>[1]!HsGetValue("FCC","Scenario#Actual;Years#FY24;Period#Jun;View#FCCS_YTD;Entity#"&amp;$B28&amp;";Data Source#FCCS_Total Data Source;Account#"&amp;AI$3&amp;";Intercompany#FCCS_Intercompany Top;Movement#CA_ENDBAL;Consolidation#FCCS_Entity Total;Custom1#"&amp;$E28&amp;";Custom2#Total Custom2;Custom3#Total Custom3;Custom4#Total Custom4")</f>
        <v>0</v>
      </c>
      <c r="AJ28" s="210">
        <f>[1]!HsGetValue("FCC","Scenario#Actual;Years#FY24;Period#Jun;View#FCCS_YTD;Entity#"&amp;$B28&amp;";Data Source#FCCS_Total Data Source;Account#"&amp;AJ$3&amp;";Intercompany#FCCS_Intercompany Top;Movement#CA_ENDBAL;Consolidation#FCCS_Entity Total;Custom1#"&amp;$E28&amp;";Custom2#Total Custom2;Custom3#Total Custom3;Custom4#Total Custom4")</f>
        <v>0</v>
      </c>
      <c r="AK28" s="210">
        <f>[1]!HsGetValue("FCC","Scenario#Actual;Years#FY24;Period#Jun;View#FCCS_YTD;Entity#"&amp;$B28&amp;";Data Source#FCCS_Total Data Source;Account#"&amp;AK$3&amp;";Intercompany#FCCS_Intercompany Top;Movement#CA_ENDBAL;Consolidation#FCCS_Entity Total;Custom1#"&amp;$E28&amp;";Custom2#Total Custom2;Custom3#Total Custom3;Custom4#Total Custom4")</f>
        <v>0</v>
      </c>
      <c r="AL28" s="210">
        <f>[1]!HsGetValue("FCC","Scenario#Actual;Years#FY24;Period#Jun;View#FCCS_YTD;Entity#"&amp;$B28&amp;";Data Source#FCCS_Total Data Source;Account#"&amp;AL$3&amp;";Intercompany#FCCS_Intercompany Top;Movement#CA_ENDBAL;Consolidation#FCCS_Entity Total;Custom1#"&amp;$E28&amp;";Custom2#Total Custom2;Custom3#Total Custom3;Custom4#Total Custom4")</f>
        <v>0</v>
      </c>
      <c r="AM28" s="210">
        <f>[1]!HsGetValue("FCC","Scenario#Actual;Years#FY24;Period#Jun;View#FCCS_YTD;Entity#"&amp;$B28&amp;";Data Source#FCCS_Total Data Source;Account#"&amp;AM$3&amp;";Intercompany#FCCS_Intercompany Top;Movement#CA_ENDBAL;Consolidation#FCCS_Entity Total;Custom1#"&amp;$E28&amp;";Custom2#Total Custom2;Custom3#Total Custom3;Custom4#Total Custom4")</f>
        <v>0</v>
      </c>
      <c r="AN28" s="361"/>
      <c r="AO28" s="361"/>
      <c r="AP28" s="361"/>
      <c r="AQ28" s="361"/>
      <c r="AR28" s="361"/>
      <c r="AS28" s="329">
        <v>0</v>
      </c>
    </row>
    <row r="29" spans="1:45" x14ac:dyDescent="0.3">
      <c r="A29" s="207" t="s">
        <v>413</v>
      </c>
      <c r="B29" s="207" t="s">
        <v>461</v>
      </c>
      <c r="C29" s="208">
        <v>42200</v>
      </c>
      <c r="D29" s="208" t="s">
        <v>415</v>
      </c>
      <c r="E29" s="208" t="s">
        <v>416</v>
      </c>
      <c r="F29" s="207" t="s">
        <v>462</v>
      </c>
      <c r="G29" s="207" t="s">
        <v>463</v>
      </c>
      <c r="H29" s="603"/>
      <c r="I29" s="209">
        <f t="shared" si="5"/>
        <v>1715321.8999999994</v>
      </c>
      <c r="J29" s="209">
        <f t="shared" si="4"/>
        <v>0</v>
      </c>
      <c r="K29" s="209">
        <f t="shared" si="3"/>
        <v>1715321.8999999994</v>
      </c>
      <c r="L29" s="210">
        <f>[1]!HsGetValue("FCC","Scenario#Actual;Years#FY24;Period#Jun;View#FCCS_YTD;Entity#"&amp;$B29&amp;";Data Source#FCCS_Total Data Source;Account#"&amp;L$3&amp;";Intercompany#FCCS_Intercompany Top;Movement#CA_ENDBAL;Consolidation#FCCS_Entity Total;Custom1#"&amp;$E29&amp;";Custom2#Total Custom2;Custom3#Total Custom3;Custom4#Total Custom4")</f>
        <v>0</v>
      </c>
      <c r="M29" s="210">
        <f>[1]!HsGetValue("FCC","Scenario#Actual;Years#FY24;Period#Jun;View#FCCS_YTD;Entity#"&amp;$B29&amp;";Data Source#FCCS_Total Data Source;Account#"&amp;M$3&amp;";Intercompany#FCCS_Intercompany Top;Movement#CA_ENDBAL;Consolidation#FCCS_Entity Total;Custom1#"&amp;$E29&amp;";Custom2#Total Custom2;Custom3#Total Custom3;Custom4#Total Custom4")</f>
        <v>1805602</v>
      </c>
      <c r="N29" s="210">
        <f>[1]!HsGetValue("FCC","Scenario#Actual;Years#FY24;Period#Jun;View#FCCS_YTD;Entity#"&amp;$B29&amp;";Data Source#FCCS_Total Data Source;Account#"&amp;N$3&amp;";Intercompany#FCCS_Intercompany Top;Movement#CA_ENDBAL;Consolidation#FCCS_Entity Total;Custom1#"&amp;$E29&amp;";Custom2#Total Custom2;Custom3#Total Custom3;Custom4#Total Custom4")</f>
        <v>0</v>
      </c>
      <c r="O29" s="210">
        <f>[1]!HsGetValue("FCC","Scenario#Actual;Years#FY24;Period#Jun;View#FCCS_YTD;Entity#"&amp;$B29&amp;";Data Source#FCCS_Total Data Source;Account#"&amp;O$3&amp;";Intercompany#FCCS_Intercompany Top;Movement#CA_ENDBAL;Consolidation#FCCS_Entity Total;Custom1#"&amp;$E29&amp;";Custom2#Total Custom2;Custom3#Total Custom3;Custom4#Total Custom4")</f>
        <v>0</v>
      </c>
      <c r="P29" s="210">
        <f>[1]!HsGetValue("FCC","Scenario#Actual;Years#FY24;Period#Jun;View#FCCS_YTD;Entity#"&amp;$B29&amp;";Data Source#FCCS_Total Data Source;Account#"&amp;P$3&amp;";Intercompany#FCCS_Intercompany Top;Movement#CA_ENDBAL;Consolidation#FCCS_Entity Total;Custom1#"&amp;$E29&amp;";Custom2#Total Custom2;Custom3#Total Custom3;Custom4#Total Custom4")</f>
        <v>0</v>
      </c>
      <c r="Q29" s="210">
        <f>[1]!HsGetValue("FCC","Scenario#Actual;Years#FY24;Period#Jun;View#FCCS_YTD;Entity#"&amp;$B29&amp;";Data Source#FCCS_Total Data Source;Account#"&amp;Q$3&amp;";Intercompany#FCCS_Intercompany Top;Movement#CA_ENDBAL;Consolidation#FCCS_Entity Total;Custom1#"&amp;$E29&amp;";Custom2#Total Custom2;Custom3#Total Custom3;Custom4#Total Custom4")</f>
        <v>0</v>
      </c>
      <c r="R29" s="210">
        <f>[1]!HsGetValue("FCC","Scenario#Actual;Years#FY24;Period#Jun;View#FCCS_YTD;Entity#"&amp;$B29&amp;";Data Source#FCCS_Total Data Source;Account#"&amp;R$3&amp;";Intercompany#FCCS_Intercompany Top;Movement#CA_ENDBAL;Consolidation#FCCS_Entity Total;Custom1#"&amp;$E29&amp;";Custom2#Total Custom2;Custom3#Total Custom3;Custom4#Total Custom4")</f>
        <v>0</v>
      </c>
      <c r="S29" s="210">
        <f>[1]!HsGetValue("FCC","Scenario#Actual;Years#FY24;Period#Jun;View#FCCS_YTD;Entity#"&amp;$B29&amp;";Data Source#FCCS_Total Data Source;Account#"&amp;S$3&amp;";Intercompany#FCCS_Intercompany Top;Movement#CA_ENDBAL;Consolidation#FCCS_Entity Total;Custom1#"&amp;$E29&amp;";Custom2#Total Custom2;Custom3#Total Custom3;Custom4#Total Custom4")</f>
        <v>0</v>
      </c>
      <c r="T29" s="210">
        <f>[1]!HsGetValue("FCC","Scenario#Actual;Years#FY24;Period#Jun;View#FCCS_YTD;Entity#"&amp;$B29&amp;";Data Source#FCCS_Total Data Source;Account#"&amp;T$3&amp;";Intercompany#FCCS_Intercompany Top;Movement#CA_ENDBAL;Consolidation#FCCS_Entity Total;Custom1#"&amp;$E29&amp;";Custom2#Total Custom2;Custom3#Total Custom3;Custom4#Total Custom4")</f>
        <v>0</v>
      </c>
      <c r="U29" s="210">
        <f>[1]!HsGetValue("FCC","Scenario#Actual;Years#FY24;Period#Jun;View#FCCS_YTD;Entity#"&amp;$B29&amp;";Data Source#FCCS_Total Data Source;Account#"&amp;U$3&amp;";Intercompany#FCCS_Intercompany Top;Movement#CA_ENDBAL;Consolidation#FCCS_Entity Total;Custom1#"&amp;$E29&amp;";Custom2#Total Custom2;Custom3#Total Custom3;Custom4#Total Custom4")</f>
        <v>0</v>
      </c>
      <c r="V29" s="210">
        <f>[1]!HsGetValue("FCC","Scenario#Actual;Years#FY24;Period#Jun;View#FCCS_YTD;Entity#"&amp;$B29&amp;";Data Source#FCCS_Total Data Source;Account#"&amp;V$3&amp;";Intercompany#FCCS_Intercompany Top;Movement#CA_ENDBAL;Consolidation#FCCS_Entity Total;Custom1#"&amp;$E29&amp;";Custom2#Total Custom2;Custom3#Total Custom3;Custom4#Total Custom4")</f>
        <v>0</v>
      </c>
      <c r="W29" s="210">
        <f>[1]!HsGetValue("FCC","Scenario#Actual;Years#FY24;Period#Jun;View#FCCS_YTD;Entity#"&amp;$B29&amp;";Data Source#FCCS_Total Data Source;Account#"&amp;W$3&amp;";Intercompany#FCCS_Intercompany Top;Movement#CA_ENDBAL;Consolidation#FCCS_Entity Total;Custom1#"&amp;$E29&amp;";Custom2#Total Custom2;Custom3#Total Custom3;Custom4#Total Custom4")</f>
        <v>0</v>
      </c>
      <c r="X29" s="210">
        <f>[1]!HsGetValue("FCC","Scenario#Actual;Years#FY24;Period#Jun;View#FCCS_YTD;Entity#"&amp;$B29&amp;";Data Source#FCCS_Total Data Source;Account#"&amp;X$3&amp;";Intercompany#FCCS_Intercompany Top;Movement#CA_ENDBAL;Consolidation#FCCS_Entity Total;Custom1#"&amp;$E29&amp;";Custom2#Total Custom2;Custom3#Total Custom3;Custom4#Total Custom4")</f>
        <v>0</v>
      </c>
      <c r="Y29" s="210">
        <f>[1]!HsGetValue("FCC","Scenario#Actual;Years#FY24;Period#Jun;View#FCCS_YTD;Entity#"&amp;$B29&amp;";Data Source#FCCS_Total Data Source;Account#"&amp;Y$3&amp;";Intercompany#FCCS_Intercompany Top;Movement#CA_ENDBAL;Consolidation#FCCS_Entity Total;Custom1#Total custom1;Custom2#Total Custom2;Custom3#Total Custom3;Custom4#Total Custom4")</f>
        <v>0</v>
      </c>
      <c r="Z29" s="210">
        <f>[1]!HsGetValue("FCC","Scenario#Actual;Years#FY24;Period#Jun;View#FCCS_YTD;Entity#"&amp;$B29&amp;";Data Source#FCCS_Total Data Source;Account#"&amp;Z$3&amp;";Intercompany#FCCS_Intercompany Top;Movement#CA_ENDBAL;Consolidation#FCCS_Entity Total;Custom1#Total custom1;Custom2#Total Custom2;Custom3#Total Custom3;Custom4#Total Custom4")</f>
        <v>0</v>
      </c>
      <c r="AA29" s="210">
        <f>[1]!HsGetValue("FCC","Scenario#Actual;Years#FY24;Period#Jun;View#FCCS_YTD;Entity#"&amp;$B29&amp;";Data Source#FCCS_Total Data Source;Account#"&amp;AA$3&amp;";Intercompany#FCCS_Intercompany Top;Movement#CA_ENDBAL;Consolidation#FCCS_Entity Total;Custom1#Total custom1;Custom2#Total Custom2;Custom3#Total Custom3;Custom4#Total Custom4")</f>
        <v>0</v>
      </c>
      <c r="AB29" s="210">
        <f>[1]!HsGetValue("FCC","Scenario#Actual;Years#FY24;Period#Jun;View#FCCS_YTD;Entity#"&amp;$B29&amp;";Data Source#FCCS_Total Data Source;Account#"&amp;AB$3&amp;";Intercompany#FCCS_Intercompany Top;Movement#CA_ENDBAL;Consolidation#FCCS_Entity Total;Custom1#Total custom1;Custom2#Total Custom2;Custom3#Total Custom3;Custom4#Total Custom4")</f>
        <v>0</v>
      </c>
      <c r="AC29" s="210">
        <f>[1]!HsGetValue("FCC","Scenario#Actual;Years#FY24;Period#Jun;View#FCCS_YTD;Entity#"&amp;$B29&amp;";Data Source#FCCS_Total Data Source;Account#"&amp;AC$3&amp;";Intercompany#FCCS_Intercompany Top;Movement#CA_ENDBAL;Consolidation#FCCS_Entity Total;Custom1#Total custom1;Custom2#Total Custom2;Custom3#Total Custom3;Custom4#Total Custom4")</f>
        <v>0</v>
      </c>
      <c r="AD29" s="210">
        <f>[1]!HsGetValue("FCC","Scenario#Actual;Years#FY24;Period#Jun;View#FCCS_YTD;Entity#"&amp;$B29&amp;";Data Source#FCCS_Total Data Source;Account#"&amp;AD$3&amp;";Intercompany#FCCS_Intercompany Top;Movement#CA_ENDBAL;Consolidation#FCCS_Entity Total;Custom1#Total custom1;Custom2#Total Custom2;Custom3#Total Custom3;Custom4#Total Custom4")</f>
        <v>0</v>
      </c>
      <c r="AE29" s="210">
        <f>[1]!HsGetValue("FCC","Scenario#Actual;Years#FY24;Period#Jun;View#FCCS_YTD;Entity#"&amp;$B29&amp;";Data Source#FCCS_Total Data Source;Account#"&amp;AE$3&amp;";Intercompany#FCCS_Intercompany Top;Movement#CA_ENDBAL;Consolidation#FCCS_Entity Total;Custom1#"&amp;$E29&amp;";Custom2#Total Custom2;Custom3#Total Custom3;Custom4#Total Custom4")</f>
        <v>-90280.1</v>
      </c>
      <c r="AF29" s="210">
        <f>[1]!HsGetValue("FCC","Scenario#Actual;Years#FY24;Period#Jun;View#FCCS_YTD;Entity#"&amp;$B29&amp;";Data Source#FCCS_Total Data Source;Account#"&amp;AF$3&amp;";Intercompany#FCCS_Intercompany Top;Movement#CA_ENDBAL;Consolidation#FCCS_Entity Total;Custom1#"&amp;$E29&amp;";Custom2#Total Custom2;Custom3#Total Custom3;Custom4#Total Custom4")</f>
        <v>0</v>
      </c>
      <c r="AG29" s="210">
        <f>[1]!HsGetValue("FCC","Scenario#Actual;Years#FY24;Period#Jun;View#FCCS_YTD;Entity#"&amp;$B29&amp;";Data Source#FCCS_Total Data Source;Account#"&amp;AG$3&amp;";Intercompany#FCCS_Intercompany Top;Movement#CA_ENDBAL;Consolidation#FCCS_Entity Total;Custom1#"&amp;$E29&amp;";Custom2#Total Custom2;Custom3#Total Custom3;Custom4#Total Custom4")</f>
        <v>0</v>
      </c>
      <c r="AH29" s="210">
        <f>[1]!HsGetValue("FCC","Scenario#Actual;Years#FY24;Period#Jun;View#FCCS_YTD;Entity#"&amp;$B29&amp;";Data Source#FCCS_Total Data Source;Account#"&amp;AH$3&amp;";Intercompany#FCCS_Intercompany Top;Movement#CA_ENDBAL;Consolidation#FCCS_Entity Total;Custom1#"&amp;$E29&amp;";Custom2#Total Custom2;Custom3#Total Custom3;Custom4#Total Custom4")</f>
        <v>-4.6566128730773926E-10</v>
      </c>
      <c r="AI29" s="210">
        <f>[1]!HsGetValue("FCC","Scenario#Actual;Years#FY24;Period#Jun;View#FCCS_YTD;Entity#"&amp;$B29&amp;";Data Source#FCCS_Total Data Source;Account#"&amp;AI$3&amp;";Intercompany#FCCS_Intercompany Top;Movement#CA_ENDBAL;Consolidation#FCCS_Entity Total;Custom1#"&amp;$E29&amp;";Custom2#Total Custom2;Custom3#Total Custom3;Custom4#Total Custom4")</f>
        <v>0</v>
      </c>
      <c r="AJ29" s="210">
        <f>[1]!HsGetValue("FCC","Scenario#Actual;Years#FY24;Period#Jun;View#FCCS_YTD;Entity#"&amp;$B29&amp;";Data Source#FCCS_Total Data Source;Account#"&amp;AJ$3&amp;";Intercompany#FCCS_Intercompany Top;Movement#CA_ENDBAL;Consolidation#FCCS_Entity Total;Custom1#"&amp;$E29&amp;";Custom2#Total Custom2;Custom3#Total Custom3;Custom4#Total Custom4")</f>
        <v>0</v>
      </c>
      <c r="AK29" s="210">
        <f>[1]!HsGetValue("FCC","Scenario#Actual;Years#FY24;Period#Jun;View#FCCS_YTD;Entity#"&amp;$B29&amp;";Data Source#FCCS_Total Data Source;Account#"&amp;AK$3&amp;";Intercompany#FCCS_Intercompany Top;Movement#CA_ENDBAL;Consolidation#FCCS_Entity Total;Custom1#"&amp;$E29&amp;";Custom2#Total Custom2;Custom3#Total Custom3;Custom4#Total Custom4")</f>
        <v>0</v>
      </c>
      <c r="AL29" s="210">
        <f>[1]!HsGetValue("FCC","Scenario#Actual;Years#FY24;Period#Jun;View#FCCS_YTD;Entity#"&amp;$B29&amp;";Data Source#FCCS_Total Data Source;Account#"&amp;AL$3&amp;";Intercompany#FCCS_Intercompany Top;Movement#CA_ENDBAL;Consolidation#FCCS_Entity Total;Custom1#"&amp;$E29&amp;";Custom2#Total Custom2;Custom3#Total Custom3;Custom4#Total Custom4")</f>
        <v>0</v>
      </c>
      <c r="AM29" s="210">
        <f>[1]!HsGetValue("FCC","Scenario#Actual;Years#FY24;Period#Jun;View#FCCS_YTD;Entity#"&amp;$B29&amp;";Data Source#FCCS_Total Data Source;Account#"&amp;AM$3&amp;";Intercompany#FCCS_Intercompany Top;Movement#CA_ENDBAL;Consolidation#FCCS_Entity Total;Custom1#"&amp;$E29&amp;";Custom2#Total Custom2;Custom3#Total Custom3;Custom4#Total Custom4")</f>
        <v>0</v>
      </c>
      <c r="AN29" s="210">
        <f>[1]!HsGetValue("FCC","Scenario#Actual;Years#FY24;Period#Jun;View#FCCS_YTD;Entity#"&amp;$B29&amp;";Data Source#FCCS_Total Data Source;Account#"&amp;AN$3&amp;";Intercompany#FCCS_Intercompany Top;Movement#CA_ENDBAL;Consolidation#FCCS_Entity Total;Custom1#Total custom1;Custom2#Total Custom2;Custom3#Total Custom3;Custom4#Total Custom4")</f>
        <v>0</v>
      </c>
      <c r="AO29" s="210">
        <f>[1]!HsGetValue("FCC","Scenario#Actual;Years#FY24;Period#Jun;View#FCCS_YTD;Entity#"&amp;$B29&amp;";Data Source#FCCS_Total Data Source;Account#"&amp;AO$3&amp;";Intercompany#FCCS_Intercompany Top;Movement#CA_ENDBAL;Consolidation#FCCS_Entity Total;Custom1#Total custom1;Custom2#Total Custom2;Custom3#Total Custom3;Custom4#Total Custom4")</f>
        <v>0</v>
      </c>
      <c r="AP29" s="210">
        <f>[1]!HsGetValue("FCC","Scenario#Actual;Years#FY24;Period#Jun;View#FCCS_YTD;Entity#"&amp;$B29&amp;";Data Source#FCCS_Total Data Source;Account#"&amp;AP$3&amp;";Intercompany#FCCS_Intercompany Top;Movement#CA_ENDBAL;Consolidation#FCCS_Entity Total;Custom1#Total custom1;Custom2#Total Custom2;Custom3#Total Custom3;Custom4#Total Custom4")</f>
        <v>0</v>
      </c>
      <c r="AQ29" s="210">
        <f>[1]!HsGetValue("FCC","Scenario#Actual;Years#FY24;Period#Jun;View#FCCS_YTD;Entity#"&amp;$B29&amp;";Data Source#FCCS_Total Data Source;Account#"&amp;AQ$3&amp;";Intercompany#FCCS_Intercompany Top;Movement#CA_ENDBAL;Consolidation#FCCS_Entity Total;Custom1#Total custom1;Custom2#Total Custom2;Custom3#Total Custom3;Custom4#Total Custom4")</f>
        <v>0</v>
      </c>
      <c r="AR29" s="210">
        <f>[1]!HsGetValue("FCC","Scenario#Actual;Years#FY24;Period#Jun;View#FCCS_YTD;Entity#"&amp;$B29&amp;";Data Source#FCCS_Total Data Source;Account#"&amp;AR$3&amp;";Intercompany#FCCS_Intercompany Top;Movement#CA_ENDBAL;Consolidation#FCCS_Entity Total;Custom1#Total custom1;Custom2#Total Custom2;Custom3#Total Custom3;Custom4#Total Custom4")</f>
        <v>0</v>
      </c>
      <c r="AS29" s="210">
        <f>[1]!HsGetValue("FCC","Scenario#Actual;Years#FY24;Period#Jun;View#FCCS_YTD;Entity#"&amp;$B29&amp;";Data Source#FCCS_Total Data Source;Account#"&amp;AS$3&amp;";Intercompany#FCCS_Intercompany Top;Movement#CA_ENDBAL;Consolidation#FCCS_Entity Total;Custom1#"&amp;$E29&amp;";Custom2#Total Custom2;Custom3#Total Custom3;Custom4#Total Custom4")</f>
        <v>0</v>
      </c>
    </row>
    <row r="30" spans="1:45" x14ac:dyDescent="0.3">
      <c r="A30" s="328" t="s">
        <v>413</v>
      </c>
      <c r="B30" s="328" t="s">
        <v>461</v>
      </c>
      <c r="C30" s="75">
        <v>42200</v>
      </c>
      <c r="D30" s="75" t="s">
        <v>415</v>
      </c>
      <c r="E30" s="75" t="s">
        <v>419</v>
      </c>
      <c r="F30" s="328" t="s">
        <v>462</v>
      </c>
      <c r="G30" s="207" t="s">
        <v>464</v>
      </c>
      <c r="H30" s="598"/>
      <c r="I30" s="327">
        <f t="shared" si="5"/>
        <v>2291582.4299999997</v>
      </c>
      <c r="J30" s="209">
        <f t="shared" si="4"/>
        <v>0</v>
      </c>
      <c r="K30" s="327">
        <f t="shared" si="3"/>
        <v>2291582.4299999997</v>
      </c>
      <c r="L30" s="210">
        <f>[1]!HsGetValue("FCC","Scenario#Actual;Years#FY24;Period#Jun;View#FCCS_YTD;Entity#"&amp;$B30&amp;";Data Source#FCCS_Total Data Source;Account#"&amp;L$3&amp;";Intercompany#FCCS_Intercompany Top;Movement#CA_ENDBAL;Consolidation#FCCS_Entity Total;Custom1#"&amp;$E30&amp;";Custom2#Total Custom2;Custom3#Total Custom3;Custom4#Total Custom4")</f>
        <v>0</v>
      </c>
      <c r="M30" s="210">
        <f>[1]!HsGetValue("FCC","Scenario#Actual;Years#FY24;Period#Jun;View#FCCS_YTD;Entity#"&amp;$B30&amp;";Data Source#FCCS_Total Data Source;Account#"&amp;M$3&amp;";Intercompany#FCCS_Intercompany Top;Movement#CA_ENDBAL;Consolidation#FCCS_Entity Total;Custom1#"&amp;$E30&amp;";Custom2#Total Custom2;Custom3#Total Custom3;Custom4#Total Custom4")</f>
        <v>0</v>
      </c>
      <c r="N30" s="210">
        <f>[1]!HsGetValue("FCC","Scenario#Actual;Years#FY24;Period#Jun;View#FCCS_YTD;Entity#"&amp;$B30&amp;";Data Source#FCCS_Total Data Source;Account#"&amp;N$3&amp;";Intercompany#FCCS_Intercompany Top;Movement#CA_ENDBAL;Consolidation#FCCS_Entity Total;Custom1#"&amp;$E30&amp;";Custom2#Total Custom2;Custom3#Total Custom3;Custom4#Total Custom4")</f>
        <v>0</v>
      </c>
      <c r="O30" s="210">
        <f>[1]!HsGetValue("FCC","Scenario#Actual;Years#FY24;Period#Jun;View#FCCS_YTD;Entity#"&amp;$B30&amp;";Data Source#FCCS_Total Data Source;Account#"&amp;O$3&amp;";Intercompany#FCCS_Intercompany Top;Movement#CA_ENDBAL;Consolidation#FCCS_Entity Total;Custom1#"&amp;$E30&amp;";Custom2#Total Custom2;Custom3#Total Custom3;Custom4#Total Custom4")</f>
        <v>0</v>
      </c>
      <c r="P30" s="210">
        <f>[1]!HsGetValue("FCC","Scenario#Actual;Years#FY24;Period#Jun;View#FCCS_YTD;Entity#"&amp;$B30&amp;";Data Source#FCCS_Total Data Source;Account#"&amp;P$3&amp;";Intercompany#FCCS_Intercompany Top;Movement#CA_ENDBAL;Consolidation#FCCS_Entity Total;Custom1#"&amp;$E30&amp;";Custom2#Total Custom2;Custom3#Total Custom3;Custom4#Total Custom4")</f>
        <v>6175524.1699999999</v>
      </c>
      <c r="Q30" s="210">
        <f>[1]!HsGetValue("FCC","Scenario#Actual;Years#FY24;Period#Jun;View#FCCS_YTD;Entity#"&amp;$B30&amp;";Data Source#FCCS_Total Data Source;Account#"&amp;Q$3&amp;";Intercompany#FCCS_Intercompany Top;Movement#CA_ENDBAL;Consolidation#FCCS_Entity Total;Custom1#"&amp;$E30&amp;";Custom2#Total Custom2;Custom3#Total Custom3;Custom4#Total Custom4")</f>
        <v>0</v>
      </c>
      <c r="R30" s="210">
        <f>[1]!HsGetValue("FCC","Scenario#Actual;Years#FY24;Period#Jun;View#FCCS_YTD;Entity#"&amp;$B30&amp;";Data Source#FCCS_Total Data Source;Account#"&amp;R$3&amp;";Intercompany#FCCS_Intercompany Top;Movement#CA_ENDBAL;Consolidation#FCCS_Entity Total;Custom1#"&amp;$E30&amp;";Custom2#Total Custom2;Custom3#Total Custom3;Custom4#Total Custom4")</f>
        <v>0</v>
      </c>
      <c r="S30" s="210">
        <f>[1]!HsGetValue("FCC","Scenario#Actual;Years#FY24;Period#Jun;View#FCCS_YTD;Entity#"&amp;$B30&amp;";Data Source#FCCS_Total Data Source;Account#"&amp;S$3&amp;";Intercompany#FCCS_Intercompany Top;Movement#CA_ENDBAL;Consolidation#FCCS_Entity Total;Custom1#"&amp;$E30&amp;";Custom2#Total Custom2;Custom3#Total Custom3;Custom4#Total Custom4")</f>
        <v>0</v>
      </c>
      <c r="T30" s="210">
        <f>[1]!HsGetValue("FCC","Scenario#Actual;Years#FY24;Period#Jun;View#FCCS_YTD;Entity#"&amp;$B30&amp;";Data Source#FCCS_Total Data Source;Account#"&amp;T$3&amp;";Intercompany#FCCS_Intercompany Top;Movement#CA_ENDBAL;Consolidation#FCCS_Entity Total;Custom1#"&amp;$E30&amp;";Custom2#Total Custom2;Custom3#Total Custom3;Custom4#Total Custom4")</f>
        <v>0</v>
      </c>
      <c r="U30" s="210">
        <f>[1]!HsGetValue("FCC","Scenario#Actual;Years#FY24;Period#Jun;View#FCCS_YTD;Entity#"&amp;$B30&amp;";Data Source#FCCS_Total Data Source;Account#"&amp;U$3&amp;";Intercompany#FCCS_Intercompany Top;Movement#CA_ENDBAL;Consolidation#FCCS_Entity Total;Custom1#"&amp;$E30&amp;";Custom2#Total Custom2;Custom3#Total Custom3;Custom4#Total Custom4")</f>
        <v>0</v>
      </c>
      <c r="V30" s="210">
        <f>[1]!HsGetValue("FCC","Scenario#Actual;Years#FY24;Period#Jun;View#FCCS_YTD;Entity#"&amp;$B30&amp;";Data Source#FCCS_Total Data Source;Account#"&amp;V$3&amp;";Intercompany#FCCS_Intercompany Top;Movement#CA_ENDBAL;Consolidation#FCCS_Entity Total;Custom1#"&amp;$E30&amp;";Custom2#Total Custom2;Custom3#Total Custom3;Custom4#Total Custom4")</f>
        <v>0</v>
      </c>
      <c r="W30" s="210">
        <f>[1]!HsGetValue("FCC","Scenario#Actual;Years#FY24;Period#Jun;View#FCCS_YTD;Entity#"&amp;$B30&amp;";Data Source#FCCS_Total Data Source;Account#"&amp;W$3&amp;";Intercompany#FCCS_Intercompany Top;Movement#CA_ENDBAL;Consolidation#FCCS_Entity Total;Custom1#"&amp;$E30&amp;";Custom2#Total Custom2;Custom3#Total Custom3;Custom4#Total Custom4")</f>
        <v>0</v>
      </c>
      <c r="X30" s="210">
        <f>[1]!HsGetValue("FCC","Scenario#Actual;Years#FY24;Period#Jun;View#FCCS_YTD;Entity#"&amp;$B30&amp;";Data Source#FCCS_Total Data Source;Account#"&amp;X$3&amp;";Intercompany#FCCS_Intercompany Top;Movement#CA_ENDBAL;Consolidation#FCCS_Entity Total;Custom1#"&amp;$E30&amp;";Custom2#Total Custom2;Custom3#Total Custom3;Custom4#Total Custom4")</f>
        <v>0</v>
      </c>
      <c r="Y30" s="361"/>
      <c r="Z30" s="361"/>
      <c r="AA30" s="361"/>
      <c r="AB30" s="361"/>
      <c r="AC30" s="361"/>
      <c r="AD30" s="361"/>
      <c r="AE30" s="210">
        <f>[1]!HsGetValue("FCC","Scenario#Actual;Years#FY24;Period#Jun;View#FCCS_YTD;Entity#"&amp;$B30&amp;";Data Source#FCCS_Total Data Source;Account#"&amp;AE$3&amp;";Intercompany#FCCS_Intercompany Top;Movement#CA_ENDBAL;Consolidation#FCCS_Entity Total;Custom1#"&amp;$E30&amp;";Custom2#Total Custom2;Custom3#Total Custom3;Custom4#Total Custom4")</f>
        <v>0</v>
      </c>
      <c r="AF30" s="210">
        <f>[1]!HsGetValue("FCC","Scenario#Actual;Years#FY24;Period#Jun;View#FCCS_YTD;Entity#"&amp;$B30&amp;";Data Source#FCCS_Total Data Source;Account#"&amp;AF$3&amp;";Intercompany#FCCS_Intercompany Top;Movement#CA_ENDBAL;Consolidation#FCCS_Entity Total;Custom1#"&amp;$E30&amp;";Custom2#Total Custom2;Custom3#Total Custom3;Custom4#Total Custom4")</f>
        <v>0</v>
      </c>
      <c r="AG30" s="210">
        <f>[1]!HsGetValue("FCC","Scenario#Actual;Years#FY24;Period#Jun;View#FCCS_YTD;Entity#"&amp;$B30&amp;";Data Source#FCCS_Total Data Source;Account#"&amp;AG$3&amp;";Intercompany#FCCS_Intercompany Top;Movement#CA_ENDBAL;Consolidation#FCCS_Entity Total;Custom1#"&amp;$E30&amp;";Custom2#Total Custom2;Custom3#Total Custom3;Custom4#Total Custom4")</f>
        <v>0</v>
      </c>
      <c r="AH30" s="210">
        <f>[1]!HsGetValue("FCC","Scenario#Actual;Years#FY24;Period#Jun;View#FCCS_YTD;Entity#"&amp;$B30&amp;";Data Source#FCCS_Total Data Source;Account#"&amp;AH$3&amp;";Intercompany#FCCS_Intercompany Top;Movement#CA_ENDBAL;Consolidation#FCCS_Entity Total;Custom1#"&amp;$E30&amp;";Custom2#Total Custom2;Custom3#Total Custom3;Custom4#Total Custom4")</f>
        <v>-3883941.74</v>
      </c>
      <c r="AI30" s="210">
        <f>[1]!HsGetValue("FCC","Scenario#Actual;Years#FY24;Period#Jun;View#FCCS_YTD;Entity#"&amp;$B30&amp;";Data Source#FCCS_Total Data Source;Account#"&amp;AI$3&amp;";Intercompany#FCCS_Intercompany Top;Movement#CA_ENDBAL;Consolidation#FCCS_Entity Total;Custom1#"&amp;$E30&amp;";Custom2#Total Custom2;Custom3#Total Custom3;Custom4#Total Custom4")</f>
        <v>0</v>
      </c>
      <c r="AJ30" s="210">
        <f>[1]!HsGetValue("FCC","Scenario#Actual;Years#FY24;Period#Jun;View#FCCS_YTD;Entity#"&amp;$B30&amp;";Data Source#FCCS_Total Data Source;Account#"&amp;AJ$3&amp;";Intercompany#FCCS_Intercompany Top;Movement#CA_ENDBAL;Consolidation#FCCS_Entity Total;Custom1#"&amp;$E30&amp;";Custom2#Total Custom2;Custom3#Total Custom3;Custom4#Total Custom4")</f>
        <v>0</v>
      </c>
      <c r="AK30" s="210">
        <f>[1]!HsGetValue("FCC","Scenario#Actual;Years#FY24;Period#Jun;View#FCCS_YTD;Entity#"&amp;$B30&amp;";Data Source#FCCS_Total Data Source;Account#"&amp;AK$3&amp;";Intercompany#FCCS_Intercompany Top;Movement#CA_ENDBAL;Consolidation#FCCS_Entity Total;Custom1#"&amp;$E30&amp;";Custom2#Total Custom2;Custom3#Total Custom3;Custom4#Total Custom4")</f>
        <v>0</v>
      </c>
      <c r="AL30" s="210">
        <f>[1]!HsGetValue("FCC","Scenario#Actual;Years#FY24;Period#Jun;View#FCCS_YTD;Entity#"&amp;$B30&amp;";Data Source#FCCS_Total Data Source;Account#"&amp;AL$3&amp;";Intercompany#FCCS_Intercompany Top;Movement#CA_ENDBAL;Consolidation#FCCS_Entity Total;Custom1#"&amp;$E30&amp;";Custom2#Total Custom2;Custom3#Total Custom3;Custom4#Total Custom4")</f>
        <v>0</v>
      </c>
      <c r="AM30" s="210">
        <f>[1]!HsGetValue("FCC","Scenario#Actual;Years#FY24;Period#Jun;View#FCCS_YTD;Entity#"&amp;$B30&amp;";Data Source#FCCS_Total Data Source;Account#"&amp;AM$3&amp;";Intercompany#FCCS_Intercompany Top;Movement#CA_ENDBAL;Consolidation#FCCS_Entity Total;Custom1#"&amp;$E30&amp;";Custom2#Total Custom2;Custom3#Total Custom3;Custom4#Total Custom4")</f>
        <v>0</v>
      </c>
      <c r="AN30" s="361"/>
      <c r="AO30" s="361"/>
      <c r="AP30" s="361"/>
      <c r="AQ30" s="361"/>
      <c r="AR30" s="361"/>
      <c r="AS30" s="329">
        <v>0</v>
      </c>
    </row>
    <row r="31" spans="1:45" x14ac:dyDescent="0.3">
      <c r="A31" s="207" t="s">
        <v>413</v>
      </c>
      <c r="B31" s="207" t="s">
        <v>465</v>
      </c>
      <c r="C31" s="208">
        <v>42700</v>
      </c>
      <c r="D31" s="208" t="s">
        <v>415</v>
      </c>
      <c r="E31" s="208" t="s">
        <v>416</v>
      </c>
      <c r="F31" s="207" t="s">
        <v>466</v>
      </c>
      <c r="G31" s="207" t="s">
        <v>467</v>
      </c>
      <c r="H31" s="603"/>
      <c r="I31" s="209">
        <f t="shared" si="5"/>
        <v>0</v>
      </c>
      <c r="J31" s="209">
        <f t="shared" si="4"/>
        <v>0</v>
      </c>
      <c r="K31" s="209">
        <f t="shared" si="3"/>
        <v>0</v>
      </c>
      <c r="L31" s="210">
        <f>[1]!HsGetValue("FCC","Scenario#Actual;Years#FY24;Period#Jun;View#FCCS_YTD;Entity#"&amp;$B31&amp;";Data Source#FCCS_Total Data Source;Account#"&amp;L$3&amp;";Intercompany#FCCS_Intercompany Top;Movement#CA_ENDBAL;Consolidation#FCCS_Entity Total;Custom1#"&amp;$E31&amp;";Custom2#Total Custom2;Custom3#Total Custom3;Custom4#Total Custom4")</f>
        <v>0</v>
      </c>
      <c r="M31" s="210">
        <f>[1]!HsGetValue("FCC","Scenario#Actual;Years#FY24;Period#Jun;View#FCCS_YTD;Entity#"&amp;$B31&amp;";Data Source#FCCS_Total Data Source;Account#"&amp;M$3&amp;";Intercompany#FCCS_Intercompany Top;Movement#CA_ENDBAL;Consolidation#FCCS_Entity Total;Custom1#"&amp;$E31&amp;";Custom2#Total Custom2;Custom3#Total Custom3;Custom4#Total Custom4")</f>
        <v>0</v>
      </c>
      <c r="N31" s="210">
        <f>[1]!HsGetValue("FCC","Scenario#Actual;Years#FY24;Period#Jun;View#FCCS_YTD;Entity#"&amp;$B31&amp;";Data Source#FCCS_Total Data Source;Account#"&amp;N$3&amp;";Intercompany#FCCS_Intercompany Top;Movement#CA_ENDBAL;Consolidation#FCCS_Entity Total;Custom1#"&amp;$E31&amp;";Custom2#Total Custom2;Custom3#Total Custom3;Custom4#Total Custom4")</f>
        <v>0</v>
      </c>
      <c r="O31" s="210">
        <f>[1]!HsGetValue("FCC","Scenario#Actual;Years#FY24;Period#Jun;View#FCCS_YTD;Entity#"&amp;$B31&amp;";Data Source#FCCS_Total Data Source;Account#"&amp;O$3&amp;";Intercompany#FCCS_Intercompany Top;Movement#CA_ENDBAL;Consolidation#FCCS_Entity Total;Custom1#"&amp;$E31&amp;";Custom2#Total Custom2;Custom3#Total Custom3;Custom4#Total Custom4")</f>
        <v>0</v>
      </c>
      <c r="P31" s="210">
        <f>[1]!HsGetValue("FCC","Scenario#Actual;Years#FY24;Period#Jun;View#FCCS_YTD;Entity#"&amp;$B31&amp;";Data Source#FCCS_Total Data Source;Account#"&amp;P$3&amp;";Intercompany#FCCS_Intercompany Top;Movement#CA_ENDBAL;Consolidation#FCCS_Entity Total;Custom1#"&amp;$E31&amp;";Custom2#Total Custom2;Custom3#Total Custom3;Custom4#Total Custom4")</f>
        <v>0</v>
      </c>
      <c r="Q31" s="210">
        <f>[1]!HsGetValue("FCC","Scenario#Actual;Years#FY24;Period#Jun;View#FCCS_YTD;Entity#"&amp;$B31&amp;";Data Source#FCCS_Total Data Source;Account#"&amp;Q$3&amp;";Intercompany#FCCS_Intercompany Top;Movement#CA_ENDBAL;Consolidation#FCCS_Entity Total;Custom1#"&amp;$E31&amp;";Custom2#Total Custom2;Custom3#Total Custom3;Custom4#Total Custom4")</f>
        <v>0</v>
      </c>
      <c r="R31" s="210">
        <f>[1]!HsGetValue("FCC","Scenario#Actual;Years#FY24;Period#Jun;View#FCCS_YTD;Entity#"&amp;$B31&amp;";Data Source#FCCS_Total Data Source;Account#"&amp;R$3&amp;";Intercompany#FCCS_Intercompany Top;Movement#CA_ENDBAL;Consolidation#FCCS_Entity Total;Custom1#"&amp;$E31&amp;";Custom2#Total Custom2;Custom3#Total Custom3;Custom4#Total Custom4")</f>
        <v>0</v>
      </c>
      <c r="S31" s="210">
        <f>[1]!HsGetValue("FCC","Scenario#Actual;Years#FY24;Period#Jun;View#FCCS_YTD;Entity#"&amp;$B31&amp;";Data Source#FCCS_Total Data Source;Account#"&amp;S$3&amp;";Intercompany#FCCS_Intercompany Top;Movement#CA_ENDBAL;Consolidation#FCCS_Entity Total;Custom1#"&amp;$E31&amp;";Custom2#Total Custom2;Custom3#Total Custom3;Custom4#Total Custom4")</f>
        <v>0</v>
      </c>
      <c r="T31" s="210">
        <f>[1]!HsGetValue("FCC","Scenario#Actual;Years#FY24;Period#Jun;View#FCCS_YTD;Entity#"&amp;$B31&amp;";Data Source#FCCS_Total Data Source;Account#"&amp;T$3&amp;";Intercompany#FCCS_Intercompany Top;Movement#CA_ENDBAL;Consolidation#FCCS_Entity Total;Custom1#"&amp;$E31&amp;";Custom2#Total Custom2;Custom3#Total Custom3;Custom4#Total Custom4")</f>
        <v>4644248.04</v>
      </c>
      <c r="U31" s="210">
        <f>[1]!HsGetValue("FCC","Scenario#Actual;Years#FY24;Period#Jun;View#FCCS_YTD;Entity#"&amp;$B31&amp;";Data Source#FCCS_Total Data Source;Account#"&amp;U$3&amp;";Intercompany#FCCS_Intercompany Top;Movement#CA_ENDBAL;Consolidation#FCCS_Entity Total;Custom1#"&amp;$E31&amp;";Custom2#Total Custom2;Custom3#Total Custom3;Custom4#Total Custom4")</f>
        <v>0</v>
      </c>
      <c r="V31" s="210">
        <f>[1]!HsGetValue("FCC","Scenario#Actual;Years#FY24;Period#Jun;View#FCCS_YTD;Entity#"&amp;$B31&amp;";Data Source#FCCS_Total Data Source;Account#"&amp;V$3&amp;";Intercompany#FCCS_Intercompany Top;Movement#CA_ENDBAL;Consolidation#FCCS_Entity Total;Custom1#"&amp;$E31&amp;";Custom2#Total Custom2;Custom3#Total Custom3;Custom4#Total Custom4")</f>
        <v>0</v>
      </c>
      <c r="W31" s="210">
        <f>[1]!HsGetValue("FCC","Scenario#Actual;Years#FY24;Period#Jun;View#FCCS_YTD;Entity#"&amp;$B31&amp;";Data Source#FCCS_Total Data Source;Account#"&amp;W$3&amp;";Intercompany#FCCS_Intercompany Top;Movement#CA_ENDBAL;Consolidation#FCCS_Entity Total;Custom1#"&amp;$E31&amp;";Custom2#Total Custom2;Custom3#Total Custom3;Custom4#Total Custom4")</f>
        <v>0</v>
      </c>
      <c r="X31" s="210">
        <f>[1]!HsGetValue("FCC","Scenario#Actual;Years#FY24;Period#Jun;View#FCCS_YTD;Entity#"&amp;$B31&amp;";Data Source#FCCS_Total Data Source;Account#"&amp;X$3&amp;";Intercompany#FCCS_Intercompany Top;Movement#CA_ENDBAL;Consolidation#FCCS_Entity Total;Custom1#"&amp;$E31&amp;";Custom2#Total Custom2;Custom3#Total Custom3;Custom4#Total Custom4")</f>
        <v>0</v>
      </c>
      <c r="Y31" s="210">
        <f>[1]!HsGetValue("FCC","Scenario#Actual;Years#FY24;Period#Jun;View#FCCS_YTD;Entity#"&amp;$B31&amp;";Data Source#FCCS_Total Data Source;Account#"&amp;Y$3&amp;";Intercompany#FCCS_Intercompany Top;Movement#CA_ENDBAL;Consolidation#FCCS_Entity Total;Custom1#Total custom1;Custom2#Total Custom2;Custom3#Total Custom3;Custom4#Total Custom4")</f>
        <v>0</v>
      </c>
      <c r="Z31" s="210">
        <f>[1]!HsGetValue("FCC","Scenario#Actual;Years#FY24;Period#Jun;View#FCCS_YTD;Entity#"&amp;$B31&amp;";Data Source#FCCS_Total Data Source;Account#"&amp;Z$3&amp;";Intercompany#FCCS_Intercompany Top;Movement#CA_ENDBAL;Consolidation#FCCS_Entity Total;Custom1#Total custom1;Custom2#Total Custom2;Custom3#Total Custom3;Custom4#Total Custom4")</f>
        <v>0</v>
      </c>
      <c r="AA31" s="210">
        <f>[1]!HsGetValue("FCC","Scenario#Actual;Years#FY24;Period#Jun;View#FCCS_YTD;Entity#"&amp;$B31&amp;";Data Source#FCCS_Total Data Source;Account#"&amp;AA$3&amp;";Intercompany#FCCS_Intercompany Top;Movement#CA_ENDBAL;Consolidation#FCCS_Entity Total;Custom1#Total custom1;Custom2#Total Custom2;Custom3#Total Custom3;Custom4#Total Custom4")</f>
        <v>0</v>
      </c>
      <c r="AB31" s="210">
        <f>[1]!HsGetValue("FCC","Scenario#Actual;Years#FY24;Period#Jun;View#FCCS_YTD;Entity#"&amp;$B31&amp;";Data Source#FCCS_Total Data Source;Account#"&amp;AB$3&amp;";Intercompany#FCCS_Intercompany Top;Movement#CA_ENDBAL;Consolidation#FCCS_Entity Total;Custom1#Total custom1;Custom2#Total Custom2;Custom3#Total Custom3;Custom4#Total Custom4")</f>
        <v>0</v>
      </c>
      <c r="AC31" s="210">
        <f>[1]!HsGetValue("FCC","Scenario#Actual;Years#FY24;Period#Jun;View#FCCS_YTD;Entity#"&amp;$B31&amp;";Data Source#FCCS_Total Data Source;Account#"&amp;AC$3&amp;";Intercompany#FCCS_Intercompany Top;Movement#CA_ENDBAL;Consolidation#FCCS_Entity Total;Custom1#Total custom1;Custom2#Total Custom2;Custom3#Total Custom3;Custom4#Total Custom4")</f>
        <v>0</v>
      </c>
      <c r="AD31" s="210">
        <f>[1]!HsGetValue("FCC","Scenario#Actual;Years#FY24;Period#Jun;View#FCCS_YTD;Entity#"&amp;$B31&amp;";Data Source#FCCS_Total Data Source;Account#"&amp;AD$3&amp;";Intercompany#FCCS_Intercompany Top;Movement#CA_ENDBAL;Consolidation#FCCS_Entity Total;Custom1#Total custom1;Custom2#Total Custom2;Custom3#Total Custom3;Custom4#Total Custom4")</f>
        <v>0</v>
      </c>
      <c r="AE31" s="210">
        <f>[1]!HsGetValue("FCC","Scenario#Actual;Years#FY24;Period#Jun;View#FCCS_YTD;Entity#"&amp;$B31&amp;";Data Source#FCCS_Total Data Source;Account#"&amp;AE$3&amp;";Intercompany#FCCS_Intercompany Top;Movement#CA_ENDBAL;Consolidation#FCCS_Entity Total;Custom1#"&amp;$E31&amp;";Custom2#Total Custom2;Custom3#Total Custom3;Custom4#Total Custom4")</f>
        <v>0</v>
      </c>
      <c r="AF31" s="210">
        <f>[1]!HsGetValue("FCC","Scenario#Actual;Years#FY24;Period#Jun;View#FCCS_YTD;Entity#"&amp;$B31&amp;";Data Source#FCCS_Total Data Source;Account#"&amp;AF$3&amp;";Intercompany#FCCS_Intercompany Top;Movement#CA_ENDBAL;Consolidation#FCCS_Entity Total;Custom1#"&amp;$E31&amp;";Custom2#Total Custom2;Custom3#Total Custom3;Custom4#Total Custom4")</f>
        <v>0</v>
      </c>
      <c r="AG31" s="210">
        <f>[1]!HsGetValue("FCC","Scenario#Actual;Years#FY24;Period#Jun;View#FCCS_YTD;Entity#"&amp;$B31&amp;";Data Source#FCCS_Total Data Source;Account#"&amp;AG$3&amp;";Intercompany#FCCS_Intercompany Top;Movement#CA_ENDBAL;Consolidation#FCCS_Entity Total;Custom1#"&amp;$E31&amp;";Custom2#Total Custom2;Custom3#Total Custom3;Custom4#Total Custom4")</f>
        <v>0</v>
      </c>
      <c r="AH31" s="210">
        <f>[1]!HsGetValue("FCC","Scenario#Actual;Years#FY24;Period#Jun;View#FCCS_YTD;Entity#"&amp;$B31&amp;";Data Source#FCCS_Total Data Source;Account#"&amp;AH$3&amp;";Intercompany#FCCS_Intercompany Top;Movement#CA_ENDBAL;Consolidation#FCCS_Entity Total;Custom1#"&amp;$E31&amp;";Custom2#Total Custom2;Custom3#Total Custom3;Custom4#Total Custom4")</f>
        <v>0</v>
      </c>
      <c r="AI31" s="210">
        <f>[1]!HsGetValue("FCC","Scenario#Actual;Years#FY24;Period#Jun;View#FCCS_YTD;Entity#"&amp;$B31&amp;";Data Source#FCCS_Total Data Source;Account#"&amp;AI$3&amp;";Intercompany#FCCS_Intercompany Top;Movement#CA_ENDBAL;Consolidation#FCCS_Entity Total;Custom1#"&amp;$E31&amp;";Custom2#Total Custom2;Custom3#Total Custom3;Custom4#Total Custom4")</f>
        <v>0</v>
      </c>
      <c r="AJ31" s="210">
        <f>[1]!HsGetValue("FCC","Scenario#Actual;Years#FY24;Period#Jun;View#FCCS_YTD;Entity#"&amp;$B31&amp;";Data Source#FCCS_Total Data Source;Account#"&amp;AJ$3&amp;";Intercompany#FCCS_Intercompany Top;Movement#CA_ENDBAL;Consolidation#FCCS_Entity Total;Custom1#"&amp;$E31&amp;";Custom2#Total Custom2;Custom3#Total Custom3;Custom4#Total Custom4")</f>
        <v>0</v>
      </c>
      <c r="AK31" s="210">
        <f>[1]!HsGetValue("FCC","Scenario#Actual;Years#FY24;Period#Jun;View#FCCS_YTD;Entity#"&amp;$B31&amp;";Data Source#FCCS_Total Data Source;Account#"&amp;AK$3&amp;";Intercompany#FCCS_Intercompany Top;Movement#CA_ENDBAL;Consolidation#FCCS_Entity Total;Custom1#"&amp;$E31&amp;";Custom2#Total Custom2;Custom3#Total Custom3;Custom4#Total Custom4")</f>
        <v>-4644248.0400000056</v>
      </c>
      <c r="AL31" s="210">
        <f>[1]!HsGetValue("FCC","Scenario#Actual;Years#FY24;Period#Jun;View#FCCS_YTD;Entity#"&amp;$B31&amp;";Data Source#FCCS_Total Data Source;Account#"&amp;AL$3&amp;";Intercompany#FCCS_Intercompany Top;Movement#CA_ENDBAL;Consolidation#FCCS_Entity Total;Custom1#"&amp;$E31&amp;";Custom2#Total Custom2;Custom3#Total Custom3;Custom4#Total Custom4")</f>
        <v>0</v>
      </c>
      <c r="AM31" s="210">
        <f>[1]!HsGetValue("FCC","Scenario#Actual;Years#FY24;Period#Jun;View#FCCS_YTD;Entity#"&amp;$B31&amp;";Data Source#FCCS_Total Data Source;Account#"&amp;AM$3&amp;";Intercompany#FCCS_Intercompany Top;Movement#CA_ENDBAL;Consolidation#FCCS_Entity Total;Custom1#"&amp;$E31&amp;";Custom2#Total Custom2;Custom3#Total Custom3;Custom4#Total Custom4")</f>
        <v>0</v>
      </c>
      <c r="AN31" s="210">
        <f>[1]!HsGetValue("FCC","Scenario#Actual;Years#FY24;Period#Jun;View#FCCS_YTD;Entity#"&amp;$B31&amp;";Data Source#FCCS_Total Data Source;Account#"&amp;AN$3&amp;";Intercompany#FCCS_Intercompany Top;Movement#CA_ENDBAL;Consolidation#FCCS_Entity Total;Custom1#Total custom1;Custom2#Total Custom2;Custom3#Total Custom3;Custom4#Total Custom4")</f>
        <v>0</v>
      </c>
      <c r="AO31" s="210">
        <f>[1]!HsGetValue("FCC","Scenario#Actual;Years#FY24;Period#Jun;View#FCCS_YTD;Entity#"&amp;$B31&amp;";Data Source#FCCS_Total Data Source;Account#"&amp;AO$3&amp;";Intercompany#FCCS_Intercompany Top;Movement#CA_ENDBAL;Consolidation#FCCS_Entity Total;Custom1#Total custom1;Custom2#Total Custom2;Custom3#Total Custom3;Custom4#Total Custom4")</f>
        <v>0</v>
      </c>
      <c r="AP31" s="210">
        <f>[1]!HsGetValue("FCC","Scenario#Actual;Years#FY24;Period#Jun;View#FCCS_YTD;Entity#"&amp;$B31&amp;";Data Source#FCCS_Total Data Source;Account#"&amp;AP$3&amp;";Intercompany#FCCS_Intercompany Top;Movement#CA_ENDBAL;Consolidation#FCCS_Entity Total;Custom1#Total custom1;Custom2#Total Custom2;Custom3#Total Custom3;Custom4#Total Custom4")</f>
        <v>0</v>
      </c>
      <c r="AQ31" s="210">
        <f>[1]!HsGetValue("FCC","Scenario#Actual;Years#FY24;Period#Jun;View#FCCS_YTD;Entity#"&amp;$B31&amp;";Data Source#FCCS_Total Data Source;Account#"&amp;AQ$3&amp;";Intercompany#FCCS_Intercompany Top;Movement#CA_ENDBAL;Consolidation#FCCS_Entity Total;Custom1#Total custom1;Custom2#Total Custom2;Custom3#Total Custom3;Custom4#Total Custom4")</f>
        <v>0</v>
      </c>
      <c r="AR31" s="210">
        <f>[1]!HsGetValue("FCC","Scenario#Actual;Years#FY24;Period#Jun;View#FCCS_YTD;Entity#"&amp;$B31&amp;";Data Source#FCCS_Total Data Source;Account#"&amp;AR$3&amp;";Intercompany#FCCS_Intercompany Top;Movement#CA_ENDBAL;Consolidation#FCCS_Entity Total;Custom1#Total custom1;Custom2#Total Custom2;Custom3#Total Custom3;Custom4#Total Custom4")</f>
        <v>0</v>
      </c>
      <c r="AS31" s="210">
        <f>[1]!HsGetValue("FCC","Scenario#Actual;Years#FY24;Period#Jun;View#FCCS_YTD;Entity#"&amp;$B31&amp;";Data Source#FCCS_Total Data Source;Account#"&amp;AS$3&amp;";Intercompany#FCCS_Intercompany Top;Movement#CA_ENDBAL;Consolidation#FCCS_Entity Total;Custom1#"&amp;$E31&amp;";Custom2#Total Custom2;Custom3#Total Custom3;Custom4#Total Custom4")</f>
        <v>0</v>
      </c>
    </row>
    <row r="32" spans="1:45" x14ac:dyDescent="0.3">
      <c r="A32" s="328" t="s">
        <v>413</v>
      </c>
      <c r="B32" s="328" t="s">
        <v>465</v>
      </c>
      <c r="C32" s="75">
        <v>42700</v>
      </c>
      <c r="D32" s="75" t="s">
        <v>415</v>
      </c>
      <c r="E32" s="75" t="s">
        <v>419</v>
      </c>
      <c r="F32" s="328" t="s">
        <v>466</v>
      </c>
      <c r="G32" s="207" t="s">
        <v>468</v>
      </c>
      <c r="H32" s="598"/>
      <c r="I32" s="327">
        <f t="shared" si="5"/>
        <v>39738381.799999923</v>
      </c>
      <c r="J32" s="209">
        <f t="shared" si="4"/>
        <v>793500</v>
      </c>
      <c r="K32" s="327">
        <f t="shared" si="3"/>
        <v>38944881.799999923</v>
      </c>
      <c r="L32" s="210">
        <f>[1]!HsGetValue("FCC","Scenario#Actual;Years#FY24;Period#Jun;View#FCCS_YTD;Entity#"&amp;$B32&amp;";Data Source#FCCS_Total Data Source;Account#"&amp;L$3&amp;";Intercompany#FCCS_Intercompany Top;Movement#CA_ENDBAL;Consolidation#FCCS_Entity Total;Custom1#"&amp;$E32&amp;";Custom2#Total Custom2;Custom3#Total Custom3;Custom4#Total Custom4")</f>
        <v>793500</v>
      </c>
      <c r="M32" s="210">
        <f>[1]!HsGetValue("FCC","Scenario#Actual;Years#FY24;Period#Jun;View#FCCS_YTD;Entity#"&amp;$B32&amp;";Data Source#FCCS_Total Data Source;Account#"&amp;M$3&amp;";Intercompany#FCCS_Intercompany Top;Movement#CA_ENDBAL;Consolidation#FCCS_Entity Total;Custom1#"&amp;$E32&amp;";Custom2#Total Custom2;Custom3#Total Custom3;Custom4#Total Custom4")</f>
        <v>42827752.279999979</v>
      </c>
      <c r="N32" s="210">
        <f>[1]!HsGetValue("FCC","Scenario#Actual;Years#FY24;Period#Jun;View#FCCS_YTD;Entity#"&amp;$B32&amp;";Data Source#FCCS_Total Data Source;Account#"&amp;N$3&amp;";Intercompany#FCCS_Intercompany Top;Movement#CA_ENDBAL;Consolidation#FCCS_Entity Total;Custom1#"&amp;$E32&amp;";Custom2#Total Custom2;Custom3#Total Custom3;Custom4#Total Custom4")</f>
        <v>1570</v>
      </c>
      <c r="O32" s="210">
        <f>[1]!HsGetValue("FCC","Scenario#Actual;Years#FY24;Period#Jun;View#FCCS_YTD;Entity#"&amp;$B32&amp;";Data Source#FCCS_Total Data Source;Account#"&amp;O$3&amp;";Intercompany#FCCS_Intercompany Top;Movement#CA_ENDBAL;Consolidation#FCCS_Entity Total;Custom1#"&amp;$E32&amp;";Custom2#Total Custom2;Custom3#Total Custom3;Custom4#Total Custom4")</f>
        <v>0</v>
      </c>
      <c r="P32" s="210">
        <f>[1]!HsGetValue("FCC","Scenario#Actual;Years#FY24;Period#Jun;View#FCCS_YTD;Entity#"&amp;$B32&amp;";Data Source#FCCS_Total Data Source;Account#"&amp;P$3&amp;";Intercompany#FCCS_Intercompany Top;Movement#CA_ENDBAL;Consolidation#FCCS_Entity Total;Custom1#"&amp;$E32&amp;";Custom2#Total Custom2;Custom3#Total Custom3;Custom4#Total Custom4")</f>
        <v>20345739.249999996</v>
      </c>
      <c r="Q32" s="210">
        <f>[1]!HsGetValue("FCC","Scenario#Actual;Years#FY24;Period#Jun;View#FCCS_YTD;Entity#"&amp;$B32&amp;";Data Source#FCCS_Total Data Source;Account#"&amp;Q$3&amp;";Intercompany#FCCS_Intercompany Top;Movement#CA_ENDBAL;Consolidation#FCCS_Entity Total;Custom1#"&amp;$E32&amp;";Custom2#Total Custom2;Custom3#Total Custom3;Custom4#Total Custom4")</f>
        <v>0</v>
      </c>
      <c r="R32" s="210">
        <f>[1]!HsGetValue("FCC","Scenario#Actual;Years#FY24;Period#Jun;View#FCCS_YTD;Entity#"&amp;$B32&amp;";Data Source#FCCS_Total Data Source;Account#"&amp;R$3&amp;";Intercompany#FCCS_Intercompany Top;Movement#CA_ENDBAL;Consolidation#FCCS_Entity Total;Custom1#"&amp;$E32&amp;";Custom2#Total Custom2;Custom3#Total Custom3;Custom4#Total Custom4")</f>
        <v>0</v>
      </c>
      <c r="S32" s="210">
        <f>[1]!HsGetValue("FCC","Scenario#Actual;Years#FY24;Period#Jun;View#FCCS_YTD;Entity#"&amp;$B32&amp;";Data Source#FCCS_Total Data Source;Account#"&amp;S$3&amp;";Intercompany#FCCS_Intercompany Top;Movement#CA_ENDBAL;Consolidation#FCCS_Entity Total;Custom1#"&amp;$E32&amp;";Custom2#Total Custom2;Custom3#Total Custom3;Custom4#Total Custom4")</f>
        <v>0</v>
      </c>
      <c r="T32" s="210">
        <f>[1]!HsGetValue("FCC","Scenario#Actual;Years#FY24;Period#Jun;View#FCCS_YTD;Entity#"&amp;$B32&amp;";Data Source#FCCS_Total Data Source;Account#"&amp;T$3&amp;";Intercompany#FCCS_Intercompany Top;Movement#CA_ENDBAL;Consolidation#FCCS_Entity Total;Custom1#"&amp;$E32&amp;";Custom2#Total Custom2;Custom3#Total Custom3;Custom4#Total Custom4")</f>
        <v>112628388.38</v>
      </c>
      <c r="U32" s="210">
        <f>[1]!HsGetValue("FCC","Scenario#Actual;Years#FY24;Period#Jun;View#FCCS_YTD;Entity#"&amp;$B32&amp;";Data Source#FCCS_Total Data Source;Account#"&amp;U$3&amp;";Intercompany#FCCS_Intercompany Top;Movement#CA_ENDBAL;Consolidation#FCCS_Entity Total;Custom1#"&amp;$E32&amp;";Custom2#Total Custom2;Custom3#Total Custom3;Custom4#Total Custom4")</f>
        <v>0</v>
      </c>
      <c r="V32" s="210">
        <f>[1]!HsGetValue("FCC","Scenario#Actual;Years#FY24;Period#Jun;View#FCCS_YTD;Entity#"&amp;$B32&amp;";Data Source#FCCS_Total Data Source;Account#"&amp;V$3&amp;";Intercompany#FCCS_Intercompany Top;Movement#CA_ENDBAL;Consolidation#FCCS_Entity Total;Custom1#"&amp;$E32&amp;";Custom2#Total Custom2;Custom3#Total Custom3;Custom4#Total Custom4")</f>
        <v>0</v>
      </c>
      <c r="W32" s="210">
        <f>[1]!HsGetValue("FCC","Scenario#Actual;Years#FY24;Period#Jun;View#FCCS_YTD;Entity#"&amp;$B32&amp;";Data Source#FCCS_Total Data Source;Account#"&amp;W$3&amp;";Intercompany#FCCS_Intercompany Top;Movement#CA_ENDBAL;Consolidation#FCCS_Entity Total;Custom1#"&amp;$E32&amp;";Custom2#Total Custom2;Custom3#Total Custom3;Custom4#Total Custom4")</f>
        <v>0</v>
      </c>
      <c r="X32" s="210">
        <f>[1]!HsGetValue("FCC","Scenario#Actual;Years#FY24;Period#Jun;View#FCCS_YTD;Entity#"&amp;$B32&amp;";Data Source#FCCS_Total Data Source;Account#"&amp;X$3&amp;";Intercompany#FCCS_Intercompany Top;Movement#CA_ENDBAL;Consolidation#FCCS_Entity Total;Custom1#"&amp;$E32&amp;";Custom2#Total Custom2;Custom3#Total Custom3;Custom4#Total Custom4")</f>
        <v>-4.3655749999999997E-11</v>
      </c>
      <c r="Y32" s="361"/>
      <c r="Z32" s="361"/>
      <c r="AA32" s="361"/>
      <c r="AB32" s="361"/>
      <c r="AC32" s="361"/>
      <c r="AD32" s="361"/>
      <c r="AE32" s="210">
        <f>[1]!HsGetValue("FCC","Scenario#Actual;Years#FY24;Period#Jun;View#FCCS_YTD;Entity#"&amp;$B32&amp;";Data Source#FCCS_Total Data Source;Account#"&amp;AE$3&amp;";Intercompany#FCCS_Intercompany Top;Movement#CA_ENDBAL;Consolidation#FCCS_Entity Total;Custom1#"&amp;$E32&amp;";Custom2#Total Custom2;Custom3#Total Custom3;Custom4#Total Custom4")</f>
        <v>-8384054.3899999978</v>
      </c>
      <c r="AF32" s="210">
        <f>[1]!HsGetValue("FCC","Scenario#Actual;Years#FY24;Period#Jun;View#FCCS_YTD;Entity#"&amp;$B32&amp;";Data Source#FCCS_Total Data Source;Account#"&amp;AF$3&amp;";Intercompany#FCCS_Intercompany Top;Movement#CA_ENDBAL;Consolidation#FCCS_Entity Total;Custom1#"&amp;$E32&amp;";Custom2#Total Custom2;Custom3#Total Custom3;Custom4#Total Custom4")</f>
        <v>-1543.8300000000004</v>
      </c>
      <c r="AG32" s="210">
        <f>[1]!HsGetValue("FCC","Scenario#Actual;Years#FY24;Period#Jun;View#FCCS_YTD;Entity#"&amp;$B32&amp;";Data Source#FCCS_Total Data Source;Account#"&amp;AG$3&amp;";Intercompany#FCCS_Intercompany Top;Movement#CA_ENDBAL;Consolidation#FCCS_Entity Total;Custom1#"&amp;$E32&amp;";Custom2#Total Custom2;Custom3#Total Custom3;Custom4#Total Custom4")</f>
        <v>0</v>
      </c>
      <c r="AH32" s="210">
        <f>[1]!HsGetValue("FCC","Scenario#Actual;Years#FY24;Period#Jun;View#FCCS_YTD;Entity#"&amp;$B32&amp;";Data Source#FCCS_Total Data Source;Account#"&amp;AH$3&amp;";Intercompany#FCCS_Intercompany Top;Movement#CA_ENDBAL;Consolidation#FCCS_Entity Total;Custom1#"&amp;$E32&amp;";Custom2#Total Custom2;Custom3#Total Custom3;Custom4#Total Custom4")</f>
        <v>-18483361.370000023</v>
      </c>
      <c r="AI32" s="210">
        <f>[1]!HsGetValue("FCC","Scenario#Actual;Years#FY24;Period#Jun;View#FCCS_YTD;Entity#"&amp;$B32&amp;";Data Source#FCCS_Total Data Source;Account#"&amp;AI$3&amp;";Intercompany#FCCS_Intercompany Top;Movement#CA_ENDBAL;Consolidation#FCCS_Entity Total;Custom1#"&amp;$E32&amp;";Custom2#Total Custom2;Custom3#Total Custom3;Custom4#Total Custom4")</f>
        <v>0</v>
      </c>
      <c r="AJ32" s="210">
        <f>[1]!HsGetValue("FCC","Scenario#Actual;Years#FY24;Period#Jun;View#FCCS_YTD;Entity#"&amp;$B32&amp;";Data Source#FCCS_Total Data Source;Account#"&amp;AJ$3&amp;";Intercompany#FCCS_Intercompany Top;Movement#CA_ENDBAL;Consolidation#FCCS_Entity Total;Custom1#"&amp;$E32&amp;";Custom2#Total Custom2;Custom3#Total Custom3;Custom4#Total Custom4")</f>
        <v>0</v>
      </c>
      <c r="AK32" s="210">
        <f>[1]!HsGetValue("FCC","Scenario#Actual;Years#FY24;Period#Jun;View#FCCS_YTD;Entity#"&amp;$B32&amp;";Data Source#FCCS_Total Data Source;Account#"&amp;AK$3&amp;";Intercompany#FCCS_Intercompany Top;Movement#CA_ENDBAL;Consolidation#FCCS_Entity Total;Custom1#"&amp;$E32&amp;";Custom2#Total Custom2;Custom3#Total Custom3;Custom4#Total Custom4")</f>
        <v>-109989608.52000001</v>
      </c>
      <c r="AL32" s="210">
        <f>[1]!HsGetValue("FCC","Scenario#Actual;Years#FY24;Period#Jun;View#FCCS_YTD;Entity#"&amp;$B32&amp;";Data Source#FCCS_Total Data Source;Account#"&amp;AL$3&amp;";Intercompany#FCCS_Intercompany Top;Movement#CA_ENDBAL;Consolidation#FCCS_Entity Total;Custom1#"&amp;$E32&amp;";Custom2#Total Custom2;Custom3#Total Custom3;Custom4#Total Custom4")</f>
        <v>0</v>
      </c>
      <c r="AM32" s="210">
        <f>[1]!HsGetValue("FCC","Scenario#Actual;Years#FY24;Period#Jun;View#FCCS_YTD;Entity#"&amp;$B32&amp;";Data Source#FCCS_Total Data Source;Account#"&amp;AM$3&amp;";Intercompany#FCCS_Intercompany Top;Movement#CA_ENDBAL;Consolidation#FCCS_Entity Total;Custom1#"&amp;$E32&amp;";Custom2#Total Custom2;Custom3#Total Custom3;Custom4#Total Custom4")</f>
        <v>0</v>
      </c>
      <c r="AN32" s="361"/>
      <c r="AO32" s="361"/>
      <c r="AP32" s="361"/>
      <c r="AQ32" s="361"/>
      <c r="AR32" s="361"/>
      <c r="AS32" s="329">
        <v>0</v>
      </c>
    </row>
    <row r="33" spans="1:45" x14ac:dyDescent="0.3">
      <c r="A33" s="207" t="s">
        <v>413</v>
      </c>
      <c r="B33" s="207" t="s">
        <v>469</v>
      </c>
      <c r="C33" s="208">
        <v>42800</v>
      </c>
      <c r="D33" s="208" t="s">
        <v>415</v>
      </c>
      <c r="E33" s="208" t="s">
        <v>416</v>
      </c>
      <c r="F33" s="207" t="s">
        <v>470</v>
      </c>
      <c r="G33" s="207" t="s">
        <v>471</v>
      </c>
      <c r="H33" s="603"/>
      <c r="I33" s="209">
        <f t="shared" si="5"/>
        <v>0</v>
      </c>
      <c r="J33" s="209">
        <f t="shared" si="4"/>
        <v>0</v>
      </c>
      <c r="K33" s="209">
        <f t="shared" si="3"/>
        <v>0</v>
      </c>
      <c r="L33" s="210">
        <f>[1]!HsGetValue("FCC","Scenario#Actual;Years#FY24;Period#Jun;View#FCCS_YTD;Entity#"&amp;$B33&amp;";Data Source#FCCS_Total Data Source;Account#"&amp;L$3&amp;";Intercompany#FCCS_Intercompany Top;Movement#CA_ENDBAL;Consolidation#FCCS_Entity Total;Custom1#"&amp;$E33&amp;";Custom2#Total Custom2;Custom3#Total Custom3;Custom4#Total Custom4")</f>
        <v>0</v>
      </c>
      <c r="M33" s="210">
        <f>[1]!HsGetValue("FCC","Scenario#Actual;Years#FY24;Period#Jun;View#FCCS_YTD;Entity#"&amp;$B33&amp;";Data Source#FCCS_Total Data Source;Account#"&amp;M$3&amp;";Intercompany#FCCS_Intercompany Top;Movement#CA_ENDBAL;Consolidation#FCCS_Entity Total;Custom1#"&amp;$E33&amp;";Custom2#Total Custom2;Custom3#Total Custom3;Custom4#Total Custom4")</f>
        <v>0</v>
      </c>
      <c r="N33" s="210">
        <f>[1]!HsGetValue("FCC","Scenario#Actual;Years#FY24;Period#Jun;View#FCCS_YTD;Entity#"&amp;$B33&amp;";Data Source#FCCS_Total Data Source;Account#"&amp;N$3&amp;";Intercompany#FCCS_Intercompany Top;Movement#CA_ENDBAL;Consolidation#FCCS_Entity Total;Custom1#"&amp;$E33&amp;";Custom2#Total Custom2;Custom3#Total Custom3;Custom4#Total Custom4")</f>
        <v>0</v>
      </c>
      <c r="O33" s="210">
        <f>[1]!HsGetValue("FCC","Scenario#Actual;Years#FY24;Period#Jun;View#FCCS_YTD;Entity#"&amp;$B33&amp;";Data Source#FCCS_Total Data Source;Account#"&amp;O$3&amp;";Intercompany#FCCS_Intercompany Top;Movement#CA_ENDBAL;Consolidation#FCCS_Entity Total;Custom1#"&amp;$E33&amp;";Custom2#Total Custom2;Custom3#Total Custom3;Custom4#Total Custom4")</f>
        <v>0</v>
      </c>
      <c r="P33" s="210">
        <f>[1]!HsGetValue("FCC","Scenario#Actual;Years#FY24;Period#Jun;View#FCCS_YTD;Entity#"&amp;$B33&amp;";Data Source#FCCS_Total Data Source;Account#"&amp;P$3&amp;";Intercompany#FCCS_Intercompany Top;Movement#CA_ENDBAL;Consolidation#FCCS_Entity Total;Custom1#"&amp;$E33&amp;";Custom2#Total Custom2;Custom3#Total Custom3;Custom4#Total Custom4")</f>
        <v>0</v>
      </c>
      <c r="Q33" s="210">
        <f>[1]!HsGetValue("FCC","Scenario#Actual;Years#FY24;Period#Jun;View#FCCS_YTD;Entity#"&amp;$B33&amp;";Data Source#FCCS_Total Data Source;Account#"&amp;Q$3&amp;";Intercompany#FCCS_Intercompany Top;Movement#CA_ENDBAL;Consolidation#FCCS_Entity Total;Custom1#"&amp;$E33&amp;";Custom2#Total Custom2;Custom3#Total Custom3;Custom4#Total Custom4")</f>
        <v>0</v>
      </c>
      <c r="R33" s="210">
        <f>[1]!HsGetValue("FCC","Scenario#Actual;Years#FY24;Period#Jun;View#FCCS_YTD;Entity#"&amp;$B33&amp;";Data Source#FCCS_Total Data Source;Account#"&amp;R$3&amp;";Intercompany#FCCS_Intercompany Top;Movement#CA_ENDBAL;Consolidation#FCCS_Entity Total;Custom1#"&amp;$E33&amp;";Custom2#Total Custom2;Custom3#Total Custom3;Custom4#Total Custom4")</f>
        <v>0</v>
      </c>
      <c r="S33" s="210">
        <f>[1]!HsGetValue("FCC","Scenario#Actual;Years#FY24;Period#Jun;View#FCCS_YTD;Entity#"&amp;$B33&amp;";Data Source#FCCS_Total Data Source;Account#"&amp;S$3&amp;";Intercompany#FCCS_Intercompany Top;Movement#CA_ENDBAL;Consolidation#FCCS_Entity Total;Custom1#"&amp;$E33&amp;";Custom2#Total Custom2;Custom3#Total Custom3;Custom4#Total Custom4")</f>
        <v>0</v>
      </c>
      <c r="T33" s="210">
        <f>[1]!HsGetValue("FCC","Scenario#Actual;Years#FY24;Period#Jun;View#FCCS_YTD;Entity#"&amp;$B33&amp;";Data Source#FCCS_Total Data Source;Account#"&amp;T$3&amp;";Intercompany#FCCS_Intercompany Top;Movement#CA_ENDBAL;Consolidation#FCCS_Entity Total;Custom1#"&amp;$E33&amp;";Custom2#Total Custom2;Custom3#Total Custom3;Custom4#Total Custom4")</f>
        <v>0</v>
      </c>
      <c r="U33" s="210">
        <f>[1]!HsGetValue("FCC","Scenario#Actual;Years#FY24;Period#Jun;View#FCCS_YTD;Entity#"&amp;$B33&amp;";Data Source#FCCS_Total Data Source;Account#"&amp;U$3&amp;";Intercompany#FCCS_Intercompany Top;Movement#CA_ENDBAL;Consolidation#FCCS_Entity Total;Custom1#"&amp;$E33&amp;";Custom2#Total Custom2;Custom3#Total Custom3;Custom4#Total Custom4")</f>
        <v>0</v>
      </c>
      <c r="V33" s="210">
        <f>[1]!HsGetValue("FCC","Scenario#Actual;Years#FY24;Period#Jun;View#FCCS_YTD;Entity#"&amp;$B33&amp;";Data Source#FCCS_Total Data Source;Account#"&amp;V$3&amp;";Intercompany#FCCS_Intercompany Top;Movement#CA_ENDBAL;Consolidation#FCCS_Entity Total;Custom1#"&amp;$E33&amp;";Custom2#Total Custom2;Custom3#Total Custom3;Custom4#Total Custom4")</f>
        <v>0</v>
      </c>
      <c r="W33" s="210">
        <f>[1]!HsGetValue("FCC","Scenario#Actual;Years#FY24;Period#Jun;View#FCCS_YTD;Entity#"&amp;$B33&amp;";Data Source#FCCS_Total Data Source;Account#"&amp;W$3&amp;";Intercompany#FCCS_Intercompany Top;Movement#CA_ENDBAL;Consolidation#FCCS_Entity Total;Custom1#"&amp;$E33&amp;";Custom2#Total Custom2;Custom3#Total Custom3;Custom4#Total Custom4")</f>
        <v>0</v>
      </c>
      <c r="X33" s="210">
        <f>[1]!HsGetValue("FCC","Scenario#Actual;Years#FY24;Period#Jun;View#FCCS_YTD;Entity#"&amp;$B33&amp;";Data Source#FCCS_Total Data Source;Account#"&amp;X$3&amp;";Intercompany#FCCS_Intercompany Top;Movement#CA_ENDBAL;Consolidation#FCCS_Entity Total;Custom1#"&amp;$E33&amp;";Custom2#Total Custom2;Custom3#Total Custom3;Custom4#Total Custom4")</f>
        <v>0</v>
      </c>
      <c r="Y33" s="210">
        <f>[1]!HsGetValue("FCC","Scenario#Actual;Years#FY24;Period#Jun;View#FCCS_YTD;Entity#"&amp;$B33&amp;";Data Source#FCCS_Total Data Source;Account#"&amp;Y$3&amp;";Intercompany#FCCS_Intercompany Top;Movement#CA_ENDBAL;Consolidation#FCCS_Entity Total;Custom1#Total custom1;Custom2#Total Custom2;Custom3#Total Custom3;Custom4#Total Custom4")</f>
        <v>0</v>
      </c>
      <c r="Z33" s="210">
        <f>[1]!HsGetValue("FCC","Scenario#Actual;Years#FY24;Period#Jun;View#FCCS_YTD;Entity#"&amp;$B33&amp;";Data Source#FCCS_Total Data Source;Account#"&amp;Z$3&amp;";Intercompany#FCCS_Intercompany Top;Movement#CA_ENDBAL;Consolidation#FCCS_Entity Total;Custom1#Total custom1;Custom2#Total Custom2;Custom3#Total Custom3;Custom4#Total Custom4")</f>
        <v>0</v>
      </c>
      <c r="AA33" s="210">
        <f>[1]!HsGetValue("FCC","Scenario#Actual;Years#FY24;Period#Jun;View#FCCS_YTD;Entity#"&amp;$B33&amp;";Data Source#FCCS_Total Data Source;Account#"&amp;AA$3&amp;";Intercompany#FCCS_Intercompany Top;Movement#CA_ENDBAL;Consolidation#FCCS_Entity Total;Custom1#Total custom1;Custom2#Total Custom2;Custom3#Total Custom3;Custom4#Total Custom4")</f>
        <v>0</v>
      </c>
      <c r="AB33" s="210">
        <f>[1]!HsGetValue("FCC","Scenario#Actual;Years#FY24;Period#Jun;View#FCCS_YTD;Entity#"&amp;$B33&amp;";Data Source#FCCS_Total Data Source;Account#"&amp;AB$3&amp;";Intercompany#FCCS_Intercompany Top;Movement#CA_ENDBAL;Consolidation#FCCS_Entity Total;Custom1#Total custom1;Custom2#Total Custom2;Custom3#Total Custom3;Custom4#Total Custom4")</f>
        <v>0</v>
      </c>
      <c r="AC33" s="210">
        <f>[1]!HsGetValue("FCC","Scenario#Actual;Years#FY24;Period#Jun;View#FCCS_YTD;Entity#"&amp;$B33&amp;";Data Source#FCCS_Total Data Source;Account#"&amp;AC$3&amp;";Intercompany#FCCS_Intercompany Top;Movement#CA_ENDBAL;Consolidation#FCCS_Entity Total;Custom1#Total custom1;Custom2#Total Custom2;Custom3#Total Custom3;Custom4#Total Custom4")</f>
        <v>0</v>
      </c>
      <c r="AD33" s="210">
        <f>[1]!HsGetValue("FCC","Scenario#Actual;Years#FY24;Period#Jun;View#FCCS_YTD;Entity#"&amp;$B33&amp;";Data Source#FCCS_Total Data Source;Account#"&amp;AD$3&amp;";Intercompany#FCCS_Intercompany Top;Movement#CA_ENDBAL;Consolidation#FCCS_Entity Total;Custom1#Total custom1;Custom2#Total Custom2;Custom3#Total Custom3;Custom4#Total Custom4")</f>
        <v>0</v>
      </c>
      <c r="AE33" s="210">
        <f>[1]!HsGetValue("FCC","Scenario#Actual;Years#FY24;Period#Jun;View#FCCS_YTD;Entity#"&amp;$B33&amp;";Data Source#FCCS_Total Data Source;Account#"&amp;AE$3&amp;";Intercompany#FCCS_Intercompany Top;Movement#CA_ENDBAL;Consolidation#FCCS_Entity Total;Custom1#"&amp;$E33&amp;";Custom2#Total Custom2;Custom3#Total Custom3;Custom4#Total Custom4")</f>
        <v>0</v>
      </c>
      <c r="AF33" s="210">
        <f>[1]!HsGetValue("FCC","Scenario#Actual;Years#FY24;Period#Jun;View#FCCS_YTD;Entity#"&amp;$B33&amp;";Data Source#FCCS_Total Data Source;Account#"&amp;AF$3&amp;";Intercompany#FCCS_Intercompany Top;Movement#CA_ENDBAL;Consolidation#FCCS_Entity Total;Custom1#"&amp;$E33&amp;";Custom2#Total Custom2;Custom3#Total Custom3;Custom4#Total Custom4")</f>
        <v>0</v>
      </c>
      <c r="AG33" s="210">
        <f>[1]!HsGetValue("FCC","Scenario#Actual;Years#FY24;Period#Jun;View#FCCS_YTD;Entity#"&amp;$B33&amp;";Data Source#FCCS_Total Data Source;Account#"&amp;AG$3&amp;";Intercompany#FCCS_Intercompany Top;Movement#CA_ENDBAL;Consolidation#FCCS_Entity Total;Custom1#"&amp;$E33&amp;";Custom2#Total Custom2;Custom3#Total Custom3;Custom4#Total Custom4")</f>
        <v>0</v>
      </c>
      <c r="AH33" s="210">
        <f>[1]!HsGetValue("FCC","Scenario#Actual;Years#FY24;Period#Jun;View#FCCS_YTD;Entity#"&amp;$B33&amp;";Data Source#FCCS_Total Data Source;Account#"&amp;AH$3&amp;";Intercompany#FCCS_Intercompany Top;Movement#CA_ENDBAL;Consolidation#FCCS_Entity Total;Custom1#"&amp;$E33&amp;";Custom2#Total Custom2;Custom3#Total Custom3;Custom4#Total Custom4")</f>
        <v>0</v>
      </c>
      <c r="AI33" s="210">
        <f>[1]!HsGetValue("FCC","Scenario#Actual;Years#FY24;Period#Jun;View#FCCS_YTD;Entity#"&amp;$B33&amp;";Data Source#FCCS_Total Data Source;Account#"&amp;AI$3&amp;";Intercompany#FCCS_Intercompany Top;Movement#CA_ENDBAL;Consolidation#FCCS_Entity Total;Custom1#"&amp;$E33&amp;";Custom2#Total Custom2;Custom3#Total Custom3;Custom4#Total Custom4")</f>
        <v>0</v>
      </c>
      <c r="AJ33" s="210">
        <f>[1]!HsGetValue("FCC","Scenario#Actual;Years#FY24;Period#Jun;View#FCCS_YTD;Entity#"&amp;$B33&amp;";Data Source#FCCS_Total Data Source;Account#"&amp;AJ$3&amp;";Intercompany#FCCS_Intercompany Top;Movement#CA_ENDBAL;Consolidation#FCCS_Entity Total;Custom1#"&amp;$E33&amp;";Custom2#Total Custom2;Custom3#Total Custom3;Custom4#Total Custom4")</f>
        <v>0</v>
      </c>
      <c r="AK33" s="210">
        <f>[1]!HsGetValue("FCC","Scenario#Actual;Years#FY24;Period#Jun;View#FCCS_YTD;Entity#"&amp;$B33&amp;";Data Source#FCCS_Total Data Source;Account#"&amp;AK$3&amp;";Intercompany#FCCS_Intercompany Top;Movement#CA_ENDBAL;Consolidation#FCCS_Entity Total;Custom1#"&amp;$E33&amp;";Custom2#Total Custom2;Custom3#Total Custom3;Custom4#Total Custom4")</f>
        <v>0</v>
      </c>
      <c r="AL33" s="210">
        <f>[1]!HsGetValue("FCC","Scenario#Actual;Years#FY24;Period#Jun;View#FCCS_YTD;Entity#"&amp;$B33&amp;";Data Source#FCCS_Total Data Source;Account#"&amp;AL$3&amp;";Intercompany#FCCS_Intercompany Top;Movement#CA_ENDBAL;Consolidation#FCCS_Entity Total;Custom1#"&amp;$E33&amp;";Custom2#Total Custom2;Custom3#Total Custom3;Custom4#Total Custom4")</f>
        <v>0</v>
      </c>
      <c r="AM33" s="210">
        <f>[1]!HsGetValue("FCC","Scenario#Actual;Years#FY24;Period#Jun;View#FCCS_YTD;Entity#"&amp;$B33&amp;";Data Source#FCCS_Total Data Source;Account#"&amp;AM$3&amp;";Intercompany#FCCS_Intercompany Top;Movement#CA_ENDBAL;Consolidation#FCCS_Entity Total;Custom1#"&amp;$E33&amp;";Custom2#Total Custom2;Custom3#Total Custom3;Custom4#Total Custom4")</f>
        <v>0</v>
      </c>
      <c r="AN33" s="210">
        <f>[1]!HsGetValue("FCC","Scenario#Actual;Years#FY24;Period#Jun;View#FCCS_YTD;Entity#"&amp;$B33&amp;";Data Source#FCCS_Total Data Source;Account#"&amp;AN$3&amp;";Intercompany#FCCS_Intercompany Top;Movement#CA_ENDBAL;Consolidation#FCCS_Entity Total;Custom1#Total custom1;Custom2#Total Custom2;Custom3#Total Custom3;Custom4#Total Custom4")</f>
        <v>0</v>
      </c>
      <c r="AO33" s="210">
        <f>[1]!HsGetValue("FCC","Scenario#Actual;Years#FY24;Period#Jun;View#FCCS_YTD;Entity#"&amp;$B33&amp;";Data Source#FCCS_Total Data Source;Account#"&amp;AO$3&amp;";Intercompany#FCCS_Intercompany Top;Movement#CA_ENDBAL;Consolidation#FCCS_Entity Total;Custom1#Total custom1;Custom2#Total Custom2;Custom3#Total Custom3;Custom4#Total Custom4")</f>
        <v>0</v>
      </c>
      <c r="AP33" s="210">
        <f>[1]!HsGetValue("FCC","Scenario#Actual;Years#FY24;Period#Jun;View#FCCS_YTD;Entity#"&amp;$B33&amp;";Data Source#FCCS_Total Data Source;Account#"&amp;AP$3&amp;";Intercompany#FCCS_Intercompany Top;Movement#CA_ENDBAL;Consolidation#FCCS_Entity Total;Custom1#Total custom1;Custom2#Total Custom2;Custom3#Total Custom3;Custom4#Total Custom4")</f>
        <v>0</v>
      </c>
      <c r="AQ33" s="210">
        <f>[1]!HsGetValue("FCC","Scenario#Actual;Years#FY24;Period#Jun;View#FCCS_YTD;Entity#"&amp;$B33&amp;";Data Source#FCCS_Total Data Source;Account#"&amp;AQ$3&amp;";Intercompany#FCCS_Intercompany Top;Movement#CA_ENDBAL;Consolidation#FCCS_Entity Total;Custom1#Total custom1;Custom2#Total Custom2;Custom3#Total Custom3;Custom4#Total Custom4")</f>
        <v>0</v>
      </c>
      <c r="AR33" s="210">
        <f>[1]!HsGetValue("FCC","Scenario#Actual;Years#FY24;Period#Jun;View#FCCS_YTD;Entity#"&amp;$B33&amp;";Data Source#FCCS_Total Data Source;Account#"&amp;AR$3&amp;";Intercompany#FCCS_Intercompany Top;Movement#CA_ENDBAL;Consolidation#FCCS_Entity Total;Custom1#Total custom1;Custom2#Total Custom2;Custom3#Total Custom3;Custom4#Total Custom4")</f>
        <v>0</v>
      </c>
      <c r="AS33" s="210">
        <f>[1]!HsGetValue("FCC","Scenario#Actual;Years#FY24;Period#Jun;View#FCCS_YTD;Entity#"&amp;$B33&amp;";Data Source#FCCS_Total Data Source;Account#"&amp;AS$3&amp;";Intercompany#FCCS_Intercompany Top;Movement#CA_ENDBAL;Consolidation#FCCS_Entity Total;Custom1#"&amp;$E33&amp;";Custom2#Total Custom2;Custom3#Total Custom3;Custom4#Total Custom4")</f>
        <v>0</v>
      </c>
    </row>
    <row r="34" spans="1:45" x14ac:dyDescent="0.3">
      <c r="A34" s="328" t="s">
        <v>413</v>
      </c>
      <c r="B34" s="328" t="s">
        <v>469</v>
      </c>
      <c r="C34" s="75">
        <v>42800</v>
      </c>
      <c r="D34" s="75" t="s">
        <v>415</v>
      </c>
      <c r="E34" s="75" t="s">
        <v>419</v>
      </c>
      <c r="F34" s="328" t="s">
        <v>470</v>
      </c>
      <c r="G34" s="207" t="s">
        <v>472</v>
      </c>
      <c r="H34" s="598"/>
      <c r="I34" s="327">
        <f t="shared" si="5"/>
        <v>23438749.900000002</v>
      </c>
      <c r="J34" s="209">
        <f t="shared" si="4"/>
        <v>23438632.940000001</v>
      </c>
      <c r="K34" s="327">
        <f t="shared" si="3"/>
        <v>116.96000000042841</v>
      </c>
      <c r="L34" s="210">
        <f>[1]!HsGetValue("FCC","Scenario#Actual;Years#FY24;Period#Jun;View#FCCS_YTD;Entity#"&amp;$B34&amp;";Data Source#FCCS_Total Data Source;Account#"&amp;L$3&amp;";Intercompany#FCCS_Intercompany Top;Movement#CA_ENDBAL;Consolidation#FCCS_Entity Total;Custom1#"&amp;$E34&amp;";Custom2#Total Custom2;Custom3#Total Custom3;Custom4#Total Custom4")</f>
        <v>0</v>
      </c>
      <c r="M34" s="210">
        <f>[1]!HsGetValue("FCC","Scenario#Actual;Years#FY24;Period#Jun;View#FCCS_YTD;Entity#"&amp;$B34&amp;";Data Source#FCCS_Total Data Source;Account#"&amp;M$3&amp;";Intercompany#FCCS_Intercompany Top;Movement#CA_ENDBAL;Consolidation#FCCS_Entity Total;Custom1#"&amp;$E34&amp;";Custom2#Total Custom2;Custom3#Total Custom3;Custom4#Total Custom4")</f>
        <v>0</v>
      </c>
      <c r="N34" s="210">
        <f>[1]!HsGetValue("FCC","Scenario#Actual;Years#FY24;Period#Jun;View#FCCS_YTD;Entity#"&amp;$B34&amp;";Data Source#FCCS_Total Data Source;Account#"&amp;N$3&amp;";Intercompany#FCCS_Intercompany Top;Movement#CA_ENDBAL;Consolidation#FCCS_Entity Total;Custom1#"&amp;$E34&amp;";Custom2#Total Custom2;Custom3#Total Custom3;Custom4#Total Custom4")</f>
        <v>0</v>
      </c>
      <c r="O34" s="210">
        <f>[1]!HsGetValue("FCC","Scenario#Actual;Years#FY24;Period#Jun;View#FCCS_YTD;Entity#"&amp;$B34&amp;";Data Source#FCCS_Total Data Source;Account#"&amp;O$3&amp;";Intercompany#FCCS_Intercompany Top;Movement#CA_ENDBAL;Consolidation#FCCS_Entity Total;Custom1#"&amp;$E34&amp;";Custom2#Total Custom2;Custom3#Total Custom3;Custom4#Total Custom4")</f>
        <v>0</v>
      </c>
      <c r="P34" s="210">
        <f>[1]!HsGetValue("FCC","Scenario#Actual;Years#FY24;Period#Jun;View#FCCS_YTD;Entity#"&amp;$B34&amp;";Data Source#FCCS_Total Data Source;Account#"&amp;P$3&amp;";Intercompany#FCCS_Intercompany Top;Movement#CA_ENDBAL;Consolidation#FCCS_Entity Total;Custom1#"&amp;$E34&amp;";Custom2#Total Custom2;Custom3#Total Custom3;Custom4#Total Custom4")</f>
        <v>2131732.33</v>
      </c>
      <c r="Q34" s="210">
        <f>[1]!HsGetValue("FCC","Scenario#Actual;Years#FY24;Period#Jun;View#FCCS_YTD;Entity#"&amp;$B34&amp;";Data Source#FCCS_Total Data Source;Account#"&amp;Q$3&amp;";Intercompany#FCCS_Intercompany Top;Movement#CA_ENDBAL;Consolidation#FCCS_Entity Total;Custom1#"&amp;$E34&amp;";Custom2#Total Custom2;Custom3#Total Custom3;Custom4#Total Custom4")</f>
        <v>0</v>
      </c>
      <c r="R34" s="210">
        <f>[1]!HsGetValue("FCC","Scenario#Actual;Years#FY24;Period#Jun;View#FCCS_YTD;Entity#"&amp;$B34&amp;";Data Source#FCCS_Total Data Source;Account#"&amp;R$3&amp;";Intercompany#FCCS_Intercompany Top;Movement#CA_ENDBAL;Consolidation#FCCS_Entity Total;Custom1#"&amp;$E34&amp;";Custom2#Total Custom2;Custom3#Total Custom3;Custom4#Total Custom4")</f>
        <v>0</v>
      </c>
      <c r="S34" s="210">
        <f>[1]!HsGetValue("FCC","Scenario#Actual;Years#FY24;Period#Jun;View#FCCS_YTD;Entity#"&amp;$B34&amp;";Data Source#FCCS_Total Data Source;Account#"&amp;S$3&amp;";Intercompany#FCCS_Intercompany Top;Movement#CA_ENDBAL;Consolidation#FCCS_Entity Total;Custom1#"&amp;$E34&amp;";Custom2#Total Custom2;Custom3#Total Custom3;Custom4#Total Custom4")</f>
        <v>0</v>
      </c>
      <c r="T34" s="210">
        <f>[1]!HsGetValue("FCC","Scenario#Actual;Years#FY24;Period#Jun;View#FCCS_YTD;Entity#"&amp;$B34&amp;";Data Source#FCCS_Total Data Source;Account#"&amp;T$3&amp;";Intercompany#FCCS_Intercompany Top;Movement#CA_ENDBAL;Consolidation#FCCS_Entity Total;Custom1#"&amp;$E34&amp;";Custom2#Total Custom2;Custom3#Total Custom3;Custom4#Total Custom4")</f>
        <v>0</v>
      </c>
      <c r="U34" s="210">
        <f>[1]!HsGetValue("FCC","Scenario#Actual;Years#FY24;Period#Jun;View#FCCS_YTD;Entity#"&amp;$B34&amp;";Data Source#FCCS_Total Data Source;Account#"&amp;U$3&amp;";Intercompany#FCCS_Intercompany Top;Movement#CA_ENDBAL;Consolidation#FCCS_Entity Total;Custom1#"&amp;$E34&amp;";Custom2#Total Custom2;Custom3#Total Custom3;Custom4#Total Custom4")</f>
        <v>0</v>
      </c>
      <c r="V34" s="210">
        <f>[1]!HsGetValue("FCC","Scenario#Actual;Years#FY24;Period#Jun;View#FCCS_YTD;Entity#"&amp;$B34&amp;";Data Source#FCCS_Total Data Source;Account#"&amp;V$3&amp;";Intercompany#FCCS_Intercompany Top;Movement#CA_ENDBAL;Consolidation#FCCS_Entity Total;Custom1#"&amp;$E34&amp;";Custom2#Total Custom2;Custom3#Total Custom3;Custom4#Total Custom4")</f>
        <v>0</v>
      </c>
      <c r="W34" s="210">
        <f>[1]!HsGetValue("FCC","Scenario#Actual;Years#FY24;Period#Jun;View#FCCS_YTD;Entity#"&amp;$B34&amp;";Data Source#FCCS_Total Data Source;Account#"&amp;W$3&amp;";Intercompany#FCCS_Intercompany Top;Movement#CA_ENDBAL;Consolidation#FCCS_Entity Total;Custom1#"&amp;$E34&amp;";Custom2#Total Custom2;Custom3#Total Custom3;Custom4#Total Custom4")</f>
        <v>0</v>
      </c>
      <c r="X34" s="210">
        <f>[1]!HsGetValue("FCC","Scenario#Actual;Years#FY24;Period#Jun;View#FCCS_YTD;Entity#"&amp;$B34&amp;";Data Source#FCCS_Total Data Source;Account#"&amp;X$3&amp;";Intercompany#FCCS_Intercompany Top;Movement#CA_ENDBAL;Consolidation#FCCS_Entity Total;Custom1#"&amp;$E34&amp;";Custom2#Total Custom2;Custom3#Total Custom3;Custom4#Total Custom4")</f>
        <v>23438632.940000001</v>
      </c>
      <c r="Y34" s="361"/>
      <c r="Z34" s="361"/>
      <c r="AA34" s="361"/>
      <c r="AB34" s="361"/>
      <c r="AC34" s="361"/>
      <c r="AD34" s="361"/>
      <c r="AE34" s="210">
        <f>[1]!HsGetValue("FCC","Scenario#Actual;Years#FY24;Period#Jun;View#FCCS_YTD;Entity#"&amp;$B34&amp;";Data Source#FCCS_Total Data Source;Account#"&amp;AE$3&amp;";Intercompany#FCCS_Intercompany Top;Movement#CA_ENDBAL;Consolidation#FCCS_Entity Total;Custom1#"&amp;$E34&amp;";Custom2#Total Custom2;Custom3#Total Custom3;Custom4#Total Custom4")</f>
        <v>0</v>
      </c>
      <c r="AF34" s="210">
        <f>[1]!HsGetValue("FCC","Scenario#Actual;Years#FY24;Period#Jun;View#FCCS_YTD;Entity#"&amp;$B34&amp;";Data Source#FCCS_Total Data Source;Account#"&amp;AF$3&amp;";Intercompany#FCCS_Intercompany Top;Movement#CA_ENDBAL;Consolidation#FCCS_Entity Total;Custom1#"&amp;$E34&amp;";Custom2#Total Custom2;Custom3#Total Custom3;Custom4#Total Custom4")</f>
        <v>0</v>
      </c>
      <c r="AG34" s="210">
        <f>[1]!HsGetValue("FCC","Scenario#Actual;Years#FY24;Period#Jun;View#FCCS_YTD;Entity#"&amp;$B34&amp;";Data Source#FCCS_Total Data Source;Account#"&amp;AG$3&amp;";Intercompany#FCCS_Intercompany Top;Movement#CA_ENDBAL;Consolidation#FCCS_Entity Total;Custom1#"&amp;$E34&amp;";Custom2#Total Custom2;Custom3#Total Custom3;Custom4#Total Custom4")</f>
        <v>0</v>
      </c>
      <c r="AH34" s="210">
        <f>[1]!HsGetValue("FCC","Scenario#Actual;Years#FY24;Period#Jun;View#FCCS_YTD;Entity#"&amp;$B34&amp;";Data Source#FCCS_Total Data Source;Account#"&amp;AH$3&amp;";Intercompany#FCCS_Intercompany Top;Movement#CA_ENDBAL;Consolidation#FCCS_Entity Total;Custom1#"&amp;$E34&amp;";Custom2#Total Custom2;Custom3#Total Custom3;Custom4#Total Custom4")</f>
        <v>-2131615.3699999996</v>
      </c>
      <c r="AI34" s="210">
        <f>[1]!HsGetValue("FCC","Scenario#Actual;Years#FY24;Period#Jun;View#FCCS_YTD;Entity#"&amp;$B34&amp;";Data Source#FCCS_Total Data Source;Account#"&amp;AI$3&amp;";Intercompany#FCCS_Intercompany Top;Movement#CA_ENDBAL;Consolidation#FCCS_Entity Total;Custom1#"&amp;$E34&amp;";Custom2#Total Custom2;Custom3#Total Custom3;Custom4#Total Custom4")</f>
        <v>0</v>
      </c>
      <c r="AJ34" s="210">
        <f>[1]!HsGetValue("FCC","Scenario#Actual;Years#FY24;Period#Jun;View#FCCS_YTD;Entity#"&amp;$B34&amp;";Data Source#FCCS_Total Data Source;Account#"&amp;AJ$3&amp;";Intercompany#FCCS_Intercompany Top;Movement#CA_ENDBAL;Consolidation#FCCS_Entity Total;Custom1#"&amp;$E34&amp;";Custom2#Total Custom2;Custom3#Total Custom3;Custom4#Total Custom4")</f>
        <v>0</v>
      </c>
      <c r="AK34" s="210">
        <f>[1]!HsGetValue("FCC","Scenario#Actual;Years#FY24;Period#Jun;View#FCCS_YTD;Entity#"&amp;$B34&amp;";Data Source#FCCS_Total Data Source;Account#"&amp;AK$3&amp;";Intercompany#FCCS_Intercompany Top;Movement#CA_ENDBAL;Consolidation#FCCS_Entity Total;Custom1#"&amp;$E34&amp;";Custom2#Total Custom2;Custom3#Total Custom3;Custom4#Total Custom4")</f>
        <v>0</v>
      </c>
      <c r="AL34" s="210">
        <f>[1]!HsGetValue("FCC","Scenario#Actual;Years#FY24;Period#Jun;View#FCCS_YTD;Entity#"&amp;$B34&amp;";Data Source#FCCS_Total Data Source;Account#"&amp;AL$3&amp;";Intercompany#FCCS_Intercompany Top;Movement#CA_ENDBAL;Consolidation#FCCS_Entity Total;Custom1#"&amp;$E34&amp;";Custom2#Total Custom2;Custom3#Total Custom3;Custom4#Total Custom4")</f>
        <v>0</v>
      </c>
      <c r="AM34" s="210">
        <f>[1]!HsGetValue("FCC","Scenario#Actual;Years#FY24;Period#Jun;View#FCCS_YTD;Entity#"&amp;$B34&amp;";Data Source#FCCS_Total Data Source;Account#"&amp;AM$3&amp;";Intercompany#FCCS_Intercompany Top;Movement#CA_ENDBAL;Consolidation#FCCS_Entity Total;Custom1#"&amp;$E34&amp;";Custom2#Total Custom2;Custom3#Total Custom3;Custom4#Total Custom4")</f>
        <v>0</v>
      </c>
      <c r="AN34" s="361"/>
      <c r="AO34" s="361"/>
      <c r="AP34" s="361"/>
      <c r="AQ34" s="361"/>
      <c r="AR34" s="361"/>
      <c r="AS34" s="329">
        <v>0</v>
      </c>
    </row>
    <row r="35" spans="1:45" x14ac:dyDescent="0.3">
      <c r="A35" s="207" t="s">
        <v>413</v>
      </c>
      <c r="B35" s="207" t="s">
        <v>473</v>
      </c>
      <c r="C35" s="208">
        <v>42900</v>
      </c>
      <c r="D35" s="208" t="s">
        <v>415</v>
      </c>
      <c r="E35" s="208" t="s">
        <v>416</v>
      </c>
      <c r="F35" s="207" t="s">
        <v>474</v>
      </c>
      <c r="G35" s="207" t="s">
        <v>475</v>
      </c>
      <c r="H35" s="603"/>
      <c r="I35" s="209">
        <f t="shared" si="5"/>
        <v>593049136.20999992</v>
      </c>
      <c r="J35" s="209">
        <f t="shared" si="4"/>
        <v>137937977.31</v>
      </c>
      <c r="K35" s="209">
        <f t="shared" si="3"/>
        <v>455111158.89999992</v>
      </c>
      <c r="L35" s="210">
        <f>[1]!HsGetValue("FCC","Scenario#Actual;Years#FY24;Period#Jun;View#FCCS_YTD;Entity#"&amp;$B35&amp;";Data Source#FCCS_Total Data Source;Account#"&amp;L$3&amp;";Intercompany#FCCS_Intercompany Top;Movement#CA_ENDBAL;Consolidation#FCCS_Entity Total;Custom1#"&amp;$E35&amp;";Custom2#Total Custom2;Custom3#Total Custom3;Custom4#Total Custom4")</f>
        <v>137937977.31</v>
      </c>
      <c r="M35" s="210">
        <f>[1]!HsGetValue("FCC","Scenario#Actual;Years#FY24;Period#Jun;View#FCCS_YTD;Entity#"&amp;$B35&amp;";Data Source#FCCS_Total Data Source;Account#"&amp;M$3&amp;";Intercompany#FCCS_Intercompany Top;Movement#CA_ENDBAL;Consolidation#FCCS_Entity Total;Custom1#"&amp;$E35&amp;";Custom2#Total Custom2;Custom3#Total Custom3;Custom4#Total Custom4")</f>
        <v>920790811.03999996</v>
      </c>
      <c r="N35" s="210">
        <f>[1]!HsGetValue("FCC","Scenario#Actual;Years#FY24;Period#Jun;View#FCCS_YTD;Entity#"&amp;$B35&amp;";Data Source#FCCS_Total Data Source;Account#"&amp;N$3&amp;";Intercompany#FCCS_Intercompany Top;Movement#CA_ENDBAL;Consolidation#FCCS_Entity Total;Custom1#"&amp;$E35&amp;";Custom2#Total Custom2;Custom3#Total Custom3;Custom4#Total Custom4")</f>
        <v>0</v>
      </c>
      <c r="O35" s="210">
        <f>[1]!HsGetValue("FCC","Scenario#Actual;Years#FY24;Period#Jun;View#FCCS_YTD;Entity#"&amp;$B35&amp;";Data Source#FCCS_Total Data Source;Account#"&amp;O$3&amp;";Intercompany#FCCS_Intercompany Top;Movement#CA_ENDBAL;Consolidation#FCCS_Entity Total;Custom1#"&amp;$E35&amp;";Custom2#Total Custom2;Custom3#Total Custom3;Custom4#Total Custom4")</f>
        <v>0</v>
      </c>
      <c r="P35" s="210">
        <f>[1]!HsGetValue("FCC","Scenario#Actual;Years#FY24;Period#Jun;View#FCCS_YTD;Entity#"&amp;$B35&amp;";Data Source#FCCS_Total Data Source;Account#"&amp;P$3&amp;";Intercompany#FCCS_Intercompany Top;Movement#CA_ENDBAL;Consolidation#FCCS_Entity Total;Custom1#"&amp;$E35&amp;";Custom2#Total Custom2;Custom3#Total Custom3;Custom4#Total Custom4")</f>
        <v>0</v>
      </c>
      <c r="Q35" s="210">
        <f>[1]!HsGetValue("FCC","Scenario#Actual;Years#FY24;Period#Jun;View#FCCS_YTD;Entity#"&amp;$B35&amp;";Data Source#FCCS_Total Data Source;Account#"&amp;Q$3&amp;";Intercompany#FCCS_Intercompany Top;Movement#CA_ENDBAL;Consolidation#FCCS_Entity Total;Custom1#"&amp;$E35&amp;";Custom2#Total Custom2;Custom3#Total Custom3;Custom4#Total Custom4")</f>
        <v>0</v>
      </c>
      <c r="R35" s="210">
        <f>[1]!HsGetValue("FCC","Scenario#Actual;Years#FY24;Period#Jun;View#FCCS_YTD;Entity#"&amp;$B35&amp;";Data Source#FCCS_Total Data Source;Account#"&amp;R$3&amp;";Intercompany#FCCS_Intercompany Top;Movement#CA_ENDBAL;Consolidation#FCCS_Entity Total;Custom1#"&amp;$E35&amp;";Custom2#Total Custom2;Custom3#Total Custom3;Custom4#Total Custom4")</f>
        <v>0</v>
      </c>
      <c r="S35" s="210">
        <f>[1]!HsGetValue("FCC","Scenario#Actual;Years#FY24;Period#Jun;View#FCCS_YTD;Entity#"&amp;$B35&amp;";Data Source#FCCS_Total Data Source;Account#"&amp;S$3&amp;";Intercompany#FCCS_Intercompany Top;Movement#CA_ENDBAL;Consolidation#FCCS_Entity Total;Custom1#"&amp;$E35&amp;";Custom2#Total Custom2;Custom3#Total Custom3;Custom4#Total Custom4")</f>
        <v>0</v>
      </c>
      <c r="T35" s="210">
        <f>[1]!HsGetValue("FCC","Scenario#Actual;Years#FY24;Period#Jun;View#FCCS_YTD;Entity#"&amp;$B35&amp;";Data Source#FCCS_Total Data Source;Account#"&amp;T$3&amp;";Intercompany#FCCS_Intercompany Top;Movement#CA_ENDBAL;Consolidation#FCCS_Entity Total;Custom1#"&amp;$E35&amp;";Custom2#Total Custom2;Custom3#Total Custom3;Custom4#Total Custom4")</f>
        <v>0</v>
      </c>
      <c r="U35" s="210">
        <f>[1]!HsGetValue("FCC","Scenario#Actual;Years#FY24;Period#Jun;View#FCCS_YTD;Entity#"&amp;$B35&amp;";Data Source#FCCS_Total Data Source;Account#"&amp;U$3&amp;";Intercompany#FCCS_Intercompany Top;Movement#CA_ENDBAL;Consolidation#FCCS_Entity Total;Custom1#"&amp;$E35&amp;";Custom2#Total Custom2;Custom3#Total Custom3;Custom4#Total Custom4")</f>
        <v>0</v>
      </c>
      <c r="V35" s="210">
        <f>[1]!HsGetValue("FCC","Scenario#Actual;Years#FY24;Period#Jun;View#FCCS_YTD;Entity#"&amp;$B35&amp;";Data Source#FCCS_Total Data Source;Account#"&amp;V$3&amp;";Intercompany#FCCS_Intercompany Top;Movement#CA_ENDBAL;Consolidation#FCCS_Entity Total;Custom1#"&amp;$E35&amp;";Custom2#Total Custom2;Custom3#Total Custom3;Custom4#Total Custom4")</f>
        <v>0</v>
      </c>
      <c r="W35" s="210">
        <f>[1]!HsGetValue("FCC","Scenario#Actual;Years#FY24;Period#Jun;View#FCCS_YTD;Entity#"&amp;$B35&amp;";Data Source#FCCS_Total Data Source;Account#"&amp;W$3&amp;";Intercompany#FCCS_Intercompany Top;Movement#CA_ENDBAL;Consolidation#FCCS_Entity Total;Custom1#"&amp;$E35&amp;";Custom2#Total Custom2;Custom3#Total Custom3;Custom4#Total Custom4")</f>
        <v>0</v>
      </c>
      <c r="X35" s="210">
        <f>[1]!HsGetValue("FCC","Scenario#Actual;Years#FY24;Period#Jun;View#FCCS_YTD;Entity#"&amp;$B35&amp;";Data Source#FCCS_Total Data Source;Account#"&amp;X$3&amp;";Intercompany#FCCS_Intercompany Top;Movement#CA_ENDBAL;Consolidation#FCCS_Entity Total;Custom1#"&amp;$E35&amp;";Custom2#Total Custom2;Custom3#Total Custom3;Custom4#Total Custom4")</f>
        <v>0</v>
      </c>
      <c r="Y35" s="210">
        <f>[1]!HsGetValue("FCC","Scenario#Actual;Years#FY24;Period#Jun;View#FCCS_YTD;Entity#"&amp;$B35&amp;";Data Source#FCCS_Total Data Source;Account#"&amp;Y$3&amp;";Intercompany#FCCS_Intercompany Top;Movement#CA_ENDBAL;Consolidation#FCCS_Entity Total;Custom1#Total custom1;Custom2#Total Custom2;Custom3#Total Custom3;Custom4#Total Custom4")</f>
        <v>0</v>
      </c>
      <c r="Z35" s="210">
        <f>[1]!HsGetValue("FCC","Scenario#Actual;Years#FY24;Period#Jun;View#FCCS_YTD;Entity#"&amp;$B35&amp;";Data Source#FCCS_Total Data Source;Account#"&amp;Z$3&amp;";Intercompany#FCCS_Intercompany Top;Movement#CA_ENDBAL;Consolidation#FCCS_Entity Total;Custom1#Total custom1;Custom2#Total Custom2;Custom3#Total Custom3;Custom4#Total Custom4")</f>
        <v>0</v>
      </c>
      <c r="AA35" s="210">
        <f>[1]!HsGetValue("FCC","Scenario#Actual;Years#FY24;Period#Jun;View#FCCS_YTD;Entity#"&amp;$B35&amp;";Data Source#FCCS_Total Data Source;Account#"&amp;AA$3&amp;";Intercompany#FCCS_Intercompany Top;Movement#CA_ENDBAL;Consolidation#FCCS_Entity Total;Custom1#Total custom1;Custom2#Total Custom2;Custom3#Total Custom3;Custom4#Total Custom4")</f>
        <v>0</v>
      </c>
      <c r="AB35" s="210">
        <f>[1]!HsGetValue("FCC","Scenario#Actual;Years#FY24;Period#Jun;View#FCCS_YTD;Entity#"&amp;$B35&amp;";Data Source#FCCS_Total Data Source;Account#"&amp;AB$3&amp;";Intercompany#FCCS_Intercompany Top;Movement#CA_ENDBAL;Consolidation#FCCS_Entity Total;Custom1#Total custom1;Custom2#Total Custom2;Custom3#Total Custom3;Custom4#Total Custom4")</f>
        <v>0</v>
      </c>
      <c r="AC35" s="210">
        <f>[1]!HsGetValue("FCC","Scenario#Actual;Years#FY24;Period#Jun;View#FCCS_YTD;Entity#"&amp;$B35&amp;";Data Source#FCCS_Total Data Source;Account#"&amp;AC$3&amp;";Intercompany#FCCS_Intercompany Top;Movement#CA_ENDBAL;Consolidation#FCCS_Entity Total;Custom1#Total custom1;Custom2#Total Custom2;Custom3#Total Custom3;Custom4#Total Custom4")</f>
        <v>0</v>
      </c>
      <c r="AD35" s="210">
        <f>[1]!HsGetValue("FCC","Scenario#Actual;Years#FY24;Period#Jun;View#FCCS_YTD;Entity#"&amp;$B35&amp;";Data Source#FCCS_Total Data Source;Account#"&amp;AD$3&amp;";Intercompany#FCCS_Intercompany Top;Movement#CA_ENDBAL;Consolidation#FCCS_Entity Total;Custom1#Total custom1;Custom2#Total Custom2;Custom3#Total Custom3;Custom4#Total Custom4")</f>
        <v>0</v>
      </c>
      <c r="AE35" s="210">
        <f>[1]!HsGetValue("FCC","Scenario#Actual;Years#FY24;Period#Jun;View#FCCS_YTD;Entity#"&amp;$B35&amp;";Data Source#FCCS_Total Data Source;Account#"&amp;AE$3&amp;";Intercompany#FCCS_Intercompany Top;Movement#CA_ENDBAL;Consolidation#FCCS_Entity Total;Custom1#"&amp;$E35&amp;";Custom2#Total Custom2;Custom3#Total Custom3;Custom4#Total Custom4")</f>
        <v>-465679652.14000005</v>
      </c>
      <c r="AF35" s="210">
        <f>[1]!HsGetValue("FCC","Scenario#Actual;Years#FY24;Period#Jun;View#FCCS_YTD;Entity#"&amp;$B35&amp;";Data Source#FCCS_Total Data Source;Account#"&amp;AF$3&amp;";Intercompany#FCCS_Intercompany Top;Movement#CA_ENDBAL;Consolidation#FCCS_Entity Total;Custom1#"&amp;$E35&amp;";Custom2#Total Custom2;Custom3#Total Custom3;Custom4#Total Custom4")</f>
        <v>0</v>
      </c>
      <c r="AG35" s="210">
        <f>[1]!HsGetValue("FCC","Scenario#Actual;Years#FY24;Period#Jun;View#FCCS_YTD;Entity#"&amp;$B35&amp;";Data Source#FCCS_Total Data Source;Account#"&amp;AG$3&amp;";Intercompany#FCCS_Intercompany Top;Movement#CA_ENDBAL;Consolidation#FCCS_Entity Total;Custom1#"&amp;$E35&amp;";Custom2#Total Custom2;Custom3#Total Custom3;Custom4#Total Custom4")</f>
        <v>0</v>
      </c>
      <c r="AH35" s="210">
        <f>[1]!HsGetValue("FCC","Scenario#Actual;Years#FY24;Period#Jun;View#FCCS_YTD;Entity#"&amp;$B35&amp;";Data Source#FCCS_Total Data Source;Account#"&amp;AH$3&amp;";Intercompany#FCCS_Intercompany Top;Movement#CA_ENDBAL;Consolidation#FCCS_Entity Total;Custom1#"&amp;$E35&amp;";Custom2#Total Custom2;Custom3#Total Custom3;Custom4#Total Custom4")</f>
        <v>0</v>
      </c>
      <c r="AI35" s="210">
        <f>[1]!HsGetValue("FCC","Scenario#Actual;Years#FY24;Period#Jun;View#FCCS_YTD;Entity#"&amp;$B35&amp;";Data Source#FCCS_Total Data Source;Account#"&amp;AI$3&amp;";Intercompany#FCCS_Intercompany Top;Movement#CA_ENDBAL;Consolidation#FCCS_Entity Total;Custom1#"&amp;$E35&amp;";Custom2#Total Custom2;Custom3#Total Custom3;Custom4#Total Custom4")</f>
        <v>0</v>
      </c>
      <c r="AJ35" s="210">
        <f>[1]!HsGetValue("FCC","Scenario#Actual;Years#FY24;Period#Jun;View#FCCS_YTD;Entity#"&amp;$B35&amp;";Data Source#FCCS_Total Data Source;Account#"&amp;AJ$3&amp;";Intercompany#FCCS_Intercompany Top;Movement#CA_ENDBAL;Consolidation#FCCS_Entity Total;Custom1#"&amp;$E35&amp;";Custom2#Total Custom2;Custom3#Total Custom3;Custom4#Total Custom4")</f>
        <v>0</v>
      </c>
      <c r="AK35" s="210">
        <f>[1]!HsGetValue("FCC","Scenario#Actual;Years#FY24;Period#Jun;View#FCCS_YTD;Entity#"&amp;$B35&amp;";Data Source#FCCS_Total Data Source;Account#"&amp;AK$3&amp;";Intercompany#FCCS_Intercompany Top;Movement#CA_ENDBAL;Consolidation#FCCS_Entity Total;Custom1#"&amp;$E35&amp;";Custom2#Total Custom2;Custom3#Total Custom3;Custom4#Total Custom4")</f>
        <v>0</v>
      </c>
      <c r="AL35" s="210">
        <f>[1]!HsGetValue("FCC","Scenario#Actual;Years#FY24;Period#Jun;View#FCCS_YTD;Entity#"&amp;$B35&amp;";Data Source#FCCS_Total Data Source;Account#"&amp;AL$3&amp;";Intercompany#FCCS_Intercompany Top;Movement#CA_ENDBAL;Consolidation#FCCS_Entity Total;Custom1#"&amp;$E35&amp;";Custom2#Total Custom2;Custom3#Total Custom3;Custom4#Total Custom4")</f>
        <v>0</v>
      </c>
      <c r="AM35" s="210">
        <f>[1]!HsGetValue("FCC","Scenario#Actual;Years#FY24;Period#Jun;View#FCCS_YTD;Entity#"&amp;$B35&amp;";Data Source#FCCS_Total Data Source;Account#"&amp;AM$3&amp;";Intercompany#FCCS_Intercompany Top;Movement#CA_ENDBAL;Consolidation#FCCS_Entity Total;Custom1#"&amp;$E35&amp;";Custom2#Total Custom2;Custom3#Total Custom3;Custom4#Total Custom4")</f>
        <v>0</v>
      </c>
      <c r="AN35" s="210">
        <f>[1]!HsGetValue("FCC","Scenario#Actual;Years#FY24;Period#Jun;View#FCCS_YTD;Entity#"&amp;$B35&amp;";Data Source#FCCS_Total Data Source;Account#"&amp;AN$3&amp;";Intercompany#FCCS_Intercompany Top;Movement#CA_ENDBAL;Consolidation#FCCS_Entity Total;Custom1#Total custom1;Custom2#Total Custom2;Custom3#Total Custom3;Custom4#Total Custom4")</f>
        <v>0</v>
      </c>
      <c r="AO35" s="210">
        <f>[1]!HsGetValue("FCC","Scenario#Actual;Years#FY24;Period#Jun;View#FCCS_YTD;Entity#"&amp;$B35&amp;";Data Source#FCCS_Total Data Source;Account#"&amp;AO$3&amp;";Intercompany#FCCS_Intercompany Top;Movement#CA_ENDBAL;Consolidation#FCCS_Entity Total;Custom1#Total custom1;Custom2#Total Custom2;Custom3#Total Custom3;Custom4#Total Custom4")</f>
        <v>0</v>
      </c>
      <c r="AP35" s="210">
        <f>[1]!HsGetValue("FCC","Scenario#Actual;Years#FY24;Period#Jun;View#FCCS_YTD;Entity#"&amp;$B35&amp;";Data Source#FCCS_Total Data Source;Account#"&amp;AP$3&amp;";Intercompany#FCCS_Intercompany Top;Movement#CA_ENDBAL;Consolidation#FCCS_Entity Total;Custom1#Total custom1;Custom2#Total Custom2;Custom3#Total Custom3;Custom4#Total Custom4")</f>
        <v>0</v>
      </c>
      <c r="AQ35" s="210">
        <f>[1]!HsGetValue("FCC","Scenario#Actual;Years#FY24;Period#Jun;View#FCCS_YTD;Entity#"&amp;$B35&amp;";Data Source#FCCS_Total Data Source;Account#"&amp;AQ$3&amp;";Intercompany#FCCS_Intercompany Top;Movement#CA_ENDBAL;Consolidation#FCCS_Entity Total;Custom1#Total custom1;Custom2#Total Custom2;Custom3#Total Custom3;Custom4#Total Custom4")</f>
        <v>0</v>
      </c>
      <c r="AR35" s="210">
        <f>[1]!HsGetValue("FCC","Scenario#Actual;Years#FY24;Period#Jun;View#FCCS_YTD;Entity#"&amp;$B35&amp;";Data Source#FCCS_Total Data Source;Account#"&amp;AR$3&amp;";Intercompany#FCCS_Intercompany Top;Movement#CA_ENDBAL;Consolidation#FCCS_Entity Total;Custom1#Total custom1;Custom2#Total Custom2;Custom3#Total Custom3;Custom4#Total Custom4")</f>
        <v>0</v>
      </c>
      <c r="AS35" s="210">
        <f>[1]!HsGetValue("FCC","Scenario#Actual;Years#FY24;Period#Jun;View#FCCS_YTD;Entity#"&amp;$B35&amp;";Data Source#FCCS_Total Data Source;Account#"&amp;AS$3&amp;";Intercompany#FCCS_Intercompany Top;Movement#CA_ENDBAL;Consolidation#FCCS_Entity Total;Custom1#"&amp;$E35&amp;";Custom2#Total Custom2;Custom3#Total Custom3;Custom4#Total Custom4")</f>
        <v>0</v>
      </c>
    </row>
    <row r="36" spans="1:45" x14ac:dyDescent="0.3">
      <c r="A36" s="328" t="s">
        <v>413</v>
      </c>
      <c r="B36" s="328" t="s">
        <v>473</v>
      </c>
      <c r="C36" s="75">
        <v>42900</v>
      </c>
      <c r="D36" s="75" t="s">
        <v>415</v>
      </c>
      <c r="E36" s="75" t="s">
        <v>419</v>
      </c>
      <c r="F36" s="328" t="s">
        <v>474</v>
      </c>
      <c r="G36" s="207" t="s">
        <v>476</v>
      </c>
      <c r="H36" s="598"/>
      <c r="I36" s="327">
        <f t="shared" si="5"/>
        <v>234949.83999999985</v>
      </c>
      <c r="J36" s="209">
        <f t="shared" si="4"/>
        <v>19000</v>
      </c>
      <c r="K36" s="327">
        <f t="shared" si="3"/>
        <v>215949.83999999985</v>
      </c>
      <c r="L36" s="210">
        <f>[1]!HsGetValue("FCC","Scenario#Actual;Years#FY24;Period#Jun;View#FCCS_YTD;Entity#"&amp;$B36&amp;";Data Source#FCCS_Total Data Source;Account#"&amp;L$3&amp;";Intercompany#FCCS_Intercompany Top;Movement#CA_ENDBAL;Consolidation#FCCS_Entity Total;Custom1#"&amp;$E36&amp;";Custom2#Total Custom2;Custom3#Total Custom3;Custom4#Total Custom4")</f>
        <v>0</v>
      </c>
      <c r="M36" s="210">
        <f>[1]!HsGetValue("FCC","Scenario#Actual;Years#FY24;Period#Jun;View#FCCS_YTD;Entity#"&amp;$B36&amp;";Data Source#FCCS_Total Data Source;Account#"&amp;M$3&amp;";Intercompany#FCCS_Intercompany Top;Movement#CA_ENDBAL;Consolidation#FCCS_Entity Total;Custom1#"&amp;$E36&amp;";Custom2#Total Custom2;Custom3#Total Custom3;Custom4#Total Custom4")</f>
        <v>0</v>
      </c>
      <c r="N36" s="210">
        <f>[1]!HsGetValue("FCC","Scenario#Actual;Years#FY24;Period#Jun;View#FCCS_YTD;Entity#"&amp;$B36&amp;";Data Source#FCCS_Total Data Source;Account#"&amp;N$3&amp;";Intercompany#FCCS_Intercompany Top;Movement#CA_ENDBAL;Consolidation#FCCS_Entity Total;Custom1#"&amp;$E36&amp;";Custom2#Total Custom2;Custom3#Total Custom3;Custom4#Total Custom4")</f>
        <v>0</v>
      </c>
      <c r="O36" s="210">
        <f>[1]!HsGetValue("FCC","Scenario#Actual;Years#FY24;Period#Jun;View#FCCS_YTD;Entity#"&amp;$B36&amp;";Data Source#FCCS_Total Data Source;Account#"&amp;O$3&amp;";Intercompany#FCCS_Intercompany Top;Movement#CA_ENDBAL;Consolidation#FCCS_Entity Total;Custom1#"&amp;$E36&amp;";Custom2#Total Custom2;Custom3#Total Custom3;Custom4#Total Custom4")</f>
        <v>0</v>
      </c>
      <c r="P36" s="210">
        <f>[1]!HsGetValue("FCC","Scenario#Actual;Years#FY24;Period#Jun;View#FCCS_YTD;Entity#"&amp;$B36&amp;";Data Source#FCCS_Total Data Source;Account#"&amp;P$3&amp;";Intercompany#FCCS_Intercompany Top;Movement#CA_ENDBAL;Consolidation#FCCS_Entity Total;Custom1#"&amp;$E36&amp;";Custom2#Total Custom2;Custom3#Total Custom3;Custom4#Total Custom4")</f>
        <v>1179022.94</v>
      </c>
      <c r="Q36" s="210">
        <f>[1]!HsGetValue("FCC","Scenario#Actual;Years#FY24;Period#Jun;View#FCCS_YTD;Entity#"&amp;$B36&amp;";Data Source#FCCS_Total Data Source;Account#"&amp;Q$3&amp;";Intercompany#FCCS_Intercompany Top;Movement#CA_ENDBAL;Consolidation#FCCS_Entity Total;Custom1#"&amp;$E36&amp;";Custom2#Total Custom2;Custom3#Total Custom3;Custom4#Total Custom4")</f>
        <v>0</v>
      </c>
      <c r="R36" s="210">
        <f>[1]!HsGetValue("FCC","Scenario#Actual;Years#FY24;Period#Jun;View#FCCS_YTD;Entity#"&amp;$B36&amp;";Data Source#FCCS_Total Data Source;Account#"&amp;R$3&amp;";Intercompany#FCCS_Intercompany Top;Movement#CA_ENDBAL;Consolidation#FCCS_Entity Total;Custom1#"&amp;$E36&amp;";Custom2#Total Custom2;Custom3#Total Custom3;Custom4#Total Custom4")</f>
        <v>0</v>
      </c>
      <c r="S36" s="210">
        <f>[1]!HsGetValue("FCC","Scenario#Actual;Years#FY24;Period#Jun;View#FCCS_YTD;Entity#"&amp;$B36&amp;";Data Source#FCCS_Total Data Source;Account#"&amp;S$3&amp;";Intercompany#FCCS_Intercompany Top;Movement#CA_ENDBAL;Consolidation#FCCS_Entity Total;Custom1#"&amp;$E36&amp;";Custom2#Total Custom2;Custom3#Total Custom3;Custom4#Total Custom4")</f>
        <v>19000</v>
      </c>
      <c r="T36" s="210">
        <f>[1]!HsGetValue("FCC","Scenario#Actual;Years#FY24;Period#Jun;View#FCCS_YTD;Entity#"&amp;$B36&amp;";Data Source#FCCS_Total Data Source;Account#"&amp;T$3&amp;";Intercompany#FCCS_Intercompany Top;Movement#CA_ENDBAL;Consolidation#FCCS_Entity Total;Custom1#"&amp;$E36&amp;";Custom2#Total Custom2;Custom3#Total Custom3;Custom4#Total Custom4")</f>
        <v>0</v>
      </c>
      <c r="U36" s="210">
        <f>[1]!HsGetValue("FCC","Scenario#Actual;Years#FY24;Period#Jun;View#FCCS_YTD;Entity#"&amp;$B36&amp;";Data Source#FCCS_Total Data Source;Account#"&amp;U$3&amp;";Intercompany#FCCS_Intercompany Top;Movement#CA_ENDBAL;Consolidation#FCCS_Entity Total;Custom1#"&amp;$E36&amp;";Custom2#Total Custom2;Custom3#Total Custom3;Custom4#Total Custom4")</f>
        <v>0</v>
      </c>
      <c r="V36" s="210">
        <f>[1]!HsGetValue("FCC","Scenario#Actual;Years#FY24;Period#Jun;View#FCCS_YTD;Entity#"&amp;$B36&amp;";Data Source#FCCS_Total Data Source;Account#"&amp;V$3&amp;";Intercompany#FCCS_Intercompany Top;Movement#CA_ENDBAL;Consolidation#FCCS_Entity Total;Custom1#"&amp;$E36&amp;";Custom2#Total Custom2;Custom3#Total Custom3;Custom4#Total Custom4")</f>
        <v>0</v>
      </c>
      <c r="W36" s="210">
        <f>[1]!HsGetValue("FCC","Scenario#Actual;Years#FY24;Period#Jun;View#FCCS_YTD;Entity#"&amp;$B36&amp;";Data Source#FCCS_Total Data Source;Account#"&amp;W$3&amp;";Intercompany#FCCS_Intercompany Top;Movement#CA_ENDBAL;Consolidation#FCCS_Entity Total;Custom1#"&amp;$E36&amp;";Custom2#Total Custom2;Custom3#Total Custom3;Custom4#Total Custom4")</f>
        <v>0</v>
      </c>
      <c r="X36" s="210">
        <f>[1]!HsGetValue("FCC","Scenario#Actual;Years#FY24;Period#Jun;View#FCCS_YTD;Entity#"&amp;$B36&amp;";Data Source#FCCS_Total Data Source;Account#"&amp;X$3&amp;";Intercompany#FCCS_Intercompany Top;Movement#CA_ENDBAL;Consolidation#FCCS_Entity Total;Custom1#"&amp;$E36&amp;";Custom2#Total Custom2;Custom3#Total Custom3;Custom4#Total Custom4")</f>
        <v>0</v>
      </c>
      <c r="Y36" s="361"/>
      <c r="Z36" s="361"/>
      <c r="AA36" s="361"/>
      <c r="AB36" s="361"/>
      <c r="AC36" s="361"/>
      <c r="AD36" s="361"/>
      <c r="AE36" s="210">
        <f>[1]!HsGetValue("FCC","Scenario#Actual;Years#FY24;Period#Jun;View#FCCS_YTD;Entity#"&amp;$B36&amp;";Data Source#FCCS_Total Data Source;Account#"&amp;AE$3&amp;";Intercompany#FCCS_Intercompany Top;Movement#CA_ENDBAL;Consolidation#FCCS_Entity Total;Custom1#"&amp;$E36&amp;";Custom2#Total Custom2;Custom3#Total Custom3;Custom4#Total Custom4")</f>
        <v>0</v>
      </c>
      <c r="AF36" s="210">
        <f>[1]!HsGetValue("FCC","Scenario#Actual;Years#FY24;Period#Jun;View#FCCS_YTD;Entity#"&amp;$B36&amp;";Data Source#FCCS_Total Data Source;Account#"&amp;AF$3&amp;";Intercompany#FCCS_Intercompany Top;Movement#CA_ENDBAL;Consolidation#FCCS_Entity Total;Custom1#"&amp;$E36&amp;";Custom2#Total Custom2;Custom3#Total Custom3;Custom4#Total Custom4")</f>
        <v>0</v>
      </c>
      <c r="AG36" s="210">
        <f>[1]!HsGetValue("FCC","Scenario#Actual;Years#FY24;Period#Jun;View#FCCS_YTD;Entity#"&amp;$B36&amp;";Data Source#FCCS_Total Data Source;Account#"&amp;AG$3&amp;";Intercompany#FCCS_Intercompany Top;Movement#CA_ENDBAL;Consolidation#FCCS_Entity Total;Custom1#"&amp;$E36&amp;";Custom2#Total Custom2;Custom3#Total Custom3;Custom4#Total Custom4")</f>
        <v>0</v>
      </c>
      <c r="AH36" s="210">
        <f>[1]!HsGetValue("FCC","Scenario#Actual;Years#FY24;Period#Jun;View#FCCS_YTD;Entity#"&amp;$B36&amp;";Data Source#FCCS_Total Data Source;Account#"&amp;AH$3&amp;";Intercompany#FCCS_Intercompany Top;Movement#CA_ENDBAL;Consolidation#FCCS_Entity Total;Custom1#"&amp;$E36&amp;";Custom2#Total Custom2;Custom3#Total Custom3;Custom4#Total Custom4")</f>
        <v>-963073.10000000009</v>
      </c>
      <c r="AI36" s="210">
        <f>[1]!HsGetValue("FCC","Scenario#Actual;Years#FY24;Period#Jun;View#FCCS_YTD;Entity#"&amp;$B36&amp;";Data Source#FCCS_Total Data Source;Account#"&amp;AI$3&amp;";Intercompany#FCCS_Intercompany Top;Movement#CA_ENDBAL;Consolidation#FCCS_Entity Total;Custom1#"&amp;$E36&amp;";Custom2#Total Custom2;Custom3#Total Custom3;Custom4#Total Custom4")</f>
        <v>0</v>
      </c>
      <c r="AJ36" s="210">
        <f>[1]!HsGetValue("FCC","Scenario#Actual;Years#FY24;Period#Jun;View#FCCS_YTD;Entity#"&amp;$B36&amp;";Data Source#FCCS_Total Data Source;Account#"&amp;AJ$3&amp;";Intercompany#FCCS_Intercompany Top;Movement#CA_ENDBAL;Consolidation#FCCS_Entity Total;Custom1#"&amp;$E36&amp;";Custom2#Total Custom2;Custom3#Total Custom3;Custom4#Total Custom4")</f>
        <v>0</v>
      </c>
      <c r="AK36" s="210">
        <f>[1]!HsGetValue("FCC","Scenario#Actual;Years#FY24;Period#Jun;View#FCCS_YTD;Entity#"&amp;$B36&amp;";Data Source#FCCS_Total Data Source;Account#"&amp;AK$3&amp;";Intercompany#FCCS_Intercompany Top;Movement#CA_ENDBAL;Consolidation#FCCS_Entity Total;Custom1#"&amp;$E36&amp;";Custom2#Total Custom2;Custom3#Total Custom3;Custom4#Total Custom4")</f>
        <v>0</v>
      </c>
      <c r="AL36" s="210">
        <f>[1]!HsGetValue("FCC","Scenario#Actual;Years#FY24;Period#Jun;View#FCCS_YTD;Entity#"&amp;$B36&amp;";Data Source#FCCS_Total Data Source;Account#"&amp;AL$3&amp;";Intercompany#FCCS_Intercompany Top;Movement#CA_ENDBAL;Consolidation#FCCS_Entity Total;Custom1#"&amp;$E36&amp;";Custom2#Total Custom2;Custom3#Total Custom3;Custom4#Total Custom4")</f>
        <v>0</v>
      </c>
      <c r="AM36" s="210">
        <f>[1]!HsGetValue("FCC","Scenario#Actual;Years#FY24;Period#Jun;View#FCCS_YTD;Entity#"&amp;$B36&amp;";Data Source#FCCS_Total Data Source;Account#"&amp;AM$3&amp;";Intercompany#FCCS_Intercompany Top;Movement#CA_ENDBAL;Consolidation#FCCS_Entity Total;Custom1#"&amp;$E36&amp;";Custom2#Total Custom2;Custom3#Total Custom3;Custom4#Total Custom4")</f>
        <v>0</v>
      </c>
      <c r="AN36" s="361"/>
      <c r="AO36" s="361"/>
      <c r="AP36" s="361"/>
      <c r="AQ36" s="361"/>
      <c r="AR36" s="361"/>
      <c r="AS36" s="329">
        <v>0</v>
      </c>
    </row>
    <row r="37" spans="1:45" x14ac:dyDescent="0.3">
      <c r="A37" s="207" t="s">
        <v>413</v>
      </c>
      <c r="B37" s="207" t="s">
        <v>477</v>
      </c>
      <c r="C37" s="208">
        <v>43100</v>
      </c>
      <c r="D37" s="208" t="s">
        <v>415</v>
      </c>
      <c r="E37" s="208" t="s">
        <v>416</v>
      </c>
      <c r="F37" s="207" t="s">
        <v>478</v>
      </c>
      <c r="G37" s="207" t="s">
        <v>479</v>
      </c>
      <c r="H37" s="603"/>
      <c r="I37" s="209">
        <f t="shared" si="5"/>
        <v>0</v>
      </c>
      <c r="J37" s="209">
        <f t="shared" si="4"/>
        <v>0</v>
      </c>
      <c r="K37" s="209">
        <f t="shared" ref="K37:K100" si="6">SUM(M37:R37,T37:V37,Z37:AB37,AD37:AD37)+SUM(AE37:AQ37)</f>
        <v>0</v>
      </c>
      <c r="L37" s="210">
        <f>[1]!HsGetValue("FCC","Scenario#Actual;Years#FY24;Period#Jun;View#FCCS_YTD;Entity#"&amp;$B37&amp;";Data Source#FCCS_Total Data Source;Account#"&amp;L$3&amp;";Intercompany#FCCS_Intercompany Top;Movement#CA_ENDBAL;Consolidation#FCCS_Entity Total;Custom1#"&amp;$E37&amp;";Custom2#Total Custom2;Custom3#Total Custom3;Custom4#Total Custom4")</f>
        <v>0</v>
      </c>
      <c r="M37" s="210">
        <f>[1]!HsGetValue("FCC","Scenario#Actual;Years#FY24;Period#Jun;View#FCCS_YTD;Entity#"&amp;$B37&amp;";Data Source#FCCS_Total Data Source;Account#"&amp;M$3&amp;";Intercompany#FCCS_Intercompany Top;Movement#CA_ENDBAL;Consolidation#FCCS_Entity Total;Custom1#"&amp;$E37&amp;";Custom2#Total Custom2;Custom3#Total Custom3;Custom4#Total Custom4")</f>
        <v>0</v>
      </c>
      <c r="N37" s="210">
        <f>[1]!HsGetValue("FCC","Scenario#Actual;Years#FY24;Period#Jun;View#FCCS_YTD;Entity#"&amp;$B37&amp;";Data Source#FCCS_Total Data Source;Account#"&amp;N$3&amp;";Intercompany#FCCS_Intercompany Top;Movement#CA_ENDBAL;Consolidation#FCCS_Entity Total;Custom1#"&amp;$E37&amp;";Custom2#Total Custom2;Custom3#Total Custom3;Custom4#Total Custom4")</f>
        <v>0</v>
      </c>
      <c r="O37" s="210">
        <f>[1]!HsGetValue("FCC","Scenario#Actual;Years#FY24;Period#Jun;View#FCCS_YTD;Entity#"&amp;$B37&amp;";Data Source#FCCS_Total Data Source;Account#"&amp;O$3&amp;";Intercompany#FCCS_Intercompany Top;Movement#CA_ENDBAL;Consolidation#FCCS_Entity Total;Custom1#"&amp;$E37&amp;";Custom2#Total Custom2;Custom3#Total Custom3;Custom4#Total Custom4")</f>
        <v>0</v>
      </c>
      <c r="P37" s="210">
        <f>[1]!HsGetValue("FCC","Scenario#Actual;Years#FY24;Period#Jun;View#FCCS_YTD;Entity#"&amp;$B37&amp;";Data Source#FCCS_Total Data Source;Account#"&amp;P$3&amp;";Intercompany#FCCS_Intercompany Top;Movement#CA_ENDBAL;Consolidation#FCCS_Entity Total;Custom1#"&amp;$E37&amp;";Custom2#Total Custom2;Custom3#Total Custom3;Custom4#Total Custom4")</f>
        <v>0</v>
      </c>
      <c r="Q37" s="210">
        <f>[1]!HsGetValue("FCC","Scenario#Actual;Years#FY24;Period#Jun;View#FCCS_YTD;Entity#"&amp;$B37&amp;";Data Source#FCCS_Total Data Source;Account#"&amp;Q$3&amp;";Intercompany#FCCS_Intercompany Top;Movement#CA_ENDBAL;Consolidation#FCCS_Entity Total;Custom1#"&amp;$E37&amp;";Custom2#Total Custom2;Custom3#Total Custom3;Custom4#Total Custom4")</f>
        <v>0</v>
      </c>
      <c r="R37" s="210">
        <f>[1]!HsGetValue("FCC","Scenario#Actual;Years#FY24;Period#Jun;View#FCCS_YTD;Entity#"&amp;$B37&amp;";Data Source#FCCS_Total Data Source;Account#"&amp;R$3&amp;";Intercompany#FCCS_Intercompany Top;Movement#CA_ENDBAL;Consolidation#FCCS_Entity Total;Custom1#"&amp;$E37&amp;";Custom2#Total Custom2;Custom3#Total Custom3;Custom4#Total Custom4")</f>
        <v>0</v>
      </c>
      <c r="S37" s="210">
        <f>[1]!HsGetValue("FCC","Scenario#Actual;Years#FY24;Period#Jun;View#FCCS_YTD;Entity#"&amp;$B37&amp;";Data Source#FCCS_Total Data Source;Account#"&amp;S$3&amp;";Intercompany#FCCS_Intercompany Top;Movement#CA_ENDBAL;Consolidation#FCCS_Entity Total;Custom1#"&amp;$E37&amp;";Custom2#Total Custom2;Custom3#Total Custom3;Custom4#Total Custom4")</f>
        <v>0</v>
      </c>
      <c r="T37" s="210">
        <f>[1]!HsGetValue("FCC","Scenario#Actual;Years#FY24;Period#Jun;View#FCCS_YTD;Entity#"&amp;$B37&amp;";Data Source#FCCS_Total Data Source;Account#"&amp;T$3&amp;";Intercompany#FCCS_Intercompany Top;Movement#CA_ENDBAL;Consolidation#FCCS_Entity Total;Custom1#"&amp;$E37&amp;";Custom2#Total Custom2;Custom3#Total Custom3;Custom4#Total Custom4")</f>
        <v>0</v>
      </c>
      <c r="U37" s="210">
        <f>[1]!HsGetValue("FCC","Scenario#Actual;Years#FY24;Period#Jun;View#FCCS_YTD;Entity#"&amp;$B37&amp;";Data Source#FCCS_Total Data Source;Account#"&amp;U$3&amp;";Intercompany#FCCS_Intercompany Top;Movement#CA_ENDBAL;Consolidation#FCCS_Entity Total;Custom1#"&amp;$E37&amp;";Custom2#Total Custom2;Custom3#Total Custom3;Custom4#Total Custom4")</f>
        <v>0</v>
      </c>
      <c r="V37" s="210">
        <f>[1]!HsGetValue("FCC","Scenario#Actual;Years#FY24;Period#Jun;View#FCCS_YTD;Entity#"&amp;$B37&amp;";Data Source#FCCS_Total Data Source;Account#"&amp;V$3&amp;";Intercompany#FCCS_Intercompany Top;Movement#CA_ENDBAL;Consolidation#FCCS_Entity Total;Custom1#"&amp;$E37&amp;";Custom2#Total Custom2;Custom3#Total Custom3;Custom4#Total Custom4")</f>
        <v>0</v>
      </c>
      <c r="W37" s="210">
        <f>[1]!HsGetValue("FCC","Scenario#Actual;Years#FY24;Period#Jun;View#FCCS_YTD;Entity#"&amp;$B37&amp;";Data Source#FCCS_Total Data Source;Account#"&amp;W$3&amp;";Intercompany#FCCS_Intercompany Top;Movement#CA_ENDBAL;Consolidation#FCCS_Entity Total;Custom1#"&amp;$E37&amp;";Custom2#Total Custom2;Custom3#Total Custom3;Custom4#Total Custom4")</f>
        <v>0</v>
      </c>
      <c r="X37" s="210">
        <f>[1]!HsGetValue("FCC","Scenario#Actual;Years#FY24;Period#Jun;View#FCCS_YTD;Entity#"&amp;$B37&amp;";Data Source#FCCS_Total Data Source;Account#"&amp;X$3&amp;";Intercompany#FCCS_Intercompany Top;Movement#CA_ENDBAL;Consolidation#FCCS_Entity Total;Custom1#"&amp;$E37&amp;";Custom2#Total Custom2;Custom3#Total Custom3;Custom4#Total Custom4")</f>
        <v>0</v>
      </c>
      <c r="Y37" s="210">
        <f>[1]!HsGetValue("FCC","Scenario#Actual;Years#FY24;Period#Jun;View#FCCS_YTD;Entity#"&amp;$B37&amp;";Data Source#FCCS_Total Data Source;Account#"&amp;Y$3&amp;";Intercompany#FCCS_Intercompany Top;Movement#CA_ENDBAL;Consolidation#FCCS_Entity Total;Custom1#Total custom1;Custom2#Total Custom2;Custom3#Total Custom3;Custom4#Total Custom4")</f>
        <v>0</v>
      </c>
      <c r="Z37" s="210">
        <f>[1]!HsGetValue("FCC","Scenario#Actual;Years#FY24;Period#Jun;View#FCCS_YTD;Entity#"&amp;$B37&amp;";Data Source#FCCS_Total Data Source;Account#"&amp;Z$3&amp;";Intercompany#FCCS_Intercompany Top;Movement#CA_ENDBAL;Consolidation#FCCS_Entity Total;Custom1#Total custom1;Custom2#Total Custom2;Custom3#Total Custom3;Custom4#Total Custom4")</f>
        <v>0</v>
      </c>
      <c r="AA37" s="210">
        <f>[1]!HsGetValue("FCC","Scenario#Actual;Years#FY24;Period#Jun;View#FCCS_YTD;Entity#"&amp;$B37&amp;";Data Source#FCCS_Total Data Source;Account#"&amp;AA$3&amp;";Intercompany#FCCS_Intercompany Top;Movement#CA_ENDBAL;Consolidation#FCCS_Entity Total;Custom1#Total custom1;Custom2#Total Custom2;Custom3#Total Custom3;Custom4#Total Custom4")</f>
        <v>0</v>
      </c>
      <c r="AB37" s="210">
        <f>[1]!HsGetValue("FCC","Scenario#Actual;Years#FY24;Period#Jun;View#FCCS_YTD;Entity#"&amp;$B37&amp;";Data Source#FCCS_Total Data Source;Account#"&amp;AB$3&amp;";Intercompany#FCCS_Intercompany Top;Movement#CA_ENDBAL;Consolidation#FCCS_Entity Total;Custom1#Total custom1;Custom2#Total Custom2;Custom3#Total Custom3;Custom4#Total Custom4")</f>
        <v>0</v>
      </c>
      <c r="AC37" s="210">
        <f>[1]!HsGetValue("FCC","Scenario#Actual;Years#FY24;Period#Jun;View#FCCS_YTD;Entity#"&amp;$B37&amp;";Data Source#FCCS_Total Data Source;Account#"&amp;AC$3&amp;";Intercompany#FCCS_Intercompany Top;Movement#CA_ENDBAL;Consolidation#FCCS_Entity Total;Custom1#Total custom1;Custom2#Total Custom2;Custom3#Total Custom3;Custom4#Total Custom4")</f>
        <v>0</v>
      </c>
      <c r="AD37" s="210">
        <f>[1]!HsGetValue("FCC","Scenario#Actual;Years#FY24;Period#Jun;View#FCCS_YTD;Entity#"&amp;$B37&amp;";Data Source#FCCS_Total Data Source;Account#"&amp;AD$3&amp;";Intercompany#FCCS_Intercompany Top;Movement#CA_ENDBAL;Consolidation#FCCS_Entity Total;Custom1#Total custom1;Custom2#Total Custom2;Custom3#Total Custom3;Custom4#Total Custom4")</f>
        <v>0</v>
      </c>
      <c r="AE37" s="210">
        <f>[1]!HsGetValue("FCC","Scenario#Actual;Years#FY24;Period#Jun;View#FCCS_YTD;Entity#"&amp;$B37&amp;";Data Source#FCCS_Total Data Source;Account#"&amp;AE$3&amp;";Intercompany#FCCS_Intercompany Top;Movement#CA_ENDBAL;Consolidation#FCCS_Entity Total;Custom1#"&amp;$E37&amp;";Custom2#Total Custom2;Custom3#Total Custom3;Custom4#Total Custom4")</f>
        <v>0</v>
      </c>
      <c r="AF37" s="210">
        <f>[1]!HsGetValue("FCC","Scenario#Actual;Years#FY24;Period#Jun;View#FCCS_YTD;Entity#"&amp;$B37&amp;";Data Source#FCCS_Total Data Source;Account#"&amp;AF$3&amp;";Intercompany#FCCS_Intercompany Top;Movement#CA_ENDBAL;Consolidation#FCCS_Entity Total;Custom1#"&amp;$E37&amp;";Custom2#Total Custom2;Custom3#Total Custom3;Custom4#Total Custom4")</f>
        <v>0</v>
      </c>
      <c r="AG37" s="210">
        <f>[1]!HsGetValue("FCC","Scenario#Actual;Years#FY24;Period#Jun;View#FCCS_YTD;Entity#"&amp;$B37&amp;";Data Source#FCCS_Total Data Source;Account#"&amp;AG$3&amp;";Intercompany#FCCS_Intercompany Top;Movement#CA_ENDBAL;Consolidation#FCCS_Entity Total;Custom1#"&amp;$E37&amp;";Custom2#Total Custom2;Custom3#Total Custom3;Custom4#Total Custom4")</f>
        <v>0</v>
      </c>
      <c r="AH37" s="210">
        <f>[1]!HsGetValue("FCC","Scenario#Actual;Years#FY24;Period#Jun;View#FCCS_YTD;Entity#"&amp;$B37&amp;";Data Source#FCCS_Total Data Source;Account#"&amp;AH$3&amp;";Intercompany#FCCS_Intercompany Top;Movement#CA_ENDBAL;Consolidation#FCCS_Entity Total;Custom1#"&amp;$E37&amp;";Custom2#Total Custom2;Custom3#Total Custom3;Custom4#Total Custom4")</f>
        <v>0</v>
      </c>
      <c r="AI37" s="210">
        <f>[1]!HsGetValue("FCC","Scenario#Actual;Years#FY24;Period#Jun;View#FCCS_YTD;Entity#"&amp;$B37&amp;";Data Source#FCCS_Total Data Source;Account#"&amp;AI$3&amp;";Intercompany#FCCS_Intercompany Top;Movement#CA_ENDBAL;Consolidation#FCCS_Entity Total;Custom1#"&amp;$E37&amp;";Custom2#Total Custom2;Custom3#Total Custom3;Custom4#Total Custom4")</f>
        <v>0</v>
      </c>
      <c r="AJ37" s="210">
        <f>[1]!HsGetValue("FCC","Scenario#Actual;Years#FY24;Period#Jun;View#FCCS_YTD;Entity#"&amp;$B37&amp;";Data Source#FCCS_Total Data Source;Account#"&amp;AJ$3&amp;";Intercompany#FCCS_Intercompany Top;Movement#CA_ENDBAL;Consolidation#FCCS_Entity Total;Custom1#"&amp;$E37&amp;";Custom2#Total Custom2;Custom3#Total Custom3;Custom4#Total Custom4")</f>
        <v>0</v>
      </c>
      <c r="AK37" s="210">
        <f>[1]!HsGetValue("FCC","Scenario#Actual;Years#FY24;Period#Jun;View#FCCS_YTD;Entity#"&amp;$B37&amp;";Data Source#FCCS_Total Data Source;Account#"&amp;AK$3&amp;";Intercompany#FCCS_Intercompany Top;Movement#CA_ENDBAL;Consolidation#FCCS_Entity Total;Custom1#"&amp;$E37&amp;";Custom2#Total Custom2;Custom3#Total Custom3;Custom4#Total Custom4")</f>
        <v>0</v>
      </c>
      <c r="AL37" s="210">
        <f>[1]!HsGetValue("FCC","Scenario#Actual;Years#FY24;Period#Jun;View#FCCS_YTD;Entity#"&amp;$B37&amp;";Data Source#FCCS_Total Data Source;Account#"&amp;AL$3&amp;";Intercompany#FCCS_Intercompany Top;Movement#CA_ENDBAL;Consolidation#FCCS_Entity Total;Custom1#"&amp;$E37&amp;";Custom2#Total Custom2;Custom3#Total Custom3;Custom4#Total Custom4")</f>
        <v>0</v>
      </c>
      <c r="AM37" s="210">
        <f>[1]!HsGetValue("FCC","Scenario#Actual;Years#FY24;Period#Jun;View#FCCS_YTD;Entity#"&amp;$B37&amp;";Data Source#FCCS_Total Data Source;Account#"&amp;AM$3&amp;";Intercompany#FCCS_Intercompany Top;Movement#CA_ENDBAL;Consolidation#FCCS_Entity Total;Custom1#"&amp;$E37&amp;";Custom2#Total Custom2;Custom3#Total Custom3;Custom4#Total Custom4")</f>
        <v>0</v>
      </c>
      <c r="AN37" s="210">
        <f>[1]!HsGetValue("FCC","Scenario#Actual;Years#FY24;Period#Jun;View#FCCS_YTD;Entity#"&amp;$B37&amp;";Data Source#FCCS_Total Data Source;Account#"&amp;AN$3&amp;";Intercompany#FCCS_Intercompany Top;Movement#CA_ENDBAL;Consolidation#FCCS_Entity Total;Custom1#Total custom1;Custom2#Total Custom2;Custom3#Total Custom3;Custom4#Total Custom4")</f>
        <v>0</v>
      </c>
      <c r="AO37" s="210">
        <f>[1]!HsGetValue("FCC","Scenario#Actual;Years#FY24;Period#Jun;View#FCCS_YTD;Entity#"&amp;$B37&amp;";Data Source#FCCS_Total Data Source;Account#"&amp;AO$3&amp;";Intercompany#FCCS_Intercompany Top;Movement#CA_ENDBAL;Consolidation#FCCS_Entity Total;Custom1#Total custom1;Custom2#Total Custom2;Custom3#Total Custom3;Custom4#Total Custom4")</f>
        <v>0</v>
      </c>
      <c r="AP37" s="210">
        <f>[1]!HsGetValue("FCC","Scenario#Actual;Years#FY24;Period#Jun;View#FCCS_YTD;Entity#"&amp;$B37&amp;";Data Source#FCCS_Total Data Source;Account#"&amp;AP$3&amp;";Intercompany#FCCS_Intercompany Top;Movement#CA_ENDBAL;Consolidation#FCCS_Entity Total;Custom1#Total custom1;Custom2#Total Custom2;Custom3#Total Custom3;Custom4#Total Custom4")</f>
        <v>0</v>
      </c>
      <c r="AQ37" s="210">
        <f>[1]!HsGetValue("FCC","Scenario#Actual;Years#FY24;Period#Jun;View#FCCS_YTD;Entity#"&amp;$B37&amp;";Data Source#FCCS_Total Data Source;Account#"&amp;AQ$3&amp;";Intercompany#FCCS_Intercompany Top;Movement#CA_ENDBAL;Consolidation#FCCS_Entity Total;Custom1#Total custom1;Custom2#Total Custom2;Custom3#Total Custom3;Custom4#Total Custom4")</f>
        <v>0</v>
      </c>
      <c r="AR37" s="210">
        <f>[1]!HsGetValue("FCC","Scenario#Actual;Years#FY24;Period#Jun;View#FCCS_YTD;Entity#"&amp;$B37&amp;";Data Source#FCCS_Total Data Source;Account#"&amp;AR$3&amp;";Intercompany#FCCS_Intercompany Top;Movement#CA_ENDBAL;Consolidation#FCCS_Entity Total;Custom1#Total custom1;Custom2#Total Custom2;Custom3#Total Custom3;Custom4#Total Custom4")</f>
        <v>0</v>
      </c>
      <c r="AS37" s="210">
        <f>[1]!HsGetValue("FCC","Scenario#Actual;Years#FY24;Period#Jun;View#FCCS_YTD;Entity#"&amp;$B37&amp;";Data Source#FCCS_Total Data Source;Account#"&amp;AS$3&amp;";Intercompany#FCCS_Intercompany Top;Movement#CA_ENDBAL;Consolidation#FCCS_Entity Total;Custom1#"&amp;$E37&amp;";Custom2#Total Custom2;Custom3#Total Custom3;Custom4#Total Custom4")</f>
        <v>0</v>
      </c>
    </row>
    <row r="38" spans="1:45" x14ac:dyDescent="0.3">
      <c r="A38" s="328" t="s">
        <v>413</v>
      </c>
      <c r="B38" s="328" t="s">
        <v>477</v>
      </c>
      <c r="C38" s="75">
        <v>43100</v>
      </c>
      <c r="D38" s="75" t="s">
        <v>415</v>
      </c>
      <c r="E38" s="75" t="s">
        <v>419</v>
      </c>
      <c r="F38" s="328" t="s">
        <v>478</v>
      </c>
      <c r="G38" s="207" t="s">
        <v>480</v>
      </c>
      <c r="H38" s="598"/>
      <c r="I38" s="327">
        <f t="shared" si="5"/>
        <v>0</v>
      </c>
      <c r="J38" s="209">
        <f t="shared" si="4"/>
        <v>0</v>
      </c>
      <c r="K38" s="327">
        <f t="shared" si="6"/>
        <v>0</v>
      </c>
      <c r="L38" s="210">
        <f>[1]!HsGetValue("FCC","Scenario#Actual;Years#FY24;Period#Jun;View#FCCS_YTD;Entity#"&amp;$B38&amp;";Data Source#FCCS_Total Data Source;Account#"&amp;L$3&amp;";Intercompany#FCCS_Intercompany Top;Movement#CA_ENDBAL;Consolidation#FCCS_Entity Total;Custom1#"&amp;$E38&amp;";Custom2#Total Custom2;Custom3#Total Custom3;Custom4#Total Custom4")</f>
        <v>0</v>
      </c>
      <c r="M38" s="210">
        <f>[1]!HsGetValue("FCC","Scenario#Actual;Years#FY24;Period#Jun;View#FCCS_YTD;Entity#"&amp;$B38&amp;";Data Source#FCCS_Total Data Source;Account#"&amp;M$3&amp;";Intercompany#FCCS_Intercompany Top;Movement#CA_ENDBAL;Consolidation#FCCS_Entity Total;Custom1#"&amp;$E38&amp;";Custom2#Total Custom2;Custom3#Total Custom3;Custom4#Total Custom4")</f>
        <v>0</v>
      </c>
      <c r="N38" s="210">
        <f>[1]!HsGetValue("FCC","Scenario#Actual;Years#FY24;Period#Jun;View#FCCS_YTD;Entity#"&amp;$B38&amp;";Data Source#FCCS_Total Data Source;Account#"&amp;N$3&amp;";Intercompany#FCCS_Intercompany Top;Movement#CA_ENDBAL;Consolidation#FCCS_Entity Total;Custom1#"&amp;$E38&amp;";Custom2#Total Custom2;Custom3#Total Custom3;Custom4#Total Custom4")</f>
        <v>0</v>
      </c>
      <c r="O38" s="210">
        <f>[1]!HsGetValue("FCC","Scenario#Actual;Years#FY24;Period#Jun;View#FCCS_YTD;Entity#"&amp;$B38&amp;";Data Source#FCCS_Total Data Source;Account#"&amp;O$3&amp;";Intercompany#FCCS_Intercompany Top;Movement#CA_ENDBAL;Consolidation#FCCS_Entity Total;Custom1#"&amp;$E38&amp;";Custom2#Total Custom2;Custom3#Total Custom3;Custom4#Total Custom4")</f>
        <v>0</v>
      </c>
      <c r="P38" s="210">
        <f>[1]!HsGetValue("FCC","Scenario#Actual;Years#FY24;Period#Jun;View#FCCS_YTD;Entity#"&amp;$B38&amp;";Data Source#FCCS_Total Data Source;Account#"&amp;P$3&amp;";Intercompany#FCCS_Intercompany Top;Movement#CA_ENDBAL;Consolidation#FCCS_Entity Total;Custom1#"&amp;$E38&amp;";Custom2#Total Custom2;Custom3#Total Custom3;Custom4#Total Custom4")</f>
        <v>0</v>
      </c>
      <c r="Q38" s="210">
        <f>[1]!HsGetValue("FCC","Scenario#Actual;Years#FY24;Period#Jun;View#FCCS_YTD;Entity#"&amp;$B38&amp;";Data Source#FCCS_Total Data Source;Account#"&amp;Q$3&amp;";Intercompany#FCCS_Intercompany Top;Movement#CA_ENDBAL;Consolidation#FCCS_Entity Total;Custom1#"&amp;$E38&amp;";Custom2#Total Custom2;Custom3#Total Custom3;Custom4#Total Custom4")</f>
        <v>0</v>
      </c>
      <c r="R38" s="210">
        <f>[1]!HsGetValue("FCC","Scenario#Actual;Years#FY24;Period#Jun;View#FCCS_YTD;Entity#"&amp;$B38&amp;";Data Source#FCCS_Total Data Source;Account#"&amp;R$3&amp;";Intercompany#FCCS_Intercompany Top;Movement#CA_ENDBAL;Consolidation#FCCS_Entity Total;Custom1#"&amp;$E38&amp;";Custom2#Total Custom2;Custom3#Total Custom3;Custom4#Total Custom4")</f>
        <v>0</v>
      </c>
      <c r="S38" s="210">
        <f>[1]!HsGetValue("FCC","Scenario#Actual;Years#FY24;Period#Jun;View#FCCS_YTD;Entity#"&amp;$B38&amp;";Data Source#FCCS_Total Data Source;Account#"&amp;S$3&amp;";Intercompany#FCCS_Intercompany Top;Movement#CA_ENDBAL;Consolidation#FCCS_Entity Total;Custom1#"&amp;$E38&amp;";Custom2#Total Custom2;Custom3#Total Custom3;Custom4#Total Custom4")</f>
        <v>0</v>
      </c>
      <c r="T38" s="210">
        <f>[1]!HsGetValue("FCC","Scenario#Actual;Years#FY24;Period#Jun;View#FCCS_YTD;Entity#"&amp;$B38&amp;";Data Source#FCCS_Total Data Source;Account#"&amp;T$3&amp;";Intercompany#FCCS_Intercompany Top;Movement#CA_ENDBAL;Consolidation#FCCS_Entity Total;Custom1#"&amp;$E38&amp;";Custom2#Total Custom2;Custom3#Total Custom3;Custom4#Total Custom4")</f>
        <v>0</v>
      </c>
      <c r="U38" s="210">
        <f>[1]!HsGetValue("FCC","Scenario#Actual;Years#FY24;Period#Jun;View#FCCS_YTD;Entity#"&amp;$B38&amp;";Data Source#FCCS_Total Data Source;Account#"&amp;U$3&amp;";Intercompany#FCCS_Intercompany Top;Movement#CA_ENDBAL;Consolidation#FCCS_Entity Total;Custom1#"&amp;$E38&amp;";Custom2#Total Custom2;Custom3#Total Custom3;Custom4#Total Custom4")</f>
        <v>0</v>
      </c>
      <c r="V38" s="210">
        <f>[1]!HsGetValue("FCC","Scenario#Actual;Years#FY24;Period#Jun;View#FCCS_YTD;Entity#"&amp;$B38&amp;";Data Source#FCCS_Total Data Source;Account#"&amp;V$3&amp;";Intercompany#FCCS_Intercompany Top;Movement#CA_ENDBAL;Consolidation#FCCS_Entity Total;Custom1#"&amp;$E38&amp;";Custom2#Total Custom2;Custom3#Total Custom3;Custom4#Total Custom4")</f>
        <v>0</v>
      </c>
      <c r="W38" s="210">
        <f>[1]!HsGetValue("FCC","Scenario#Actual;Years#FY24;Period#Jun;View#FCCS_YTD;Entity#"&amp;$B38&amp;";Data Source#FCCS_Total Data Source;Account#"&amp;W$3&amp;";Intercompany#FCCS_Intercompany Top;Movement#CA_ENDBAL;Consolidation#FCCS_Entity Total;Custom1#"&amp;$E38&amp;";Custom2#Total Custom2;Custom3#Total Custom3;Custom4#Total Custom4")</f>
        <v>0</v>
      </c>
      <c r="X38" s="210">
        <f>[1]!HsGetValue("FCC","Scenario#Actual;Years#FY24;Period#Jun;View#FCCS_YTD;Entity#"&amp;$B38&amp;";Data Source#FCCS_Total Data Source;Account#"&amp;X$3&amp;";Intercompany#FCCS_Intercompany Top;Movement#CA_ENDBAL;Consolidation#FCCS_Entity Total;Custom1#"&amp;$E38&amp;";Custom2#Total Custom2;Custom3#Total Custom3;Custom4#Total Custom4")</f>
        <v>0</v>
      </c>
      <c r="Y38" s="210">
        <f>[1]!HsGetValue("FCC","Scenario#Actual;Years#FY24;Period#Jun;View#FCCS_YTD;Entity#"&amp;$B38&amp;";Data Source#FCCS_Total Data Source;Account#"&amp;Y$3&amp;";Intercompany#FCCS_Intercompany Top;Movement#CA_ENDBAL;Consolidation#FCCS_Entity Total;Custom1#Total custom1;Custom2#Total Custom2;Custom3#Total Custom3;Custom4#Total Custom4")</f>
        <v>0</v>
      </c>
      <c r="Z38" s="210">
        <f>[1]!HsGetValue("FCC","Scenario#Actual;Years#FY24;Period#Jun;View#FCCS_YTD;Entity#"&amp;$B38&amp;";Data Source#FCCS_Total Data Source;Account#"&amp;Z$3&amp;";Intercompany#FCCS_Intercompany Top;Movement#CA_ENDBAL;Consolidation#FCCS_Entity Total;Custom1#Total custom1;Custom2#Total Custom2;Custom3#Total Custom3;Custom4#Total Custom4")</f>
        <v>0</v>
      </c>
      <c r="AA38" s="210">
        <f>[1]!HsGetValue("FCC","Scenario#Actual;Years#FY24;Period#Jun;View#FCCS_YTD;Entity#"&amp;$B38&amp;";Data Source#FCCS_Total Data Source;Account#"&amp;AA$3&amp;";Intercompany#FCCS_Intercompany Top;Movement#CA_ENDBAL;Consolidation#FCCS_Entity Total;Custom1#Total custom1;Custom2#Total Custom2;Custom3#Total Custom3;Custom4#Total Custom4")</f>
        <v>0</v>
      </c>
      <c r="AB38" s="210">
        <f>[1]!HsGetValue("FCC","Scenario#Actual;Years#FY24;Period#Jun;View#FCCS_YTD;Entity#"&amp;$B38&amp;";Data Source#FCCS_Total Data Source;Account#"&amp;AB$3&amp;";Intercompany#FCCS_Intercompany Top;Movement#CA_ENDBAL;Consolidation#FCCS_Entity Total;Custom1#Total custom1;Custom2#Total Custom2;Custom3#Total Custom3;Custom4#Total Custom4")</f>
        <v>0</v>
      </c>
      <c r="AC38" s="210">
        <f>[1]!HsGetValue("FCC","Scenario#Actual;Years#FY24;Period#Jun;View#FCCS_YTD;Entity#"&amp;$B38&amp;";Data Source#FCCS_Total Data Source;Account#"&amp;AC$3&amp;";Intercompany#FCCS_Intercompany Top;Movement#CA_ENDBAL;Consolidation#FCCS_Entity Total;Custom1#Total custom1;Custom2#Total Custom2;Custom3#Total Custom3;Custom4#Total Custom4")</f>
        <v>0</v>
      </c>
      <c r="AD38" s="210">
        <f>[1]!HsGetValue("FCC","Scenario#Actual;Years#FY24;Period#Jun;View#FCCS_YTD;Entity#"&amp;$B38&amp;";Data Source#FCCS_Total Data Source;Account#"&amp;AD$3&amp;";Intercompany#FCCS_Intercompany Top;Movement#CA_ENDBAL;Consolidation#FCCS_Entity Total;Custom1#Total custom1;Custom2#Total Custom2;Custom3#Total Custom3;Custom4#Total Custom4")</f>
        <v>0</v>
      </c>
      <c r="AE38" s="210">
        <f>[1]!HsGetValue("FCC","Scenario#Actual;Years#FY24;Period#Jun;View#FCCS_YTD;Entity#"&amp;$B38&amp;";Data Source#FCCS_Total Data Source;Account#"&amp;AE$3&amp;";Intercompany#FCCS_Intercompany Top;Movement#CA_ENDBAL;Consolidation#FCCS_Entity Total;Custom1#"&amp;$E38&amp;";Custom2#Total Custom2;Custom3#Total Custom3;Custom4#Total Custom4")</f>
        <v>0</v>
      </c>
      <c r="AF38" s="210">
        <f>[1]!HsGetValue("FCC","Scenario#Actual;Years#FY24;Period#Jun;View#FCCS_YTD;Entity#"&amp;$B38&amp;";Data Source#FCCS_Total Data Source;Account#"&amp;AF$3&amp;";Intercompany#FCCS_Intercompany Top;Movement#CA_ENDBAL;Consolidation#FCCS_Entity Total;Custom1#"&amp;$E38&amp;";Custom2#Total Custom2;Custom3#Total Custom3;Custom4#Total Custom4")</f>
        <v>0</v>
      </c>
      <c r="AG38" s="210">
        <f>[1]!HsGetValue("FCC","Scenario#Actual;Years#FY24;Period#Jun;View#FCCS_YTD;Entity#"&amp;$B38&amp;";Data Source#FCCS_Total Data Source;Account#"&amp;AG$3&amp;";Intercompany#FCCS_Intercompany Top;Movement#CA_ENDBAL;Consolidation#FCCS_Entity Total;Custom1#"&amp;$E38&amp;";Custom2#Total Custom2;Custom3#Total Custom3;Custom4#Total Custom4")</f>
        <v>0</v>
      </c>
      <c r="AH38" s="210">
        <f>[1]!HsGetValue("FCC","Scenario#Actual;Years#FY24;Period#Jun;View#FCCS_YTD;Entity#"&amp;$B38&amp;";Data Source#FCCS_Total Data Source;Account#"&amp;AH$3&amp;";Intercompany#FCCS_Intercompany Top;Movement#CA_ENDBAL;Consolidation#FCCS_Entity Total;Custom1#"&amp;$E38&amp;";Custom2#Total Custom2;Custom3#Total Custom3;Custom4#Total Custom4")</f>
        <v>0</v>
      </c>
      <c r="AI38" s="210">
        <f>[1]!HsGetValue("FCC","Scenario#Actual;Years#FY24;Period#Jun;View#FCCS_YTD;Entity#"&amp;$B38&amp;";Data Source#FCCS_Total Data Source;Account#"&amp;AI$3&amp;";Intercompany#FCCS_Intercompany Top;Movement#CA_ENDBAL;Consolidation#FCCS_Entity Total;Custom1#"&amp;$E38&amp;";Custom2#Total Custom2;Custom3#Total Custom3;Custom4#Total Custom4")</f>
        <v>0</v>
      </c>
      <c r="AJ38" s="210">
        <f>[1]!HsGetValue("FCC","Scenario#Actual;Years#FY24;Period#Jun;View#FCCS_YTD;Entity#"&amp;$B38&amp;";Data Source#FCCS_Total Data Source;Account#"&amp;AJ$3&amp;";Intercompany#FCCS_Intercompany Top;Movement#CA_ENDBAL;Consolidation#FCCS_Entity Total;Custom1#"&amp;$E38&amp;";Custom2#Total Custom2;Custom3#Total Custom3;Custom4#Total Custom4")</f>
        <v>0</v>
      </c>
      <c r="AK38" s="210">
        <f>[1]!HsGetValue("FCC","Scenario#Actual;Years#FY24;Period#Jun;View#FCCS_YTD;Entity#"&amp;$B38&amp;";Data Source#FCCS_Total Data Source;Account#"&amp;AK$3&amp;";Intercompany#FCCS_Intercompany Top;Movement#CA_ENDBAL;Consolidation#FCCS_Entity Total;Custom1#"&amp;$E38&amp;";Custom2#Total Custom2;Custom3#Total Custom3;Custom4#Total Custom4")</f>
        <v>0</v>
      </c>
      <c r="AL38" s="210">
        <f>[1]!HsGetValue("FCC","Scenario#Actual;Years#FY24;Period#Jun;View#FCCS_YTD;Entity#"&amp;$B38&amp;";Data Source#FCCS_Total Data Source;Account#"&amp;AL$3&amp;";Intercompany#FCCS_Intercompany Top;Movement#CA_ENDBAL;Consolidation#FCCS_Entity Total;Custom1#"&amp;$E38&amp;";Custom2#Total Custom2;Custom3#Total Custom3;Custom4#Total Custom4")</f>
        <v>0</v>
      </c>
      <c r="AM38" s="210">
        <f>[1]!HsGetValue("FCC","Scenario#Actual;Years#FY24;Period#Jun;View#FCCS_YTD;Entity#"&amp;$B38&amp;";Data Source#FCCS_Total Data Source;Account#"&amp;AM$3&amp;";Intercompany#FCCS_Intercompany Top;Movement#CA_ENDBAL;Consolidation#FCCS_Entity Total;Custom1#"&amp;$E38&amp;";Custom2#Total Custom2;Custom3#Total Custom3;Custom4#Total Custom4")</f>
        <v>0</v>
      </c>
      <c r="AN38" s="210">
        <f>[1]!HsGetValue("FCC","Scenario#Actual;Years#FY24;Period#Jun;View#FCCS_YTD;Entity#"&amp;$B38&amp;";Data Source#FCCS_Total Data Source;Account#"&amp;AN$3&amp;";Intercompany#FCCS_Intercompany Top;Movement#CA_ENDBAL;Consolidation#FCCS_Entity Total;Custom1#Total custom1;Custom2#Total Custom2;Custom3#Total Custom3;Custom4#Total Custom4")</f>
        <v>0</v>
      </c>
      <c r="AO38" s="210">
        <f>[1]!HsGetValue("FCC","Scenario#Actual;Years#FY24;Period#Jun;View#FCCS_YTD;Entity#"&amp;$B38&amp;";Data Source#FCCS_Total Data Source;Account#"&amp;AO$3&amp;";Intercompany#FCCS_Intercompany Top;Movement#CA_ENDBAL;Consolidation#FCCS_Entity Total;Custom1#Total custom1;Custom2#Total Custom2;Custom3#Total Custom3;Custom4#Total Custom4")</f>
        <v>0</v>
      </c>
      <c r="AP38" s="210">
        <f>[1]!HsGetValue("FCC","Scenario#Actual;Years#FY24;Period#Jun;View#FCCS_YTD;Entity#"&amp;$B38&amp;";Data Source#FCCS_Total Data Source;Account#"&amp;AP$3&amp;";Intercompany#FCCS_Intercompany Top;Movement#CA_ENDBAL;Consolidation#FCCS_Entity Total;Custom1#Total custom1;Custom2#Total Custom2;Custom3#Total Custom3;Custom4#Total Custom4")</f>
        <v>0</v>
      </c>
      <c r="AQ38" s="210">
        <f>[1]!HsGetValue("FCC","Scenario#Actual;Years#FY24;Period#Jun;View#FCCS_YTD;Entity#"&amp;$B38&amp;";Data Source#FCCS_Total Data Source;Account#"&amp;AQ$3&amp;";Intercompany#FCCS_Intercompany Top;Movement#CA_ENDBAL;Consolidation#FCCS_Entity Total;Custom1#Total custom1;Custom2#Total Custom2;Custom3#Total Custom3;Custom4#Total Custom4")</f>
        <v>0</v>
      </c>
      <c r="AR38" s="210">
        <f>[1]!HsGetValue("FCC","Scenario#Actual;Years#FY24;Period#Jun;View#FCCS_YTD;Entity#"&amp;$B38&amp;";Data Source#FCCS_Total Data Source;Account#"&amp;AR$3&amp;";Intercompany#FCCS_Intercompany Top;Movement#CA_ENDBAL;Consolidation#FCCS_Entity Total;Custom1#Total custom1;Custom2#Total Custom2;Custom3#Total Custom3;Custom4#Total Custom4")</f>
        <v>0</v>
      </c>
      <c r="AS38" s="210">
        <f>[1]!HsGetValue("FCC","Scenario#Actual;Years#FY24;Period#Jun;View#FCCS_YTD;Entity#"&amp;$B38&amp;";Data Source#FCCS_Total Data Source;Account#"&amp;AS$3&amp;";Intercompany#FCCS_Intercompany Top;Movement#CA_ENDBAL;Consolidation#FCCS_Entity Total;Custom1#"&amp;$E38&amp;";Custom2#Total Custom2;Custom3#Total Custom3;Custom4#Total Custom4")</f>
        <v>0</v>
      </c>
    </row>
    <row r="39" spans="1:45" x14ac:dyDescent="0.3">
      <c r="A39" s="207" t="s">
        <v>413</v>
      </c>
      <c r="B39" s="207" t="s">
        <v>481</v>
      </c>
      <c r="C39" s="208">
        <v>43200</v>
      </c>
      <c r="D39" s="208" t="s">
        <v>415</v>
      </c>
      <c r="E39" s="208" t="s">
        <v>416</v>
      </c>
      <c r="F39" s="207" t="s">
        <v>482</v>
      </c>
      <c r="G39" s="207" t="s">
        <v>483</v>
      </c>
      <c r="H39" s="603"/>
      <c r="I39" s="209">
        <f t="shared" si="5"/>
        <v>0</v>
      </c>
      <c r="J39" s="209">
        <f t="shared" si="4"/>
        <v>0</v>
      </c>
      <c r="K39" s="209">
        <f t="shared" si="6"/>
        <v>0</v>
      </c>
      <c r="L39" s="210">
        <f>[1]!HsGetValue("FCC","Scenario#Actual;Years#FY24;Period#Jun;View#FCCS_YTD;Entity#"&amp;$B39&amp;";Data Source#FCCS_Total Data Source;Account#"&amp;L$3&amp;";Intercompany#FCCS_Intercompany Top;Movement#CA_ENDBAL;Consolidation#FCCS_Entity Total;Custom1#"&amp;$E39&amp;";Custom2#Total Custom2;Custom3#Total Custom3;Custom4#Total Custom4")</f>
        <v>0</v>
      </c>
      <c r="M39" s="210">
        <f>[1]!HsGetValue("FCC","Scenario#Actual;Years#FY24;Period#Jun;View#FCCS_YTD;Entity#"&amp;$B39&amp;";Data Source#FCCS_Total Data Source;Account#"&amp;M$3&amp;";Intercompany#FCCS_Intercompany Top;Movement#CA_ENDBAL;Consolidation#FCCS_Entity Total;Custom1#"&amp;$E39&amp;";Custom2#Total Custom2;Custom3#Total Custom3;Custom4#Total Custom4")</f>
        <v>0</v>
      </c>
      <c r="N39" s="210">
        <f>[1]!HsGetValue("FCC","Scenario#Actual;Years#FY24;Period#Jun;View#FCCS_YTD;Entity#"&amp;$B39&amp;";Data Source#FCCS_Total Data Source;Account#"&amp;N$3&amp;";Intercompany#FCCS_Intercompany Top;Movement#CA_ENDBAL;Consolidation#FCCS_Entity Total;Custom1#"&amp;$E39&amp;";Custom2#Total Custom2;Custom3#Total Custom3;Custom4#Total Custom4")</f>
        <v>0</v>
      </c>
      <c r="O39" s="210">
        <f>[1]!HsGetValue("FCC","Scenario#Actual;Years#FY24;Period#Jun;View#FCCS_YTD;Entity#"&amp;$B39&amp;";Data Source#FCCS_Total Data Source;Account#"&amp;O$3&amp;";Intercompany#FCCS_Intercompany Top;Movement#CA_ENDBAL;Consolidation#FCCS_Entity Total;Custom1#"&amp;$E39&amp;";Custom2#Total Custom2;Custom3#Total Custom3;Custom4#Total Custom4")</f>
        <v>0</v>
      </c>
      <c r="P39" s="210">
        <f>[1]!HsGetValue("FCC","Scenario#Actual;Years#FY24;Period#Jun;View#FCCS_YTD;Entity#"&amp;$B39&amp;";Data Source#FCCS_Total Data Source;Account#"&amp;P$3&amp;";Intercompany#FCCS_Intercompany Top;Movement#CA_ENDBAL;Consolidation#FCCS_Entity Total;Custom1#"&amp;$E39&amp;";Custom2#Total Custom2;Custom3#Total Custom3;Custom4#Total Custom4")</f>
        <v>0</v>
      </c>
      <c r="Q39" s="210">
        <f>[1]!HsGetValue("FCC","Scenario#Actual;Years#FY24;Period#Jun;View#FCCS_YTD;Entity#"&amp;$B39&amp;";Data Source#FCCS_Total Data Source;Account#"&amp;Q$3&amp;";Intercompany#FCCS_Intercompany Top;Movement#CA_ENDBAL;Consolidation#FCCS_Entity Total;Custom1#"&amp;$E39&amp;";Custom2#Total Custom2;Custom3#Total Custom3;Custom4#Total Custom4")</f>
        <v>0</v>
      </c>
      <c r="R39" s="210">
        <f>[1]!HsGetValue("FCC","Scenario#Actual;Years#FY24;Period#Jun;View#FCCS_YTD;Entity#"&amp;$B39&amp;";Data Source#FCCS_Total Data Source;Account#"&amp;R$3&amp;";Intercompany#FCCS_Intercompany Top;Movement#CA_ENDBAL;Consolidation#FCCS_Entity Total;Custom1#"&amp;$E39&amp;";Custom2#Total Custom2;Custom3#Total Custom3;Custom4#Total Custom4")</f>
        <v>0</v>
      </c>
      <c r="S39" s="210">
        <f>[1]!HsGetValue("FCC","Scenario#Actual;Years#FY24;Period#Jun;View#FCCS_YTD;Entity#"&amp;$B39&amp;";Data Source#FCCS_Total Data Source;Account#"&amp;S$3&amp;";Intercompany#FCCS_Intercompany Top;Movement#CA_ENDBAL;Consolidation#FCCS_Entity Total;Custom1#"&amp;$E39&amp;";Custom2#Total Custom2;Custom3#Total Custom3;Custom4#Total Custom4")</f>
        <v>0</v>
      </c>
      <c r="T39" s="210">
        <f>[1]!HsGetValue("FCC","Scenario#Actual;Years#FY24;Period#Jun;View#FCCS_YTD;Entity#"&amp;$B39&amp;";Data Source#FCCS_Total Data Source;Account#"&amp;T$3&amp;";Intercompany#FCCS_Intercompany Top;Movement#CA_ENDBAL;Consolidation#FCCS_Entity Total;Custom1#"&amp;$E39&amp;";Custom2#Total Custom2;Custom3#Total Custom3;Custom4#Total Custom4")</f>
        <v>0</v>
      </c>
      <c r="U39" s="210">
        <f>[1]!HsGetValue("FCC","Scenario#Actual;Years#FY24;Period#Jun;View#FCCS_YTD;Entity#"&amp;$B39&amp;";Data Source#FCCS_Total Data Source;Account#"&amp;U$3&amp;";Intercompany#FCCS_Intercompany Top;Movement#CA_ENDBAL;Consolidation#FCCS_Entity Total;Custom1#"&amp;$E39&amp;";Custom2#Total Custom2;Custom3#Total Custom3;Custom4#Total Custom4")</f>
        <v>0</v>
      </c>
      <c r="V39" s="210">
        <f>[1]!HsGetValue("FCC","Scenario#Actual;Years#FY24;Period#Jun;View#FCCS_YTD;Entity#"&amp;$B39&amp;";Data Source#FCCS_Total Data Source;Account#"&amp;V$3&amp;";Intercompany#FCCS_Intercompany Top;Movement#CA_ENDBAL;Consolidation#FCCS_Entity Total;Custom1#"&amp;$E39&amp;";Custom2#Total Custom2;Custom3#Total Custom3;Custom4#Total Custom4")</f>
        <v>0</v>
      </c>
      <c r="W39" s="210">
        <f>[1]!HsGetValue("FCC","Scenario#Actual;Years#FY24;Period#Jun;View#FCCS_YTD;Entity#"&amp;$B39&amp;";Data Source#FCCS_Total Data Source;Account#"&amp;W$3&amp;";Intercompany#FCCS_Intercompany Top;Movement#CA_ENDBAL;Consolidation#FCCS_Entity Total;Custom1#"&amp;$E39&amp;";Custom2#Total Custom2;Custom3#Total Custom3;Custom4#Total Custom4")</f>
        <v>0</v>
      </c>
      <c r="X39" s="210">
        <f>[1]!HsGetValue("FCC","Scenario#Actual;Years#FY24;Period#Jun;View#FCCS_YTD;Entity#"&amp;$B39&amp;";Data Source#FCCS_Total Data Source;Account#"&amp;X$3&amp;";Intercompany#FCCS_Intercompany Top;Movement#CA_ENDBAL;Consolidation#FCCS_Entity Total;Custom1#"&amp;$E39&amp;";Custom2#Total Custom2;Custom3#Total Custom3;Custom4#Total Custom4")</f>
        <v>0</v>
      </c>
      <c r="Y39" s="210">
        <f>[1]!HsGetValue("FCC","Scenario#Actual;Years#FY24;Period#Jun;View#FCCS_YTD;Entity#"&amp;$B39&amp;";Data Source#FCCS_Total Data Source;Account#"&amp;Y$3&amp;";Intercompany#FCCS_Intercompany Top;Movement#CA_ENDBAL;Consolidation#FCCS_Entity Total;Custom1#Total custom1;Custom2#Total Custom2;Custom3#Total Custom3;Custom4#Total Custom4")</f>
        <v>0</v>
      </c>
      <c r="Z39" s="210">
        <f>[1]!HsGetValue("FCC","Scenario#Actual;Years#FY24;Period#Jun;View#FCCS_YTD;Entity#"&amp;$B39&amp;";Data Source#FCCS_Total Data Source;Account#"&amp;Z$3&amp;";Intercompany#FCCS_Intercompany Top;Movement#CA_ENDBAL;Consolidation#FCCS_Entity Total;Custom1#Total custom1;Custom2#Total Custom2;Custom3#Total Custom3;Custom4#Total Custom4")</f>
        <v>0</v>
      </c>
      <c r="AA39" s="210">
        <f>[1]!HsGetValue("FCC","Scenario#Actual;Years#FY24;Period#Jun;View#FCCS_YTD;Entity#"&amp;$B39&amp;";Data Source#FCCS_Total Data Source;Account#"&amp;AA$3&amp;";Intercompany#FCCS_Intercompany Top;Movement#CA_ENDBAL;Consolidation#FCCS_Entity Total;Custom1#Total custom1;Custom2#Total Custom2;Custom3#Total Custom3;Custom4#Total Custom4")</f>
        <v>0</v>
      </c>
      <c r="AB39" s="210">
        <f>[1]!HsGetValue("FCC","Scenario#Actual;Years#FY24;Period#Jun;View#FCCS_YTD;Entity#"&amp;$B39&amp;";Data Source#FCCS_Total Data Source;Account#"&amp;AB$3&amp;";Intercompany#FCCS_Intercompany Top;Movement#CA_ENDBAL;Consolidation#FCCS_Entity Total;Custom1#Total custom1;Custom2#Total Custom2;Custom3#Total Custom3;Custom4#Total Custom4")</f>
        <v>0</v>
      </c>
      <c r="AC39" s="210">
        <f>[1]!HsGetValue("FCC","Scenario#Actual;Years#FY24;Period#Jun;View#FCCS_YTD;Entity#"&amp;$B39&amp;";Data Source#FCCS_Total Data Source;Account#"&amp;AC$3&amp;";Intercompany#FCCS_Intercompany Top;Movement#CA_ENDBAL;Consolidation#FCCS_Entity Total;Custom1#Total custom1;Custom2#Total Custom2;Custom3#Total Custom3;Custom4#Total Custom4")</f>
        <v>0</v>
      </c>
      <c r="AD39" s="210">
        <f>[1]!HsGetValue("FCC","Scenario#Actual;Years#FY24;Period#Jun;View#FCCS_YTD;Entity#"&amp;$B39&amp;";Data Source#FCCS_Total Data Source;Account#"&amp;AD$3&amp;";Intercompany#FCCS_Intercompany Top;Movement#CA_ENDBAL;Consolidation#FCCS_Entity Total;Custom1#Total custom1;Custom2#Total Custom2;Custom3#Total Custom3;Custom4#Total Custom4")</f>
        <v>0</v>
      </c>
      <c r="AE39" s="210">
        <f>[1]!HsGetValue("FCC","Scenario#Actual;Years#FY24;Period#Jun;View#FCCS_YTD;Entity#"&amp;$B39&amp;";Data Source#FCCS_Total Data Source;Account#"&amp;AE$3&amp;";Intercompany#FCCS_Intercompany Top;Movement#CA_ENDBAL;Consolidation#FCCS_Entity Total;Custom1#"&amp;$E39&amp;";Custom2#Total Custom2;Custom3#Total Custom3;Custom4#Total Custom4")</f>
        <v>0</v>
      </c>
      <c r="AF39" s="210">
        <f>[1]!HsGetValue("FCC","Scenario#Actual;Years#FY24;Period#Jun;View#FCCS_YTD;Entity#"&amp;$B39&amp;";Data Source#FCCS_Total Data Source;Account#"&amp;AF$3&amp;";Intercompany#FCCS_Intercompany Top;Movement#CA_ENDBAL;Consolidation#FCCS_Entity Total;Custom1#"&amp;$E39&amp;";Custom2#Total Custom2;Custom3#Total Custom3;Custom4#Total Custom4")</f>
        <v>0</v>
      </c>
      <c r="AG39" s="210">
        <f>[1]!HsGetValue("FCC","Scenario#Actual;Years#FY24;Period#Jun;View#FCCS_YTD;Entity#"&amp;$B39&amp;";Data Source#FCCS_Total Data Source;Account#"&amp;AG$3&amp;";Intercompany#FCCS_Intercompany Top;Movement#CA_ENDBAL;Consolidation#FCCS_Entity Total;Custom1#"&amp;$E39&amp;";Custom2#Total Custom2;Custom3#Total Custom3;Custom4#Total Custom4")</f>
        <v>0</v>
      </c>
      <c r="AH39" s="210">
        <f>[1]!HsGetValue("FCC","Scenario#Actual;Years#FY24;Period#Jun;View#FCCS_YTD;Entity#"&amp;$B39&amp;";Data Source#FCCS_Total Data Source;Account#"&amp;AH$3&amp;";Intercompany#FCCS_Intercompany Top;Movement#CA_ENDBAL;Consolidation#FCCS_Entity Total;Custom1#"&amp;$E39&amp;";Custom2#Total Custom2;Custom3#Total Custom3;Custom4#Total Custom4")</f>
        <v>0</v>
      </c>
      <c r="AI39" s="210">
        <f>[1]!HsGetValue("FCC","Scenario#Actual;Years#FY24;Period#Jun;View#FCCS_YTD;Entity#"&amp;$B39&amp;";Data Source#FCCS_Total Data Source;Account#"&amp;AI$3&amp;";Intercompany#FCCS_Intercompany Top;Movement#CA_ENDBAL;Consolidation#FCCS_Entity Total;Custom1#"&amp;$E39&amp;";Custom2#Total Custom2;Custom3#Total Custom3;Custom4#Total Custom4")</f>
        <v>0</v>
      </c>
      <c r="AJ39" s="210">
        <f>[1]!HsGetValue("FCC","Scenario#Actual;Years#FY24;Period#Jun;View#FCCS_YTD;Entity#"&amp;$B39&amp;";Data Source#FCCS_Total Data Source;Account#"&amp;AJ$3&amp;";Intercompany#FCCS_Intercompany Top;Movement#CA_ENDBAL;Consolidation#FCCS_Entity Total;Custom1#"&amp;$E39&amp;";Custom2#Total Custom2;Custom3#Total Custom3;Custom4#Total Custom4")</f>
        <v>0</v>
      </c>
      <c r="AK39" s="210">
        <f>[1]!HsGetValue("FCC","Scenario#Actual;Years#FY24;Period#Jun;View#FCCS_YTD;Entity#"&amp;$B39&amp;";Data Source#FCCS_Total Data Source;Account#"&amp;AK$3&amp;";Intercompany#FCCS_Intercompany Top;Movement#CA_ENDBAL;Consolidation#FCCS_Entity Total;Custom1#"&amp;$E39&amp;";Custom2#Total Custom2;Custom3#Total Custom3;Custom4#Total Custom4")</f>
        <v>0</v>
      </c>
      <c r="AL39" s="210">
        <f>[1]!HsGetValue("FCC","Scenario#Actual;Years#FY24;Period#Jun;View#FCCS_YTD;Entity#"&amp;$B39&amp;";Data Source#FCCS_Total Data Source;Account#"&amp;AL$3&amp;";Intercompany#FCCS_Intercompany Top;Movement#CA_ENDBAL;Consolidation#FCCS_Entity Total;Custom1#"&amp;$E39&amp;";Custom2#Total Custom2;Custom3#Total Custom3;Custom4#Total Custom4")</f>
        <v>0</v>
      </c>
      <c r="AM39" s="210">
        <f>[1]!HsGetValue("FCC","Scenario#Actual;Years#FY24;Period#Jun;View#FCCS_YTD;Entity#"&amp;$B39&amp;";Data Source#FCCS_Total Data Source;Account#"&amp;AM$3&amp;";Intercompany#FCCS_Intercompany Top;Movement#CA_ENDBAL;Consolidation#FCCS_Entity Total;Custom1#"&amp;$E39&amp;";Custom2#Total Custom2;Custom3#Total Custom3;Custom4#Total Custom4")</f>
        <v>0</v>
      </c>
      <c r="AN39" s="210">
        <f>[1]!HsGetValue("FCC","Scenario#Actual;Years#FY24;Period#Jun;View#FCCS_YTD;Entity#"&amp;$B39&amp;";Data Source#FCCS_Total Data Source;Account#"&amp;AN$3&amp;";Intercompany#FCCS_Intercompany Top;Movement#CA_ENDBAL;Consolidation#FCCS_Entity Total;Custom1#Total custom1;Custom2#Total Custom2;Custom3#Total Custom3;Custom4#Total Custom4")</f>
        <v>0</v>
      </c>
      <c r="AO39" s="210">
        <f>[1]!HsGetValue("FCC","Scenario#Actual;Years#FY24;Period#Jun;View#FCCS_YTD;Entity#"&amp;$B39&amp;";Data Source#FCCS_Total Data Source;Account#"&amp;AO$3&amp;";Intercompany#FCCS_Intercompany Top;Movement#CA_ENDBAL;Consolidation#FCCS_Entity Total;Custom1#Total custom1;Custom2#Total Custom2;Custom3#Total Custom3;Custom4#Total Custom4")</f>
        <v>0</v>
      </c>
      <c r="AP39" s="210">
        <f>[1]!HsGetValue("FCC","Scenario#Actual;Years#FY24;Period#Jun;View#FCCS_YTD;Entity#"&amp;$B39&amp;";Data Source#FCCS_Total Data Source;Account#"&amp;AP$3&amp;";Intercompany#FCCS_Intercompany Top;Movement#CA_ENDBAL;Consolidation#FCCS_Entity Total;Custom1#Total custom1;Custom2#Total Custom2;Custom3#Total Custom3;Custom4#Total Custom4")</f>
        <v>0</v>
      </c>
      <c r="AQ39" s="210">
        <f>[1]!HsGetValue("FCC","Scenario#Actual;Years#FY24;Period#Jun;View#FCCS_YTD;Entity#"&amp;$B39&amp;";Data Source#FCCS_Total Data Source;Account#"&amp;AQ$3&amp;";Intercompany#FCCS_Intercompany Top;Movement#CA_ENDBAL;Consolidation#FCCS_Entity Total;Custom1#Total custom1;Custom2#Total Custom2;Custom3#Total Custom3;Custom4#Total Custom4")</f>
        <v>0</v>
      </c>
      <c r="AR39" s="210">
        <f>[1]!HsGetValue("FCC","Scenario#Actual;Years#FY24;Period#Jun;View#FCCS_YTD;Entity#"&amp;$B39&amp;";Data Source#FCCS_Total Data Source;Account#"&amp;AR$3&amp;";Intercompany#FCCS_Intercompany Top;Movement#CA_ENDBAL;Consolidation#FCCS_Entity Total;Custom1#Total custom1;Custom2#Total Custom2;Custom3#Total Custom3;Custom4#Total Custom4")</f>
        <v>0</v>
      </c>
      <c r="AS39" s="210">
        <f>[1]!HsGetValue("FCC","Scenario#Actual;Years#FY24;Period#Jun;View#FCCS_YTD;Entity#"&amp;$B39&amp;";Data Source#FCCS_Total Data Source;Account#"&amp;AS$3&amp;";Intercompany#FCCS_Intercompany Top;Movement#CA_ENDBAL;Consolidation#FCCS_Entity Total;Custom1#"&amp;$E39&amp;";Custom2#Total Custom2;Custom3#Total Custom3;Custom4#Total Custom4")</f>
        <v>0</v>
      </c>
    </row>
    <row r="40" spans="1:45" x14ac:dyDescent="0.3">
      <c r="A40" s="328" t="s">
        <v>413</v>
      </c>
      <c r="B40" s="328" t="s">
        <v>481</v>
      </c>
      <c r="C40" s="75">
        <v>43200</v>
      </c>
      <c r="D40" s="75" t="s">
        <v>415</v>
      </c>
      <c r="E40" s="75" t="s">
        <v>419</v>
      </c>
      <c r="F40" s="328" t="s">
        <v>482</v>
      </c>
      <c r="G40" s="207" t="s">
        <v>484</v>
      </c>
      <c r="H40" s="598"/>
      <c r="I40" s="327">
        <f t="shared" si="5"/>
        <v>629069.10000000068</v>
      </c>
      <c r="J40" s="209">
        <f t="shared" si="4"/>
        <v>125994.4</v>
      </c>
      <c r="K40" s="327">
        <f t="shared" si="6"/>
        <v>503074.70000000065</v>
      </c>
      <c r="L40" s="210">
        <f>[1]!HsGetValue("FCC","Scenario#Actual;Years#FY24;Period#Jun;View#FCCS_YTD;Entity#"&amp;$B40&amp;";Data Source#FCCS_Total Data Source;Account#"&amp;L$3&amp;";Intercompany#FCCS_Intercompany Top;Movement#CA_ENDBAL;Consolidation#FCCS_Entity Total;Custom1#"&amp;$E40&amp;";Custom2#Total Custom2;Custom3#Total Custom3;Custom4#Total Custom4")</f>
        <v>0</v>
      </c>
      <c r="M40" s="210">
        <f>[1]!HsGetValue("FCC","Scenario#Actual;Years#FY24;Period#Jun;View#FCCS_YTD;Entity#"&amp;$B40&amp;";Data Source#FCCS_Total Data Source;Account#"&amp;M$3&amp;";Intercompany#FCCS_Intercompany Top;Movement#CA_ENDBAL;Consolidation#FCCS_Entity Total;Custom1#"&amp;$E40&amp;";Custom2#Total Custom2;Custom3#Total Custom3;Custom4#Total Custom4")</f>
        <v>0</v>
      </c>
      <c r="N40" s="210">
        <f>[1]!HsGetValue("FCC","Scenario#Actual;Years#FY24;Period#Jun;View#FCCS_YTD;Entity#"&amp;$B40&amp;";Data Source#FCCS_Total Data Source;Account#"&amp;N$3&amp;";Intercompany#FCCS_Intercompany Top;Movement#CA_ENDBAL;Consolidation#FCCS_Entity Total;Custom1#"&amp;$E40&amp;";Custom2#Total Custom2;Custom3#Total Custom3;Custom4#Total Custom4")</f>
        <v>0</v>
      </c>
      <c r="O40" s="210">
        <f>[1]!HsGetValue("FCC","Scenario#Actual;Years#FY24;Period#Jun;View#FCCS_YTD;Entity#"&amp;$B40&amp;";Data Source#FCCS_Total Data Source;Account#"&amp;O$3&amp;";Intercompany#FCCS_Intercompany Top;Movement#CA_ENDBAL;Consolidation#FCCS_Entity Total;Custom1#"&amp;$E40&amp;";Custom2#Total Custom2;Custom3#Total Custom3;Custom4#Total Custom4")</f>
        <v>0</v>
      </c>
      <c r="P40" s="210">
        <f>[1]!HsGetValue("FCC","Scenario#Actual;Years#FY24;Period#Jun;View#FCCS_YTD;Entity#"&amp;$B40&amp;";Data Source#FCCS_Total Data Source;Account#"&amp;P$3&amp;";Intercompany#FCCS_Intercompany Top;Movement#CA_ENDBAL;Consolidation#FCCS_Entity Total;Custom1#"&amp;$E40&amp;";Custom2#Total Custom2;Custom3#Total Custom3;Custom4#Total Custom4")</f>
        <v>2216744.7200000007</v>
      </c>
      <c r="Q40" s="210">
        <f>[1]!HsGetValue("FCC","Scenario#Actual;Years#FY24;Period#Jun;View#FCCS_YTD;Entity#"&amp;$B40&amp;";Data Source#FCCS_Total Data Source;Account#"&amp;Q$3&amp;";Intercompany#FCCS_Intercompany Top;Movement#CA_ENDBAL;Consolidation#FCCS_Entity Total;Custom1#"&amp;$E40&amp;";Custom2#Total Custom2;Custom3#Total Custom3;Custom4#Total Custom4")</f>
        <v>0</v>
      </c>
      <c r="R40" s="210">
        <f>[1]!HsGetValue("FCC","Scenario#Actual;Years#FY24;Period#Jun;View#FCCS_YTD;Entity#"&amp;$B40&amp;";Data Source#FCCS_Total Data Source;Account#"&amp;R$3&amp;";Intercompany#FCCS_Intercompany Top;Movement#CA_ENDBAL;Consolidation#FCCS_Entity Total;Custom1#"&amp;$E40&amp;";Custom2#Total Custom2;Custom3#Total Custom3;Custom4#Total Custom4")</f>
        <v>0</v>
      </c>
      <c r="S40" s="210">
        <f>[1]!HsGetValue("FCC","Scenario#Actual;Years#FY24;Period#Jun;View#FCCS_YTD;Entity#"&amp;$B40&amp;";Data Source#FCCS_Total Data Source;Account#"&amp;S$3&amp;";Intercompany#FCCS_Intercompany Top;Movement#CA_ENDBAL;Consolidation#FCCS_Entity Total;Custom1#"&amp;$E40&amp;";Custom2#Total Custom2;Custom3#Total Custom3;Custom4#Total Custom4")</f>
        <v>125994.4</v>
      </c>
      <c r="T40" s="210">
        <f>[1]!HsGetValue("FCC","Scenario#Actual;Years#FY24;Period#Jun;View#FCCS_YTD;Entity#"&amp;$B40&amp;";Data Source#FCCS_Total Data Source;Account#"&amp;T$3&amp;";Intercompany#FCCS_Intercompany Top;Movement#CA_ENDBAL;Consolidation#FCCS_Entity Total;Custom1#"&amp;$E40&amp;";Custom2#Total Custom2;Custom3#Total Custom3;Custom4#Total Custom4")</f>
        <v>0</v>
      </c>
      <c r="U40" s="210">
        <f>[1]!HsGetValue("FCC","Scenario#Actual;Years#FY24;Period#Jun;View#FCCS_YTD;Entity#"&amp;$B40&amp;";Data Source#FCCS_Total Data Source;Account#"&amp;U$3&amp;";Intercompany#FCCS_Intercompany Top;Movement#CA_ENDBAL;Consolidation#FCCS_Entity Total;Custom1#"&amp;$E40&amp;";Custom2#Total Custom2;Custom3#Total Custom3;Custom4#Total Custom4")</f>
        <v>0</v>
      </c>
      <c r="V40" s="210">
        <f>[1]!HsGetValue("FCC","Scenario#Actual;Years#FY24;Period#Jun;View#FCCS_YTD;Entity#"&amp;$B40&amp;";Data Source#FCCS_Total Data Source;Account#"&amp;V$3&amp;";Intercompany#FCCS_Intercompany Top;Movement#CA_ENDBAL;Consolidation#FCCS_Entity Total;Custom1#"&amp;$E40&amp;";Custom2#Total Custom2;Custom3#Total Custom3;Custom4#Total Custom4")</f>
        <v>0</v>
      </c>
      <c r="W40" s="210">
        <f>[1]!HsGetValue("FCC","Scenario#Actual;Years#FY24;Period#Jun;View#FCCS_YTD;Entity#"&amp;$B40&amp;";Data Source#FCCS_Total Data Source;Account#"&amp;W$3&amp;";Intercompany#FCCS_Intercompany Top;Movement#CA_ENDBAL;Consolidation#FCCS_Entity Total;Custom1#"&amp;$E40&amp;";Custom2#Total Custom2;Custom3#Total Custom3;Custom4#Total Custom4")</f>
        <v>0</v>
      </c>
      <c r="X40" s="210">
        <f>[1]!HsGetValue("FCC","Scenario#Actual;Years#FY24;Period#Jun;View#FCCS_YTD;Entity#"&amp;$B40&amp;";Data Source#FCCS_Total Data Source;Account#"&amp;X$3&amp;";Intercompany#FCCS_Intercompany Top;Movement#CA_ENDBAL;Consolidation#FCCS_Entity Total;Custom1#"&amp;$E40&amp;";Custom2#Total Custom2;Custom3#Total Custom3;Custom4#Total Custom4")</f>
        <v>0</v>
      </c>
      <c r="Y40" s="361"/>
      <c r="Z40" s="361"/>
      <c r="AA40" s="361"/>
      <c r="AB40" s="361"/>
      <c r="AC40" s="361"/>
      <c r="AD40" s="361"/>
      <c r="AE40" s="210">
        <f>[1]!HsGetValue("FCC","Scenario#Actual;Years#FY24;Period#Jun;View#FCCS_YTD;Entity#"&amp;$B40&amp;";Data Source#FCCS_Total Data Source;Account#"&amp;AE$3&amp;";Intercompany#FCCS_Intercompany Top;Movement#CA_ENDBAL;Consolidation#FCCS_Entity Total;Custom1#"&amp;$E40&amp;";Custom2#Total Custom2;Custom3#Total Custom3;Custom4#Total Custom4")</f>
        <v>0</v>
      </c>
      <c r="AF40" s="210">
        <f>[1]!HsGetValue("FCC","Scenario#Actual;Years#FY24;Period#Jun;View#FCCS_YTD;Entity#"&amp;$B40&amp;";Data Source#FCCS_Total Data Source;Account#"&amp;AF$3&amp;";Intercompany#FCCS_Intercompany Top;Movement#CA_ENDBAL;Consolidation#FCCS_Entity Total;Custom1#"&amp;$E40&amp;";Custom2#Total Custom2;Custom3#Total Custom3;Custom4#Total Custom4")</f>
        <v>0</v>
      </c>
      <c r="AG40" s="210">
        <f>[1]!HsGetValue("FCC","Scenario#Actual;Years#FY24;Period#Jun;View#FCCS_YTD;Entity#"&amp;$B40&amp;";Data Source#FCCS_Total Data Source;Account#"&amp;AG$3&amp;";Intercompany#FCCS_Intercompany Top;Movement#CA_ENDBAL;Consolidation#FCCS_Entity Total;Custom1#"&amp;$E40&amp;";Custom2#Total Custom2;Custom3#Total Custom3;Custom4#Total Custom4")</f>
        <v>0</v>
      </c>
      <c r="AH40" s="210">
        <f>[1]!HsGetValue("FCC","Scenario#Actual;Years#FY24;Period#Jun;View#FCCS_YTD;Entity#"&amp;$B40&amp;";Data Source#FCCS_Total Data Source;Account#"&amp;AH$3&amp;";Intercompany#FCCS_Intercompany Top;Movement#CA_ENDBAL;Consolidation#FCCS_Entity Total;Custom1#"&amp;$E40&amp;";Custom2#Total Custom2;Custom3#Total Custom3;Custom4#Total Custom4")</f>
        <v>-1713670.02</v>
      </c>
      <c r="AI40" s="210">
        <f>[1]!HsGetValue("FCC","Scenario#Actual;Years#FY24;Period#Jun;View#FCCS_YTD;Entity#"&amp;$B40&amp;";Data Source#FCCS_Total Data Source;Account#"&amp;AI$3&amp;";Intercompany#FCCS_Intercompany Top;Movement#CA_ENDBAL;Consolidation#FCCS_Entity Total;Custom1#"&amp;$E40&amp;";Custom2#Total Custom2;Custom3#Total Custom3;Custom4#Total Custom4")</f>
        <v>0</v>
      </c>
      <c r="AJ40" s="210">
        <f>[1]!HsGetValue("FCC","Scenario#Actual;Years#FY24;Period#Jun;View#FCCS_YTD;Entity#"&amp;$B40&amp;";Data Source#FCCS_Total Data Source;Account#"&amp;AJ$3&amp;";Intercompany#FCCS_Intercompany Top;Movement#CA_ENDBAL;Consolidation#FCCS_Entity Total;Custom1#"&amp;$E40&amp;";Custom2#Total Custom2;Custom3#Total Custom3;Custom4#Total Custom4")</f>
        <v>0</v>
      </c>
      <c r="AK40" s="210">
        <f>[1]!HsGetValue("FCC","Scenario#Actual;Years#FY24;Period#Jun;View#FCCS_YTD;Entity#"&amp;$B40&amp;";Data Source#FCCS_Total Data Source;Account#"&amp;AK$3&amp;";Intercompany#FCCS_Intercompany Top;Movement#CA_ENDBAL;Consolidation#FCCS_Entity Total;Custom1#"&amp;$E40&amp;";Custom2#Total Custom2;Custom3#Total Custom3;Custom4#Total Custom4")</f>
        <v>0</v>
      </c>
      <c r="AL40" s="210">
        <f>[1]!HsGetValue("FCC","Scenario#Actual;Years#FY24;Period#Jun;View#FCCS_YTD;Entity#"&amp;$B40&amp;";Data Source#FCCS_Total Data Source;Account#"&amp;AL$3&amp;";Intercompany#FCCS_Intercompany Top;Movement#CA_ENDBAL;Consolidation#FCCS_Entity Total;Custom1#"&amp;$E40&amp;";Custom2#Total Custom2;Custom3#Total Custom3;Custom4#Total Custom4")</f>
        <v>0</v>
      </c>
      <c r="AM40" s="210">
        <f>[1]!HsGetValue("FCC","Scenario#Actual;Years#FY24;Period#Jun;View#FCCS_YTD;Entity#"&amp;$B40&amp;";Data Source#FCCS_Total Data Source;Account#"&amp;AM$3&amp;";Intercompany#FCCS_Intercompany Top;Movement#CA_ENDBAL;Consolidation#FCCS_Entity Total;Custom1#"&amp;$E40&amp;";Custom2#Total Custom2;Custom3#Total Custom3;Custom4#Total Custom4")</f>
        <v>0</v>
      </c>
      <c r="AN40" s="361"/>
      <c r="AO40" s="361"/>
      <c r="AP40" s="361"/>
      <c r="AQ40" s="361"/>
      <c r="AR40" s="361"/>
      <c r="AS40" s="329">
        <v>0</v>
      </c>
    </row>
    <row r="41" spans="1:45" x14ac:dyDescent="0.3">
      <c r="A41" s="207" t="s">
        <v>413</v>
      </c>
      <c r="B41" s="207" t="s">
        <v>485</v>
      </c>
      <c r="C41" s="208">
        <v>43400</v>
      </c>
      <c r="D41" s="208" t="s">
        <v>415</v>
      </c>
      <c r="E41" s="208" t="s">
        <v>416</v>
      </c>
      <c r="F41" s="207" t="s">
        <v>486</v>
      </c>
      <c r="G41" s="207" t="s">
        <v>487</v>
      </c>
      <c r="H41" s="603"/>
      <c r="I41" s="209">
        <f t="shared" si="5"/>
        <v>0</v>
      </c>
      <c r="J41" s="209">
        <f t="shared" si="4"/>
        <v>0</v>
      </c>
      <c r="K41" s="209">
        <f t="shared" si="6"/>
        <v>0</v>
      </c>
      <c r="L41" s="210">
        <f>[1]!HsGetValue("FCC","Scenario#Actual;Years#FY24;Period#Jun;View#FCCS_YTD;Entity#"&amp;$B41&amp;";Data Source#FCCS_Total Data Source;Account#"&amp;L$3&amp;";Intercompany#FCCS_Intercompany Top;Movement#CA_ENDBAL;Consolidation#FCCS_Entity Total;Custom1#"&amp;$E41&amp;";Custom2#Total Custom2;Custom3#Total Custom3;Custom4#Total Custom4")</f>
        <v>0</v>
      </c>
      <c r="M41" s="210">
        <f>[1]!HsGetValue("FCC","Scenario#Actual;Years#FY24;Period#Jun;View#FCCS_YTD;Entity#"&amp;$B41&amp;";Data Source#FCCS_Total Data Source;Account#"&amp;M$3&amp;";Intercompany#FCCS_Intercompany Top;Movement#CA_ENDBAL;Consolidation#FCCS_Entity Total;Custom1#"&amp;$E41&amp;";Custom2#Total Custom2;Custom3#Total Custom3;Custom4#Total Custom4")</f>
        <v>0</v>
      </c>
      <c r="N41" s="210">
        <f>[1]!HsGetValue("FCC","Scenario#Actual;Years#FY24;Period#Jun;View#FCCS_YTD;Entity#"&amp;$B41&amp;";Data Source#FCCS_Total Data Source;Account#"&amp;N$3&amp;";Intercompany#FCCS_Intercompany Top;Movement#CA_ENDBAL;Consolidation#FCCS_Entity Total;Custom1#"&amp;$E41&amp;";Custom2#Total Custom2;Custom3#Total Custom3;Custom4#Total Custom4")</f>
        <v>0</v>
      </c>
      <c r="O41" s="210">
        <f>[1]!HsGetValue("FCC","Scenario#Actual;Years#FY24;Period#Jun;View#FCCS_YTD;Entity#"&amp;$B41&amp;";Data Source#FCCS_Total Data Source;Account#"&amp;O$3&amp;";Intercompany#FCCS_Intercompany Top;Movement#CA_ENDBAL;Consolidation#FCCS_Entity Total;Custom1#"&amp;$E41&amp;";Custom2#Total Custom2;Custom3#Total Custom3;Custom4#Total Custom4")</f>
        <v>0</v>
      </c>
      <c r="P41" s="210">
        <f>[1]!HsGetValue("FCC","Scenario#Actual;Years#FY24;Period#Jun;View#FCCS_YTD;Entity#"&amp;$B41&amp;";Data Source#FCCS_Total Data Source;Account#"&amp;P$3&amp;";Intercompany#FCCS_Intercompany Top;Movement#CA_ENDBAL;Consolidation#FCCS_Entity Total;Custom1#"&amp;$E41&amp;";Custom2#Total Custom2;Custom3#Total Custom3;Custom4#Total Custom4")</f>
        <v>0</v>
      </c>
      <c r="Q41" s="210">
        <f>[1]!HsGetValue("FCC","Scenario#Actual;Years#FY24;Period#Jun;View#FCCS_YTD;Entity#"&amp;$B41&amp;";Data Source#FCCS_Total Data Source;Account#"&amp;Q$3&amp;";Intercompany#FCCS_Intercompany Top;Movement#CA_ENDBAL;Consolidation#FCCS_Entity Total;Custom1#"&amp;$E41&amp;";Custom2#Total Custom2;Custom3#Total Custom3;Custom4#Total Custom4")</f>
        <v>0</v>
      </c>
      <c r="R41" s="210">
        <f>[1]!HsGetValue("FCC","Scenario#Actual;Years#FY24;Period#Jun;View#FCCS_YTD;Entity#"&amp;$B41&amp;";Data Source#FCCS_Total Data Source;Account#"&amp;R$3&amp;";Intercompany#FCCS_Intercompany Top;Movement#CA_ENDBAL;Consolidation#FCCS_Entity Total;Custom1#"&amp;$E41&amp;";Custom2#Total Custom2;Custom3#Total Custom3;Custom4#Total Custom4")</f>
        <v>0</v>
      </c>
      <c r="S41" s="210">
        <f>[1]!HsGetValue("FCC","Scenario#Actual;Years#FY24;Period#Jun;View#FCCS_YTD;Entity#"&amp;$B41&amp;";Data Source#FCCS_Total Data Source;Account#"&amp;S$3&amp;";Intercompany#FCCS_Intercompany Top;Movement#CA_ENDBAL;Consolidation#FCCS_Entity Total;Custom1#"&amp;$E41&amp;";Custom2#Total Custom2;Custom3#Total Custom3;Custom4#Total Custom4")</f>
        <v>0</v>
      </c>
      <c r="T41" s="210">
        <f>[1]!HsGetValue("FCC","Scenario#Actual;Years#FY24;Period#Jun;View#FCCS_YTD;Entity#"&amp;$B41&amp;";Data Source#FCCS_Total Data Source;Account#"&amp;T$3&amp;";Intercompany#FCCS_Intercompany Top;Movement#CA_ENDBAL;Consolidation#FCCS_Entity Total;Custom1#"&amp;$E41&amp;";Custom2#Total Custom2;Custom3#Total Custom3;Custom4#Total Custom4")</f>
        <v>0</v>
      </c>
      <c r="U41" s="210">
        <f>[1]!HsGetValue("FCC","Scenario#Actual;Years#FY24;Period#Jun;View#FCCS_YTD;Entity#"&amp;$B41&amp;";Data Source#FCCS_Total Data Source;Account#"&amp;U$3&amp;";Intercompany#FCCS_Intercompany Top;Movement#CA_ENDBAL;Consolidation#FCCS_Entity Total;Custom1#"&amp;$E41&amp;";Custom2#Total Custom2;Custom3#Total Custom3;Custom4#Total Custom4")</f>
        <v>0</v>
      </c>
      <c r="V41" s="210">
        <f>[1]!HsGetValue("FCC","Scenario#Actual;Years#FY24;Period#Jun;View#FCCS_YTD;Entity#"&amp;$B41&amp;";Data Source#FCCS_Total Data Source;Account#"&amp;V$3&amp;";Intercompany#FCCS_Intercompany Top;Movement#CA_ENDBAL;Consolidation#FCCS_Entity Total;Custom1#"&amp;$E41&amp;";Custom2#Total Custom2;Custom3#Total Custom3;Custom4#Total Custom4")</f>
        <v>0</v>
      </c>
      <c r="W41" s="210">
        <f>[1]!HsGetValue("FCC","Scenario#Actual;Years#FY24;Period#Jun;View#FCCS_YTD;Entity#"&amp;$B41&amp;";Data Source#FCCS_Total Data Source;Account#"&amp;W$3&amp;";Intercompany#FCCS_Intercompany Top;Movement#CA_ENDBAL;Consolidation#FCCS_Entity Total;Custom1#"&amp;$E41&amp;";Custom2#Total Custom2;Custom3#Total Custom3;Custom4#Total Custom4")</f>
        <v>0</v>
      </c>
      <c r="X41" s="210">
        <f>[1]!HsGetValue("FCC","Scenario#Actual;Years#FY24;Period#Jun;View#FCCS_YTD;Entity#"&amp;$B41&amp;";Data Source#FCCS_Total Data Source;Account#"&amp;X$3&amp;";Intercompany#FCCS_Intercompany Top;Movement#CA_ENDBAL;Consolidation#FCCS_Entity Total;Custom1#"&amp;$E41&amp;";Custom2#Total Custom2;Custom3#Total Custom3;Custom4#Total Custom4")</f>
        <v>0</v>
      </c>
      <c r="Y41" s="210">
        <f>[1]!HsGetValue("FCC","Scenario#Actual;Years#FY24;Period#Jun;View#FCCS_YTD;Entity#"&amp;$B41&amp;";Data Source#FCCS_Total Data Source;Account#"&amp;Y$3&amp;";Intercompany#FCCS_Intercompany Top;Movement#CA_ENDBAL;Consolidation#FCCS_Entity Total;Custom1#Total custom1;Custom2#Total Custom2;Custom3#Total Custom3;Custom4#Total Custom4")</f>
        <v>0</v>
      </c>
      <c r="Z41" s="210">
        <f>[1]!HsGetValue("FCC","Scenario#Actual;Years#FY24;Period#Jun;View#FCCS_YTD;Entity#"&amp;$B41&amp;";Data Source#FCCS_Total Data Source;Account#"&amp;Z$3&amp;";Intercompany#FCCS_Intercompany Top;Movement#CA_ENDBAL;Consolidation#FCCS_Entity Total;Custom1#Total custom1;Custom2#Total Custom2;Custom3#Total Custom3;Custom4#Total Custom4")</f>
        <v>0</v>
      </c>
      <c r="AA41" s="210">
        <f>[1]!HsGetValue("FCC","Scenario#Actual;Years#FY24;Period#Jun;View#FCCS_YTD;Entity#"&amp;$B41&amp;";Data Source#FCCS_Total Data Source;Account#"&amp;AA$3&amp;";Intercompany#FCCS_Intercompany Top;Movement#CA_ENDBAL;Consolidation#FCCS_Entity Total;Custom1#Total custom1;Custom2#Total Custom2;Custom3#Total Custom3;Custom4#Total Custom4")</f>
        <v>0</v>
      </c>
      <c r="AB41" s="210">
        <f>[1]!HsGetValue("FCC","Scenario#Actual;Years#FY24;Period#Jun;View#FCCS_YTD;Entity#"&amp;$B41&amp;";Data Source#FCCS_Total Data Source;Account#"&amp;AB$3&amp;";Intercompany#FCCS_Intercompany Top;Movement#CA_ENDBAL;Consolidation#FCCS_Entity Total;Custom1#Total custom1;Custom2#Total Custom2;Custom3#Total Custom3;Custom4#Total Custom4")</f>
        <v>0</v>
      </c>
      <c r="AC41" s="210">
        <f>[1]!HsGetValue("FCC","Scenario#Actual;Years#FY24;Period#Jun;View#FCCS_YTD;Entity#"&amp;$B41&amp;";Data Source#FCCS_Total Data Source;Account#"&amp;AC$3&amp;";Intercompany#FCCS_Intercompany Top;Movement#CA_ENDBAL;Consolidation#FCCS_Entity Total;Custom1#Total custom1;Custom2#Total Custom2;Custom3#Total Custom3;Custom4#Total Custom4")</f>
        <v>0</v>
      </c>
      <c r="AD41" s="210">
        <f>[1]!HsGetValue("FCC","Scenario#Actual;Years#FY24;Period#Jun;View#FCCS_YTD;Entity#"&amp;$B41&amp;";Data Source#FCCS_Total Data Source;Account#"&amp;AD$3&amp;";Intercompany#FCCS_Intercompany Top;Movement#CA_ENDBAL;Consolidation#FCCS_Entity Total;Custom1#Total custom1;Custom2#Total Custom2;Custom3#Total Custom3;Custom4#Total Custom4")</f>
        <v>0</v>
      </c>
      <c r="AE41" s="210">
        <f>[1]!HsGetValue("FCC","Scenario#Actual;Years#FY24;Period#Jun;View#FCCS_YTD;Entity#"&amp;$B41&amp;";Data Source#FCCS_Total Data Source;Account#"&amp;AE$3&amp;";Intercompany#FCCS_Intercompany Top;Movement#CA_ENDBAL;Consolidation#FCCS_Entity Total;Custom1#"&amp;$E41&amp;";Custom2#Total Custom2;Custom3#Total Custom3;Custom4#Total Custom4")</f>
        <v>0</v>
      </c>
      <c r="AF41" s="210">
        <f>[1]!HsGetValue("FCC","Scenario#Actual;Years#FY24;Period#Jun;View#FCCS_YTD;Entity#"&amp;$B41&amp;";Data Source#FCCS_Total Data Source;Account#"&amp;AF$3&amp;";Intercompany#FCCS_Intercompany Top;Movement#CA_ENDBAL;Consolidation#FCCS_Entity Total;Custom1#"&amp;$E41&amp;";Custom2#Total Custom2;Custom3#Total Custom3;Custom4#Total Custom4")</f>
        <v>0</v>
      </c>
      <c r="AG41" s="210">
        <f>[1]!HsGetValue("FCC","Scenario#Actual;Years#FY24;Period#Jun;View#FCCS_YTD;Entity#"&amp;$B41&amp;";Data Source#FCCS_Total Data Source;Account#"&amp;AG$3&amp;";Intercompany#FCCS_Intercompany Top;Movement#CA_ENDBAL;Consolidation#FCCS_Entity Total;Custom1#"&amp;$E41&amp;";Custom2#Total Custom2;Custom3#Total Custom3;Custom4#Total Custom4")</f>
        <v>0</v>
      </c>
      <c r="AH41" s="210">
        <f>[1]!HsGetValue("FCC","Scenario#Actual;Years#FY24;Period#Jun;View#FCCS_YTD;Entity#"&amp;$B41&amp;";Data Source#FCCS_Total Data Source;Account#"&amp;AH$3&amp;";Intercompany#FCCS_Intercompany Top;Movement#CA_ENDBAL;Consolidation#FCCS_Entity Total;Custom1#"&amp;$E41&amp;";Custom2#Total Custom2;Custom3#Total Custom3;Custom4#Total Custom4")</f>
        <v>0</v>
      </c>
      <c r="AI41" s="210">
        <f>[1]!HsGetValue("FCC","Scenario#Actual;Years#FY24;Period#Jun;View#FCCS_YTD;Entity#"&amp;$B41&amp;";Data Source#FCCS_Total Data Source;Account#"&amp;AI$3&amp;";Intercompany#FCCS_Intercompany Top;Movement#CA_ENDBAL;Consolidation#FCCS_Entity Total;Custom1#"&amp;$E41&amp;";Custom2#Total Custom2;Custom3#Total Custom3;Custom4#Total Custom4")</f>
        <v>0</v>
      </c>
      <c r="AJ41" s="210">
        <f>[1]!HsGetValue("FCC","Scenario#Actual;Years#FY24;Period#Jun;View#FCCS_YTD;Entity#"&amp;$B41&amp;";Data Source#FCCS_Total Data Source;Account#"&amp;AJ$3&amp;";Intercompany#FCCS_Intercompany Top;Movement#CA_ENDBAL;Consolidation#FCCS_Entity Total;Custom1#"&amp;$E41&amp;";Custom2#Total Custom2;Custom3#Total Custom3;Custom4#Total Custom4")</f>
        <v>0</v>
      </c>
      <c r="AK41" s="210">
        <f>[1]!HsGetValue("FCC","Scenario#Actual;Years#FY24;Period#Jun;View#FCCS_YTD;Entity#"&amp;$B41&amp;";Data Source#FCCS_Total Data Source;Account#"&amp;AK$3&amp;";Intercompany#FCCS_Intercompany Top;Movement#CA_ENDBAL;Consolidation#FCCS_Entity Total;Custom1#"&amp;$E41&amp;";Custom2#Total Custom2;Custom3#Total Custom3;Custom4#Total Custom4")</f>
        <v>0</v>
      </c>
      <c r="AL41" s="210">
        <f>[1]!HsGetValue("FCC","Scenario#Actual;Years#FY24;Period#Jun;View#FCCS_YTD;Entity#"&amp;$B41&amp;";Data Source#FCCS_Total Data Source;Account#"&amp;AL$3&amp;";Intercompany#FCCS_Intercompany Top;Movement#CA_ENDBAL;Consolidation#FCCS_Entity Total;Custom1#"&amp;$E41&amp;";Custom2#Total Custom2;Custom3#Total Custom3;Custom4#Total Custom4")</f>
        <v>0</v>
      </c>
      <c r="AM41" s="210">
        <f>[1]!HsGetValue("FCC","Scenario#Actual;Years#FY24;Period#Jun;View#FCCS_YTD;Entity#"&amp;$B41&amp;";Data Source#FCCS_Total Data Source;Account#"&amp;AM$3&amp;";Intercompany#FCCS_Intercompany Top;Movement#CA_ENDBAL;Consolidation#FCCS_Entity Total;Custom1#"&amp;$E41&amp;";Custom2#Total Custom2;Custom3#Total Custom3;Custom4#Total Custom4")</f>
        <v>0</v>
      </c>
      <c r="AN41" s="210">
        <f>[1]!HsGetValue("FCC","Scenario#Actual;Years#FY24;Period#Jun;View#FCCS_YTD;Entity#"&amp;$B41&amp;";Data Source#FCCS_Total Data Source;Account#"&amp;AN$3&amp;";Intercompany#FCCS_Intercompany Top;Movement#CA_ENDBAL;Consolidation#FCCS_Entity Total;Custom1#Total custom1;Custom2#Total Custom2;Custom3#Total Custom3;Custom4#Total Custom4")</f>
        <v>0</v>
      </c>
      <c r="AO41" s="210">
        <f>[1]!HsGetValue("FCC","Scenario#Actual;Years#FY24;Period#Jun;View#FCCS_YTD;Entity#"&amp;$B41&amp;";Data Source#FCCS_Total Data Source;Account#"&amp;AO$3&amp;";Intercompany#FCCS_Intercompany Top;Movement#CA_ENDBAL;Consolidation#FCCS_Entity Total;Custom1#Total custom1;Custom2#Total Custom2;Custom3#Total Custom3;Custom4#Total Custom4")</f>
        <v>0</v>
      </c>
      <c r="AP41" s="210">
        <f>[1]!HsGetValue("FCC","Scenario#Actual;Years#FY24;Period#Jun;View#FCCS_YTD;Entity#"&amp;$B41&amp;";Data Source#FCCS_Total Data Source;Account#"&amp;AP$3&amp;";Intercompany#FCCS_Intercompany Top;Movement#CA_ENDBAL;Consolidation#FCCS_Entity Total;Custom1#Total custom1;Custom2#Total Custom2;Custom3#Total Custom3;Custom4#Total Custom4")</f>
        <v>0</v>
      </c>
      <c r="AQ41" s="210">
        <f>[1]!HsGetValue("FCC","Scenario#Actual;Years#FY24;Period#Jun;View#FCCS_YTD;Entity#"&amp;$B41&amp;";Data Source#FCCS_Total Data Source;Account#"&amp;AQ$3&amp;";Intercompany#FCCS_Intercompany Top;Movement#CA_ENDBAL;Consolidation#FCCS_Entity Total;Custom1#Total custom1;Custom2#Total Custom2;Custom3#Total Custom3;Custom4#Total Custom4")</f>
        <v>0</v>
      </c>
      <c r="AR41" s="210">
        <f>[1]!HsGetValue("FCC","Scenario#Actual;Years#FY24;Period#Jun;View#FCCS_YTD;Entity#"&amp;$B41&amp;";Data Source#FCCS_Total Data Source;Account#"&amp;AR$3&amp;";Intercompany#FCCS_Intercompany Top;Movement#CA_ENDBAL;Consolidation#FCCS_Entity Total;Custom1#Total custom1;Custom2#Total Custom2;Custom3#Total Custom3;Custom4#Total Custom4")</f>
        <v>0</v>
      </c>
      <c r="AS41" s="210">
        <f>[1]!HsGetValue("FCC","Scenario#Actual;Years#FY24;Period#Jun;View#FCCS_YTD;Entity#"&amp;$B41&amp;";Data Source#FCCS_Total Data Source;Account#"&amp;AS$3&amp;";Intercompany#FCCS_Intercompany Top;Movement#CA_ENDBAL;Consolidation#FCCS_Entity Total;Custom1#"&amp;$E41&amp;";Custom2#Total Custom2;Custom3#Total Custom3;Custom4#Total Custom4")</f>
        <v>0</v>
      </c>
    </row>
    <row r="42" spans="1:45" x14ac:dyDescent="0.3">
      <c r="A42" s="328" t="s">
        <v>413</v>
      </c>
      <c r="B42" s="328" t="s">
        <v>485</v>
      </c>
      <c r="C42" s="75">
        <v>43400</v>
      </c>
      <c r="D42" s="75" t="s">
        <v>415</v>
      </c>
      <c r="E42" s="75" t="s">
        <v>419</v>
      </c>
      <c r="F42" s="328" t="s">
        <v>486</v>
      </c>
      <c r="G42" s="207" t="s">
        <v>488</v>
      </c>
      <c r="H42" s="604"/>
      <c r="I42" s="327">
        <f t="shared" si="5"/>
        <v>143876.81000000006</v>
      </c>
      <c r="J42" s="209">
        <f t="shared" si="4"/>
        <v>0</v>
      </c>
      <c r="K42" s="327">
        <f t="shared" si="6"/>
        <v>143876.81000000006</v>
      </c>
      <c r="L42" s="210">
        <f>[1]!HsGetValue("FCC","Scenario#Actual;Years#FY24;Period#Jun;View#FCCS_YTD;Entity#"&amp;$B42&amp;";Data Source#FCCS_Total Data Source;Account#"&amp;L$3&amp;";Intercompany#FCCS_Intercompany Top;Movement#CA_ENDBAL;Consolidation#FCCS_Entity Total;Custom1#"&amp;$E42&amp;";Custom2#Total Custom2;Custom3#Total Custom3;Custom4#Total Custom4")</f>
        <v>0</v>
      </c>
      <c r="M42" s="210">
        <f>[1]!HsGetValue("FCC","Scenario#Actual;Years#FY24;Period#Jun;View#FCCS_YTD;Entity#"&amp;$B42&amp;";Data Source#FCCS_Total Data Source;Account#"&amp;M$3&amp;";Intercompany#FCCS_Intercompany Top;Movement#CA_ENDBAL;Consolidation#FCCS_Entity Total;Custom1#"&amp;$E42&amp;";Custom2#Total Custom2;Custom3#Total Custom3;Custom4#Total Custom4")</f>
        <v>0</v>
      </c>
      <c r="N42" s="210">
        <f>[1]!HsGetValue("FCC","Scenario#Actual;Years#FY24;Period#Jun;View#FCCS_YTD;Entity#"&amp;$B42&amp;";Data Source#FCCS_Total Data Source;Account#"&amp;N$3&amp;";Intercompany#FCCS_Intercompany Top;Movement#CA_ENDBAL;Consolidation#FCCS_Entity Total;Custom1#"&amp;$E42&amp;";Custom2#Total Custom2;Custom3#Total Custom3;Custom4#Total Custom4")</f>
        <v>0</v>
      </c>
      <c r="O42" s="210">
        <f>[1]!HsGetValue("FCC","Scenario#Actual;Years#FY24;Period#Jun;View#FCCS_YTD;Entity#"&amp;$B42&amp;";Data Source#FCCS_Total Data Source;Account#"&amp;O$3&amp;";Intercompany#FCCS_Intercompany Top;Movement#CA_ENDBAL;Consolidation#FCCS_Entity Total;Custom1#"&amp;$E42&amp;";Custom2#Total Custom2;Custom3#Total Custom3;Custom4#Total Custom4")</f>
        <v>0</v>
      </c>
      <c r="P42" s="210">
        <f>[1]!HsGetValue("FCC","Scenario#Actual;Years#FY24;Period#Jun;View#FCCS_YTD;Entity#"&amp;$B42&amp;";Data Source#FCCS_Total Data Source;Account#"&amp;P$3&amp;";Intercompany#FCCS_Intercompany Top;Movement#CA_ENDBAL;Consolidation#FCCS_Entity Total;Custom1#"&amp;$E42&amp;";Custom2#Total Custom2;Custom3#Total Custom3;Custom4#Total Custom4")</f>
        <v>1974910.73</v>
      </c>
      <c r="Q42" s="210">
        <f>[1]!HsGetValue("FCC","Scenario#Actual;Years#FY24;Period#Jun;View#FCCS_YTD;Entity#"&amp;$B42&amp;";Data Source#FCCS_Total Data Source;Account#"&amp;Q$3&amp;";Intercompany#FCCS_Intercompany Top;Movement#CA_ENDBAL;Consolidation#FCCS_Entity Total;Custom1#"&amp;$E42&amp;";Custom2#Total Custom2;Custom3#Total Custom3;Custom4#Total Custom4")</f>
        <v>0</v>
      </c>
      <c r="R42" s="210">
        <f>[1]!HsGetValue("FCC","Scenario#Actual;Years#FY24;Period#Jun;View#FCCS_YTD;Entity#"&amp;$B42&amp;";Data Source#FCCS_Total Data Source;Account#"&amp;R$3&amp;";Intercompany#FCCS_Intercompany Top;Movement#CA_ENDBAL;Consolidation#FCCS_Entity Total;Custom1#"&amp;$E42&amp;";Custom2#Total Custom2;Custom3#Total Custom3;Custom4#Total Custom4")</f>
        <v>0</v>
      </c>
      <c r="S42" s="210">
        <f>[1]!HsGetValue("FCC","Scenario#Actual;Years#FY24;Period#Jun;View#FCCS_YTD;Entity#"&amp;$B42&amp;";Data Source#FCCS_Total Data Source;Account#"&amp;S$3&amp;";Intercompany#FCCS_Intercompany Top;Movement#CA_ENDBAL;Consolidation#FCCS_Entity Total;Custom1#"&amp;$E42&amp;";Custom2#Total Custom2;Custom3#Total Custom3;Custom4#Total Custom4")</f>
        <v>0</v>
      </c>
      <c r="T42" s="210">
        <f>[1]!HsGetValue("FCC","Scenario#Actual;Years#FY24;Period#Jun;View#FCCS_YTD;Entity#"&amp;$B42&amp;";Data Source#FCCS_Total Data Source;Account#"&amp;T$3&amp;";Intercompany#FCCS_Intercompany Top;Movement#CA_ENDBAL;Consolidation#FCCS_Entity Total;Custom1#"&amp;$E42&amp;";Custom2#Total Custom2;Custom3#Total Custom3;Custom4#Total Custom4")</f>
        <v>0</v>
      </c>
      <c r="U42" s="210">
        <f>[1]!HsGetValue("FCC","Scenario#Actual;Years#FY24;Period#Jun;View#FCCS_YTD;Entity#"&amp;$B42&amp;";Data Source#FCCS_Total Data Source;Account#"&amp;U$3&amp;";Intercompany#FCCS_Intercompany Top;Movement#CA_ENDBAL;Consolidation#FCCS_Entity Total;Custom1#"&amp;$E42&amp;";Custom2#Total Custom2;Custom3#Total Custom3;Custom4#Total Custom4")</f>
        <v>0</v>
      </c>
      <c r="V42" s="210">
        <f>[1]!HsGetValue("FCC","Scenario#Actual;Years#FY24;Period#Jun;View#FCCS_YTD;Entity#"&amp;$B42&amp;";Data Source#FCCS_Total Data Source;Account#"&amp;V$3&amp;";Intercompany#FCCS_Intercompany Top;Movement#CA_ENDBAL;Consolidation#FCCS_Entity Total;Custom1#"&amp;$E42&amp;";Custom2#Total Custom2;Custom3#Total Custom3;Custom4#Total Custom4")</f>
        <v>0</v>
      </c>
      <c r="W42" s="210">
        <f>[1]!HsGetValue("FCC","Scenario#Actual;Years#FY24;Period#Jun;View#FCCS_YTD;Entity#"&amp;$B42&amp;";Data Source#FCCS_Total Data Source;Account#"&amp;W$3&amp;";Intercompany#FCCS_Intercompany Top;Movement#CA_ENDBAL;Consolidation#FCCS_Entity Total;Custom1#"&amp;$E42&amp;";Custom2#Total Custom2;Custom3#Total Custom3;Custom4#Total Custom4")</f>
        <v>0</v>
      </c>
      <c r="X42" s="210">
        <f>[1]!HsGetValue("FCC","Scenario#Actual;Years#FY24;Period#Jun;View#FCCS_YTD;Entity#"&amp;$B42&amp;";Data Source#FCCS_Total Data Source;Account#"&amp;X$3&amp;";Intercompany#FCCS_Intercompany Top;Movement#CA_ENDBAL;Consolidation#FCCS_Entity Total;Custom1#"&amp;$E42&amp;";Custom2#Total Custom2;Custom3#Total Custom3;Custom4#Total Custom4")</f>
        <v>0</v>
      </c>
      <c r="Y42" s="361"/>
      <c r="Z42" s="361"/>
      <c r="AA42" s="361"/>
      <c r="AB42" s="361"/>
      <c r="AC42" s="361"/>
      <c r="AD42" s="361"/>
      <c r="AE42" s="210">
        <f>[1]!HsGetValue("FCC","Scenario#Actual;Years#FY24;Period#Jun;View#FCCS_YTD;Entity#"&amp;$B42&amp;";Data Source#FCCS_Total Data Source;Account#"&amp;AE$3&amp;";Intercompany#FCCS_Intercompany Top;Movement#CA_ENDBAL;Consolidation#FCCS_Entity Total;Custom1#"&amp;$E42&amp;";Custom2#Total Custom2;Custom3#Total Custom3;Custom4#Total Custom4")</f>
        <v>0</v>
      </c>
      <c r="AF42" s="210">
        <f>[1]!HsGetValue("FCC","Scenario#Actual;Years#FY24;Period#Jun;View#FCCS_YTD;Entity#"&amp;$B42&amp;";Data Source#FCCS_Total Data Source;Account#"&amp;AF$3&amp;";Intercompany#FCCS_Intercompany Top;Movement#CA_ENDBAL;Consolidation#FCCS_Entity Total;Custom1#"&amp;$E42&amp;";Custom2#Total Custom2;Custom3#Total Custom3;Custom4#Total Custom4")</f>
        <v>0</v>
      </c>
      <c r="AG42" s="210">
        <f>[1]!HsGetValue("FCC","Scenario#Actual;Years#FY24;Period#Jun;View#FCCS_YTD;Entity#"&amp;$B42&amp;";Data Source#FCCS_Total Data Source;Account#"&amp;AG$3&amp;";Intercompany#FCCS_Intercompany Top;Movement#CA_ENDBAL;Consolidation#FCCS_Entity Total;Custom1#"&amp;$E42&amp;";Custom2#Total Custom2;Custom3#Total Custom3;Custom4#Total Custom4")</f>
        <v>0</v>
      </c>
      <c r="AH42" s="210">
        <f>[1]!HsGetValue("FCC","Scenario#Actual;Years#FY24;Period#Jun;View#FCCS_YTD;Entity#"&amp;$B42&amp;";Data Source#FCCS_Total Data Source;Account#"&amp;AH$3&amp;";Intercompany#FCCS_Intercompany Top;Movement#CA_ENDBAL;Consolidation#FCCS_Entity Total;Custom1#"&amp;$E42&amp;";Custom2#Total Custom2;Custom3#Total Custom3;Custom4#Total Custom4")</f>
        <v>-1831033.92</v>
      </c>
      <c r="AI42" s="210">
        <f>[1]!HsGetValue("FCC","Scenario#Actual;Years#FY24;Period#Jun;View#FCCS_YTD;Entity#"&amp;$B42&amp;";Data Source#FCCS_Total Data Source;Account#"&amp;AI$3&amp;";Intercompany#FCCS_Intercompany Top;Movement#CA_ENDBAL;Consolidation#FCCS_Entity Total;Custom1#"&amp;$E42&amp;";Custom2#Total Custom2;Custom3#Total Custom3;Custom4#Total Custom4")</f>
        <v>0</v>
      </c>
      <c r="AJ42" s="210">
        <f>[1]!HsGetValue("FCC","Scenario#Actual;Years#FY24;Period#Jun;View#FCCS_YTD;Entity#"&amp;$B42&amp;";Data Source#FCCS_Total Data Source;Account#"&amp;AJ$3&amp;";Intercompany#FCCS_Intercompany Top;Movement#CA_ENDBAL;Consolidation#FCCS_Entity Total;Custom1#"&amp;$E42&amp;";Custom2#Total Custom2;Custom3#Total Custom3;Custom4#Total Custom4")</f>
        <v>0</v>
      </c>
      <c r="AK42" s="210">
        <f>[1]!HsGetValue("FCC","Scenario#Actual;Years#FY24;Period#Jun;View#FCCS_YTD;Entity#"&amp;$B42&amp;";Data Source#FCCS_Total Data Source;Account#"&amp;AK$3&amp;";Intercompany#FCCS_Intercompany Top;Movement#CA_ENDBAL;Consolidation#FCCS_Entity Total;Custom1#"&amp;$E42&amp;";Custom2#Total Custom2;Custom3#Total Custom3;Custom4#Total Custom4")</f>
        <v>0</v>
      </c>
      <c r="AL42" s="210">
        <f>[1]!HsGetValue("FCC","Scenario#Actual;Years#FY24;Period#Jun;View#FCCS_YTD;Entity#"&amp;$B42&amp;";Data Source#FCCS_Total Data Source;Account#"&amp;AL$3&amp;";Intercompany#FCCS_Intercompany Top;Movement#CA_ENDBAL;Consolidation#FCCS_Entity Total;Custom1#"&amp;$E42&amp;";Custom2#Total Custom2;Custom3#Total Custom3;Custom4#Total Custom4")</f>
        <v>0</v>
      </c>
      <c r="AM42" s="210">
        <f>[1]!HsGetValue("FCC","Scenario#Actual;Years#FY24;Period#Jun;View#FCCS_YTD;Entity#"&amp;$B42&amp;";Data Source#FCCS_Total Data Source;Account#"&amp;AM$3&amp;";Intercompany#FCCS_Intercompany Top;Movement#CA_ENDBAL;Consolidation#FCCS_Entity Total;Custom1#"&amp;$E42&amp;";Custom2#Total Custom2;Custom3#Total Custom3;Custom4#Total Custom4")</f>
        <v>0</v>
      </c>
      <c r="AN42" s="361"/>
      <c r="AO42" s="361"/>
      <c r="AP42" s="361"/>
      <c r="AQ42" s="361"/>
      <c r="AR42" s="361"/>
      <c r="AS42" s="330">
        <v>0</v>
      </c>
    </row>
    <row r="43" spans="1:45" x14ac:dyDescent="0.3">
      <c r="A43" s="207" t="s">
        <v>413</v>
      </c>
      <c r="B43" s="207" t="s">
        <v>489</v>
      </c>
      <c r="C43" s="208">
        <v>43600</v>
      </c>
      <c r="D43" s="208" t="s">
        <v>415</v>
      </c>
      <c r="E43" s="208" t="s">
        <v>416</v>
      </c>
      <c r="F43" s="207" t="s">
        <v>490</v>
      </c>
      <c r="G43" s="207" t="s">
        <v>491</v>
      </c>
      <c r="H43" s="603"/>
      <c r="I43" s="209">
        <f t="shared" si="5"/>
        <v>0</v>
      </c>
      <c r="J43" s="209">
        <f t="shared" si="4"/>
        <v>0</v>
      </c>
      <c r="K43" s="209">
        <f t="shared" si="6"/>
        <v>0</v>
      </c>
      <c r="L43" s="210">
        <f>[1]!HsGetValue("FCC","Scenario#Actual;Years#FY24;Period#Jun;View#FCCS_YTD;Entity#"&amp;$B43&amp;";Data Source#FCCS_Total Data Source;Account#"&amp;L$3&amp;";Intercompany#FCCS_Intercompany Top;Movement#CA_ENDBAL;Consolidation#FCCS_Entity Total;Custom1#"&amp;$E43&amp;";Custom2#Total Custom2;Custom3#Total Custom3;Custom4#Total Custom4")</f>
        <v>0</v>
      </c>
      <c r="M43" s="210">
        <f>[1]!HsGetValue("FCC","Scenario#Actual;Years#FY24;Period#Jun;View#FCCS_YTD;Entity#"&amp;$B43&amp;";Data Source#FCCS_Total Data Source;Account#"&amp;M$3&amp;";Intercompany#FCCS_Intercompany Top;Movement#CA_ENDBAL;Consolidation#FCCS_Entity Total;Custom1#"&amp;$E43&amp;";Custom2#Total Custom2;Custom3#Total Custom3;Custom4#Total Custom4")</f>
        <v>0</v>
      </c>
      <c r="N43" s="210">
        <f>[1]!HsGetValue("FCC","Scenario#Actual;Years#FY24;Period#Jun;View#FCCS_YTD;Entity#"&amp;$B43&amp;";Data Source#FCCS_Total Data Source;Account#"&amp;N$3&amp;";Intercompany#FCCS_Intercompany Top;Movement#CA_ENDBAL;Consolidation#FCCS_Entity Total;Custom1#"&amp;$E43&amp;";Custom2#Total Custom2;Custom3#Total Custom3;Custom4#Total Custom4")</f>
        <v>0</v>
      </c>
      <c r="O43" s="210">
        <f>[1]!HsGetValue("FCC","Scenario#Actual;Years#FY24;Period#Jun;View#FCCS_YTD;Entity#"&amp;$B43&amp;";Data Source#FCCS_Total Data Source;Account#"&amp;O$3&amp;";Intercompany#FCCS_Intercompany Top;Movement#CA_ENDBAL;Consolidation#FCCS_Entity Total;Custom1#"&amp;$E43&amp;";Custom2#Total Custom2;Custom3#Total Custom3;Custom4#Total Custom4")</f>
        <v>0</v>
      </c>
      <c r="P43" s="210">
        <f>[1]!HsGetValue("FCC","Scenario#Actual;Years#FY24;Period#Jun;View#FCCS_YTD;Entity#"&amp;$B43&amp;";Data Source#FCCS_Total Data Source;Account#"&amp;P$3&amp;";Intercompany#FCCS_Intercompany Top;Movement#CA_ENDBAL;Consolidation#FCCS_Entity Total;Custom1#"&amp;$E43&amp;";Custom2#Total Custom2;Custom3#Total Custom3;Custom4#Total Custom4")</f>
        <v>0</v>
      </c>
      <c r="Q43" s="210">
        <f>[1]!HsGetValue("FCC","Scenario#Actual;Years#FY24;Period#Jun;View#FCCS_YTD;Entity#"&amp;$B43&amp;";Data Source#FCCS_Total Data Source;Account#"&amp;Q$3&amp;";Intercompany#FCCS_Intercompany Top;Movement#CA_ENDBAL;Consolidation#FCCS_Entity Total;Custom1#"&amp;$E43&amp;";Custom2#Total Custom2;Custom3#Total Custom3;Custom4#Total Custom4")</f>
        <v>0</v>
      </c>
      <c r="R43" s="210">
        <f>[1]!HsGetValue("FCC","Scenario#Actual;Years#FY24;Period#Jun;View#FCCS_YTD;Entity#"&amp;$B43&amp;";Data Source#FCCS_Total Data Source;Account#"&amp;R$3&amp;";Intercompany#FCCS_Intercompany Top;Movement#CA_ENDBAL;Consolidation#FCCS_Entity Total;Custom1#"&amp;$E43&amp;";Custom2#Total Custom2;Custom3#Total Custom3;Custom4#Total Custom4")</f>
        <v>0</v>
      </c>
      <c r="S43" s="210">
        <f>[1]!HsGetValue("FCC","Scenario#Actual;Years#FY24;Period#Jun;View#FCCS_YTD;Entity#"&amp;$B43&amp;";Data Source#FCCS_Total Data Source;Account#"&amp;S$3&amp;";Intercompany#FCCS_Intercompany Top;Movement#CA_ENDBAL;Consolidation#FCCS_Entity Total;Custom1#"&amp;$E43&amp;";Custom2#Total Custom2;Custom3#Total Custom3;Custom4#Total Custom4")</f>
        <v>0</v>
      </c>
      <c r="T43" s="210">
        <f>[1]!HsGetValue("FCC","Scenario#Actual;Years#FY24;Period#Jun;View#FCCS_YTD;Entity#"&amp;$B43&amp;";Data Source#FCCS_Total Data Source;Account#"&amp;T$3&amp;";Intercompany#FCCS_Intercompany Top;Movement#CA_ENDBAL;Consolidation#FCCS_Entity Total;Custom1#"&amp;$E43&amp;";Custom2#Total Custom2;Custom3#Total Custom3;Custom4#Total Custom4")</f>
        <v>0</v>
      </c>
      <c r="U43" s="210">
        <f>[1]!HsGetValue("FCC","Scenario#Actual;Years#FY24;Period#Jun;View#FCCS_YTD;Entity#"&amp;$B43&amp;";Data Source#FCCS_Total Data Source;Account#"&amp;U$3&amp;";Intercompany#FCCS_Intercompany Top;Movement#CA_ENDBAL;Consolidation#FCCS_Entity Total;Custom1#"&amp;$E43&amp;";Custom2#Total Custom2;Custom3#Total Custom3;Custom4#Total Custom4")</f>
        <v>0</v>
      </c>
      <c r="V43" s="210">
        <f>[1]!HsGetValue("FCC","Scenario#Actual;Years#FY24;Period#Jun;View#FCCS_YTD;Entity#"&amp;$B43&amp;";Data Source#FCCS_Total Data Source;Account#"&amp;V$3&amp;";Intercompany#FCCS_Intercompany Top;Movement#CA_ENDBAL;Consolidation#FCCS_Entity Total;Custom1#"&amp;$E43&amp;";Custom2#Total Custom2;Custom3#Total Custom3;Custom4#Total Custom4")</f>
        <v>0</v>
      </c>
      <c r="W43" s="210">
        <f>[1]!HsGetValue("FCC","Scenario#Actual;Years#FY24;Period#Jun;View#FCCS_YTD;Entity#"&amp;$B43&amp;";Data Source#FCCS_Total Data Source;Account#"&amp;W$3&amp;";Intercompany#FCCS_Intercompany Top;Movement#CA_ENDBAL;Consolidation#FCCS_Entity Total;Custom1#"&amp;$E43&amp;";Custom2#Total Custom2;Custom3#Total Custom3;Custom4#Total Custom4")</f>
        <v>0</v>
      </c>
      <c r="X43" s="210">
        <f>[1]!HsGetValue("FCC","Scenario#Actual;Years#FY24;Period#Jun;View#FCCS_YTD;Entity#"&amp;$B43&amp;";Data Source#FCCS_Total Data Source;Account#"&amp;X$3&amp;";Intercompany#FCCS_Intercompany Top;Movement#CA_ENDBAL;Consolidation#FCCS_Entity Total;Custom1#"&amp;$E43&amp;";Custom2#Total Custom2;Custom3#Total Custom3;Custom4#Total Custom4")</f>
        <v>0</v>
      </c>
      <c r="Y43" s="210">
        <f>[1]!HsGetValue("FCC","Scenario#Actual;Years#FY24;Period#Jun;View#FCCS_YTD;Entity#"&amp;$B43&amp;";Data Source#FCCS_Total Data Source;Account#"&amp;Y$3&amp;";Intercompany#FCCS_Intercompany Top;Movement#CA_ENDBAL;Consolidation#FCCS_Entity Total;Custom1#Total custom1;Custom2#Total Custom2;Custom3#Total Custom3;Custom4#Total Custom4")</f>
        <v>0</v>
      </c>
      <c r="Z43" s="210">
        <f>[1]!HsGetValue("FCC","Scenario#Actual;Years#FY24;Period#Jun;View#FCCS_YTD;Entity#"&amp;$B43&amp;";Data Source#FCCS_Total Data Source;Account#"&amp;Z$3&amp;";Intercompany#FCCS_Intercompany Top;Movement#CA_ENDBAL;Consolidation#FCCS_Entity Total;Custom1#Total custom1;Custom2#Total Custom2;Custom3#Total Custom3;Custom4#Total Custom4")</f>
        <v>0</v>
      </c>
      <c r="AA43" s="210">
        <f>[1]!HsGetValue("FCC","Scenario#Actual;Years#FY24;Period#Jun;View#FCCS_YTD;Entity#"&amp;$B43&amp;";Data Source#FCCS_Total Data Source;Account#"&amp;AA$3&amp;";Intercompany#FCCS_Intercompany Top;Movement#CA_ENDBAL;Consolidation#FCCS_Entity Total;Custom1#Total custom1;Custom2#Total Custom2;Custom3#Total Custom3;Custom4#Total Custom4")</f>
        <v>0</v>
      </c>
      <c r="AB43" s="210">
        <f>[1]!HsGetValue("FCC","Scenario#Actual;Years#FY24;Period#Jun;View#FCCS_YTD;Entity#"&amp;$B43&amp;";Data Source#FCCS_Total Data Source;Account#"&amp;AB$3&amp;";Intercompany#FCCS_Intercompany Top;Movement#CA_ENDBAL;Consolidation#FCCS_Entity Total;Custom1#Total custom1;Custom2#Total Custom2;Custom3#Total Custom3;Custom4#Total Custom4")</f>
        <v>0</v>
      </c>
      <c r="AC43" s="210">
        <f>[1]!HsGetValue("FCC","Scenario#Actual;Years#FY24;Period#Jun;View#FCCS_YTD;Entity#"&amp;$B43&amp;";Data Source#FCCS_Total Data Source;Account#"&amp;AC$3&amp;";Intercompany#FCCS_Intercompany Top;Movement#CA_ENDBAL;Consolidation#FCCS_Entity Total;Custom1#Total custom1;Custom2#Total Custom2;Custom3#Total Custom3;Custom4#Total Custom4")</f>
        <v>0</v>
      </c>
      <c r="AD43" s="210">
        <f>[1]!HsGetValue("FCC","Scenario#Actual;Years#FY24;Period#Jun;View#FCCS_YTD;Entity#"&amp;$B43&amp;";Data Source#FCCS_Total Data Source;Account#"&amp;AD$3&amp;";Intercompany#FCCS_Intercompany Top;Movement#CA_ENDBAL;Consolidation#FCCS_Entity Total;Custom1#Total custom1;Custom2#Total Custom2;Custom3#Total Custom3;Custom4#Total Custom4")</f>
        <v>0</v>
      </c>
      <c r="AE43" s="210">
        <f>[1]!HsGetValue("FCC","Scenario#Actual;Years#FY24;Period#Jun;View#FCCS_YTD;Entity#"&amp;$B43&amp;";Data Source#FCCS_Total Data Source;Account#"&amp;AE$3&amp;";Intercompany#FCCS_Intercompany Top;Movement#CA_ENDBAL;Consolidation#FCCS_Entity Total;Custom1#"&amp;$E43&amp;";Custom2#Total Custom2;Custom3#Total Custom3;Custom4#Total Custom4")</f>
        <v>0</v>
      </c>
      <c r="AF43" s="210">
        <f>[1]!HsGetValue("FCC","Scenario#Actual;Years#FY24;Period#Jun;View#FCCS_YTD;Entity#"&amp;$B43&amp;";Data Source#FCCS_Total Data Source;Account#"&amp;AF$3&amp;";Intercompany#FCCS_Intercompany Top;Movement#CA_ENDBAL;Consolidation#FCCS_Entity Total;Custom1#"&amp;$E43&amp;";Custom2#Total Custom2;Custom3#Total Custom3;Custom4#Total Custom4")</f>
        <v>0</v>
      </c>
      <c r="AG43" s="210">
        <f>[1]!HsGetValue("FCC","Scenario#Actual;Years#FY24;Period#Jun;View#FCCS_YTD;Entity#"&amp;$B43&amp;";Data Source#FCCS_Total Data Source;Account#"&amp;AG$3&amp;";Intercompany#FCCS_Intercompany Top;Movement#CA_ENDBAL;Consolidation#FCCS_Entity Total;Custom1#"&amp;$E43&amp;";Custom2#Total Custom2;Custom3#Total Custom3;Custom4#Total Custom4")</f>
        <v>0</v>
      </c>
      <c r="AH43" s="210">
        <f>[1]!HsGetValue("FCC","Scenario#Actual;Years#FY24;Period#Jun;View#FCCS_YTD;Entity#"&amp;$B43&amp;";Data Source#FCCS_Total Data Source;Account#"&amp;AH$3&amp;";Intercompany#FCCS_Intercompany Top;Movement#CA_ENDBAL;Consolidation#FCCS_Entity Total;Custom1#"&amp;$E43&amp;";Custom2#Total Custom2;Custom3#Total Custom3;Custom4#Total Custom4")</f>
        <v>0</v>
      </c>
      <c r="AI43" s="210">
        <f>[1]!HsGetValue("FCC","Scenario#Actual;Years#FY24;Period#Jun;View#FCCS_YTD;Entity#"&amp;$B43&amp;";Data Source#FCCS_Total Data Source;Account#"&amp;AI$3&amp;";Intercompany#FCCS_Intercompany Top;Movement#CA_ENDBAL;Consolidation#FCCS_Entity Total;Custom1#"&amp;$E43&amp;";Custom2#Total Custom2;Custom3#Total Custom3;Custom4#Total Custom4")</f>
        <v>0</v>
      </c>
      <c r="AJ43" s="210">
        <f>[1]!HsGetValue("FCC","Scenario#Actual;Years#FY24;Period#Jun;View#FCCS_YTD;Entity#"&amp;$B43&amp;";Data Source#FCCS_Total Data Source;Account#"&amp;AJ$3&amp;";Intercompany#FCCS_Intercompany Top;Movement#CA_ENDBAL;Consolidation#FCCS_Entity Total;Custom1#"&amp;$E43&amp;";Custom2#Total Custom2;Custom3#Total Custom3;Custom4#Total Custom4")</f>
        <v>0</v>
      </c>
      <c r="AK43" s="210">
        <f>[1]!HsGetValue("FCC","Scenario#Actual;Years#FY24;Period#Jun;View#FCCS_YTD;Entity#"&amp;$B43&amp;";Data Source#FCCS_Total Data Source;Account#"&amp;AK$3&amp;";Intercompany#FCCS_Intercompany Top;Movement#CA_ENDBAL;Consolidation#FCCS_Entity Total;Custom1#"&amp;$E43&amp;";Custom2#Total Custom2;Custom3#Total Custom3;Custom4#Total Custom4")</f>
        <v>0</v>
      </c>
      <c r="AL43" s="210">
        <f>[1]!HsGetValue("FCC","Scenario#Actual;Years#FY24;Period#Jun;View#FCCS_YTD;Entity#"&amp;$B43&amp;";Data Source#FCCS_Total Data Source;Account#"&amp;AL$3&amp;";Intercompany#FCCS_Intercompany Top;Movement#CA_ENDBAL;Consolidation#FCCS_Entity Total;Custom1#"&amp;$E43&amp;";Custom2#Total Custom2;Custom3#Total Custom3;Custom4#Total Custom4")</f>
        <v>0</v>
      </c>
      <c r="AM43" s="210">
        <f>[1]!HsGetValue("FCC","Scenario#Actual;Years#FY24;Period#Jun;View#FCCS_YTD;Entity#"&amp;$B43&amp;";Data Source#FCCS_Total Data Source;Account#"&amp;AM$3&amp;";Intercompany#FCCS_Intercompany Top;Movement#CA_ENDBAL;Consolidation#FCCS_Entity Total;Custom1#"&amp;$E43&amp;";Custom2#Total Custom2;Custom3#Total Custom3;Custom4#Total Custom4")</f>
        <v>0</v>
      </c>
      <c r="AN43" s="210">
        <f>[1]!HsGetValue("FCC","Scenario#Actual;Years#FY24;Period#Jun;View#FCCS_YTD;Entity#"&amp;$B43&amp;";Data Source#FCCS_Total Data Source;Account#"&amp;AN$3&amp;";Intercompany#FCCS_Intercompany Top;Movement#CA_ENDBAL;Consolidation#FCCS_Entity Total;Custom1#Total custom1;Custom2#Total Custom2;Custom3#Total Custom3;Custom4#Total Custom4")</f>
        <v>0</v>
      </c>
      <c r="AO43" s="210">
        <f>[1]!HsGetValue("FCC","Scenario#Actual;Years#FY24;Period#Jun;View#FCCS_YTD;Entity#"&amp;$B43&amp;";Data Source#FCCS_Total Data Source;Account#"&amp;AO$3&amp;";Intercompany#FCCS_Intercompany Top;Movement#CA_ENDBAL;Consolidation#FCCS_Entity Total;Custom1#Total custom1;Custom2#Total Custom2;Custom3#Total Custom3;Custom4#Total Custom4")</f>
        <v>0</v>
      </c>
      <c r="AP43" s="210">
        <f>[1]!HsGetValue("FCC","Scenario#Actual;Years#FY24;Period#Jun;View#FCCS_YTD;Entity#"&amp;$B43&amp;";Data Source#FCCS_Total Data Source;Account#"&amp;AP$3&amp;";Intercompany#FCCS_Intercompany Top;Movement#CA_ENDBAL;Consolidation#FCCS_Entity Total;Custom1#Total custom1;Custom2#Total Custom2;Custom3#Total Custom3;Custom4#Total Custom4")</f>
        <v>0</v>
      </c>
      <c r="AQ43" s="210">
        <f>[1]!HsGetValue("FCC","Scenario#Actual;Years#FY24;Period#Jun;View#FCCS_YTD;Entity#"&amp;$B43&amp;";Data Source#FCCS_Total Data Source;Account#"&amp;AQ$3&amp;";Intercompany#FCCS_Intercompany Top;Movement#CA_ENDBAL;Consolidation#FCCS_Entity Total;Custom1#Total custom1;Custom2#Total Custom2;Custom3#Total Custom3;Custom4#Total Custom4")</f>
        <v>0</v>
      </c>
      <c r="AR43" s="210">
        <f>[1]!HsGetValue("FCC","Scenario#Actual;Years#FY24;Period#Jun;View#FCCS_YTD;Entity#"&amp;$B43&amp;";Data Source#FCCS_Total Data Source;Account#"&amp;AR$3&amp;";Intercompany#FCCS_Intercompany Top;Movement#CA_ENDBAL;Consolidation#FCCS_Entity Total;Custom1#Total custom1;Custom2#Total Custom2;Custom3#Total Custom3;Custom4#Total Custom4")</f>
        <v>0</v>
      </c>
      <c r="AS43" s="210">
        <f>[1]!HsGetValue("FCC","Scenario#Actual;Years#FY24;Period#Jun;View#FCCS_YTD;Entity#"&amp;$B43&amp;";Data Source#FCCS_Total Data Source;Account#"&amp;AS$3&amp;";Intercompany#FCCS_Intercompany Top;Movement#CA_ENDBAL;Consolidation#FCCS_Entity Total;Custom1#"&amp;$E43&amp;";Custom2#Total Custom2;Custom3#Total Custom3;Custom4#Total Custom4")</f>
        <v>0</v>
      </c>
    </row>
    <row r="44" spans="1:45" x14ac:dyDescent="0.3">
      <c r="A44" s="328" t="s">
        <v>413</v>
      </c>
      <c r="B44" s="328" t="s">
        <v>489</v>
      </c>
      <c r="C44" s="75">
        <v>43600</v>
      </c>
      <c r="D44" s="75" t="s">
        <v>415</v>
      </c>
      <c r="E44" s="75" t="s">
        <v>419</v>
      </c>
      <c r="F44" s="328" t="s">
        <v>490</v>
      </c>
      <c r="G44" s="207" t="s">
        <v>492</v>
      </c>
      <c r="H44" s="598"/>
      <c r="I44" s="327">
        <f t="shared" si="5"/>
        <v>792823.04999999981</v>
      </c>
      <c r="J44" s="209">
        <f t="shared" si="4"/>
        <v>0</v>
      </c>
      <c r="K44" s="327">
        <f t="shared" si="6"/>
        <v>792823.04999999981</v>
      </c>
      <c r="L44" s="210">
        <f>[1]!HsGetValue("FCC","Scenario#Actual;Years#FY24;Period#Jun;View#FCCS_YTD;Entity#"&amp;$B44&amp;";Data Source#FCCS_Total Data Source;Account#"&amp;L$3&amp;";Intercompany#FCCS_Intercompany Top;Movement#CA_ENDBAL;Consolidation#FCCS_Entity Total;Custom1#"&amp;$E44&amp;";Custom2#Total Custom2;Custom3#Total Custom3;Custom4#Total Custom4")</f>
        <v>0</v>
      </c>
      <c r="M44" s="210">
        <f>[1]!HsGetValue("FCC","Scenario#Actual;Years#FY24;Period#Jun;View#FCCS_YTD;Entity#"&amp;$B44&amp;";Data Source#FCCS_Total Data Source;Account#"&amp;M$3&amp;";Intercompany#FCCS_Intercompany Top;Movement#CA_ENDBAL;Consolidation#FCCS_Entity Total;Custom1#"&amp;$E44&amp;";Custom2#Total Custom2;Custom3#Total Custom3;Custom4#Total Custom4")</f>
        <v>0</v>
      </c>
      <c r="N44" s="210">
        <f>[1]!HsGetValue("FCC","Scenario#Actual;Years#FY24;Period#Jun;View#FCCS_YTD;Entity#"&amp;$B44&amp;";Data Source#FCCS_Total Data Source;Account#"&amp;N$3&amp;";Intercompany#FCCS_Intercompany Top;Movement#CA_ENDBAL;Consolidation#FCCS_Entity Total;Custom1#"&amp;$E44&amp;";Custom2#Total Custom2;Custom3#Total Custom3;Custom4#Total Custom4")</f>
        <v>0</v>
      </c>
      <c r="O44" s="210">
        <f>[1]!HsGetValue("FCC","Scenario#Actual;Years#FY24;Period#Jun;View#FCCS_YTD;Entity#"&amp;$B44&amp;";Data Source#FCCS_Total Data Source;Account#"&amp;O$3&amp;";Intercompany#FCCS_Intercompany Top;Movement#CA_ENDBAL;Consolidation#FCCS_Entity Total;Custom1#"&amp;$E44&amp;";Custom2#Total Custom2;Custom3#Total Custom3;Custom4#Total Custom4")</f>
        <v>0</v>
      </c>
      <c r="P44" s="210">
        <f>[1]!HsGetValue("FCC","Scenario#Actual;Years#FY24;Period#Jun;View#FCCS_YTD;Entity#"&amp;$B44&amp;";Data Source#FCCS_Total Data Source;Account#"&amp;P$3&amp;";Intercompany#FCCS_Intercompany Top;Movement#CA_ENDBAL;Consolidation#FCCS_Entity Total;Custom1#"&amp;$E44&amp;";Custom2#Total Custom2;Custom3#Total Custom3;Custom4#Total Custom4")</f>
        <v>5356302.78</v>
      </c>
      <c r="Q44" s="210">
        <f>[1]!HsGetValue("FCC","Scenario#Actual;Years#FY24;Period#Jun;View#FCCS_YTD;Entity#"&amp;$B44&amp;";Data Source#FCCS_Total Data Source;Account#"&amp;Q$3&amp;";Intercompany#FCCS_Intercompany Top;Movement#CA_ENDBAL;Consolidation#FCCS_Entity Total;Custom1#"&amp;$E44&amp;";Custom2#Total Custom2;Custom3#Total Custom3;Custom4#Total Custom4")</f>
        <v>0</v>
      </c>
      <c r="R44" s="210">
        <f>[1]!HsGetValue("FCC","Scenario#Actual;Years#FY24;Period#Jun;View#FCCS_YTD;Entity#"&amp;$B44&amp;";Data Source#FCCS_Total Data Source;Account#"&amp;R$3&amp;";Intercompany#FCCS_Intercompany Top;Movement#CA_ENDBAL;Consolidation#FCCS_Entity Total;Custom1#"&amp;$E44&amp;";Custom2#Total Custom2;Custom3#Total Custom3;Custom4#Total Custom4")</f>
        <v>0</v>
      </c>
      <c r="S44" s="210">
        <f>[1]!HsGetValue("FCC","Scenario#Actual;Years#FY24;Period#Jun;View#FCCS_YTD;Entity#"&amp;$B44&amp;";Data Source#FCCS_Total Data Source;Account#"&amp;S$3&amp;";Intercompany#FCCS_Intercompany Top;Movement#CA_ENDBAL;Consolidation#FCCS_Entity Total;Custom1#"&amp;$E44&amp;";Custom2#Total Custom2;Custom3#Total Custom3;Custom4#Total Custom4")</f>
        <v>0</v>
      </c>
      <c r="T44" s="210">
        <f>[1]!HsGetValue("FCC","Scenario#Actual;Years#FY24;Period#Jun;View#FCCS_YTD;Entity#"&amp;$B44&amp;";Data Source#FCCS_Total Data Source;Account#"&amp;T$3&amp;";Intercompany#FCCS_Intercompany Top;Movement#CA_ENDBAL;Consolidation#FCCS_Entity Total;Custom1#"&amp;$E44&amp;";Custom2#Total Custom2;Custom3#Total Custom3;Custom4#Total Custom4")</f>
        <v>0</v>
      </c>
      <c r="U44" s="210">
        <f>[1]!HsGetValue("FCC","Scenario#Actual;Years#FY24;Period#Jun;View#FCCS_YTD;Entity#"&amp;$B44&amp;";Data Source#FCCS_Total Data Source;Account#"&amp;U$3&amp;";Intercompany#FCCS_Intercompany Top;Movement#CA_ENDBAL;Consolidation#FCCS_Entity Total;Custom1#"&amp;$E44&amp;";Custom2#Total Custom2;Custom3#Total Custom3;Custom4#Total Custom4")</f>
        <v>0</v>
      </c>
      <c r="V44" s="210">
        <f>[1]!HsGetValue("FCC","Scenario#Actual;Years#FY24;Period#Jun;View#FCCS_YTD;Entity#"&amp;$B44&amp;";Data Source#FCCS_Total Data Source;Account#"&amp;V$3&amp;";Intercompany#FCCS_Intercompany Top;Movement#CA_ENDBAL;Consolidation#FCCS_Entity Total;Custom1#"&amp;$E44&amp;";Custom2#Total Custom2;Custom3#Total Custom3;Custom4#Total Custom4")</f>
        <v>0</v>
      </c>
      <c r="W44" s="210">
        <f>[1]!HsGetValue("FCC","Scenario#Actual;Years#FY24;Period#Jun;View#FCCS_YTD;Entity#"&amp;$B44&amp;";Data Source#FCCS_Total Data Source;Account#"&amp;W$3&amp;";Intercompany#FCCS_Intercompany Top;Movement#CA_ENDBAL;Consolidation#FCCS_Entity Total;Custom1#"&amp;$E44&amp;";Custom2#Total Custom2;Custom3#Total Custom3;Custom4#Total Custom4")</f>
        <v>0</v>
      </c>
      <c r="X44" s="210">
        <f>[1]!HsGetValue("FCC","Scenario#Actual;Years#FY24;Period#Jun;View#FCCS_YTD;Entity#"&amp;$B44&amp;";Data Source#FCCS_Total Data Source;Account#"&amp;X$3&amp;";Intercompany#FCCS_Intercompany Top;Movement#CA_ENDBAL;Consolidation#FCCS_Entity Total;Custom1#"&amp;$E44&amp;";Custom2#Total Custom2;Custom3#Total Custom3;Custom4#Total Custom4")</f>
        <v>0</v>
      </c>
      <c r="Y44" s="361"/>
      <c r="Z44" s="361"/>
      <c r="AA44" s="361"/>
      <c r="AB44" s="361"/>
      <c r="AC44" s="361"/>
      <c r="AD44" s="361"/>
      <c r="AE44" s="210">
        <f>[1]!HsGetValue("FCC","Scenario#Actual;Years#FY24;Period#Jun;View#FCCS_YTD;Entity#"&amp;$B44&amp;";Data Source#FCCS_Total Data Source;Account#"&amp;AE$3&amp;";Intercompany#FCCS_Intercompany Top;Movement#CA_ENDBAL;Consolidation#FCCS_Entity Total;Custom1#"&amp;$E44&amp;";Custom2#Total Custom2;Custom3#Total Custom3;Custom4#Total Custom4")</f>
        <v>0</v>
      </c>
      <c r="AF44" s="210">
        <f>[1]!HsGetValue("FCC","Scenario#Actual;Years#FY24;Period#Jun;View#FCCS_YTD;Entity#"&amp;$B44&amp;";Data Source#FCCS_Total Data Source;Account#"&amp;AF$3&amp;";Intercompany#FCCS_Intercompany Top;Movement#CA_ENDBAL;Consolidation#FCCS_Entity Total;Custom1#"&amp;$E44&amp;";Custom2#Total Custom2;Custom3#Total Custom3;Custom4#Total Custom4")</f>
        <v>0</v>
      </c>
      <c r="AG44" s="210">
        <f>[1]!HsGetValue("FCC","Scenario#Actual;Years#FY24;Period#Jun;View#FCCS_YTD;Entity#"&amp;$B44&amp;";Data Source#FCCS_Total Data Source;Account#"&amp;AG$3&amp;";Intercompany#FCCS_Intercompany Top;Movement#CA_ENDBAL;Consolidation#FCCS_Entity Total;Custom1#"&amp;$E44&amp;";Custom2#Total Custom2;Custom3#Total Custom3;Custom4#Total Custom4")</f>
        <v>0</v>
      </c>
      <c r="AH44" s="210">
        <f>[1]!HsGetValue("FCC","Scenario#Actual;Years#FY24;Period#Jun;View#FCCS_YTD;Entity#"&amp;$B44&amp;";Data Source#FCCS_Total Data Source;Account#"&amp;AH$3&amp;";Intercompany#FCCS_Intercompany Top;Movement#CA_ENDBAL;Consolidation#FCCS_Entity Total;Custom1#"&amp;$E44&amp;";Custom2#Total Custom2;Custom3#Total Custom3;Custom4#Total Custom4")</f>
        <v>-4563479.7300000004</v>
      </c>
      <c r="AI44" s="210">
        <f>[1]!HsGetValue("FCC","Scenario#Actual;Years#FY24;Period#Jun;View#FCCS_YTD;Entity#"&amp;$B44&amp;";Data Source#FCCS_Total Data Source;Account#"&amp;AI$3&amp;";Intercompany#FCCS_Intercompany Top;Movement#CA_ENDBAL;Consolidation#FCCS_Entity Total;Custom1#"&amp;$E44&amp;";Custom2#Total Custom2;Custom3#Total Custom3;Custom4#Total Custom4")</f>
        <v>0</v>
      </c>
      <c r="AJ44" s="210">
        <f>[1]!HsGetValue("FCC","Scenario#Actual;Years#FY24;Period#Jun;View#FCCS_YTD;Entity#"&amp;$B44&amp;";Data Source#FCCS_Total Data Source;Account#"&amp;AJ$3&amp;";Intercompany#FCCS_Intercompany Top;Movement#CA_ENDBAL;Consolidation#FCCS_Entity Total;Custom1#"&amp;$E44&amp;";Custom2#Total Custom2;Custom3#Total Custom3;Custom4#Total Custom4")</f>
        <v>0</v>
      </c>
      <c r="AK44" s="210">
        <f>[1]!HsGetValue("FCC","Scenario#Actual;Years#FY24;Period#Jun;View#FCCS_YTD;Entity#"&amp;$B44&amp;";Data Source#FCCS_Total Data Source;Account#"&amp;AK$3&amp;";Intercompany#FCCS_Intercompany Top;Movement#CA_ENDBAL;Consolidation#FCCS_Entity Total;Custom1#"&amp;$E44&amp;";Custom2#Total Custom2;Custom3#Total Custom3;Custom4#Total Custom4")</f>
        <v>0</v>
      </c>
      <c r="AL44" s="210">
        <f>[1]!HsGetValue("FCC","Scenario#Actual;Years#FY24;Period#Jun;View#FCCS_YTD;Entity#"&amp;$B44&amp;";Data Source#FCCS_Total Data Source;Account#"&amp;AL$3&amp;";Intercompany#FCCS_Intercompany Top;Movement#CA_ENDBAL;Consolidation#FCCS_Entity Total;Custom1#"&amp;$E44&amp;";Custom2#Total Custom2;Custom3#Total Custom3;Custom4#Total Custom4")</f>
        <v>0</v>
      </c>
      <c r="AM44" s="210">
        <f>[1]!HsGetValue("FCC","Scenario#Actual;Years#FY24;Period#Jun;View#FCCS_YTD;Entity#"&amp;$B44&amp;";Data Source#FCCS_Total Data Source;Account#"&amp;AM$3&amp;";Intercompany#FCCS_Intercompany Top;Movement#CA_ENDBAL;Consolidation#FCCS_Entity Total;Custom1#"&amp;$E44&amp;";Custom2#Total Custom2;Custom3#Total Custom3;Custom4#Total Custom4")</f>
        <v>0</v>
      </c>
      <c r="AN44" s="361"/>
      <c r="AO44" s="361"/>
      <c r="AP44" s="361"/>
      <c r="AQ44" s="361"/>
      <c r="AR44" s="361"/>
      <c r="AS44" s="329">
        <v>0</v>
      </c>
    </row>
    <row r="45" spans="1:45" x14ac:dyDescent="0.3">
      <c r="A45" s="207" t="s">
        <v>413</v>
      </c>
      <c r="B45" s="207" t="s">
        <v>493</v>
      </c>
      <c r="C45" s="208">
        <v>43800</v>
      </c>
      <c r="D45" s="208" t="s">
        <v>415</v>
      </c>
      <c r="E45" s="208" t="s">
        <v>416</v>
      </c>
      <c r="F45" s="207" t="s">
        <v>494</v>
      </c>
      <c r="G45" s="207" t="s">
        <v>495</v>
      </c>
      <c r="H45" s="603"/>
      <c r="I45" s="209">
        <f t="shared" si="5"/>
        <v>0</v>
      </c>
      <c r="J45" s="209">
        <f t="shared" si="4"/>
        <v>0</v>
      </c>
      <c r="K45" s="209">
        <f t="shared" si="6"/>
        <v>0</v>
      </c>
      <c r="L45" s="210">
        <f>[1]!HsGetValue("FCC","Scenario#Actual;Years#FY24;Period#Jun;View#FCCS_YTD;Entity#"&amp;$B45&amp;";Data Source#FCCS_Total Data Source;Account#"&amp;L$3&amp;";Intercompany#FCCS_Intercompany Top;Movement#CA_ENDBAL;Consolidation#FCCS_Entity Total;Custom1#"&amp;$E45&amp;";Custom2#Total Custom2;Custom3#Total Custom3;Custom4#Total Custom4")</f>
        <v>0</v>
      </c>
      <c r="M45" s="210">
        <f>[1]!HsGetValue("FCC","Scenario#Actual;Years#FY24;Period#Jun;View#FCCS_YTD;Entity#"&amp;$B45&amp;";Data Source#FCCS_Total Data Source;Account#"&amp;M$3&amp;";Intercompany#FCCS_Intercompany Top;Movement#CA_ENDBAL;Consolidation#FCCS_Entity Total;Custom1#"&amp;$E45&amp;";Custom2#Total Custom2;Custom3#Total Custom3;Custom4#Total Custom4")</f>
        <v>0</v>
      </c>
      <c r="N45" s="210">
        <f>[1]!HsGetValue("FCC","Scenario#Actual;Years#FY24;Period#Jun;View#FCCS_YTD;Entity#"&amp;$B45&amp;";Data Source#FCCS_Total Data Source;Account#"&amp;N$3&amp;";Intercompany#FCCS_Intercompany Top;Movement#CA_ENDBAL;Consolidation#FCCS_Entity Total;Custom1#"&amp;$E45&amp;";Custom2#Total Custom2;Custom3#Total Custom3;Custom4#Total Custom4")</f>
        <v>0</v>
      </c>
      <c r="O45" s="210">
        <f>[1]!HsGetValue("FCC","Scenario#Actual;Years#FY24;Period#Jun;View#FCCS_YTD;Entity#"&amp;$B45&amp;";Data Source#FCCS_Total Data Source;Account#"&amp;O$3&amp;";Intercompany#FCCS_Intercompany Top;Movement#CA_ENDBAL;Consolidation#FCCS_Entity Total;Custom1#"&amp;$E45&amp;";Custom2#Total Custom2;Custom3#Total Custom3;Custom4#Total Custom4")</f>
        <v>0</v>
      </c>
      <c r="P45" s="210">
        <f>[1]!HsGetValue("FCC","Scenario#Actual;Years#FY24;Period#Jun;View#FCCS_YTD;Entity#"&amp;$B45&amp;";Data Source#FCCS_Total Data Source;Account#"&amp;P$3&amp;";Intercompany#FCCS_Intercompany Top;Movement#CA_ENDBAL;Consolidation#FCCS_Entity Total;Custom1#"&amp;$E45&amp;";Custom2#Total Custom2;Custom3#Total Custom3;Custom4#Total Custom4")</f>
        <v>0</v>
      </c>
      <c r="Q45" s="210">
        <f>[1]!HsGetValue("FCC","Scenario#Actual;Years#FY24;Period#Jun;View#FCCS_YTD;Entity#"&amp;$B45&amp;";Data Source#FCCS_Total Data Source;Account#"&amp;Q$3&amp;";Intercompany#FCCS_Intercompany Top;Movement#CA_ENDBAL;Consolidation#FCCS_Entity Total;Custom1#"&amp;$E45&amp;";Custom2#Total Custom2;Custom3#Total Custom3;Custom4#Total Custom4")</f>
        <v>0</v>
      </c>
      <c r="R45" s="210">
        <f>[1]!HsGetValue("FCC","Scenario#Actual;Years#FY24;Period#Jun;View#FCCS_YTD;Entity#"&amp;$B45&amp;";Data Source#FCCS_Total Data Source;Account#"&amp;R$3&amp;";Intercompany#FCCS_Intercompany Top;Movement#CA_ENDBAL;Consolidation#FCCS_Entity Total;Custom1#"&amp;$E45&amp;";Custom2#Total Custom2;Custom3#Total Custom3;Custom4#Total Custom4")</f>
        <v>0</v>
      </c>
      <c r="S45" s="210">
        <f>[1]!HsGetValue("FCC","Scenario#Actual;Years#FY24;Period#Jun;View#FCCS_YTD;Entity#"&amp;$B45&amp;";Data Source#FCCS_Total Data Source;Account#"&amp;S$3&amp;";Intercompany#FCCS_Intercompany Top;Movement#CA_ENDBAL;Consolidation#FCCS_Entity Total;Custom1#"&amp;$E45&amp;";Custom2#Total Custom2;Custom3#Total Custom3;Custom4#Total Custom4")</f>
        <v>0</v>
      </c>
      <c r="T45" s="210">
        <f>[1]!HsGetValue("FCC","Scenario#Actual;Years#FY24;Period#Jun;View#FCCS_YTD;Entity#"&amp;$B45&amp;";Data Source#FCCS_Total Data Source;Account#"&amp;T$3&amp;";Intercompany#FCCS_Intercompany Top;Movement#CA_ENDBAL;Consolidation#FCCS_Entity Total;Custom1#"&amp;$E45&amp;";Custom2#Total Custom2;Custom3#Total Custom3;Custom4#Total Custom4")</f>
        <v>0</v>
      </c>
      <c r="U45" s="210">
        <f>[1]!HsGetValue("FCC","Scenario#Actual;Years#FY24;Period#Jun;View#FCCS_YTD;Entity#"&amp;$B45&amp;";Data Source#FCCS_Total Data Source;Account#"&amp;U$3&amp;";Intercompany#FCCS_Intercompany Top;Movement#CA_ENDBAL;Consolidation#FCCS_Entity Total;Custom1#"&amp;$E45&amp;";Custom2#Total Custom2;Custom3#Total Custom3;Custom4#Total Custom4")</f>
        <v>0</v>
      </c>
      <c r="V45" s="210">
        <f>[1]!HsGetValue("FCC","Scenario#Actual;Years#FY24;Period#Jun;View#FCCS_YTD;Entity#"&amp;$B45&amp;";Data Source#FCCS_Total Data Source;Account#"&amp;V$3&amp;";Intercompany#FCCS_Intercompany Top;Movement#CA_ENDBAL;Consolidation#FCCS_Entity Total;Custom1#"&amp;$E45&amp;";Custom2#Total Custom2;Custom3#Total Custom3;Custom4#Total Custom4")</f>
        <v>0</v>
      </c>
      <c r="W45" s="210">
        <f>[1]!HsGetValue("FCC","Scenario#Actual;Years#FY24;Period#Jun;View#FCCS_YTD;Entity#"&amp;$B45&amp;";Data Source#FCCS_Total Data Source;Account#"&amp;W$3&amp;";Intercompany#FCCS_Intercompany Top;Movement#CA_ENDBAL;Consolidation#FCCS_Entity Total;Custom1#"&amp;$E45&amp;";Custom2#Total Custom2;Custom3#Total Custom3;Custom4#Total Custom4")</f>
        <v>0</v>
      </c>
      <c r="X45" s="210">
        <f>[1]!HsGetValue("FCC","Scenario#Actual;Years#FY24;Period#Jun;View#FCCS_YTD;Entity#"&amp;$B45&amp;";Data Source#FCCS_Total Data Source;Account#"&amp;X$3&amp;";Intercompany#FCCS_Intercompany Top;Movement#CA_ENDBAL;Consolidation#FCCS_Entity Total;Custom1#"&amp;$E45&amp;";Custom2#Total Custom2;Custom3#Total Custom3;Custom4#Total Custom4")</f>
        <v>0</v>
      </c>
      <c r="Y45" s="210">
        <f>[1]!HsGetValue("FCC","Scenario#Actual;Years#FY24;Period#Jun;View#FCCS_YTD;Entity#"&amp;$B45&amp;";Data Source#FCCS_Total Data Source;Account#"&amp;Y$3&amp;";Intercompany#FCCS_Intercompany Top;Movement#CA_ENDBAL;Consolidation#FCCS_Entity Total;Custom1#Total custom1;Custom2#Total Custom2;Custom3#Total Custom3;Custom4#Total Custom4")</f>
        <v>0</v>
      </c>
      <c r="Z45" s="210">
        <f>[1]!HsGetValue("FCC","Scenario#Actual;Years#FY24;Period#Jun;View#FCCS_YTD;Entity#"&amp;$B45&amp;";Data Source#FCCS_Total Data Source;Account#"&amp;Z$3&amp;";Intercompany#FCCS_Intercompany Top;Movement#CA_ENDBAL;Consolidation#FCCS_Entity Total;Custom1#Total custom1;Custom2#Total Custom2;Custom3#Total Custom3;Custom4#Total Custom4")</f>
        <v>0</v>
      </c>
      <c r="AA45" s="210">
        <f>[1]!HsGetValue("FCC","Scenario#Actual;Years#FY24;Period#Jun;View#FCCS_YTD;Entity#"&amp;$B45&amp;";Data Source#FCCS_Total Data Source;Account#"&amp;AA$3&amp;";Intercompany#FCCS_Intercompany Top;Movement#CA_ENDBAL;Consolidation#FCCS_Entity Total;Custom1#Total custom1;Custom2#Total Custom2;Custom3#Total Custom3;Custom4#Total Custom4")</f>
        <v>0</v>
      </c>
      <c r="AB45" s="210">
        <f>[1]!HsGetValue("FCC","Scenario#Actual;Years#FY24;Period#Jun;View#FCCS_YTD;Entity#"&amp;$B45&amp;";Data Source#FCCS_Total Data Source;Account#"&amp;AB$3&amp;";Intercompany#FCCS_Intercompany Top;Movement#CA_ENDBAL;Consolidation#FCCS_Entity Total;Custom1#Total custom1;Custom2#Total Custom2;Custom3#Total Custom3;Custom4#Total Custom4")</f>
        <v>0</v>
      </c>
      <c r="AC45" s="210">
        <f>[1]!HsGetValue("FCC","Scenario#Actual;Years#FY24;Period#Jun;View#FCCS_YTD;Entity#"&amp;$B45&amp;";Data Source#FCCS_Total Data Source;Account#"&amp;AC$3&amp;";Intercompany#FCCS_Intercompany Top;Movement#CA_ENDBAL;Consolidation#FCCS_Entity Total;Custom1#Total custom1;Custom2#Total Custom2;Custom3#Total Custom3;Custom4#Total Custom4")</f>
        <v>0</v>
      </c>
      <c r="AD45" s="210">
        <f>[1]!HsGetValue("FCC","Scenario#Actual;Years#FY24;Period#Jun;View#FCCS_YTD;Entity#"&amp;$B45&amp;";Data Source#FCCS_Total Data Source;Account#"&amp;AD$3&amp;";Intercompany#FCCS_Intercompany Top;Movement#CA_ENDBAL;Consolidation#FCCS_Entity Total;Custom1#Total custom1;Custom2#Total Custom2;Custom3#Total Custom3;Custom4#Total Custom4")</f>
        <v>0</v>
      </c>
      <c r="AE45" s="210">
        <f>[1]!HsGetValue("FCC","Scenario#Actual;Years#FY24;Period#Jun;View#FCCS_YTD;Entity#"&amp;$B45&amp;";Data Source#FCCS_Total Data Source;Account#"&amp;AE$3&amp;";Intercompany#FCCS_Intercompany Top;Movement#CA_ENDBAL;Consolidation#FCCS_Entity Total;Custom1#"&amp;$E45&amp;";Custom2#Total Custom2;Custom3#Total Custom3;Custom4#Total Custom4")</f>
        <v>0</v>
      </c>
      <c r="AF45" s="210">
        <f>[1]!HsGetValue("FCC","Scenario#Actual;Years#FY24;Period#Jun;View#FCCS_YTD;Entity#"&amp;$B45&amp;";Data Source#FCCS_Total Data Source;Account#"&amp;AF$3&amp;";Intercompany#FCCS_Intercompany Top;Movement#CA_ENDBAL;Consolidation#FCCS_Entity Total;Custom1#"&amp;$E45&amp;";Custom2#Total Custom2;Custom3#Total Custom3;Custom4#Total Custom4")</f>
        <v>0</v>
      </c>
      <c r="AG45" s="210">
        <f>[1]!HsGetValue("FCC","Scenario#Actual;Years#FY24;Period#Jun;View#FCCS_YTD;Entity#"&amp;$B45&amp;";Data Source#FCCS_Total Data Source;Account#"&amp;AG$3&amp;";Intercompany#FCCS_Intercompany Top;Movement#CA_ENDBAL;Consolidation#FCCS_Entity Total;Custom1#"&amp;$E45&amp;";Custom2#Total Custom2;Custom3#Total Custom3;Custom4#Total Custom4")</f>
        <v>0</v>
      </c>
      <c r="AH45" s="210">
        <f>[1]!HsGetValue("FCC","Scenario#Actual;Years#FY24;Period#Jun;View#FCCS_YTD;Entity#"&amp;$B45&amp;";Data Source#FCCS_Total Data Source;Account#"&amp;AH$3&amp;";Intercompany#FCCS_Intercompany Top;Movement#CA_ENDBAL;Consolidation#FCCS_Entity Total;Custom1#"&amp;$E45&amp;";Custom2#Total Custom2;Custom3#Total Custom3;Custom4#Total Custom4")</f>
        <v>0</v>
      </c>
      <c r="AI45" s="210">
        <f>[1]!HsGetValue("FCC","Scenario#Actual;Years#FY24;Period#Jun;View#FCCS_YTD;Entity#"&amp;$B45&amp;";Data Source#FCCS_Total Data Source;Account#"&amp;AI$3&amp;";Intercompany#FCCS_Intercompany Top;Movement#CA_ENDBAL;Consolidation#FCCS_Entity Total;Custom1#"&amp;$E45&amp;";Custom2#Total Custom2;Custom3#Total Custom3;Custom4#Total Custom4")</f>
        <v>0</v>
      </c>
      <c r="AJ45" s="210">
        <f>[1]!HsGetValue("FCC","Scenario#Actual;Years#FY24;Period#Jun;View#FCCS_YTD;Entity#"&amp;$B45&amp;";Data Source#FCCS_Total Data Source;Account#"&amp;AJ$3&amp;";Intercompany#FCCS_Intercompany Top;Movement#CA_ENDBAL;Consolidation#FCCS_Entity Total;Custom1#"&amp;$E45&amp;";Custom2#Total Custom2;Custom3#Total Custom3;Custom4#Total Custom4")</f>
        <v>0</v>
      </c>
      <c r="AK45" s="210">
        <f>[1]!HsGetValue("FCC","Scenario#Actual;Years#FY24;Period#Jun;View#FCCS_YTD;Entity#"&amp;$B45&amp;";Data Source#FCCS_Total Data Source;Account#"&amp;AK$3&amp;";Intercompany#FCCS_Intercompany Top;Movement#CA_ENDBAL;Consolidation#FCCS_Entity Total;Custom1#"&amp;$E45&amp;";Custom2#Total Custom2;Custom3#Total Custom3;Custom4#Total Custom4")</f>
        <v>0</v>
      </c>
      <c r="AL45" s="210">
        <f>[1]!HsGetValue("FCC","Scenario#Actual;Years#FY24;Period#Jun;View#FCCS_YTD;Entity#"&amp;$B45&amp;";Data Source#FCCS_Total Data Source;Account#"&amp;AL$3&amp;";Intercompany#FCCS_Intercompany Top;Movement#CA_ENDBAL;Consolidation#FCCS_Entity Total;Custom1#"&amp;$E45&amp;";Custom2#Total Custom2;Custom3#Total Custom3;Custom4#Total Custom4")</f>
        <v>0</v>
      </c>
      <c r="AM45" s="210">
        <f>[1]!HsGetValue("FCC","Scenario#Actual;Years#FY24;Period#Jun;View#FCCS_YTD;Entity#"&amp;$B45&amp;";Data Source#FCCS_Total Data Source;Account#"&amp;AM$3&amp;";Intercompany#FCCS_Intercompany Top;Movement#CA_ENDBAL;Consolidation#FCCS_Entity Total;Custom1#"&amp;$E45&amp;";Custom2#Total Custom2;Custom3#Total Custom3;Custom4#Total Custom4")</f>
        <v>0</v>
      </c>
      <c r="AN45" s="210">
        <f>[1]!HsGetValue("FCC","Scenario#Actual;Years#FY24;Period#Jun;View#FCCS_YTD;Entity#"&amp;$B45&amp;";Data Source#FCCS_Total Data Source;Account#"&amp;AN$3&amp;";Intercompany#FCCS_Intercompany Top;Movement#CA_ENDBAL;Consolidation#FCCS_Entity Total;Custom1#Total custom1;Custom2#Total Custom2;Custom3#Total Custom3;Custom4#Total Custom4")</f>
        <v>0</v>
      </c>
      <c r="AO45" s="210">
        <f>[1]!HsGetValue("FCC","Scenario#Actual;Years#FY24;Period#Jun;View#FCCS_YTD;Entity#"&amp;$B45&amp;";Data Source#FCCS_Total Data Source;Account#"&amp;AO$3&amp;";Intercompany#FCCS_Intercompany Top;Movement#CA_ENDBAL;Consolidation#FCCS_Entity Total;Custom1#Total custom1;Custom2#Total Custom2;Custom3#Total Custom3;Custom4#Total Custom4")</f>
        <v>0</v>
      </c>
      <c r="AP45" s="210">
        <f>[1]!HsGetValue("FCC","Scenario#Actual;Years#FY24;Period#Jun;View#FCCS_YTD;Entity#"&amp;$B45&amp;";Data Source#FCCS_Total Data Source;Account#"&amp;AP$3&amp;";Intercompany#FCCS_Intercompany Top;Movement#CA_ENDBAL;Consolidation#FCCS_Entity Total;Custom1#Total custom1;Custom2#Total Custom2;Custom3#Total Custom3;Custom4#Total Custom4")</f>
        <v>0</v>
      </c>
      <c r="AQ45" s="210">
        <f>[1]!HsGetValue("FCC","Scenario#Actual;Years#FY24;Period#Jun;View#FCCS_YTD;Entity#"&amp;$B45&amp;";Data Source#FCCS_Total Data Source;Account#"&amp;AQ$3&amp;";Intercompany#FCCS_Intercompany Top;Movement#CA_ENDBAL;Consolidation#FCCS_Entity Total;Custom1#Total custom1;Custom2#Total Custom2;Custom3#Total Custom3;Custom4#Total Custom4")</f>
        <v>0</v>
      </c>
      <c r="AR45" s="210">
        <f>[1]!HsGetValue("FCC","Scenario#Actual;Years#FY24;Period#Jun;View#FCCS_YTD;Entity#"&amp;$B45&amp;";Data Source#FCCS_Total Data Source;Account#"&amp;AR$3&amp;";Intercompany#FCCS_Intercompany Top;Movement#CA_ENDBAL;Consolidation#FCCS_Entity Total;Custom1#Total custom1;Custom2#Total Custom2;Custom3#Total Custom3;Custom4#Total Custom4")</f>
        <v>0</v>
      </c>
      <c r="AS45" s="210">
        <f>[1]!HsGetValue("FCC","Scenario#Actual;Years#FY24;Period#Jun;View#FCCS_YTD;Entity#"&amp;$B45&amp;";Data Source#FCCS_Total Data Source;Account#"&amp;AS$3&amp;";Intercompany#FCCS_Intercompany Top;Movement#CA_ENDBAL;Consolidation#FCCS_Entity Total;Custom1#"&amp;$E45&amp;";Custom2#Total Custom2;Custom3#Total Custom3;Custom4#Total Custom4")</f>
        <v>0</v>
      </c>
    </row>
    <row r="46" spans="1:45" x14ac:dyDescent="0.3">
      <c r="A46" s="328" t="s">
        <v>413</v>
      </c>
      <c r="B46" s="328" t="s">
        <v>493</v>
      </c>
      <c r="C46" s="75">
        <v>43800</v>
      </c>
      <c r="D46" s="75" t="s">
        <v>415</v>
      </c>
      <c r="E46" s="75" t="s">
        <v>419</v>
      </c>
      <c r="F46" s="328" t="s">
        <v>494</v>
      </c>
      <c r="G46" s="207" t="s">
        <v>496</v>
      </c>
      <c r="H46" s="598"/>
      <c r="I46" s="327">
        <f t="shared" si="5"/>
        <v>267006.11999999988</v>
      </c>
      <c r="J46" s="209">
        <f t="shared" si="4"/>
        <v>0</v>
      </c>
      <c r="K46" s="327">
        <f t="shared" si="6"/>
        <v>267006.11999999988</v>
      </c>
      <c r="L46" s="210">
        <f>[1]!HsGetValue("FCC","Scenario#Actual;Years#FY24;Period#Jun;View#FCCS_YTD;Entity#"&amp;$B46&amp;";Data Source#FCCS_Total Data Source;Account#"&amp;L$3&amp;";Intercompany#FCCS_Intercompany Top;Movement#CA_ENDBAL;Consolidation#FCCS_Entity Total;Custom1#"&amp;$E46&amp;";Custom2#Total Custom2;Custom3#Total Custom3;Custom4#Total Custom4")</f>
        <v>0</v>
      </c>
      <c r="M46" s="210">
        <f>[1]!HsGetValue("FCC","Scenario#Actual;Years#FY24;Period#Jun;View#FCCS_YTD;Entity#"&amp;$B46&amp;";Data Source#FCCS_Total Data Source;Account#"&amp;M$3&amp;";Intercompany#FCCS_Intercompany Top;Movement#CA_ENDBAL;Consolidation#FCCS_Entity Total;Custom1#"&amp;$E46&amp;";Custom2#Total Custom2;Custom3#Total Custom3;Custom4#Total Custom4")</f>
        <v>0</v>
      </c>
      <c r="N46" s="210">
        <f>[1]!HsGetValue("FCC","Scenario#Actual;Years#FY24;Period#Jun;View#FCCS_YTD;Entity#"&amp;$B46&amp;";Data Source#FCCS_Total Data Source;Account#"&amp;N$3&amp;";Intercompany#FCCS_Intercompany Top;Movement#CA_ENDBAL;Consolidation#FCCS_Entity Total;Custom1#"&amp;$E46&amp;";Custom2#Total Custom2;Custom3#Total Custom3;Custom4#Total Custom4")</f>
        <v>0</v>
      </c>
      <c r="O46" s="210">
        <f>[1]!HsGetValue("FCC","Scenario#Actual;Years#FY24;Period#Jun;View#FCCS_YTD;Entity#"&amp;$B46&amp;";Data Source#FCCS_Total Data Source;Account#"&amp;O$3&amp;";Intercompany#FCCS_Intercompany Top;Movement#CA_ENDBAL;Consolidation#FCCS_Entity Total;Custom1#"&amp;$E46&amp;";Custom2#Total Custom2;Custom3#Total Custom3;Custom4#Total Custom4")</f>
        <v>0</v>
      </c>
      <c r="P46" s="210">
        <f>[1]!HsGetValue("FCC","Scenario#Actual;Years#FY24;Period#Jun;View#FCCS_YTD;Entity#"&amp;$B46&amp;";Data Source#FCCS_Total Data Source;Account#"&amp;P$3&amp;";Intercompany#FCCS_Intercompany Top;Movement#CA_ENDBAL;Consolidation#FCCS_Entity Total;Custom1#"&amp;$E46&amp;";Custom2#Total Custom2;Custom3#Total Custom3;Custom4#Total Custom4")</f>
        <v>1371717.14</v>
      </c>
      <c r="Q46" s="210">
        <f>[1]!HsGetValue("FCC","Scenario#Actual;Years#FY24;Period#Jun;View#FCCS_YTD;Entity#"&amp;$B46&amp;";Data Source#FCCS_Total Data Source;Account#"&amp;Q$3&amp;";Intercompany#FCCS_Intercompany Top;Movement#CA_ENDBAL;Consolidation#FCCS_Entity Total;Custom1#"&amp;$E46&amp;";Custom2#Total Custom2;Custom3#Total Custom3;Custom4#Total Custom4")</f>
        <v>0</v>
      </c>
      <c r="R46" s="210">
        <f>[1]!HsGetValue("FCC","Scenario#Actual;Years#FY24;Period#Jun;View#FCCS_YTD;Entity#"&amp;$B46&amp;";Data Source#FCCS_Total Data Source;Account#"&amp;R$3&amp;";Intercompany#FCCS_Intercompany Top;Movement#CA_ENDBAL;Consolidation#FCCS_Entity Total;Custom1#"&amp;$E46&amp;";Custom2#Total Custom2;Custom3#Total Custom3;Custom4#Total Custom4")</f>
        <v>0</v>
      </c>
      <c r="S46" s="210">
        <f>[1]!HsGetValue("FCC","Scenario#Actual;Years#FY24;Period#Jun;View#FCCS_YTD;Entity#"&amp;$B46&amp;";Data Source#FCCS_Total Data Source;Account#"&amp;S$3&amp;";Intercompany#FCCS_Intercompany Top;Movement#CA_ENDBAL;Consolidation#FCCS_Entity Total;Custom1#"&amp;$E46&amp;";Custom2#Total Custom2;Custom3#Total Custom3;Custom4#Total Custom4")</f>
        <v>0</v>
      </c>
      <c r="T46" s="210">
        <f>[1]!HsGetValue("FCC","Scenario#Actual;Years#FY24;Period#Jun;View#FCCS_YTD;Entity#"&amp;$B46&amp;";Data Source#FCCS_Total Data Source;Account#"&amp;T$3&amp;";Intercompany#FCCS_Intercompany Top;Movement#CA_ENDBAL;Consolidation#FCCS_Entity Total;Custom1#"&amp;$E46&amp;";Custom2#Total Custom2;Custom3#Total Custom3;Custom4#Total Custom4")</f>
        <v>0</v>
      </c>
      <c r="U46" s="210">
        <f>[1]!HsGetValue("FCC","Scenario#Actual;Years#FY24;Period#Jun;View#FCCS_YTD;Entity#"&amp;$B46&amp;";Data Source#FCCS_Total Data Source;Account#"&amp;U$3&amp;";Intercompany#FCCS_Intercompany Top;Movement#CA_ENDBAL;Consolidation#FCCS_Entity Total;Custom1#"&amp;$E46&amp;";Custom2#Total Custom2;Custom3#Total Custom3;Custom4#Total Custom4")</f>
        <v>0</v>
      </c>
      <c r="V46" s="210">
        <f>[1]!HsGetValue("FCC","Scenario#Actual;Years#FY24;Period#Jun;View#FCCS_YTD;Entity#"&amp;$B46&amp;";Data Source#FCCS_Total Data Source;Account#"&amp;V$3&amp;";Intercompany#FCCS_Intercompany Top;Movement#CA_ENDBAL;Consolidation#FCCS_Entity Total;Custom1#"&amp;$E46&amp;";Custom2#Total Custom2;Custom3#Total Custom3;Custom4#Total Custom4")</f>
        <v>0</v>
      </c>
      <c r="W46" s="210">
        <f>[1]!HsGetValue("FCC","Scenario#Actual;Years#FY24;Period#Jun;View#FCCS_YTD;Entity#"&amp;$B46&amp;";Data Source#FCCS_Total Data Source;Account#"&amp;W$3&amp;";Intercompany#FCCS_Intercompany Top;Movement#CA_ENDBAL;Consolidation#FCCS_Entity Total;Custom1#"&amp;$E46&amp;";Custom2#Total Custom2;Custom3#Total Custom3;Custom4#Total Custom4")</f>
        <v>0</v>
      </c>
      <c r="X46" s="210">
        <f>[1]!HsGetValue("FCC","Scenario#Actual;Years#FY24;Period#Jun;View#FCCS_YTD;Entity#"&amp;$B46&amp;";Data Source#FCCS_Total Data Source;Account#"&amp;X$3&amp;";Intercompany#FCCS_Intercompany Top;Movement#CA_ENDBAL;Consolidation#FCCS_Entity Total;Custom1#"&amp;$E46&amp;";Custom2#Total Custom2;Custom3#Total Custom3;Custom4#Total Custom4")</f>
        <v>0</v>
      </c>
      <c r="Y46" s="361"/>
      <c r="Z46" s="361"/>
      <c r="AA46" s="361"/>
      <c r="AB46" s="361"/>
      <c r="AC46" s="361"/>
      <c r="AD46" s="361"/>
      <c r="AE46" s="210">
        <f>[1]!HsGetValue("FCC","Scenario#Actual;Years#FY24;Period#Jun;View#FCCS_YTD;Entity#"&amp;$B46&amp;";Data Source#FCCS_Total Data Source;Account#"&amp;AE$3&amp;";Intercompany#FCCS_Intercompany Top;Movement#CA_ENDBAL;Consolidation#FCCS_Entity Total;Custom1#"&amp;$E46&amp;";Custom2#Total Custom2;Custom3#Total Custom3;Custom4#Total Custom4")</f>
        <v>0</v>
      </c>
      <c r="AF46" s="210">
        <f>[1]!HsGetValue("FCC","Scenario#Actual;Years#FY24;Period#Jun;View#FCCS_YTD;Entity#"&amp;$B46&amp;";Data Source#FCCS_Total Data Source;Account#"&amp;AF$3&amp;";Intercompany#FCCS_Intercompany Top;Movement#CA_ENDBAL;Consolidation#FCCS_Entity Total;Custom1#"&amp;$E46&amp;";Custom2#Total Custom2;Custom3#Total Custom3;Custom4#Total Custom4")</f>
        <v>0</v>
      </c>
      <c r="AG46" s="210">
        <f>[1]!HsGetValue("FCC","Scenario#Actual;Years#FY24;Period#Jun;View#FCCS_YTD;Entity#"&amp;$B46&amp;";Data Source#FCCS_Total Data Source;Account#"&amp;AG$3&amp;";Intercompany#FCCS_Intercompany Top;Movement#CA_ENDBAL;Consolidation#FCCS_Entity Total;Custom1#"&amp;$E46&amp;";Custom2#Total Custom2;Custom3#Total Custom3;Custom4#Total Custom4")</f>
        <v>0</v>
      </c>
      <c r="AH46" s="210">
        <f>[1]!HsGetValue("FCC","Scenario#Actual;Years#FY24;Period#Jun;View#FCCS_YTD;Entity#"&amp;$B46&amp;";Data Source#FCCS_Total Data Source;Account#"&amp;AH$3&amp;";Intercompany#FCCS_Intercompany Top;Movement#CA_ENDBAL;Consolidation#FCCS_Entity Total;Custom1#"&amp;$E46&amp;";Custom2#Total Custom2;Custom3#Total Custom3;Custom4#Total Custom4")</f>
        <v>-1104711.02</v>
      </c>
      <c r="AI46" s="210">
        <f>[1]!HsGetValue("FCC","Scenario#Actual;Years#FY24;Period#Jun;View#FCCS_YTD;Entity#"&amp;$B46&amp;";Data Source#FCCS_Total Data Source;Account#"&amp;AI$3&amp;";Intercompany#FCCS_Intercompany Top;Movement#CA_ENDBAL;Consolidation#FCCS_Entity Total;Custom1#"&amp;$E46&amp;";Custom2#Total Custom2;Custom3#Total Custom3;Custom4#Total Custom4")</f>
        <v>0</v>
      </c>
      <c r="AJ46" s="210">
        <f>[1]!HsGetValue("FCC","Scenario#Actual;Years#FY24;Period#Jun;View#FCCS_YTD;Entity#"&amp;$B46&amp;";Data Source#FCCS_Total Data Source;Account#"&amp;AJ$3&amp;";Intercompany#FCCS_Intercompany Top;Movement#CA_ENDBAL;Consolidation#FCCS_Entity Total;Custom1#"&amp;$E46&amp;";Custom2#Total Custom2;Custom3#Total Custom3;Custom4#Total Custom4")</f>
        <v>0</v>
      </c>
      <c r="AK46" s="210">
        <f>[1]!HsGetValue("FCC","Scenario#Actual;Years#FY24;Period#Jun;View#FCCS_YTD;Entity#"&amp;$B46&amp;";Data Source#FCCS_Total Data Source;Account#"&amp;AK$3&amp;";Intercompany#FCCS_Intercompany Top;Movement#CA_ENDBAL;Consolidation#FCCS_Entity Total;Custom1#"&amp;$E46&amp;";Custom2#Total Custom2;Custom3#Total Custom3;Custom4#Total Custom4")</f>
        <v>0</v>
      </c>
      <c r="AL46" s="210">
        <f>[1]!HsGetValue("FCC","Scenario#Actual;Years#FY24;Period#Jun;View#FCCS_YTD;Entity#"&amp;$B46&amp;";Data Source#FCCS_Total Data Source;Account#"&amp;AL$3&amp;";Intercompany#FCCS_Intercompany Top;Movement#CA_ENDBAL;Consolidation#FCCS_Entity Total;Custom1#"&amp;$E46&amp;";Custom2#Total Custom2;Custom3#Total Custom3;Custom4#Total Custom4")</f>
        <v>0</v>
      </c>
      <c r="AM46" s="210">
        <f>[1]!HsGetValue("FCC","Scenario#Actual;Years#FY24;Period#Jun;View#FCCS_YTD;Entity#"&amp;$B46&amp;";Data Source#FCCS_Total Data Source;Account#"&amp;AM$3&amp;";Intercompany#FCCS_Intercompany Top;Movement#CA_ENDBAL;Consolidation#FCCS_Entity Total;Custom1#"&amp;$E46&amp;";Custom2#Total Custom2;Custom3#Total Custom3;Custom4#Total Custom4")</f>
        <v>0</v>
      </c>
      <c r="AN46" s="361"/>
      <c r="AO46" s="361"/>
      <c r="AP46" s="361"/>
      <c r="AQ46" s="361"/>
      <c r="AR46" s="361"/>
      <c r="AS46" s="329">
        <v>0</v>
      </c>
    </row>
    <row r="47" spans="1:45" x14ac:dyDescent="0.3">
      <c r="A47" s="207" t="s">
        <v>413</v>
      </c>
      <c r="B47" s="207" t="s">
        <v>497</v>
      </c>
      <c r="C47" s="208" t="s">
        <v>498</v>
      </c>
      <c r="D47" s="208" t="s">
        <v>415</v>
      </c>
      <c r="E47" s="208" t="s">
        <v>416</v>
      </c>
      <c r="F47" s="207" t="s">
        <v>499</v>
      </c>
      <c r="G47" s="207" t="s">
        <v>500</v>
      </c>
      <c r="H47" s="603"/>
      <c r="I47" s="209">
        <f t="shared" si="5"/>
        <v>35456745.419999987</v>
      </c>
      <c r="J47" s="209">
        <f t="shared" si="4"/>
        <v>4396982.5599999996</v>
      </c>
      <c r="K47" s="209">
        <f t="shared" si="6"/>
        <v>31059762.859999985</v>
      </c>
      <c r="L47" s="210">
        <f>[1]!HsGetValue("FCC","Scenario#Actual;Years#FY24;Period#Jun;View#FCCS_YTD;Entity#"&amp;$B47&amp;";Data Source#FCCS_Total Data Source;Account#"&amp;L$3&amp;";Intercompany#FCCS_Intercompany Top;Movement#CA_ENDBAL;Consolidation#FCCS_Entity Total;Custom1#"&amp;$E47&amp;";Custom2#Total Custom2;Custom3#Total Custom3;Custom4#Total Custom4")</f>
        <v>4396982.5599999996</v>
      </c>
      <c r="M47" s="210">
        <f>[1]!HsGetValue("FCC","Scenario#Actual;Years#FY24;Period#Jun;View#FCCS_YTD;Entity#"&amp;$B47&amp;";Data Source#FCCS_Total Data Source;Account#"&amp;M$3&amp;";Intercompany#FCCS_Intercompany Top;Movement#CA_ENDBAL;Consolidation#FCCS_Entity Total;Custom1#"&amp;$E47&amp;";Custom2#Total Custom2;Custom3#Total Custom3;Custom4#Total Custom4")</f>
        <v>49206711.030000001</v>
      </c>
      <c r="N47" s="210">
        <f>[1]!HsGetValue("FCC","Scenario#Actual;Years#FY24;Period#Jun;View#FCCS_YTD;Entity#"&amp;$B47&amp;";Data Source#FCCS_Total Data Source;Account#"&amp;N$3&amp;";Intercompany#FCCS_Intercompany Top;Movement#CA_ENDBAL;Consolidation#FCCS_Entity Total;Custom1#"&amp;$E47&amp;";Custom2#Total Custom2;Custom3#Total Custom3;Custom4#Total Custom4")</f>
        <v>0</v>
      </c>
      <c r="O47" s="210">
        <f>[1]!HsGetValue("FCC","Scenario#Actual;Years#FY24;Period#Jun;View#FCCS_YTD;Entity#"&amp;$B47&amp;";Data Source#FCCS_Total Data Source;Account#"&amp;O$3&amp;";Intercompany#FCCS_Intercompany Top;Movement#CA_ENDBAL;Consolidation#FCCS_Entity Total;Custom1#"&amp;$E47&amp;";Custom2#Total Custom2;Custom3#Total Custom3;Custom4#Total Custom4")</f>
        <v>0</v>
      </c>
      <c r="P47" s="210">
        <f>[1]!HsGetValue("FCC","Scenario#Actual;Years#FY24;Period#Jun;View#FCCS_YTD;Entity#"&amp;$B47&amp;";Data Source#FCCS_Total Data Source;Account#"&amp;P$3&amp;";Intercompany#FCCS_Intercompany Top;Movement#CA_ENDBAL;Consolidation#FCCS_Entity Total;Custom1#"&amp;$E47&amp;";Custom2#Total Custom2;Custom3#Total Custom3;Custom4#Total Custom4")</f>
        <v>18323489.419999994</v>
      </c>
      <c r="Q47" s="210">
        <f>[1]!HsGetValue("FCC","Scenario#Actual;Years#FY24;Period#Jun;View#FCCS_YTD;Entity#"&amp;$B47&amp;";Data Source#FCCS_Total Data Source;Account#"&amp;Q$3&amp;";Intercompany#FCCS_Intercompany Top;Movement#CA_ENDBAL;Consolidation#FCCS_Entity Total;Custom1#"&amp;$E47&amp;";Custom2#Total Custom2;Custom3#Total Custom3;Custom4#Total Custom4")</f>
        <v>0</v>
      </c>
      <c r="R47" s="210">
        <f>[1]!HsGetValue("FCC","Scenario#Actual;Years#FY24;Period#Jun;View#FCCS_YTD;Entity#"&amp;$B47&amp;";Data Source#FCCS_Total Data Source;Account#"&amp;R$3&amp;";Intercompany#FCCS_Intercompany Top;Movement#CA_ENDBAL;Consolidation#FCCS_Entity Total;Custom1#"&amp;$E47&amp;";Custom2#Total Custom2;Custom3#Total Custom3;Custom4#Total Custom4")</f>
        <v>0</v>
      </c>
      <c r="S47" s="210">
        <f>[1]!HsGetValue("FCC","Scenario#Actual;Years#FY24;Period#Jun;View#FCCS_YTD;Entity#"&amp;$B47&amp;";Data Source#FCCS_Total Data Source;Account#"&amp;S$3&amp;";Intercompany#FCCS_Intercompany Top;Movement#CA_ENDBAL;Consolidation#FCCS_Entity Total;Custom1#"&amp;$E47&amp;";Custom2#Total Custom2;Custom3#Total Custom3;Custom4#Total Custom4")</f>
        <v>0</v>
      </c>
      <c r="T47" s="210">
        <f>[1]!HsGetValue("FCC","Scenario#Actual;Years#FY24;Period#Jun;View#FCCS_YTD;Entity#"&amp;$B47&amp;";Data Source#FCCS_Total Data Source;Account#"&amp;T$3&amp;";Intercompany#FCCS_Intercompany Top;Movement#CA_ENDBAL;Consolidation#FCCS_Entity Total;Custom1#"&amp;$E47&amp;";Custom2#Total Custom2;Custom3#Total Custom3;Custom4#Total Custom4")</f>
        <v>0</v>
      </c>
      <c r="U47" s="210">
        <f>[1]!HsGetValue("FCC","Scenario#Actual;Years#FY24;Period#Jun;View#FCCS_YTD;Entity#"&amp;$B47&amp;";Data Source#FCCS_Total Data Source;Account#"&amp;U$3&amp;";Intercompany#FCCS_Intercompany Top;Movement#CA_ENDBAL;Consolidation#FCCS_Entity Total;Custom1#"&amp;$E47&amp;";Custom2#Total Custom2;Custom3#Total Custom3;Custom4#Total Custom4")</f>
        <v>0</v>
      </c>
      <c r="V47" s="210">
        <f>[1]!HsGetValue("FCC","Scenario#Actual;Years#FY24;Period#Jun;View#FCCS_YTD;Entity#"&amp;$B47&amp;";Data Source#FCCS_Total Data Source;Account#"&amp;V$3&amp;";Intercompany#FCCS_Intercompany Top;Movement#CA_ENDBAL;Consolidation#FCCS_Entity Total;Custom1#"&amp;$E47&amp;";Custom2#Total Custom2;Custom3#Total Custom3;Custom4#Total Custom4")</f>
        <v>0</v>
      </c>
      <c r="W47" s="210">
        <f>[1]!HsGetValue("FCC","Scenario#Actual;Years#FY24;Period#Jun;View#FCCS_YTD;Entity#"&amp;$B47&amp;";Data Source#FCCS_Total Data Source;Account#"&amp;W$3&amp;";Intercompany#FCCS_Intercompany Top;Movement#CA_ENDBAL;Consolidation#FCCS_Entity Total;Custom1#"&amp;$E47&amp;";Custom2#Total Custom2;Custom3#Total Custom3;Custom4#Total Custom4")</f>
        <v>0</v>
      </c>
      <c r="X47" s="210">
        <f>[1]!HsGetValue("FCC","Scenario#Actual;Years#FY24;Period#Jun;View#FCCS_YTD;Entity#"&amp;$B47&amp;";Data Source#FCCS_Total Data Source;Account#"&amp;X$3&amp;";Intercompany#FCCS_Intercompany Top;Movement#CA_ENDBAL;Consolidation#FCCS_Entity Total;Custom1#"&amp;$E47&amp;";Custom2#Total Custom2;Custom3#Total Custom3;Custom4#Total Custom4")</f>
        <v>0</v>
      </c>
      <c r="Y47" s="210">
        <f>[1]!HsGetValue("FCC","Scenario#Actual;Years#FY24;Period#Jun;View#FCCS_YTD;Entity#"&amp;$B47&amp;";Data Source#FCCS_Total Data Source;Account#"&amp;Y$3&amp;";Intercompany#FCCS_Intercompany Top;Movement#CA_ENDBAL;Consolidation#FCCS_Entity Total;Custom1#Total custom1;Custom2#Total Custom2;Custom3#Total Custom3;Custom4#Total Custom4")</f>
        <v>0</v>
      </c>
      <c r="Z47" s="210">
        <f>[1]!HsGetValue("FCC","Scenario#Actual;Years#FY24;Period#Jun;View#FCCS_YTD;Entity#"&amp;$B47&amp;";Data Source#FCCS_Total Data Source;Account#"&amp;Z$3&amp;";Intercompany#FCCS_Intercompany Top;Movement#CA_ENDBAL;Consolidation#FCCS_Entity Total;Custom1#Total custom1;Custom2#Total Custom2;Custom3#Total Custom3;Custom4#Total Custom4")</f>
        <v>0</v>
      </c>
      <c r="AA47" s="210">
        <f>[1]!HsGetValue("FCC","Scenario#Actual;Years#FY24;Period#Jun;View#FCCS_YTD;Entity#"&amp;$B47&amp;";Data Source#FCCS_Total Data Source;Account#"&amp;AA$3&amp;";Intercompany#FCCS_Intercompany Top;Movement#CA_ENDBAL;Consolidation#FCCS_Entity Total;Custom1#Total custom1;Custom2#Total Custom2;Custom3#Total Custom3;Custom4#Total Custom4")</f>
        <v>0</v>
      </c>
      <c r="AB47" s="210">
        <f>[1]!HsGetValue("FCC","Scenario#Actual;Years#FY24;Period#Jun;View#FCCS_YTD;Entity#"&amp;$B47&amp;";Data Source#FCCS_Total Data Source;Account#"&amp;AB$3&amp;";Intercompany#FCCS_Intercompany Top;Movement#CA_ENDBAL;Consolidation#FCCS_Entity Total;Custom1#Total custom1;Custom2#Total Custom2;Custom3#Total Custom3;Custom4#Total Custom4")</f>
        <v>0</v>
      </c>
      <c r="AC47" s="210">
        <f>[1]!HsGetValue("FCC","Scenario#Actual;Years#FY24;Period#Jun;View#FCCS_YTD;Entity#"&amp;$B47&amp;";Data Source#FCCS_Total Data Source;Account#"&amp;AC$3&amp;";Intercompany#FCCS_Intercompany Top;Movement#CA_ENDBAL;Consolidation#FCCS_Entity Total;Custom1#Total custom1;Custom2#Total Custom2;Custom3#Total Custom3;Custom4#Total Custom4")</f>
        <v>0</v>
      </c>
      <c r="AD47" s="210">
        <f>[1]!HsGetValue("FCC","Scenario#Actual;Years#FY24;Period#Jun;View#FCCS_YTD;Entity#"&amp;$B47&amp;";Data Source#FCCS_Total Data Source;Account#"&amp;AD$3&amp;";Intercompany#FCCS_Intercompany Top;Movement#CA_ENDBAL;Consolidation#FCCS_Entity Total;Custom1#Total custom1;Custom2#Total Custom2;Custom3#Total Custom3;Custom4#Total Custom4")</f>
        <v>0</v>
      </c>
      <c r="AE47" s="210">
        <f>[1]!HsGetValue("FCC","Scenario#Actual;Years#FY24;Period#Jun;View#FCCS_YTD;Entity#"&amp;$B47&amp;";Data Source#FCCS_Total Data Source;Account#"&amp;AE$3&amp;";Intercompany#FCCS_Intercompany Top;Movement#CA_ENDBAL;Consolidation#FCCS_Entity Total;Custom1#"&amp;$E47&amp;";Custom2#Total Custom2;Custom3#Total Custom3;Custom4#Total Custom4")</f>
        <v>-22990723</v>
      </c>
      <c r="AF47" s="210">
        <f>[1]!HsGetValue("FCC","Scenario#Actual;Years#FY24;Period#Jun;View#FCCS_YTD;Entity#"&amp;$B47&amp;";Data Source#FCCS_Total Data Source;Account#"&amp;AF$3&amp;";Intercompany#FCCS_Intercompany Top;Movement#CA_ENDBAL;Consolidation#FCCS_Entity Total;Custom1#"&amp;$E47&amp;";Custom2#Total Custom2;Custom3#Total Custom3;Custom4#Total Custom4")</f>
        <v>0</v>
      </c>
      <c r="AG47" s="210">
        <f>[1]!HsGetValue("FCC","Scenario#Actual;Years#FY24;Period#Jun;View#FCCS_YTD;Entity#"&amp;$B47&amp;";Data Source#FCCS_Total Data Source;Account#"&amp;AG$3&amp;";Intercompany#FCCS_Intercompany Top;Movement#CA_ENDBAL;Consolidation#FCCS_Entity Total;Custom1#"&amp;$E47&amp;";Custom2#Total Custom2;Custom3#Total Custom3;Custom4#Total Custom4")</f>
        <v>0</v>
      </c>
      <c r="AH47" s="210">
        <f>[1]!HsGetValue("FCC","Scenario#Actual;Years#FY24;Period#Jun;View#FCCS_YTD;Entity#"&amp;$B47&amp;";Data Source#FCCS_Total Data Source;Account#"&amp;AH$3&amp;";Intercompany#FCCS_Intercompany Top;Movement#CA_ENDBAL;Consolidation#FCCS_Entity Total;Custom1#"&amp;$E47&amp;";Custom2#Total Custom2;Custom3#Total Custom3;Custom4#Total Custom4")</f>
        <v>-13479714.590000004</v>
      </c>
      <c r="AI47" s="210">
        <f>[1]!HsGetValue("FCC","Scenario#Actual;Years#FY24;Period#Jun;View#FCCS_YTD;Entity#"&amp;$B47&amp;";Data Source#FCCS_Total Data Source;Account#"&amp;AI$3&amp;";Intercompany#FCCS_Intercompany Top;Movement#CA_ENDBAL;Consolidation#FCCS_Entity Total;Custom1#"&amp;$E47&amp;";Custom2#Total Custom2;Custom3#Total Custom3;Custom4#Total Custom4")</f>
        <v>0</v>
      </c>
      <c r="AJ47" s="210">
        <f>[1]!HsGetValue("FCC","Scenario#Actual;Years#FY24;Period#Jun;View#FCCS_YTD;Entity#"&amp;$B47&amp;";Data Source#FCCS_Total Data Source;Account#"&amp;AJ$3&amp;";Intercompany#FCCS_Intercompany Top;Movement#CA_ENDBAL;Consolidation#FCCS_Entity Total;Custom1#"&amp;$E47&amp;";Custom2#Total Custom2;Custom3#Total Custom3;Custom4#Total Custom4")</f>
        <v>0</v>
      </c>
      <c r="AK47" s="210">
        <f>[1]!HsGetValue("FCC","Scenario#Actual;Years#FY24;Period#Jun;View#FCCS_YTD;Entity#"&amp;$B47&amp;";Data Source#FCCS_Total Data Source;Account#"&amp;AK$3&amp;";Intercompany#FCCS_Intercompany Top;Movement#CA_ENDBAL;Consolidation#FCCS_Entity Total;Custom1#"&amp;$E47&amp;";Custom2#Total Custom2;Custom3#Total Custom3;Custom4#Total Custom4")</f>
        <v>0</v>
      </c>
      <c r="AL47" s="210">
        <f>[1]!HsGetValue("FCC","Scenario#Actual;Years#FY24;Period#Jun;View#FCCS_YTD;Entity#"&amp;$B47&amp;";Data Source#FCCS_Total Data Source;Account#"&amp;AL$3&amp;";Intercompany#FCCS_Intercompany Top;Movement#CA_ENDBAL;Consolidation#FCCS_Entity Total;Custom1#"&amp;$E47&amp;";Custom2#Total Custom2;Custom3#Total Custom3;Custom4#Total Custom4")</f>
        <v>0</v>
      </c>
      <c r="AM47" s="210">
        <f>[1]!HsGetValue("FCC","Scenario#Actual;Years#FY24;Period#Jun;View#FCCS_YTD;Entity#"&amp;$B47&amp;";Data Source#FCCS_Total Data Source;Account#"&amp;AM$3&amp;";Intercompany#FCCS_Intercompany Top;Movement#CA_ENDBAL;Consolidation#FCCS_Entity Total;Custom1#"&amp;$E47&amp;";Custom2#Total Custom2;Custom3#Total Custom3;Custom4#Total Custom4")</f>
        <v>0</v>
      </c>
      <c r="AN47" s="210">
        <f>[1]!HsGetValue("FCC","Scenario#Actual;Years#FY24;Period#Jun;View#FCCS_YTD;Entity#"&amp;$B47&amp;";Data Source#FCCS_Total Data Source;Account#"&amp;AN$3&amp;";Intercompany#FCCS_Intercompany Top;Movement#CA_ENDBAL;Consolidation#FCCS_Entity Total;Custom1#Total custom1;Custom2#Total Custom2;Custom3#Total Custom3;Custom4#Total Custom4")</f>
        <v>0</v>
      </c>
      <c r="AO47" s="210">
        <f>[1]!HsGetValue("FCC","Scenario#Actual;Years#FY24;Period#Jun;View#FCCS_YTD;Entity#"&amp;$B47&amp;";Data Source#FCCS_Total Data Source;Account#"&amp;AO$3&amp;";Intercompany#FCCS_Intercompany Top;Movement#CA_ENDBAL;Consolidation#FCCS_Entity Total;Custom1#Total custom1;Custom2#Total Custom2;Custom3#Total Custom3;Custom4#Total Custom4")</f>
        <v>0</v>
      </c>
      <c r="AP47" s="210">
        <f>[1]!HsGetValue("FCC","Scenario#Actual;Years#FY24;Period#Jun;View#FCCS_YTD;Entity#"&amp;$B47&amp;";Data Source#FCCS_Total Data Source;Account#"&amp;AP$3&amp;";Intercompany#FCCS_Intercompany Top;Movement#CA_ENDBAL;Consolidation#FCCS_Entity Total;Custom1#Total custom1;Custom2#Total Custom2;Custom3#Total Custom3;Custom4#Total Custom4")</f>
        <v>0</v>
      </c>
      <c r="AQ47" s="210">
        <f>[1]!HsGetValue("FCC","Scenario#Actual;Years#FY24;Period#Jun;View#FCCS_YTD;Entity#"&amp;$B47&amp;";Data Source#FCCS_Total Data Source;Account#"&amp;AQ$3&amp;";Intercompany#FCCS_Intercompany Top;Movement#CA_ENDBAL;Consolidation#FCCS_Entity Total;Custom1#Total custom1;Custom2#Total Custom2;Custom3#Total Custom3;Custom4#Total Custom4")</f>
        <v>0</v>
      </c>
      <c r="AR47" s="210">
        <f>[1]!HsGetValue("FCC","Scenario#Actual;Years#FY24;Period#Jun;View#FCCS_YTD;Entity#"&amp;$B47&amp;";Data Source#FCCS_Total Data Source;Account#"&amp;AR$3&amp;";Intercompany#FCCS_Intercompany Top;Movement#CA_ENDBAL;Consolidation#FCCS_Entity Total;Custom1#Total custom1;Custom2#Total Custom2;Custom3#Total Custom3;Custom4#Total Custom4")</f>
        <v>0</v>
      </c>
      <c r="AS47" s="210">
        <f>[1]!HsGetValue("FCC","Scenario#Actual;Years#FY24;Period#Jun;View#FCCS_YTD;Entity#"&amp;$B47&amp;";Data Source#FCCS_Total Data Source;Account#"&amp;AS$3&amp;";Intercompany#FCCS_Intercompany Top;Movement#CA_ENDBAL;Consolidation#FCCS_Entity Total;Custom1#"&amp;$E47&amp;";Custom2#Total Custom2;Custom3#Total Custom3;Custom4#Total Custom4")</f>
        <v>0</v>
      </c>
    </row>
    <row r="48" spans="1:45" x14ac:dyDescent="0.3">
      <c r="A48" s="328" t="s">
        <v>413</v>
      </c>
      <c r="B48" s="328" t="s">
        <v>497</v>
      </c>
      <c r="C48" s="75" t="s">
        <v>498</v>
      </c>
      <c r="D48" s="75" t="s">
        <v>415</v>
      </c>
      <c r="E48" s="75" t="s">
        <v>419</v>
      </c>
      <c r="F48" s="328" t="s">
        <v>499</v>
      </c>
      <c r="G48" s="207" t="s">
        <v>501</v>
      </c>
      <c r="H48" s="598"/>
      <c r="I48" s="327">
        <f t="shared" si="5"/>
        <v>0</v>
      </c>
      <c r="J48" s="209">
        <f t="shared" si="4"/>
        <v>0</v>
      </c>
      <c r="K48" s="327">
        <f t="shared" si="6"/>
        <v>0</v>
      </c>
      <c r="L48" s="210">
        <f>[1]!HsGetValue("FCC","Scenario#Actual;Years#FY24;Period#Jun;View#FCCS_YTD;Entity#"&amp;$B48&amp;";Data Source#FCCS_Total Data Source;Account#"&amp;L$3&amp;";Intercompany#FCCS_Intercompany Top;Movement#CA_ENDBAL;Consolidation#FCCS_Entity Total;Custom1#"&amp;$E48&amp;";Custom2#Total Custom2;Custom3#Total Custom3;Custom4#Total Custom4")</f>
        <v>0</v>
      </c>
      <c r="M48" s="210">
        <f>[1]!HsGetValue("FCC","Scenario#Actual;Years#FY24;Period#Jun;View#FCCS_YTD;Entity#"&amp;$B48&amp;";Data Source#FCCS_Total Data Source;Account#"&amp;M$3&amp;";Intercompany#FCCS_Intercompany Top;Movement#CA_ENDBAL;Consolidation#FCCS_Entity Total;Custom1#"&amp;$E48&amp;";Custom2#Total Custom2;Custom3#Total Custom3;Custom4#Total Custom4")</f>
        <v>0</v>
      </c>
      <c r="N48" s="210">
        <f>[1]!HsGetValue("FCC","Scenario#Actual;Years#FY24;Period#Jun;View#FCCS_YTD;Entity#"&amp;$B48&amp;";Data Source#FCCS_Total Data Source;Account#"&amp;N$3&amp;";Intercompany#FCCS_Intercompany Top;Movement#CA_ENDBAL;Consolidation#FCCS_Entity Total;Custom1#"&amp;$E48&amp;";Custom2#Total Custom2;Custom3#Total Custom3;Custom4#Total Custom4")</f>
        <v>0</v>
      </c>
      <c r="O48" s="210">
        <f>[1]!HsGetValue("FCC","Scenario#Actual;Years#FY24;Period#Jun;View#FCCS_YTD;Entity#"&amp;$B48&amp;";Data Source#FCCS_Total Data Source;Account#"&amp;O$3&amp;";Intercompany#FCCS_Intercompany Top;Movement#CA_ENDBAL;Consolidation#FCCS_Entity Total;Custom1#"&amp;$E48&amp;";Custom2#Total Custom2;Custom3#Total Custom3;Custom4#Total Custom4")</f>
        <v>0</v>
      </c>
      <c r="P48" s="210">
        <f>[1]!HsGetValue("FCC","Scenario#Actual;Years#FY24;Period#Jun;View#FCCS_YTD;Entity#"&amp;$B48&amp;";Data Source#FCCS_Total Data Source;Account#"&amp;P$3&amp;";Intercompany#FCCS_Intercompany Top;Movement#CA_ENDBAL;Consolidation#FCCS_Entity Total;Custom1#"&amp;$E48&amp;";Custom2#Total Custom2;Custom3#Total Custom3;Custom4#Total Custom4")</f>
        <v>0</v>
      </c>
      <c r="Q48" s="210">
        <f>[1]!HsGetValue("FCC","Scenario#Actual;Years#FY24;Period#Jun;View#FCCS_YTD;Entity#"&amp;$B48&amp;";Data Source#FCCS_Total Data Source;Account#"&amp;Q$3&amp;";Intercompany#FCCS_Intercompany Top;Movement#CA_ENDBAL;Consolidation#FCCS_Entity Total;Custom1#"&amp;$E48&amp;";Custom2#Total Custom2;Custom3#Total Custom3;Custom4#Total Custom4")</f>
        <v>0</v>
      </c>
      <c r="R48" s="210">
        <f>[1]!HsGetValue("FCC","Scenario#Actual;Years#FY24;Period#Jun;View#FCCS_YTD;Entity#"&amp;$B48&amp;";Data Source#FCCS_Total Data Source;Account#"&amp;R$3&amp;";Intercompany#FCCS_Intercompany Top;Movement#CA_ENDBAL;Consolidation#FCCS_Entity Total;Custom1#"&amp;$E48&amp;";Custom2#Total Custom2;Custom3#Total Custom3;Custom4#Total Custom4")</f>
        <v>0</v>
      </c>
      <c r="S48" s="210">
        <f>[1]!HsGetValue("FCC","Scenario#Actual;Years#FY24;Period#Jun;View#FCCS_YTD;Entity#"&amp;$B48&amp;";Data Source#FCCS_Total Data Source;Account#"&amp;S$3&amp;";Intercompany#FCCS_Intercompany Top;Movement#CA_ENDBAL;Consolidation#FCCS_Entity Total;Custom1#"&amp;$E48&amp;";Custom2#Total Custom2;Custom3#Total Custom3;Custom4#Total Custom4")</f>
        <v>0</v>
      </c>
      <c r="T48" s="210">
        <f>[1]!HsGetValue("FCC","Scenario#Actual;Years#FY24;Period#Jun;View#FCCS_YTD;Entity#"&amp;$B48&amp;";Data Source#FCCS_Total Data Source;Account#"&amp;T$3&amp;";Intercompany#FCCS_Intercompany Top;Movement#CA_ENDBAL;Consolidation#FCCS_Entity Total;Custom1#"&amp;$E48&amp;";Custom2#Total Custom2;Custom3#Total Custom3;Custom4#Total Custom4")</f>
        <v>0</v>
      </c>
      <c r="U48" s="210">
        <f>[1]!HsGetValue("FCC","Scenario#Actual;Years#FY24;Period#Jun;View#FCCS_YTD;Entity#"&amp;$B48&amp;";Data Source#FCCS_Total Data Source;Account#"&amp;U$3&amp;";Intercompany#FCCS_Intercompany Top;Movement#CA_ENDBAL;Consolidation#FCCS_Entity Total;Custom1#"&amp;$E48&amp;";Custom2#Total Custom2;Custom3#Total Custom3;Custom4#Total Custom4")</f>
        <v>0</v>
      </c>
      <c r="V48" s="210">
        <f>[1]!HsGetValue("FCC","Scenario#Actual;Years#FY24;Period#Jun;View#FCCS_YTD;Entity#"&amp;$B48&amp;";Data Source#FCCS_Total Data Source;Account#"&amp;V$3&amp;";Intercompany#FCCS_Intercompany Top;Movement#CA_ENDBAL;Consolidation#FCCS_Entity Total;Custom1#"&amp;$E48&amp;";Custom2#Total Custom2;Custom3#Total Custom3;Custom4#Total Custom4")</f>
        <v>0</v>
      </c>
      <c r="W48" s="210">
        <f>[1]!HsGetValue("FCC","Scenario#Actual;Years#FY24;Period#Jun;View#FCCS_YTD;Entity#"&amp;$B48&amp;";Data Source#FCCS_Total Data Source;Account#"&amp;W$3&amp;";Intercompany#FCCS_Intercompany Top;Movement#CA_ENDBAL;Consolidation#FCCS_Entity Total;Custom1#"&amp;$E48&amp;";Custom2#Total Custom2;Custom3#Total Custom3;Custom4#Total Custom4")</f>
        <v>0</v>
      </c>
      <c r="X48" s="210">
        <f>[1]!HsGetValue("FCC","Scenario#Actual;Years#FY24;Period#Jun;View#FCCS_YTD;Entity#"&amp;$B48&amp;";Data Source#FCCS_Total Data Source;Account#"&amp;X$3&amp;";Intercompany#FCCS_Intercompany Top;Movement#CA_ENDBAL;Consolidation#FCCS_Entity Total;Custom1#"&amp;$E48&amp;";Custom2#Total Custom2;Custom3#Total Custom3;Custom4#Total Custom4")</f>
        <v>0</v>
      </c>
      <c r="Y48" s="361"/>
      <c r="Z48" s="361"/>
      <c r="AA48" s="361"/>
      <c r="AB48" s="361"/>
      <c r="AC48" s="361"/>
      <c r="AD48" s="361"/>
      <c r="AE48" s="210">
        <f>[1]!HsGetValue("FCC","Scenario#Actual;Years#FY24;Period#Jun;View#FCCS_YTD;Entity#"&amp;$B48&amp;";Data Source#FCCS_Total Data Source;Account#"&amp;AE$3&amp;";Intercompany#FCCS_Intercompany Top;Movement#CA_ENDBAL;Consolidation#FCCS_Entity Total;Custom1#"&amp;$E48&amp;";Custom2#Total Custom2;Custom3#Total Custom3;Custom4#Total Custom4")</f>
        <v>0</v>
      </c>
      <c r="AF48" s="210">
        <f>[1]!HsGetValue("FCC","Scenario#Actual;Years#FY24;Period#Jun;View#FCCS_YTD;Entity#"&amp;$B48&amp;";Data Source#FCCS_Total Data Source;Account#"&amp;AF$3&amp;";Intercompany#FCCS_Intercompany Top;Movement#CA_ENDBAL;Consolidation#FCCS_Entity Total;Custom1#"&amp;$E48&amp;";Custom2#Total Custom2;Custom3#Total Custom3;Custom4#Total Custom4")</f>
        <v>0</v>
      </c>
      <c r="AG48" s="210">
        <f>[1]!HsGetValue("FCC","Scenario#Actual;Years#FY24;Period#Jun;View#FCCS_YTD;Entity#"&amp;$B48&amp;";Data Source#FCCS_Total Data Source;Account#"&amp;AG$3&amp;";Intercompany#FCCS_Intercompany Top;Movement#CA_ENDBAL;Consolidation#FCCS_Entity Total;Custom1#"&amp;$E48&amp;";Custom2#Total Custom2;Custom3#Total Custom3;Custom4#Total Custom4")</f>
        <v>0</v>
      </c>
      <c r="AH48" s="210">
        <f>[1]!HsGetValue("FCC","Scenario#Actual;Years#FY24;Period#Jun;View#FCCS_YTD;Entity#"&amp;$B48&amp;";Data Source#FCCS_Total Data Source;Account#"&amp;AH$3&amp;";Intercompany#FCCS_Intercompany Top;Movement#CA_ENDBAL;Consolidation#FCCS_Entity Total;Custom1#"&amp;$E48&amp;";Custom2#Total Custom2;Custom3#Total Custom3;Custom4#Total Custom4")</f>
        <v>0</v>
      </c>
      <c r="AI48" s="210">
        <f>[1]!HsGetValue("FCC","Scenario#Actual;Years#FY24;Period#Jun;View#FCCS_YTD;Entity#"&amp;$B48&amp;";Data Source#FCCS_Total Data Source;Account#"&amp;AI$3&amp;";Intercompany#FCCS_Intercompany Top;Movement#CA_ENDBAL;Consolidation#FCCS_Entity Total;Custom1#"&amp;$E48&amp;";Custom2#Total Custom2;Custom3#Total Custom3;Custom4#Total Custom4")</f>
        <v>0</v>
      </c>
      <c r="AJ48" s="210">
        <f>[1]!HsGetValue("FCC","Scenario#Actual;Years#FY24;Period#Jun;View#FCCS_YTD;Entity#"&amp;$B48&amp;";Data Source#FCCS_Total Data Source;Account#"&amp;AJ$3&amp;";Intercompany#FCCS_Intercompany Top;Movement#CA_ENDBAL;Consolidation#FCCS_Entity Total;Custom1#"&amp;$E48&amp;";Custom2#Total Custom2;Custom3#Total Custom3;Custom4#Total Custom4")</f>
        <v>0</v>
      </c>
      <c r="AK48" s="210">
        <f>[1]!HsGetValue("FCC","Scenario#Actual;Years#FY24;Period#Jun;View#FCCS_YTD;Entity#"&amp;$B48&amp;";Data Source#FCCS_Total Data Source;Account#"&amp;AK$3&amp;";Intercompany#FCCS_Intercompany Top;Movement#CA_ENDBAL;Consolidation#FCCS_Entity Total;Custom1#"&amp;$E48&amp;";Custom2#Total Custom2;Custom3#Total Custom3;Custom4#Total Custom4")</f>
        <v>0</v>
      </c>
      <c r="AL48" s="210">
        <f>[1]!HsGetValue("FCC","Scenario#Actual;Years#FY24;Period#Jun;View#FCCS_YTD;Entity#"&amp;$B48&amp;";Data Source#FCCS_Total Data Source;Account#"&amp;AL$3&amp;";Intercompany#FCCS_Intercompany Top;Movement#CA_ENDBAL;Consolidation#FCCS_Entity Total;Custom1#"&amp;$E48&amp;";Custom2#Total Custom2;Custom3#Total Custom3;Custom4#Total Custom4")</f>
        <v>0</v>
      </c>
      <c r="AM48" s="210">
        <f>[1]!HsGetValue("FCC","Scenario#Actual;Years#FY24;Period#Jun;View#FCCS_YTD;Entity#"&amp;$B48&amp;";Data Source#FCCS_Total Data Source;Account#"&amp;AM$3&amp;";Intercompany#FCCS_Intercompany Top;Movement#CA_ENDBAL;Consolidation#FCCS_Entity Total;Custom1#"&amp;$E48&amp;";Custom2#Total Custom2;Custom3#Total Custom3;Custom4#Total Custom4")</f>
        <v>0</v>
      </c>
      <c r="AN48" s="361"/>
      <c r="AO48" s="361"/>
      <c r="AP48" s="361"/>
      <c r="AQ48" s="361"/>
      <c r="AR48" s="361"/>
      <c r="AS48" s="329">
        <v>0</v>
      </c>
    </row>
    <row r="49" spans="1:45" x14ac:dyDescent="0.3">
      <c r="A49" s="207" t="s">
        <v>413</v>
      </c>
      <c r="B49" s="207" t="s">
        <v>502</v>
      </c>
      <c r="C49" s="208">
        <v>44200</v>
      </c>
      <c r="D49" s="208" t="s">
        <v>415</v>
      </c>
      <c r="E49" s="208" t="s">
        <v>416</v>
      </c>
      <c r="F49" s="207" t="s">
        <v>503</v>
      </c>
      <c r="G49" s="207" t="s">
        <v>504</v>
      </c>
      <c r="H49" s="603"/>
      <c r="I49" s="209">
        <f t="shared" si="5"/>
        <v>0</v>
      </c>
      <c r="J49" s="209">
        <f t="shared" si="4"/>
        <v>0</v>
      </c>
      <c r="K49" s="209">
        <f t="shared" si="6"/>
        <v>0</v>
      </c>
      <c r="L49" s="210">
        <f>[1]!HsGetValue("FCC","Scenario#Actual;Years#FY24;Period#Jun;View#FCCS_YTD;Entity#"&amp;$B49&amp;";Data Source#FCCS_Total Data Source;Account#"&amp;L$3&amp;";Intercompany#FCCS_Intercompany Top;Movement#CA_ENDBAL;Consolidation#FCCS_Entity Total;Custom1#"&amp;$E49&amp;";Custom2#Total Custom2;Custom3#Total Custom3;Custom4#Total Custom4")</f>
        <v>0</v>
      </c>
      <c r="M49" s="210">
        <f>[1]!HsGetValue("FCC","Scenario#Actual;Years#FY24;Period#Jun;View#FCCS_YTD;Entity#"&amp;$B49&amp;";Data Source#FCCS_Total Data Source;Account#"&amp;M$3&amp;";Intercompany#FCCS_Intercompany Top;Movement#CA_ENDBAL;Consolidation#FCCS_Entity Total;Custom1#"&amp;$E49&amp;";Custom2#Total Custom2;Custom3#Total Custom3;Custom4#Total Custom4")</f>
        <v>0</v>
      </c>
      <c r="N49" s="210">
        <f>[1]!HsGetValue("FCC","Scenario#Actual;Years#FY24;Period#Jun;View#FCCS_YTD;Entity#"&amp;$B49&amp;";Data Source#FCCS_Total Data Source;Account#"&amp;N$3&amp;";Intercompany#FCCS_Intercompany Top;Movement#CA_ENDBAL;Consolidation#FCCS_Entity Total;Custom1#"&amp;$E49&amp;";Custom2#Total Custom2;Custom3#Total Custom3;Custom4#Total Custom4")</f>
        <v>0</v>
      </c>
      <c r="O49" s="210">
        <f>[1]!HsGetValue("FCC","Scenario#Actual;Years#FY24;Period#Jun;View#FCCS_YTD;Entity#"&amp;$B49&amp;";Data Source#FCCS_Total Data Source;Account#"&amp;O$3&amp;";Intercompany#FCCS_Intercompany Top;Movement#CA_ENDBAL;Consolidation#FCCS_Entity Total;Custom1#"&amp;$E49&amp;";Custom2#Total Custom2;Custom3#Total Custom3;Custom4#Total Custom4")</f>
        <v>0</v>
      </c>
      <c r="P49" s="210">
        <f>[1]!HsGetValue("FCC","Scenario#Actual;Years#FY24;Period#Jun;View#FCCS_YTD;Entity#"&amp;$B49&amp;";Data Source#FCCS_Total Data Source;Account#"&amp;P$3&amp;";Intercompany#FCCS_Intercompany Top;Movement#CA_ENDBAL;Consolidation#FCCS_Entity Total;Custom1#"&amp;$E49&amp;";Custom2#Total Custom2;Custom3#Total Custom3;Custom4#Total Custom4")</f>
        <v>0</v>
      </c>
      <c r="Q49" s="210">
        <f>[1]!HsGetValue("FCC","Scenario#Actual;Years#FY24;Period#Jun;View#FCCS_YTD;Entity#"&amp;$B49&amp;";Data Source#FCCS_Total Data Source;Account#"&amp;Q$3&amp;";Intercompany#FCCS_Intercompany Top;Movement#CA_ENDBAL;Consolidation#FCCS_Entity Total;Custom1#"&amp;$E49&amp;";Custom2#Total Custom2;Custom3#Total Custom3;Custom4#Total Custom4")</f>
        <v>0</v>
      </c>
      <c r="R49" s="210">
        <f>[1]!HsGetValue("FCC","Scenario#Actual;Years#FY24;Period#Jun;View#FCCS_YTD;Entity#"&amp;$B49&amp;";Data Source#FCCS_Total Data Source;Account#"&amp;R$3&amp;";Intercompany#FCCS_Intercompany Top;Movement#CA_ENDBAL;Consolidation#FCCS_Entity Total;Custom1#"&amp;$E49&amp;";Custom2#Total Custom2;Custom3#Total Custom3;Custom4#Total Custom4")</f>
        <v>0</v>
      </c>
      <c r="S49" s="210">
        <f>[1]!HsGetValue("FCC","Scenario#Actual;Years#FY24;Period#Jun;View#FCCS_YTD;Entity#"&amp;$B49&amp;";Data Source#FCCS_Total Data Source;Account#"&amp;S$3&amp;";Intercompany#FCCS_Intercompany Top;Movement#CA_ENDBAL;Consolidation#FCCS_Entity Total;Custom1#"&amp;$E49&amp;";Custom2#Total Custom2;Custom3#Total Custom3;Custom4#Total Custom4")</f>
        <v>0</v>
      </c>
      <c r="T49" s="210">
        <f>[1]!HsGetValue("FCC","Scenario#Actual;Years#FY24;Period#Jun;View#FCCS_YTD;Entity#"&amp;$B49&amp;";Data Source#FCCS_Total Data Source;Account#"&amp;T$3&amp;";Intercompany#FCCS_Intercompany Top;Movement#CA_ENDBAL;Consolidation#FCCS_Entity Total;Custom1#"&amp;$E49&amp;";Custom2#Total Custom2;Custom3#Total Custom3;Custom4#Total Custom4")</f>
        <v>0</v>
      </c>
      <c r="U49" s="210">
        <f>[1]!HsGetValue("FCC","Scenario#Actual;Years#FY24;Period#Jun;View#FCCS_YTD;Entity#"&amp;$B49&amp;";Data Source#FCCS_Total Data Source;Account#"&amp;U$3&amp;";Intercompany#FCCS_Intercompany Top;Movement#CA_ENDBAL;Consolidation#FCCS_Entity Total;Custom1#"&amp;$E49&amp;";Custom2#Total Custom2;Custom3#Total Custom3;Custom4#Total Custom4")</f>
        <v>0</v>
      </c>
      <c r="V49" s="210">
        <f>[1]!HsGetValue("FCC","Scenario#Actual;Years#FY24;Period#Jun;View#FCCS_YTD;Entity#"&amp;$B49&amp;";Data Source#FCCS_Total Data Source;Account#"&amp;V$3&amp;";Intercompany#FCCS_Intercompany Top;Movement#CA_ENDBAL;Consolidation#FCCS_Entity Total;Custom1#"&amp;$E49&amp;";Custom2#Total Custom2;Custom3#Total Custom3;Custom4#Total Custom4")</f>
        <v>0</v>
      </c>
      <c r="W49" s="210">
        <f>[1]!HsGetValue("FCC","Scenario#Actual;Years#FY24;Period#Jun;View#FCCS_YTD;Entity#"&amp;$B49&amp;";Data Source#FCCS_Total Data Source;Account#"&amp;W$3&amp;";Intercompany#FCCS_Intercompany Top;Movement#CA_ENDBAL;Consolidation#FCCS_Entity Total;Custom1#"&amp;$E49&amp;";Custom2#Total Custom2;Custom3#Total Custom3;Custom4#Total Custom4")</f>
        <v>0</v>
      </c>
      <c r="X49" s="210">
        <f>[1]!HsGetValue("FCC","Scenario#Actual;Years#FY24;Period#Jun;View#FCCS_YTD;Entity#"&amp;$B49&amp;";Data Source#FCCS_Total Data Source;Account#"&amp;X$3&amp;";Intercompany#FCCS_Intercompany Top;Movement#CA_ENDBAL;Consolidation#FCCS_Entity Total;Custom1#"&amp;$E49&amp;";Custom2#Total Custom2;Custom3#Total Custom3;Custom4#Total Custom4")</f>
        <v>0</v>
      </c>
      <c r="Y49" s="210">
        <f>[1]!HsGetValue("FCC","Scenario#Actual;Years#FY24;Period#Jun;View#FCCS_YTD;Entity#"&amp;$B49&amp;";Data Source#FCCS_Total Data Source;Account#"&amp;Y$3&amp;";Intercompany#FCCS_Intercompany Top;Movement#CA_ENDBAL;Consolidation#FCCS_Entity Total;Custom1#Total custom1;Custom2#Total Custom2;Custom3#Total Custom3;Custom4#Total Custom4")</f>
        <v>0</v>
      </c>
      <c r="Z49" s="210">
        <f>[1]!HsGetValue("FCC","Scenario#Actual;Years#FY24;Period#Jun;View#FCCS_YTD;Entity#"&amp;$B49&amp;";Data Source#FCCS_Total Data Source;Account#"&amp;Z$3&amp;";Intercompany#FCCS_Intercompany Top;Movement#CA_ENDBAL;Consolidation#FCCS_Entity Total;Custom1#Total custom1;Custom2#Total Custom2;Custom3#Total Custom3;Custom4#Total Custom4")</f>
        <v>0</v>
      </c>
      <c r="AA49" s="210">
        <f>[1]!HsGetValue("FCC","Scenario#Actual;Years#FY24;Period#Jun;View#FCCS_YTD;Entity#"&amp;$B49&amp;";Data Source#FCCS_Total Data Source;Account#"&amp;AA$3&amp;";Intercompany#FCCS_Intercompany Top;Movement#CA_ENDBAL;Consolidation#FCCS_Entity Total;Custom1#Total custom1;Custom2#Total Custom2;Custom3#Total Custom3;Custom4#Total Custom4")</f>
        <v>0</v>
      </c>
      <c r="AB49" s="210">
        <f>[1]!HsGetValue("FCC","Scenario#Actual;Years#FY24;Period#Jun;View#FCCS_YTD;Entity#"&amp;$B49&amp;";Data Source#FCCS_Total Data Source;Account#"&amp;AB$3&amp;";Intercompany#FCCS_Intercompany Top;Movement#CA_ENDBAL;Consolidation#FCCS_Entity Total;Custom1#Total custom1;Custom2#Total Custom2;Custom3#Total Custom3;Custom4#Total Custom4")</f>
        <v>0</v>
      </c>
      <c r="AC49" s="210">
        <f>[1]!HsGetValue("FCC","Scenario#Actual;Years#FY24;Period#Jun;View#FCCS_YTD;Entity#"&amp;$B49&amp;";Data Source#FCCS_Total Data Source;Account#"&amp;AC$3&amp;";Intercompany#FCCS_Intercompany Top;Movement#CA_ENDBAL;Consolidation#FCCS_Entity Total;Custom1#Total custom1;Custom2#Total Custom2;Custom3#Total Custom3;Custom4#Total Custom4")</f>
        <v>0</v>
      </c>
      <c r="AD49" s="210">
        <f>[1]!HsGetValue("FCC","Scenario#Actual;Years#FY24;Period#Jun;View#FCCS_YTD;Entity#"&amp;$B49&amp;";Data Source#FCCS_Total Data Source;Account#"&amp;AD$3&amp;";Intercompany#FCCS_Intercompany Top;Movement#CA_ENDBAL;Consolidation#FCCS_Entity Total;Custom1#Total custom1;Custom2#Total Custom2;Custom3#Total Custom3;Custom4#Total Custom4")</f>
        <v>0</v>
      </c>
      <c r="AE49" s="210">
        <f>[1]!HsGetValue("FCC","Scenario#Actual;Years#FY24;Period#Jun;View#FCCS_YTD;Entity#"&amp;$B49&amp;";Data Source#FCCS_Total Data Source;Account#"&amp;AE$3&amp;";Intercompany#FCCS_Intercompany Top;Movement#CA_ENDBAL;Consolidation#FCCS_Entity Total;Custom1#"&amp;$E49&amp;";Custom2#Total Custom2;Custom3#Total Custom3;Custom4#Total Custom4")</f>
        <v>0</v>
      </c>
      <c r="AF49" s="210">
        <f>[1]!HsGetValue("FCC","Scenario#Actual;Years#FY24;Period#Jun;View#FCCS_YTD;Entity#"&amp;$B49&amp;";Data Source#FCCS_Total Data Source;Account#"&amp;AF$3&amp;";Intercompany#FCCS_Intercompany Top;Movement#CA_ENDBAL;Consolidation#FCCS_Entity Total;Custom1#"&amp;$E49&amp;";Custom2#Total Custom2;Custom3#Total Custom3;Custom4#Total Custom4")</f>
        <v>0</v>
      </c>
      <c r="AG49" s="210">
        <f>[1]!HsGetValue("FCC","Scenario#Actual;Years#FY24;Period#Jun;View#FCCS_YTD;Entity#"&amp;$B49&amp;";Data Source#FCCS_Total Data Source;Account#"&amp;AG$3&amp;";Intercompany#FCCS_Intercompany Top;Movement#CA_ENDBAL;Consolidation#FCCS_Entity Total;Custom1#"&amp;$E49&amp;";Custom2#Total Custom2;Custom3#Total Custom3;Custom4#Total Custom4")</f>
        <v>0</v>
      </c>
      <c r="AH49" s="210">
        <f>[1]!HsGetValue("FCC","Scenario#Actual;Years#FY24;Period#Jun;View#FCCS_YTD;Entity#"&amp;$B49&amp;";Data Source#FCCS_Total Data Source;Account#"&amp;AH$3&amp;";Intercompany#FCCS_Intercompany Top;Movement#CA_ENDBAL;Consolidation#FCCS_Entity Total;Custom1#"&amp;$E49&amp;";Custom2#Total Custom2;Custom3#Total Custom3;Custom4#Total Custom4")</f>
        <v>0</v>
      </c>
      <c r="AI49" s="210">
        <f>[1]!HsGetValue("FCC","Scenario#Actual;Years#FY24;Period#Jun;View#FCCS_YTD;Entity#"&amp;$B49&amp;";Data Source#FCCS_Total Data Source;Account#"&amp;AI$3&amp;";Intercompany#FCCS_Intercompany Top;Movement#CA_ENDBAL;Consolidation#FCCS_Entity Total;Custom1#"&amp;$E49&amp;";Custom2#Total Custom2;Custom3#Total Custom3;Custom4#Total Custom4")</f>
        <v>0</v>
      </c>
      <c r="AJ49" s="210">
        <f>[1]!HsGetValue("FCC","Scenario#Actual;Years#FY24;Period#Jun;View#FCCS_YTD;Entity#"&amp;$B49&amp;";Data Source#FCCS_Total Data Source;Account#"&amp;AJ$3&amp;";Intercompany#FCCS_Intercompany Top;Movement#CA_ENDBAL;Consolidation#FCCS_Entity Total;Custom1#"&amp;$E49&amp;";Custom2#Total Custom2;Custom3#Total Custom3;Custom4#Total Custom4")</f>
        <v>0</v>
      </c>
      <c r="AK49" s="210">
        <f>[1]!HsGetValue("FCC","Scenario#Actual;Years#FY24;Period#Jun;View#FCCS_YTD;Entity#"&amp;$B49&amp;";Data Source#FCCS_Total Data Source;Account#"&amp;AK$3&amp;";Intercompany#FCCS_Intercompany Top;Movement#CA_ENDBAL;Consolidation#FCCS_Entity Total;Custom1#"&amp;$E49&amp;";Custom2#Total Custom2;Custom3#Total Custom3;Custom4#Total Custom4")</f>
        <v>0</v>
      </c>
      <c r="AL49" s="210">
        <f>[1]!HsGetValue("FCC","Scenario#Actual;Years#FY24;Period#Jun;View#FCCS_YTD;Entity#"&amp;$B49&amp;";Data Source#FCCS_Total Data Source;Account#"&amp;AL$3&amp;";Intercompany#FCCS_Intercompany Top;Movement#CA_ENDBAL;Consolidation#FCCS_Entity Total;Custom1#"&amp;$E49&amp;";Custom2#Total Custom2;Custom3#Total Custom3;Custom4#Total Custom4")</f>
        <v>0</v>
      </c>
      <c r="AM49" s="210">
        <f>[1]!HsGetValue("FCC","Scenario#Actual;Years#FY24;Period#Jun;View#FCCS_YTD;Entity#"&amp;$B49&amp;";Data Source#FCCS_Total Data Source;Account#"&amp;AM$3&amp;";Intercompany#FCCS_Intercompany Top;Movement#CA_ENDBAL;Consolidation#FCCS_Entity Total;Custom1#"&amp;$E49&amp;";Custom2#Total Custom2;Custom3#Total Custom3;Custom4#Total Custom4")</f>
        <v>0</v>
      </c>
      <c r="AN49" s="210">
        <f>[1]!HsGetValue("FCC","Scenario#Actual;Years#FY24;Period#Jun;View#FCCS_YTD;Entity#"&amp;$B49&amp;";Data Source#FCCS_Total Data Source;Account#"&amp;AN$3&amp;";Intercompany#FCCS_Intercompany Top;Movement#CA_ENDBAL;Consolidation#FCCS_Entity Total;Custom1#Total custom1;Custom2#Total Custom2;Custom3#Total Custom3;Custom4#Total Custom4")</f>
        <v>0</v>
      </c>
      <c r="AO49" s="210">
        <f>[1]!HsGetValue("FCC","Scenario#Actual;Years#FY24;Period#Jun;View#FCCS_YTD;Entity#"&amp;$B49&amp;";Data Source#FCCS_Total Data Source;Account#"&amp;AO$3&amp;";Intercompany#FCCS_Intercompany Top;Movement#CA_ENDBAL;Consolidation#FCCS_Entity Total;Custom1#Total custom1;Custom2#Total Custom2;Custom3#Total Custom3;Custom4#Total Custom4")</f>
        <v>0</v>
      </c>
      <c r="AP49" s="210">
        <f>[1]!HsGetValue("FCC","Scenario#Actual;Years#FY24;Period#Jun;View#FCCS_YTD;Entity#"&amp;$B49&amp;";Data Source#FCCS_Total Data Source;Account#"&amp;AP$3&amp;";Intercompany#FCCS_Intercompany Top;Movement#CA_ENDBAL;Consolidation#FCCS_Entity Total;Custom1#Total custom1;Custom2#Total Custom2;Custom3#Total Custom3;Custom4#Total Custom4")</f>
        <v>0</v>
      </c>
      <c r="AQ49" s="210">
        <f>[1]!HsGetValue("FCC","Scenario#Actual;Years#FY24;Period#Jun;View#FCCS_YTD;Entity#"&amp;$B49&amp;";Data Source#FCCS_Total Data Source;Account#"&amp;AQ$3&amp;";Intercompany#FCCS_Intercompany Top;Movement#CA_ENDBAL;Consolidation#FCCS_Entity Total;Custom1#Total custom1;Custom2#Total Custom2;Custom3#Total Custom3;Custom4#Total Custom4")</f>
        <v>0</v>
      </c>
      <c r="AR49" s="210">
        <f>[1]!HsGetValue("FCC","Scenario#Actual;Years#FY24;Period#Jun;View#FCCS_YTD;Entity#"&amp;$B49&amp;";Data Source#FCCS_Total Data Source;Account#"&amp;AR$3&amp;";Intercompany#FCCS_Intercompany Top;Movement#CA_ENDBAL;Consolidation#FCCS_Entity Total;Custom1#Total custom1;Custom2#Total Custom2;Custom3#Total Custom3;Custom4#Total Custom4")</f>
        <v>0</v>
      </c>
      <c r="AS49" s="210">
        <f>[1]!HsGetValue("FCC","Scenario#Actual;Years#FY24;Period#Jun;View#FCCS_YTD;Entity#"&amp;$B49&amp;";Data Source#FCCS_Total Data Source;Account#"&amp;AS$3&amp;";Intercompany#FCCS_Intercompany Top;Movement#CA_ENDBAL;Consolidation#FCCS_Entity Total;Custom1#"&amp;$E49&amp;";Custom2#Total Custom2;Custom3#Total Custom3;Custom4#Total Custom4")</f>
        <v>0</v>
      </c>
    </row>
    <row r="50" spans="1:45" x14ac:dyDescent="0.3">
      <c r="A50" s="328" t="s">
        <v>413</v>
      </c>
      <c r="B50" s="328" t="s">
        <v>502</v>
      </c>
      <c r="C50" s="75">
        <v>44200</v>
      </c>
      <c r="D50" s="75" t="s">
        <v>415</v>
      </c>
      <c r="E50" s="75" t="s">
        <v>419</v>
      </c>
      <c r="F50" s="328" t="s">
        <v>503</v>
      </c>
      <c r="G50" s="207" t="s">
        <v>505</v>
      </c>
      <c r="H50" s="598"/>
      <c r="I50" s="327">
        <f t="shared" si="5"/>
        <v>228870.69000000041</v>
      </c>
      <c r="J50" s="209">
        <f t="shared" si="4"/>
        <v>0</v>
      </c>
      <c r="K50" s="327">
        <f t="shared" si="6"/>
        <v>228870.69000000041</v>
      </c>
      <c r="L50" s="210">
        <f>[1]!HsGetValue("FCC","Scenario#Actual;Years#FY24;Period#Jun;View#FCCS_YTD;Entity#"&amp;$B50&amp;";Data Source#FCCS_Total Data Source;Account#"&amp;L$3&amp;";Intercompany#FCCS_Intercompany Top;Movement#CA_ENDBAL;Consolidation#FCCS_Entity Total;Custom1#"&amp;$E50&amp;";Custom2#Total Custom2;Custom3#Total Custom3;Custom4#Total Custom4")</f>
        <v>0</v>
      </c>
      <c r="M50" s="210">
        <f>[1]!HsGetValue("FCC","Scenario#Actual;Years#FY24;Period#Jun;View#FCCS_YTD;Entity#"&amp;$B50&amp;";Data Source#FCCS_Total Data Source;Account#"&amp;M$3&amp;";Intercompany#FCCS_Intercompany Top;Movement#CA_ENDBAL;Consolidation#FCCS_Entity Total;Custom1#"&amp;$E50&amp;";Custom2#Total Custom2;Custom3#Total Custom3;Custom4#Total Custom4")</f>
        <v>0</v>
      </c>
      <c r="N50" s="210">
        <f>[1]!HsGetValue("FCC","Scenario#Actual;Years#FY24;Period#Jun;View#FCCS_YTD;Entity#"&amp;$B50&amp;";Data Source#FCCS_Total Data Source;Account#"&amp;N$3&amp;";Intercompany#FCCS_Intercompany Top;Movement#CA_ENDBAL;Consolidation#FCCS_Entity Total;Custom1#"&amp;$E50&amp;";Custom2#Total Custom2;Custom3#Total Custom3;Custom4#Total Custom4")</f>
        <v>0</v>
      </c>
      <c r="O50" s="210">
        <f>[1]!HsGetValue("FCC","Scenario#Actual;Years#FY24;Period#Jun;View#FCCS_YTD;Entity#"&amp;$B50&amp;";Data Source#FCCS_Total Data Source;Account#"&amp;O$3&amp;";Intercompany#FCCS_Intercompany Top;Movement#CA_ENDBAL;Consolidation#FCCS_Entity Total;Custom1#"&amp;$E50&amp;";Custom2#Total Custom2;Custom3#Total Custom3;Custom4#Total Custom4")</f>
        <v>0</v>
      </c>
      <c r="P50" s="210">
        <f>[1]!HsGetValue("FCC","Scenario#Actual;Years#FY24;Period#Jun;View#FCCS_YTD;Entity#"&amp;$B50&amp;";Data Source#FCCS_Total Data Source;Account#"&amp;P$3&amp;";Intercompany#FCCS_Intercompany Top;Movement#CA_ENDBAL;Consolidation#FCCS_Entity Total;Custom1#"&amp;$E50&amp;";Custom2#Total Custom2;Custom3#Total Custom3;Custom4#Total Custom4")</f>
        <v>2671356.8000000003</v>
      </c>
      <c r="Q50" s="210">
        <f>[1]!HsGetValue("FCC","Scenario#Actual;Years#FY24;Period#Jun;View#FCCS_YTD;Entity#"&amp;$B50&amp;";Data Source#FCCS_Total Data Source;Account#"&amp;Q$3&amp;";Intercompany#FCCS_Intercompany Top;Movement#CA_ENDBAL;Consolidation#FCCS_Entity Total;Custom1#"&amp;$E50&amp;";Custom2#Total Custom2;Custom3#Total Custom3;Custom4#Total Custom4")</f>
        <v>0</v>
      </c>
      <c r="R50" s="210">
        <f>[1]!HsGetValue("FCC","Scenario#Actual;Years#FY24;Period#Jun;View#FCCS_YTD;Entity#"&amp;$B50&amp;";Data Source#FCCS_Total Data Source;Account#"&amp;R$3&amp;";Intercompany#FCCS_Intercompany Top;Movement#CA_ENDBAL;Consolidation#FCCS_Entity Total;Custom1#"&amp;$E50&amp;";Custom2#Total Custom2;Custom3#Total Custom3;Custom4#Total Custom4")</f>
        <v>0</v>
      </c>
      <c r="S50" s="210">
        <f>[1]!HsGetValue("FCC","Scenario#Actual;Years#FY24;Period#Jun;View#FCCS_YTD;Entity#"&amp;$B50&amp;";Data Source#FCCS_Total Data Source;Account#"&amp;S$3&amp;";Intercompany#FCCS_Intercompany Top;Movement#CA_ENDBAL;Consolidation#FCCS_Entity Total;Custom1#"&amp;$E50&amp;";Custom2#Total Custom2;Custom3#Total Custom3;Custom4#Total Custom4")</f>
        <v>0</v>
      </c>
      <c r="T50" s="210">
        <f>[1]!HsGetValue("FCC","Scenario#Actual;Years#FY24;Period#Jun;View#FCCS_YTD;Entity#"&amp;$B50&amp;";Data Source#FCCS_Total Data Source;Account#"&amp;T$3&amp;";Intercompany#FCCS_Intercompany Top;Movement#CA_ENDBAL;Consolidation#FCCS_Entity Total;Custom1#"&amp;$E50&amp;";Custom2#Total Custom2;Custom3#Total Custom3;Custom4#Total Custom4")</f>
        <v>0</v>
      </c>
      <c r="U50" s="210">
        <f>[1]!HsGetValue("FCC","Scenario#Actual;Years#FY24;Period#Jun;View#FCCS_YTD;Entity#"&amp;$B50&amp;";Data Source#FCCS_Total Data Source;Account#"&amp;U$3&amp;";Intercompany#FCCS_Intercompany Top;Movement#CA_ENDBAL;Consolidation#FCCS_Entity Total;Custom1#"&amp;$E50&amp;";Custom2#Total Custom2;Custom3#Total Custom3;Custom4#Total Custom4")</f>
        <v>0</v>
      </c>
      <c r="V50" s="210">
        <f>[1]!HsGetValue("FCC","Scenario#Actual;Years#FY24;Period#Jun;View#FCCS_YTD;Entity#"&amp;$B50&amp;";Data Source#FCCS_Total Data Source;Account#"&amp;V$3&amp;";Intercompany#FCCS_Intercompany Top;Movement#CA_ENDBAL;Consolidation#FCCS_Entity Total;Custom1#"&amp;$E50&amp;";Custom2#Total Custom2;Custom3#Total Custom3;Custom4#Total Custom4")</f>
        <v>0</v>
      </c>
      <c r="W50" s="210">
        <f>[1]!HsGetValue("FCC","Scenario#Actual;Years#FY24;Period#Jun;View#FCCS_YTD;Entity#"&amp;$B50&amp;";Data Source#FCCS_Total Data Source;Account#"&amp;W$3&amp;";Intercompany#FCCS_Intercompany Top;Movement#CA_ENDBAL;Consolidation#FCCS_Entity Total;Custom1#"&amp;$E50&amp;";Custom2#Total Custom2;Custom3#Total Custom3;Custom4#Total Custom4")</f>
        <v>0</v>
      </c>
      <c r="X50" s="210">
        <f>[1]!HsGetValue("FCC","Scenario#Actual;Years#FY24;Period#Jun;View#FCCS_YTD;Entity#"&amp;$B50&amp;";Data Source#FCCS_Total Data Source;Account#"&amp;X$3&amp;";Intercompany#FCCS_Intercompany Top;Movement#CA_ENDBAL;Consolidation#FCCS_Entity Total;Custom1#"&amp;$E50&amp;";Custom2#Total Custom2;Custom3#Total Custom3;Custom4#Total Custom4")</f>
        <v>0</v>
      </c>
      <c r="Y50" s="361"/>
      <c r="Z50" s="361"/>
      <c r="AA50" s="361"/>
      <c r="AB50" s="361"/>
      <c r="AC50" s="361"/>
      <c r="AD50" s="361"/>
      <c r="AE50" s="210">
        <f>[1]!HsGetValue("FCC","Scenario#Actual;Years#FY24;Period#Jun;View#FCCS_YTD;Entity#"&amp;$B50&amp;";Data Source#FCCS_Total Data Source;Account#"&amp;AE$3&amp;";Intercompany#FCCS_Intercompany Top;Movement#CA_ENDBAL;Consolidation#FCCS_Entity Total;Custom1#"&amp;$E50&amp;";Custom2#Total Custom2;Custom3#Total Custom3;Custom4#Total Custom4")</f>
        <v>0</v>
      </c>
      <c r="AF50" s="210">
        <f>[1]!HsGetValue("FCC","Scenario#Actual;Years#FY24;Period#Jun;View#FCCS_YTD;Entity#"&amp;$B50&amp;";Data Source#FCCS_Total Data Source;Account#"&amp;AF$3&amp;";Intercompany#FCCS_Intercompany Top;Movement#CA_ENDBAL;Consolidation#FCCS_Entity Total;Custom1#"&amp;$E50&amp;";Custom2#Total Custom2;Custom3#Total Custom3;Custom4#Total Custom4")</f>
        <v>0</v>
      </c>
      <c r="AG50" s="210">
        <f>[1]!HsGetValue("FCC","Scenario#Actual;Years#FY24;Period#Jun;View#FCCS_YTD;Entity#"&amp;$B50&amp;";Data Source#FCCS_Total Data Source;Account#"&amp;AG$3&amp;";Intercompany#FCCS_Intercompany Top;Movement#CA_ENDBAL;Consolidation#FCCS_Entity Total;Custom1#"&amp;$E50&amp;";Custom2#Total Custom2;Custom3#Total Custom3;Custom4#Total Custom4")</f>
        <v>0</v>
      </c>
      <c r="AH50" s="210">
        <f>[1]!HsGetValue("FCC","Scenario#Actual;Years#FY24;Period#Jun;View#FCCS_YTD;Entity#"&amp;$B50&amp;";Data Source#FCCS_Total Data Source;Account#"&amp;AH$3&amp;";Intercompany#FCCS_Intercompany Top;Movement#CA_ENDBAL;Consolidation#FCCS_Entity Total;Custom1#"&amp;$E50&amp;";Custom2#Total Custom2;Custom3#Total Custom3;Custom4#Total Custom4")</f>
        <v>-2442486.11</v>
      </c>
      <c r="AI50" s="210">
        <f>[1]!HsGetValue("FCC","Scenario#Actual;Years#FY24;Period#Jun;View#FCCS_YTD;Entity#"&amp;$B50&amp;";Data Source#FCCS_Total Data Source;Account#"&amp;AI$3&amp;";Intercompany#FCCS_Intercompany Top;Movement#CA_ENDBAL;Consolidation#FCCS_Entity Total;Custom1#"&amp;$E50&amp;";Custom2#Total Custom2;Custom3#Total Custom3;Custom4#Total Custom4")</f>
        <v>0</v>
      </c>
      <c r="AJ50" s="210">
        <f>[1]!HsGetValue("FCC","Scenario#Actual;Years#FY24;Period#Jun;View#FCCS_YTD;Entity#"&amp;$B50&amp;";Data Source#FCCS_Total Data Source;Account#"&amp;AJ$3&amp;";Intercompany#FCCS_Intercompany Top;Movement#CA_ENDBAL;Consolidation#FCCS_Entity Total;Custom1#"&amp;$E50&amp;";Custom2#Total Custom2;Custom3#Total Custom3;Custom4#Total Custom4")</f>
        <v>0</v>
      </c>
      <c r="AK50" s="210">
        <f>[1]!HsGetValue("FCC","Scenario#Actual;Years#FY24;Period#Jun;View#FCCS_YTD;Entity#"&amp;$B50&amp;";Data Source#FCCS_Total Data Source;Account#"&amp;AK$3&amp;";Intercompany#FCCS_Intercompany Top;Movement#CA_ENDBAL;Consolidation#FCCS_Entity Total;Custom1#"&amp;$E50&amp;";Custom2#Total Custom2;Custom3#Total Custom3;Custom4#Total Custom4")</f>
        <v>0</v>
      </c>
      <c r="AL50" s="210">
        <f>[1]!HsGetValue("FCC","Scenario#Actual;Years#FY24;Period#Jun;View#FCCS_YTD;Entity#"&amp;$B50&amp;";Data Source#FCCS_Total Data Source;Account#"&amp;AL$3&amp;";Intercompany#FCCS_Intercompany Top;Movement#CA_ENDBAL;Consolidation#FCCS_Entity Total;Custom1#"&amp;$E50&amp;";Custom2#Total Custom2;Custom3#Total Custom3;Custom4#Total Custom4")</f>
        <v>0</v>
      </c>
      <c r="AM50" s="210">
        <f>[1]!HsGetValue("FCC","Scenario#Actual;Years#FY24;Period#Jun;View#FCCS_YTD;Entity#"&amp;$B50&amp;";Data Source#FCCS_Total Data Source;Account#"&amp;AM$3&amp;";Intercompany#FCCS_Intercompany Top;Movement#CA_ENDBAL;Consolidation#FCCS_Entity Total;Custom1#"&amp;$E50&amp;";Custom2#Total Custom2;Custom3#Total Custom3;Custom4#Total Custom4")</f>
        <v>0</v>
      </c>
      <c r="AN50" s="361"/>
      <c r="AO50" s="361"/>
      <c r="AP50" s="361"/>
      <c r="AQ50" s="361"/>
      <c r="AR50" s="361"/>
      <c r="AS50" s="329">
        <v>0</v>
      </c>
    </row>
    <row r="51" spans="1:45" x14ac:dyDescent="0.3">
      <c r="A51" s="207" t="s">
        <v>413</v>
      </c>
      <c r="B51" s="207" t="s">
        <v>506</v>
      </c>
      <c r="C51" s="208" t="s">
        <v>507</v>
      </c>
      <c r="D51" s="208" t="s">
        <v>415</v>
      </c>
      <c r="E51" s="208" t="s">
        <v>416</v>
      </c>
      <c r="F51" s="207" t="s">
        <v>508</v>
      </c>
      <c r="G51" s="207" t="s">
        <v>509</v>
      </c>
      <c r="H51" s="603"/>
      <c r="I51" s="209">
        <f t="shared" si="5"/>
        <v>1552603</v>
      </c>
      <c r="J51" s="209">
        <f t="shared" si="4"/>
        <v>0</v>
      </c>
      <c r="K51" s="209">
        <f t="shared" si="6"/>
        <v>1552603</v>
      </c>
      <c r="L51" s="210">
        <f>[1]!HsGetValue("FCC","Scenario#Actual;Years#FY24;Period#Jun;View#FCCS_YTD;Entity#"&amp;$B51&amp;";Data Source#FCCS_Total Data Source;Account#"&amp;L$3&amp;";Intercompany#FCCS_Intercompany Top;Movement#CA_ENDBAL;Consolidation#FCCS_Entity Total;Custom1#"&amp;$E51&amp;";Custom2#Total Custom2;Custom3#Total Custom3;Custom4#Total Custom4")</f>
        <v>0</v>
      </c>
      <c r="M51" s="210">
        <f>[1]!HsGetValue("FCC","Scenario#Actual;Years#FY24;Period#Jun;View#FCCS_YTD;Entity#"&amp;$B51&amp;";Data Source#FCCS_Total Data Source;Account#"&amp;M$3&amp;";Intercompany#FCCS_Intercompany Top;Movement#CA_ENDBAL;Consolidation#FCCS_Entity Total;Custom1#"&amp;$E51&amp;";Custom2#Total Custom2;Custom3#Total Custom3;Custom4#Total Custom4")</f>
        <v>0</v>
      </c>
      <c r="N51" s="210">
        <f>[1]!HsGetValue("FCC","Scenario#Actual;Years#FY24;Period#Jun;View#FCCS_YTD;Entity#"&amp;$B51&amp;";Data Source#FCCS_Total Data Source;Account#"&amp;N$3&amp;";Intercompany#FCCS_Intercompany Top;Movement#CA_ENDBAL;Consolidation#FCCS_Entity Total;Custom1#"&amp;$E51&amp;";Custom2#Total Custom2;Custom3#Total Custom3;Custom4#Total Custom4")</f>
        <v>0</v>
      </c>
      <c r="O51" s="210">
        <f>[1]!HsGetValue("FCC","Scenario#Actual;Years#FY24;Period#Jun;View#FCCS_YTD;Entity#"&amp;$B51&amp;";Data Source#FCCS_Total Data Source;Account#"&amp;O$3&amp;";Intercompany#FCCS_Intercompany Top;Movement#CA_ENDBAL;Consolidation#FCCS_Entity Total;Custom1#"&amp;$E51&amp;";Custom2#Total Custom2;Custom3#Total Custom3;Custom4#Total Custom4")</f>
        <v>0</v>
      </c>
      <c r="P51" s="210">
        <f>[1]!HsGetValue("FCC","Scenario#Actual;Years#FY24;Period#Jun;View#FCCS_YTD;Entity#"&amp;$B51&amp;";Data Source#FCCS_Total Data Source;Account#"&amp;P$3&amp;";Intercompany#FCCS_Intercompany Top;Movement#CA_ENDBAL;Consolidation#FCCS_Entity Total;Custom1#"&amp;$E51&amp;";Custom2#Total Custom2;Custom3#Total Custom3;Custom4#Total Custom4")</f>
        <v>10479265</v>
      </c>
      <c r="Q51" s="210">
        <f>[1]!HsGetValue("FCC","Scenario#Actual;Years#FY24;Period#Jun;View#FCCS_YTD;Entity#"&amp;$B51&amp;";Data Source#FCCS_Total Data Source;Account#"&amp;Q$3&amp;";Intercompany#FCCS_Intercompany Top;Movement#CA_ENDBAL;Consolidation#FCCS_Entity Total;Custom1#"&amp;$E51&amp;";Custom2#Total Custom2;Custom3#Total Custom3;Custom4#Total Custom4")</f>
        <v>0</v>
      </c>
      <c r="R51" s="210">
        <f>[1]!HsGetValue("FCC","Scenario#Actual;Years#FY24;Period#Jun;View#FCCS_YTD;Entity#"&amp;$B51&amp;";Data Source#FCCS_Total Data Source;Account#"&amp;R$3&amp;";Intercompany#FCCS_Intercompany Top;Movement#CA_ENDBAL;Consolidation#FCCS_Entity Total;Custom1#"&amp;$E51&amp;";Custom2#Total Custom2;Custom3#Total Custom3;Custom4#Total Custom4")</f>
        <v>0</v>
      </c>
      <c r="S51" s="210">
        <f>[1]!HsGetValue("FCC","Scenario#Actual;Years#FY24;Period#Jun;View#FCCS_YTD;Entity#"&amp;$B51&amp;";Data Source#FCCS_Total Data Source;Account#"&amp;S$3&amp;";Intercompany#FCCS_Intercompany Top;Movement#CA_ENDBAL;Consolidation#FCCS_Entity Total;Custom1#"&amp;$E51&amp;";Custom2#Total Custom2;Custom3#Total Custom3;Custom4#Total Custom4")</f>
        <v>0</v>
      </c>
      <c r="T51" s="210">
        <f>[1]!HsGetValue("FCC","Scenario#Actual;Years#FY24;Period#Jun;View#FCCS_YTD;Entity#"&amp;$B51&amp;";Data Source#FCCS_Total Data Source;Account#"&amp;T$3&amp;";Intercompany#FCCS_Intercompany Top;Movement#CA_ENDBAL;Consolidation#FCCS_Entity Total;Custom1#"&amp;$E51&amp;";Custom2#Total Custom2;Custom3#Total Custom3;Custom4#Total Custom4")</f>
        <v>0</v>
      </c>
      <c r="U51" s="210">
        <f>[1]!HsGetValue("FCC","Scenario#Actual;Years#FY24;Period#Jun;View#FCCS_YTD;Entity#"&amp;$B51&amp;";Data Source#FCCS_Total Data Source;Account#"&amp;U$3&amp;";Intercompany#FCCS_Intercompany Top;Movement#CA_ENDBAL;Consolidation#FCCS_Entity Total;Custom1#"&amp;$E51&amp;";Custom2#Total Custom2;Custom3#Total Custom3;Custom4#Total Custom4")</f>
        <v>0</v>
      </c>
      <c r="V51" s="210">
        <f>[1]!HsGetValue("FCC","Scenario#Actual;Years#FY24;Period#Jun;View#FCCS_YTD;Entity#"&amp;$B51&amp;";Data Source#FCCS_Total Data Source;Account#"&amp;V$3&amp;";Intercompany#FCCS_Intercompany Top;Movement#CA_ENDBAL;Consolidation#FCCS_Entity Total;Custom1#"&amp;$E51&amp;";Custom2#Total Custom2;Custom3#Total Custom3;Custom4#Total Custom4")</f>
        <v>0</v>
      </c>
      <c r="W51" s="210">
        <f>[1]!HsGetValue("FCC","Scenario#Actual;Years#FY24;Period#Jun;View#FCCS_YTD;Entity#"&amp;$B51&amp;";Data Source#FCCS_Total Data Source;Account#"&amp;W$3&amp;";Intercompany#FCCS_Intercompany Top;Movement#CA_ENDBAL;Consolidation#FCCS_Entity Total;Custom1#"&amp;$E51&amp;";Custom2#Total Custom2;Custom3#Total Custom3;Custom4#Total Custom4")</f>
        <v>0</v>
      </c>
      <c r="X51" s="210">
        <f>[1]!HsGetValue("FCC","Scenario#Actual;Years#FY24;Period#Jun;View#FCCS_YTD;Entity#"&amp;$B51&amp;";Data Source#FCCS_Total Data Source;Account#"&amp;X$3&amp;";Intercompany#FCCS_Intercompany Top;Movement#CA_ENDBAL;Consolidation#FCCS_Entity Total;Custom1#"&amp;$E51&amp;";Custom2#Total Custom2;Custom3#Total Custom3;Custom4#Total Custom4")</f>
        <v>0</v>
      </c>
      <c r="Y51" s="210">
        <f>[1]!HsGetValue("FCC","Scenario#Actual;Years#FY24;Period#Jun;View#FCCS_YTD;Entity#"&amp;$B51&amp;";Data Source#FCCS_Total Data Source;Account#"&amp;Y$3&amp;";Intercompany#FCCS_Intercompany Top;Movement#CA_ENDBAL;Consolidation#FCCS_Entity Total;Custom1#Total custom1;Custom2#Total Custom2;Custom3#Total Custom3;Custom4#Total Custom4")</f>
        <v>0</v>
      </c>
      <c r="Z51" s="210">
        <f>[1]!HsGetValue("FCC","Scenario#Actual;Years#FY24;Period#Jun;View#FCCS_YTD;Entity#"&amp;$B51&amp;";Data Source#FCCS_Total Data Source;Account#"&amp;Z$3&amp;";Intercompany#FCCS_Intercompany Top;Movement#CA_ENDBAL;Consolidation#FCCS_Entity Total;Custom1#Total custom1;Custom2#Total Custom2;Custom3#Total Custom3;Custom4#Total Custom4")</f>
        <v>0</v>
      </c>
      <c r="AA51" s="210">
        <f>[1]!HsGetValue("FCC","Scenario#Actual;Years#FY24;Period#Jun;View#FCCS_YTD;Entity#"&amp;$B51&amp;";Data Source#FCCS_Total Data Source;Account#"&amp;AA$3&amp;";Intercompany#FCCS_Intercompany Top;Movement#CA_ENDBAL;Consolidation#FCCS_Entity Total;Custom1#Total custom1;Custom2#Total Custom2;Custom3#Total Custom3;Custom4#Total Custom4")</f>
        <v>0</v>
      </c>
      <c r="AB51" s="210">
        <f>[1]!HsGetValue("FCC","Scenario#Actual;Years#FY24;Period#Jun;View#FCCS_YTD;Entity#"&amp;$B51&amp;";Data Source#FCCS_Total Data Source;Account#"&amp;AB$3&amp;";Intercompany#FCCS_Intercompany Top;Movement#CA_ENDBAL;Consolidation#FCCS_Entity Total;Custom1#Total custom1;Custom2#Total Custom2;Custom3#Total Custom3;Custom4#Total Custom4")</f>
        <v>1103078</v>
      </c>
      <c r="AC51" s="210">
        <f>[1]!HsGetValue("FCC","Scenario#Actual;Years#FY24;Period#Jun;View#FCCS_YTD;Entity#"&amp;$B51&amp;";Data Source#FCCS_Total Data Source;Account#"&amp;AC$3&amp;";Intercompany#FCCS_Intercompany Top;Movement#CA_ENDBAL;Consolidation#FCCS_Entity Total;Custom1#Total custom1;Custom2#Total Custom2;Custom3#Total Custom3;Custom4#Total Custom4")</f>
        <v>0</v>
      </c>
      <c r="AD51" s="210">
        <f>[1]!HsGetValue("FCC","Scenario#Actual;Years#FY24;Period#Jun;View#FCCS_YTD;Entity#"&amp;$B51&amp;";Data Source#FCCS_Total Data Source;Account#"&amp;AD$3&amp;";Intercompany#FCCS_Intercompany Top;Movement#CA_ENDBAL;Consolidation#FCCS_Entity Total;Custom1#Total custom1;Custom2#Total Custom2;Custom3#Total Custom3;Custom4#Total Custom4")</f>
        <v>0</v>
      </c>
      <c r="AE51" s="210">
        <f>[1]!HsGetValue("FCC","Scenario#Actual;Years#FY24;Period#Jun;View#FCCS_YTD;Entity#"&amp;$B51&amp;";Data Source#FCCS_Total Data Source;Account#"&amp;AE$3&amp;";Intercompany#FCCS_Intercompany Top;Movement#CA_ENDBAL;Consolidation#FCCS_Entity Total;Custom1#"&amp;$E51&amp;";Custom2#Total Custom2;Custom3#Total Custom3;Custom4#Total Custom4")</f>
        <v>0</v>
      </c>
      <c r="AF51" s="210">
        <f>[1]!HsGetValue("FCC","Scenario#Actual;Years#FY24;Period#Jun;View#FCCS_YTD;Entity#"&amp;$B51&amp;";Data Source#FCCS_Total Data Source;Account#"&amp;AF$3&amp;";Intercompany#FCCS_Intercompany Top;Movement#CA_ENDBAL;Consolidation#FCCS_Entity Total;Custom1#"&amp;$E51&amp;";Custom2#Total Custom2;Custom3#Total Custom3;Custom4#Total Custom4")</f>
        <v>0</v>
      </c>
      <c r="AG51" s="210">
        <f>[1]!HsGetValue("FCC","Scenario#Actual;Years#FY24;Period#Jun;View#FCCS_YTD;Entity#"&amp;$B51&amp;";Data Source#FCCS_Total Data Source;Account#"&amp;AG$3&amp;";Intercompany#FCCS_Intercompany Top;Movement#CA_ENDBAL;Consolidation#FCCS_Entity Total;Custom1#"&amp;$E51&amp;";Custom2#Total Custom2;Custom3#Total Custom3;Custom4#Total Custom4")</f>
        <v>0</v>
      </c>
      <c r="AH51" s="210">
        <f>[1]!HsGetValue("FCC","Scenario#Actual;Years#FY24;Period#Jun;View#FCCS_YTD;Entity#"&amp;$B51&amp;";Data Source#FCCS_Total Data Source;Account#"&amp;AH$3&amp;";Intercompany#FCCS_Intercompany Top;Movement#CA_ENDBAL;Consolidation#FCCS_Entity Total;Custom1#"&amp;$E51&amp;";Custom2#Total Custom2;Custom3#Total Custom3;Custom4#Total Custom4")</f>
        <v>-9440478</v>
      </c>
      <c r="AI51" s="210">
        <f>[1]!HsGetValue("FCC","Scenario#Actual;Years#FY24;Period#Jun;View#FCCS_YTD;Entity#"&amp;$B51&amp;";Data Source#FCCS_Total Data Source;Account#"&amp;AI$3&amp;";Intercompany#FCCS_Intercompany Top;Movement#CA_ENDBAL;Consolidation#FCCS_Entity Total;Custom1#"&amp;$E51&amp;";Custom2#Total Custom2;Custom3#Total Custom3;Custom4#Total Custom4")</f>
        <v>0</v>
      </c>
      <c r="AJ51" s="210">
        <f>[1]!HsGetValue("FCC","Scenario#Actual;Years#FY24;Period#Jun;View#FCCS_YTD;Entity#"&amp;$B51&amp;";Data Source#FCCS_Total Data Source;Account#"&amp;AJ$3&amp;";Intercompany#FCCS_Intercompany Top;Movement#CA_ENDBAL;Consolidation#FCCS_Entity Total;Custom1#"&amp;$E51&amp;";Custom2#Total Custom2;Custom3#Total Custom3;Custom4#Total Custom4")</f>
        <v>0</v>
      </c>
      <c r="AK51" s="210">
        <f>[1]!HsGetValue("FCC","Scenario#Actual;Years#FY24;Period#Jun;View#FCCS_YTD;Entity#"&amp;$B51&amp;";Data Source#FCCS_Total Data Source;Account#"&amp;AK$3&amp;";Intercompany#FCCS_Intercompany Top;Movement#CA_ENDBAL;Consolidation#FCCS_Entity Total;Custom1#"&amp;$E51&amp;";Custom2#Total Custom2;Custom3#Total Custom3;Custom4#Total Custom4")</f>
        <v>0</v>
      </c>
      <c r="AL51" s="210">
        <f>[1]!HsGetValue("FCC","Scenario#Actual;Years#FY24;Period#Jun;View#FCCS_YTD;Entity#"&amp;$B51&amp;";Data Source#FCCS_Total Data Source;Account#"&amp;AL$3&amp;";Intercompany#FCCS_Intercompany Top;Movement#CA_ENDBAL;Consolidation#FCCS_Entity Total;Custom1#"&amp;$E51&amp;";Custom2#Total Custom2;Custom3#Total Custom3;Custom4#Total Custom4")</f>
        <v>0</v>
      </c>
      <c r="AM51" s="210">
        <f>[1]!HsGetValue("FCC","Scenario#Actual;Years#FY24;Period#Jun;View#FCCS_YTD;Entity#"&amp;$B51&amp;";Data Source#FCCS_Total Data Source;Account#"&amp;AM$3&amp;";Intercompany#FCCS_Intercompany Top;Movement#CA_ENDBAL;Consolidation#FCCS_Entity Total;Custom1#"&amp;$E51&amp;";Custom2#Total Custom2;Custom3#Total Custom3;Custom4#Total Custom4")</f>
        <v>0</v>
      </c>
      <c r="AN51" s="210">
        <f>[1]!HsGetValue("FCC","Scenario#Actual;Years#FY24;Period#Jun;View#FCCS_YTD;Entity#"&amp;$B51&amp;";Data Source#FCCS_Total Data Source;Account#"&amp;AN$3&amp;";Intercompany#FCCS_Intercompany Top;Movement#CA_ENDBAL;Consolidation#FCCS_Entity Total;Custom1#Total custom1;Custom2#Total Custom2;Custom3#Total Custom3;Custom4#Total Custom4")</f>
        <v>0</v>
      </c>
      <c r="AO51" s="210">
        <f>[1]!HsGetValue("FCC","Scenario#Actual;Years#FY24;Period#Jun;View#FCCS_YTD;Entity#"&amp;$B51&amp;";Data Source#FCCS_Total Data Source;Account#"&amp;AO$3&amp;";Intercompany#FCCS_Intercompany Top;Movement#CA_ENDBAL;Consolidation#FCCS_Entity Total;Custom1#Total custom1;Custom2#Total Custom2;Custom3#Total Custom3;Custom4#Total Custom4")</f>
        <v>0</v>
      </c>
      <c r="AP51" s="210">
        <f>[1]!HsGetValue("FCC","Scenario#Actual;Years#FY24;Period#Jun;View#FCCS_YTD;Entity#"&amp;$B51&amp;";Data Source#FCCS_Total Data Source;Account#"&amp;AP$3&amp;";Intercompany#FCCS_Intercompany Top;Movement#CA_ENDBAL;Consolidation#FCCS_Entity Total;Custom1#Total custom1;Custom2#Total Custom2;Custom3#Total Custom3;Custom4#Total Custom4")</f>
        <v>-589262</v>
      </c>
      <c r="AQ51" s="210">
        <f>[1]!HsGetValue("FCC","Scenario#Actual;Years#FY24;Period#Jun;View#FCCS_YTD;Entity#"&amp;$B51&amp;";Data Source#FCCS_Total Data Source;Account#"&amp;AQ$3&amp;";Intercompany#FCCS_Intercompany Top;Movement#CA_ENDBAL;Consolidation#FCCS_Entity Total;Custom1#Total custom1;Custom2#Total Custom2;Custom3#Total Custom3;Custom4#Total Custom4")</f>
        <v>0</v>
      </c>
      <c r="AR51" s="210">
        <f>[1]!HsGetValue("FCC","Scenario#Actual;Years#FY24;Period#Jun;View#FCCS_YTD;Entity#"&amp;$B51&amp;";Data Source#FCCS_Total Data Source;Account#"&amp;AR$3&amp;";Intercompany#FCCS_Intercompany Top;Movement#CA_ENDBAL;Consolidation#FCCS_Entity Total;Custom1#Total custom1;Custom2#Total Custom2;Custom3#Total Custom3;Custom4#Total Custom4")</f>
        <v>0</v>
      </c>
      <c r="AS51" s="210">
        <f>[1]!HsGetValue("FCC","Scenario#Actual;Years#FY24;Period#Jun;View#FCCS_YTD;Entity#"&amp;$B51&amp;";Data Source#FCCS_Total Data Source;Account#"&amp;AS$3&amp;";Intercompany#FCCS_Intercompany Top;Movement#CA_ENDBAL;Consolidation#FCCS_Entity Total;Custom1#"&amp;$E51&amp;";Custom2#Total Custom2;Custom3#Total Custom3;Custom4#Total Custom4")</f>
        <v>0</v>
      </c>
    </row>
    <row r="52" spans="1:45" x14ac:dyDescent="0.3">
      <c r="A52" s="328" t="s">
        <v>413</v>
      </c>
      <c r="B52" s="328" t="s">
        <v>506</v>
      </c>
      <c r="C52" s="75" t="s">
        <v>507</v>
      </c>
      <c r="D52" s="75" t="s">
        <v>415</v>
      </c>
      <c r="E52" s="75" t="s">
        <v>419</v>
      </c>
      <c r="F52" s="328" t="s">
        <v>508</v>
      </c>
      <c r="G52" s="207" t="s">
        <v>510</v>
      </c>
      <c r="H52" s="598"/>
      <c r="I52" s="327">
        <f t="shared" si="5"/>
        <v>0</v>
      </c>
      <c r="J52" s="209">
        <f t="shared" si="4"/>
        <v>0</v>
      </c>
      <c r="K52" s="327">
        <f t="shared" si="6"/>
        <v>0</v>
      </c>
      <c r="L52" s="210">
        <f>[1]!HsGetValue("FCC","Scenario#Actual;Years#FY24;Period#Jun;View#FCCS_YTD;Entity#"&amp;$B52&amp;";Data Source#FCCS_Total Data Source;Account#"&amp;L$3&amp;";Intercompany#FCCS_Intercompany Top;Movement#CA_ENDBAL;Consolidation#FCCS_Entity Total;Custom1#"&amp;$E52&amp;";Custom2#Total Custom2;Custom3#Total Custom3;Custom4#Total Custom4")</f>
        <v>0</v>
      </c>
      <c r="M52" s="210">
        <f>[1]!HsGetValue("FCC","Scenario#Actual;Years#FY24;Period#Jun;View#FCCS_YTD;Entity#"&amp;$B52&amp;";Data Source#FCCS_Total Data Source;Account#"&amp;M$3&amp;";Intercompany#FCCS_Intercompany Top;Movement#CA_ENDBAL;Consolidation#FCCS_Entity Total;Custom1#"&amp;$E52&amp;";Custom2#Total Custom2;Custom3#Total Custom3;Custom4#Total Custom4")</f>
        <v>0</v>
      </c>
      <c r="N52" s="210">
        <f>[1]!HsGetValue("FCC","Scenario#Actual;Years#FY24;Period#Jun;View#FCCS_YTD;Entity#"&amp;$B52&amp;";Data Source#FCCS_Total Data Source;Account#"&amp;N$3&amp;";Intercompany#FCCS_Intercompany Top;Movement#CA_ENDBAL;Consolidation#FCCS_Entity Total;Custom1#"&amp;$E52&amp;";Custom2#Total Custom2;Custom3#Total Custom3;Custom4#Total Custom4")</f>
        <v>0</v>
      </c>
      <c r="O52" s="210">
        <f>[1]!HsGetValue("FCC","Scenario#Actual;Years#FY24;Period#Jun;View#FCCS_YTD;Entity#"&amp;$B52&amp;";Data Source#FCCS_Total Data Source;Account#"&amp;O$3&amp;";Intercompany#FCCS_Intercompany Top;Movement#CA_ENDBAL;Consolidation#FCCS_Entity Total;Custom1#"&amp;$E52&amp;";Custom2#Total Custom2;Custom3#Total Custom3;Custom4#Total Custom4")</f>
        <v>0</v>
      </c>
      <c r="P52" s="210">
        <f>[1]!HsGetValue("FCC","Scenario#Actual;Years#FY24;Period#Jun;View#FCCS_YTD;Entity#"&amp;$B52&amp;";Data Source#FCCS_Total Data Source;Account#"&amp;P$3&amp;";Intercompany#FCCS_Intercompany Top;Movement#CA_ENDBAL;Consolidation#FCCS_Entity Total;Custom1#"&amp;$E52&amp;";Custom2#Total Custom2;Custom3#Total Custom3;Custom4#Total Custom4")</f>
        <v>0</v>
      </c>
      <c r="Q52" s="210">
        <f>[1]!HsGetValue("FCC","Scenario#Actual;Years#FY24;Period#Jun;View#FCCS_YTD;Entity#"&amp;$B52&amp;";Data Source#FCCS_Total Data Source;Account#"&amp;Q$3&amp;";Intercompany#FCCS_Intercompany Top;Movement#CA_ENDBAL;Consolidation#FCCS_Entity Total;Custom1#"&amp;$E52&amp;";Custom2#Total Custom2;Custom3#Total Custom3;Custom4#Total Custom4")</f>
        <v>0</v>
      </c>
      <c r="R52" s="210">
        <f>[1]!HsGetValue("FCC","Scenario#Actual;Years#FY24;Period#Jun;View#FCCS_YTD;Entity#"&amp;$B52&amp;";Data Source#FCCS_Total Data Source;Account#"&amp;R$3&amp;";Intercompany#FCCS_Intercompany Top;Movement#CA_ENDBAL;Consolidation#FCCS_Entity Total;Custom1#"&amp;$E52&amp;";Custom2#Total Custom2;Custom3#Total Custom3;Custom4#Total Custom4")</f>
        <v>0</v>
      </c>
      <c r="S52" s="210">
        <f>[1]!HsGetValue("FCC","Scenario#Actual;Years#FY24;Period#Jun;View#FCCS_YTD;Entity#"&amp;$B52&amp;";Data Source#FCCS_Total Data Source;Account#"&amp;S$3&amp;";Intercompany#FCCS_Intercompany Top;Movement#CA_ENDBAL;Consolidation#FCCS_Entity Total;Custom1#"&amp;$E52&amp;";Custom2#Total Custom2;Custom3#Total Custom3;Custom4#Total Custom4")</f>
        <v>0</v>
      </c>
      <c r="T52" s="210">
        <f>[1]!HsGetValue("FCC","Scenario#Actual;Years#FY24;Period#Jun;View#FCCS_YTD;Entity#"&amp;$B52&amp;";Data Source#FCCS_Total Data Source;Account#"&amp;T$3&amp;";Intercompany#FCCS_Intercompany Top;Movement#CA_ENDBAL;Consolidation#FCCS_Entity Total;Custom1#"&amp;$E52&amp;";Custom2#Total Custom2;Custom3#Total Custom3;Custom4#Total Custom4")</f>
        <v>0</v>
      </c>
      <c r="U52" s="210">
        <f>[1]!HsGetValue("FCC","Scenario#Actual;Years#FY24;Period#Jun;View#FCCS_YTD;Entity#"&amp;$B52&amp;";Data Source#FCCS_Total Data Source;Account#"&amp;U$3&amp;";Intercompany#FCCS_Intercompany Top;Movement#CA_ENDBAL;Consolidation#FCCS_Entity Total;Custom1#"&amp;$E52&amp;";Custom2#Total Custom2;Custom3#Total Custom3;Custom4#Total Custom4")</f>
        <v>0</v>
      </c>
      <c r="V52" s="210">
        <f>[1]!HsGetValue("FCC","Scenario#Actual;Years#FY24;Period#Jun;View#FCCS_YTD;Entity#"&amp;$B52&amp;";Data Source#FCCS_Total Data Source;Account#"&amp;V$3&amp;";Intercompany#FCCS_Intercompany Top;Movement#CA_ENDBAL;Consolidation#FCCS_Entity Total;Custom1#"&amp;$E52&amp;";Custom2#Total Custom2;Custom3#Total Custom3;Custom4#Total Custom4")</f>
        <v>0</v>
      </c>
      <c r="W52" s="210">
        <f>[1]!HsGetValue("FCC","Scenario#Actual;Years#FY24;Period#Jun;View#FCCS_YTD;Entity#"&amp;$B52&amp;";Data Source#FCCS_Total Data Source;Account#"&amp;W$3&amp;";Intercompany#FCCS_Intercompany Top;Movement#CA_ENDBAL;Consolidation#FCCS_Entity Total;Custom1#"&amp;$E52&amp;";Custom2#Total Custom2;Custom3#Total Custom3;Custom4#Total Custom4")</f>
        <v>0</v>
      </c>
      <c r="X52" s="210">
        <f>[1]!HsGetValue("FCC","Scenario#Actual;Years#FY24;Period#Jun;View#FCCS_YTD;Entity#"&amp;$B52&amp;";Data Source#FCCS_Total Data Source;Account#"&amp;X$3&amp;";Intercompany#FCCS_Intercompany Top;Movement#CA_ENDBAL;Consolidation#FCCS_Entity Total;Custom1#"&amp;$E52&amp;";Custom2#Total Custom2;Custom3#Total Custom3;Custom4#Total Custom4")</f>
        <v>0</v>
      </c>
      <c r="Y52" s="361"/>
      <c r="Z52" s="361"/>
      <c r="AA52" s="361"/>
      <c r="AB52" s="361"/>
      <c r="AC52" s="361"/>
      <c r="AD52" s="361"/>
      <c r="AE52" s="210">
        <f>[1]!HsGetValue("FCC","Scenario#Actual;Years#FY24;Period#Jun;View#FCCS_YTD;Entity#"&amp;$B52&amp;";Data Source#FCCS_Total Data Source;Account#"&amp;AE$3&amp;";Intercompany#FCCS_Intercompany Top;Movement#CA_ENDBAL;Consolidation#FCCS_Entity Total;Custom1#"&amp;$E52&amp;";Custom2#Total Custom2;Custom3#Total Custom3;Custom4#Total Custom4")</f>
        <v>0</v>
      </c>
      <c r="AF52" s="210">
        <f>[1]!HsGetValue("FCC","Scenario#Actual;Years#FY24;Period#Jun;View#FCCS_YTD;Entity#"&amp;$B52&amp;";Data Source#FCCS_Total Data Source;Account#"&amp;AF$3&amp;";Intercompany#FCCS_Intercompany Top;Movement#CA_ENDBAL;Consolidation#FCCS_Entity Total;Custom1#"&amp;$E52&amp;";Custom2#Total Custom2;Custom3#Total Custom3;Custom4#Total Custom4")</f>
        <v>0</v>
      </c>
      <c r="AG52" s="210">
        <f>[1]!HsGetValue("FCC","Scenario#Actual;Years#FY24;Period#Jun;View#FCCS_YTD;Entity#"&amp;$B52&amp;";Data Source#FCCS_Total Data Source;Account#"&amp;AG$3&amp;";Intercompany#FCCS_Intercompany Top;Movement#CA_ENDBAL;Consolidation#FCCS_Entity Total;Custom1#"&amp;$E52&amp;";Custom2#Total Custom2;Custom3#Total Custom3;Custom4#Total Custom4")</f>
        <v>0</v>
      </c>
      <c r="AH52" s="210">
        <f>[1]!HsGetValue("FCC","Scenario#Actual;Years#FY24;Period#Jun;View#FCCS_YTD;Entity#"&amp;$B52&amp;";Data Source#FCCS_Total Data Source;Account#"&amp;AH$3&amp;";Intercompany#FCCS_Intercompany Top;Movement#CA_ENDBAL;Consolidation#FCCS_Entity Total;Custom1#"&amp;$E52&amp;";Custom2#Total Custom2;Custom3#Total Custom3;Custom4#Total Custom4")</f>
        <v>0</v>
      </c>
      <c r="AI52" s="210">
        <f>[1]!HsGetValue("FCC","Scenario#Actual;Years#FY24;Period#Jun;View#FCCS_YTD;Entity#"&amp;$B52&amp;";Data Source#FCCS_Total Data Source;Account#"&amp;AI$3&amp;";Intercompany#FCCS_Intercompany Top;Movement#CA_ENDBAL;Consolidation#FCCS_Entity Total;Custom1#"&amp;$E52&amp;";Custom2#Total Custom2;Custom3#Total Custom3;Custom4#Total Custom4")</f>
        <v>0</v>
      </c>
      <c r="AJ52" s="210">
        <f>[1]!HsGetValue("FCC","Scenario#Actual;Years#FY24;Period#Jun;View#FCCS_YTD;Entity#"&amp;$B52&amp;";Data Source#FCCS_Total Data Source;Account#"&amp;AJ$3&amp;";Intercompany#FCCS_Intercompany Top;Movement#CA_ENDBAL;Consolidation#FCCS_Entity Total;Custom1#"&amp;$E52&amp;";Custom2#Total Custom2;Custom3#Total Custom3;Custom4#Total Custom4")</f>
        <v>0</v>
      </c>
      <c r="AK52" s="210">
        <f>[1]!HsGetValue("FCC","Scenario#Actual;Years#FY24;Period#Jun;View#FCCS_YTD;Entity#"&amp;$B52&amp;";Data Source#FCCS_Total Data Source;Account#"&amp;AK$3&amp;";Intercompany#FCCS_Intercompany Top;Movement#CA_ENDBAL;Consolidation#FCCS_Entity Total;Custom1#"&amp;$E52&amp;";Custom2#Total Custom2;Custom3#Total Custom3;Custom4#Total Custom4")</f>
        <v>0</v>
      </c>
      <c r="AL52" s="210">
        <f>[1]!HsGetValue("FCC","Scenario#Actual;Years#FY24;Period#Jun;View#FCCS_YTD;Entity#"&amp;$B52&amp;";Data Source#FCCS_Total Data Source;Account#"&amp;AL$3&amp;";Intercompany#FCCS_Intercompany Top;Movement#CA_ENDBAL;Consolidation#FCCS_Entity Total;Custom1#"&amp;$E52&amp;";Custom2#Total Custom2;Custom3#Total Custom3;Custom4#Total Custom4")</f>
        <v>0</v>
      </c>
      <c r="AM52" s="210">
        <f>[1]!HsGetValue("FCC","Scenario#Actual;Years#FY24;Period#Jun;View#FCCS_YTD;Entity#"&amp;$B52&amp;";Data Source#FCCS_Total Data Source;Account#"&amp;AM$3&amp;";Intercompany#FCCS_Intercompany Top;Movement#CA_ENDBAL;Consolidation#FCCS_Entity Total;Custom1#"&amp;$E52&amp;";Custom2#Total Custom2;Custom3#Total Custom3;Custom4#Total Custom4")</f>
        <v>0</v>
      </c>
      <c r="AN52" s="361"/>
      <c r="AO52" s="361"/>
      <c r="AP52" s="361"/>
      <c r="AQ52" s="361"/>
      <c r="AR52" s="361"/>
      <c r="AS52" s="329">
        <v>0</v>
      </c>
    </row>
    <row r="53" spans="1:45" x14ac:dyDescent="0.3">
      <c r="A53" s="207" t="s">
        <v>413</v>
      </c>
      <c r="B53" s="207" t="s">
        <v>511</v>
      </c>
      <c r="C53" s="208">
        <v>46100</v>
      </c>
      <c r="D53" s="208" t="s">
        <v>415</v>
      </c>
      <c r="E53" s="208" t="s">
        <v>416</v>
      </c>
      <c r="F53" s="207" t="s">
        <v>512</v>
      </c>
      <c r="G53" s="207" t="s">
        <v>513</v>
      </c>
      <c r="H53" s="603"/>
      <c r="I53" s="209">
        <f t="shared" si="5"/>
        <v>192104908.04611382</v>
      </c>
      <c r="J53" s="209">
        <f t="shared" si="4"/>
        <v>48344210.550000004</v>
      </c>
      <c r="K53" s="209">
        <f t="shared" si="6"/>
        <v>143760697.49611381</v>
      </c>
      <c r="L53" s="210">
        <f>[1]!HsGetValue("FCC","Scenario#Actual;Years#FY24;Period#Jun;View#FCCS_YTD;Entity#"&amp;$B53&amp;";Data Source#FCCS_Total Data Source;Account#"&amp;L$3&amp;";Intercompany#FCCS_Intercompany Top;Movement#CA_ENDBAL;Consolidation#FCCS_Entity Total;Custom1#"&amp;$E53&amp;";Custom2#Total Custom2;Custom3#Total Custom3;Custom4#Total Custom4")</f>
        <v>0</v>
      </c>
      <c r="M53" s="210">
        <f>[1]!HsGetValue("FCC","Scenario#Actual;Years#FY24;Period#Jun;View#FCCS_YTD;Entity#"&amp;$B53&amp;";Data Source#FCCS_Total Data Source;Account#"&amp;M$3&amp;";Intercompany#FCCS_Intercompany Top;Movement#CA_ENDBAL;Consolidation#FCCS_Entity Total;Custom1#"&amp;$E53&amp;";Custom2#Total Custom2;Custom3#Total Custom3;Custom4#Total Custom4")</f>
        <v>317400682.37</v>
      </c>
      <c r="N53" s="210">
        <f>[1]!HsGetValue("FCC","Scenario#Actual;Years#FY24;Period#Jun;View#FCCS_YTD;Entity#"&amp;$B53&amp;";Data Source#FCCS_Total Data Source;Account#"&amp;N$3&amp;";Intercompany#FCCS_Intercompany Top;Movement#CA_ENDBAL;Consolidation#FCCS_Entity Total;Custom1#"&amp;$E53&amp;";Custom2#Total Custom2;Custom3#Total Custom3;Custom4#Total Custom4")</f>
        <v>0</v>
      </c>
      <c r="O53" s="210">
        <f>[1]!HsGetValue("FCC","Scenario#Actual;Years#FY24;Period#Jun;View#FCCS_YTD;Entity#"&amp;$B53&amp;";Data Source#FCCS_Total Data Source;Account#"&amp;O$3&amp;";Intercompany#FCCS_Intercompany Top;Movement#CA_ENDBAL;Consolidation#FCCS_Entity Total;Custom1#"&amp;$E53&amp;";Custom2#Total Custom2;Custom3#Total Custom3;Custom4#Total Custom4")</f>
        <v>0</v>
      </c>
      <c r="P53" s="210">
        <f>[1]!HsGetValue("FCC","Scenario#Actual;Years#FY24;Period#Jun;View#FCCS_YTD;Entity#"&amp;$B53&amp;";Data Source#FCCS_Total Data Source;Account#"&amp;P$3&amp;";Intercompany#FCCS_Intercompany Top;Movement#CA_ENDBAL;Consolidation#FCCS_Entity Total;Custom1#"&amp;$E53&amp;";Custom2#Total Custom2;Custom3#Total Custom3;Custom4#Total Custom4")</f>
        <v>0</v>
      </c>
      <c r="Q53" s="210">
        <f>[1]!HsGetValue("FCC","Scenario#Actual;Years#FY24;Period#Jun;View#FCCS_YTD;Entity#"&amp;$B53&amp;";Data Source#FCCS_Total Data Source;Account#"&amp;Q$3&amp;";Intercompany#FCCS_Intercompany Top;Movement#CA_ENDBAL;Consolidation#FCCS_Entity Total;Custom1#"&amp;$E53&amp;";Custom2#Total Custom2;Custom3#Total Custom3;Custom4#Total Custom4")</f>
        <v>0</v>
      </c>
      <c r="R53" s="210">
        <f>[1]!HsGetValue("FCC","Scenario#Actual;Years#FY24;Period#Jun;View#FCCS_YTD;Entity#"&amp;$B53&amp;";Data Source#FCCS_Total Data Source;Account#"&amp;R$3&amp;";Intercompany#FCCS_Intercompany Top;Movement#CA_ENDBAL;Consolidation#FCCS_Entity Total;Custom1#"&amp;$E53&amp;";Custom2#Total Custom2;Custom3#Total Custom3;Custom4#Total Custom4")</f>
        <v>0</v>
      </c>
      <c r="S53" s="210">
        <f>[1]!HsGetValue("FCC","Scenario#Actual;Years#FY24;Period#Jun;View#FCCS_YTD;Entity#"&amp;$B53&amp;";Data Source#FCCS_Total Data Source;Account#"&amp;S$3&amp;";Intercompany#FCCS_Intercompany Top;Movement#CA_ENDBAL;Consolidation#FCCS_Entity Total;Custom1#"&amp;$E53&amp;";Custom2#Total Custom2;Custom3#Total Custom3;Custom4#Total Custom4")</f>
        <v>0</v>
      </c>
      <c r="T53" s="210">
        <f>[1]!HsGetValue("FCC","Scenario#Actual;Years#FY24;Period#Jun;View#FCCS_YTD;Entity#"&amp;$B53&amp;";Data Source#FCCS_Total Data Source;Account#"&amp;T$3&amp;";Intercompany#FCCS_Intercompany Top;Movement#CA_ENDBAL;Consolidation#FCCS_Entity Total;Custom1#"&amp;$E53&amp;";Custom2#Total Custom2;Custom3#Total Custom3;Custom4#Total Custom4")</f>
        <v>0</v>
      </c>
      <c r="U53" s="210">
        <f>[1]!HsGetValue("FCC","Scenario#Actual;Years#FY24;Period#Jun;View#FCCS_YTD;Entity#"&amp;$B53&amp;";Data Source#FCCS_Total Data Source;Account#"&amp;U$3&amp;";Intercompany#FCCS_Intercompany Top;Movement#CA_ENDBAL;Consolidation#FCCS_Entity Total;Custom1#"&amp;$E53&amp;";Custom2#Total Custom2;Custom3#Total Custom3;Custom4#Total Custom4")</f>
        <v>0</v>
      </c>
      <c r="V53" s="210">
        <f>[1]!HsGetValue("FCC","Scenario#Actual;Years#FY24;Period#Jun;View#FCCS_YTD;Entity#"&amp;$B53&amp;";Data Source#FCCS_Total Data Source;Account#"&amp;V$3&amp;";Intercompany#FCCS_Intercompany Top;Movement#CA_ENDBAL;Consolidation#FCCS_Entity Total;Custom1#"&amp;$E53&amp;";Custom2#Total Custom2;Custom3#Total Custom3;Custom4#Total Custom4")</f>
        <v>0</v>
      </c>
      <c r="W53" s="210">
        <f>[1]!HsGetValue("FCC","Scenario#Actual;Years#FY24;Period#Jun;View#FCCS_YTD;Entity#"&amp;$B53&amp;";Data Source#FCCS_Total Data Source;Account#"&amp;W$3&amp;";Intercompany#FCCS_Intercompany Top;Movement#CA_ENDBAL;Consolidation#FCCS_Entity Total;Custom1#"&amp;$E53&amp;";Custom2#Total Custom2;Custom3#Total Custom3;Custom4#Total Custom4")</f>
        <v>0</v>
      </c>
      <c r="X53" s="210">
        <f>[1]!HsGetValue("FCC","Scenario#Actual;Years#FY24;Period#Jun;View#FCCS_YTD;Entity#"&amp;$B53&amp;";Data Source#FCCS_Total Data Source;Account#"&amp;X$3&amp;";Intercompany#FCCS_Intercompany Top;Movement#CA_ENDBAL;Consolidation#FCCS_Entity Total;Custom1#"&amp;$E53&amp;";Custom2#Total Custom2;Custom3#Total Custom3;Custom4#Total Custom4")</f>
        <v>48344210.550000004</v>
      </c>
      <c r="Y53" s="210">
        <f>[1]!HsGetValue("FCC","Scenario#Actual;Years#FY24;Period#Jun;View#FCCS_YTD;Entity#"&amp;$B53&amp;";Data Source#FCCS_Total Data Source;Account#"&amp;Y$3&amp;";Intercompany#FCCS_Intercompany Top;Movement#CA_ENDBAL;Consolidation#FCCS_Entity Total;Custom1#Total custom1;Custom2#Total Custom2;Custom3#Total Custom3;Custom4#Total Custom4")</f>
        <v>0</v>
      </c>
      <c r="Z53" s="210">
        <f>[1]!HsGetValue("FCC","Scenario#Actual;Years#FY24;Period#Jun;View#FCCS_YTD;Entity#"&amp;$B53&amp;";Data Source#FCCS_Total Data Source;Account#"&amp;Z$3&amp;";Intercompany#FCCS_Intercompany Top;Movement#CA_ENDBAL;Consolidation#FCCS_Entity Total;Custom1#Total custom1;Custom2#Total Custom2;Custom3#Total Custom3;Custom4#Total Custom4")</f>
        <v>0</v>
      </c>
      <c r="AA53" s="210">
        <f>[1]!HsGetValue("FCC","Scenario#Actual;Years#FY24;Period#Jun;View#FCCS_YTD;Entity#"&amp;$B53&amp;";Data Source#FCCS_Total Data Source;Account#"&amp;AA$3&amp;";Intercompany#FCCS_Intercompany Top;Movement#CA_ENDBAL;Consolidation#FCCS_Entity Total;Custom1#Total custom1;Custom2#Total Custom2;Custom3#Total Custom3;Custom4#Total Custom4")</f>
        <v>0</v>
      </c>
      <c r="AB53" s="210">
        <f>[1]!HsGetValue("FCC","Scenario#Actual;Years#FY24;Period#Jun;View#FCCS_YTD;Entity#"&amp;$B53&amp;";Data Source#FCCS_Total Data Source;Account#"&amp;AB$3&amp;";Intercompany#FCCS_Intercompany Top;Movement#CA_ENDBAL;Consolidation#FCCS_Entity Total;Custom1#Total custom1;Custom2#Total Custom2;Custom3#Total Custom3;Custom4#Total Custom4")</f>
        <v>0</v>
      </c>
      <c r="AC53" s="210">
        <f>[1]!HsGetValue("FCC","Scenario#Actual;Years#FY24;Period#Jun;View#FCCS_YTD;Entity#"&amp;$B53&amp;";Data Source#FCCS_Total Data Source;Account#"&amp;AC$3&amp;";Intercompany#FCCS_Intercompany Top;Movement#CA_ENDBAL;Consolidation#FCCS_Entity Total;Custom1#Total custom1;Custom2#Total Custom2;Custom3#Total Custom3;Custom4#Total Custom4")</f>
        <v>0</v>
      </c>
      <c r="AD53" s="210">
        <f>[1]!HsGetValue("FCC","Scenario#Actual;Years#FY24;Period#Jun;View#FCCS_YTD;Entity#"&amp;$B53&amp;";Data Source#FCCS_Total Data Source;Account#"&amp;AD$3&amp;";Intercompany#FCCS_Intercompany Top;Movement#CA_ENDBAL;Consolidation#FCCS_Entity Total;Custom1#Total custom1;Custom2#Total Custom2;Custom3#Total Custom3;Custom4#Total Custom4")</f>
        <v>0</v>
      </c>
      <c r="AE53" s="210">
        <f>[1]!HsGetValue("FCC","Scenario#Actual;Years#FY24;Period#Jun;View#FCCS_YTD;Entity#"&amp;$B53&amp;";Data Source#FCCS_Total Data Source;Account#"&amp;AE$3&amp;";Intercompany#FCCS_Intercompany Top;Movement#CA_ENDBAL;Consolidation#FCCS_Entity Total;Custom1#"&amp;$E53&amp;";Custom2#Total Custom2;Custom3#Total Custom3;Custom4#Total Custom4")</f>
        <v>-173639984.8738862</v>
      </c>
      <c r="AF53" s="210">
        <f>[1]!HsGetValue("FCC","Scenario#Actual;Years#FY24;Period#Jun;View#FCCS_YTD;Entity#"&amp;$B53&amp;";Data Source#FCCS_Total Data Source;Account#"&amp;AF$3&amp;";Intercompany#FCCS_Intercompany Top;Movement#CA_ENDBAL;Consolidation#FCCS_Entity Total;Custom1#"&amp;$E53&amp;";Custom2#Total Custom2;Custom3#Total Custom3;Custom4#Total Custom4")</f>
        <v>0</v>
      </c>
      <c r="AG53" s="210">
        <f>[1]!HsGetValue("FCC","Scenario#Actual;Years#FY24;Period#Jun;View#FCCS_YTD;Entity#"&amp;$B53&amp;";Data Source#FCCS_Total Data Source;Account#"&amp;AG$3&amp;";Intercompany#FCCS_Intercompany Top;Movement#CA_ENDBAL;Consolidation#FCCS_Entity Total;Custom1#"&amp;$E53&amp;";Custom2#Total Custom2;Custom3#Total Custom3;Custom4#Total Custom4")</f>
        <v>0</v>
      </c>
      <c r="AH53" s="210">
        <f>[1]!HsGetValue("FCC","Scenario#Actual;Years#FY24;Period#Jun;View#FCCS_YTD;Entity#"&amp;$B53&amp;";Data Source#FCCS_Total Data Source;Account#"&amp;AH$3&amp;";Intercompany#FCCS_Intercompany Top;Movement#CA_ENDBAL;Consolidation#FCCS_Entity Total;Custom1#"&amp;$E53&amp;";Custom2#Total Custom2;Custom3#Total Custom3;Custom4#Total Custom4")</f>
        <v>0</v>
      </c>
      <c r="AI53" s="210">
        <f>[1]!HsGetValue("FCC","Scenario#Actual;Years#FY24;Period#Jun;View#FCCS_YTD;Entity#"&amp;$B53&amp;";Data Source#FCCS_Total Data Source;Account#"&amp;AI$3&amp;";Intercompany#FCCS_Intercompany Top;Movement#CA_ENDBAL;Consolidation#FCCS_Entity Total;Custom1#"&amp;$E53&amp;";Custom2#Total Custom2;Custom3#Total Custom3;Custom4#Total Custom4")</f>
        <v>0</v>
      </c>
      <c r="AJ53" s="210">
        <f>[1]!HsGetValue("FCC","Scenario#Actual;Years#FY24;Period#Jun;View#FCCS_YTD;Entity#"&amp;$B53&amp;";Data Source#FCCS_Total Data Source;Account#"&amp;AJ$3&amp;";Intercompany#FCCS_Intercompany Top;Movement#CA_ENDBAL;Consolidation#FCCS_Entity Total;Custom1#"&amp;$E53&amp;";Custom2#Total Custom2;Custom3#Total Custom3;Custom4#Total Custom4")</f>
        <v>0</v>
      </c>
      <c r="AK53" s="210">
        <f>[1]!HsGetValue("FCC","Scenario#Actual;Years#FY24;Period#Jun;View#FCCS_YTD;Entity#"&amp;$B53&amp;";Data Source#FCCS_Total Data Source;Account#"&amp;AK$3&amp;";Intercompany#FCCS_Intercompany Top;Movement#CA_ENDBAL;Consolidation#FCCS_Entity Total;Custom1#"&amp;$E53&amp;";Custom2#Total Custom2;Custom3#Total Custom3;Custom4#Total Custom4")</f>
        <v>0</v>
      </c>
      <c r="AL53" s="210">
        <f>[1]!HsGetValue("FCC","Scenario#Actual;Years#FY24;Period#Jun;View#FCCS_YTD;Entity#"&amp;$B53&amp;";Data Source#FCCS_Total Data Source;Account#"&amp;AL$3&amp;";Intercompany#FCCS_Intercompany Top;Movement#CA_ENDBAL;Consolidation#FCCS_Entity Total;Custom1#"&amp;$E53&amp;";Custom2#Total Custom2;Custom3#Total Custom3;Custom4#Total Custom4")</f>
        <v>0</v>
      </c>
      <c r="AM53" s="210">
        <f>[1]!HsGetValue("FCC","Scenario#Actual;Years#FY24;Period#Jun;View#FCCS_YTD;Entity#"&amp;$B53&amp;";Data Source#FCCS_Total Data Source;Account#"&amp;AM$3&amp;";Intercompany#FCCS_Intercompany Top;Movement#CA_ENDBAL;Consolidation#FCCS_Entity Total;Custom1#"&amp;$E53&amp;";Custom2#Total Custom2;Custom3#Total Custom3;Custom4#Total Custom4")</f>
        <v>0</v>
      </c>
      <c r="AN53" s="210">
        <f>[1]!HsGetValue("FCC","Scenario#Actual;Years#FY24;Period#Jun;View#FCCS_YTD;Entity#"&amp;$B53&amp;";Data Source#FCCS_Total Data Source;Account#"&amp;AN$3&amp;";Intercompany#FCCS_Intercompany Top;Movement#CA_ENDBAL;Consolidation#FCCS_Entity Total;Custom1#Total custom1;Custom2#Total Custom2;Custom3#Total Custom3;Custom4#Total Custom4")</f>
        <v>0</v>
      </c>
      <c r="AO53" s="210">
        <f>[1]!HsGetValue("FCC","Scenario#Actual;Years#FY24;Period#Jun;View#FCCS_YTD;Entity#"&amp;$B53&amp;";Data Source#FCCS_Total Data Source;Account#"&amp;AO$3&amp;";Intercompany#FCCS_Intercompany Top;Movement#CA_ENDBAL;Consolidation#FCCS_Entity Total;Custom1#Total custom1;Custom2#Total Custom2;Custom3#Total Custom3;Custom4#Total Custom4")</f>
        <v>0</v>
      </c>
      <c r="AP53" s="210">
        <f>[1]!HsGetValue("FCC","Scenario#Actual;Years#FY24;Period#Jun;View#FCCS_YTD;Entity#"&amp;$B53&amp;";Data Source#FCCS_Total Data Source;Account#"&amp;AP$3&amp;";Intercompany#FCCS_Intercompany Top;Movement#CA_ENDBAL;Consolidation#FCCS_Entity Total;Custom1#Total custom1;Custom2#Total Custom2;Custom3#Total Custom3;Custom4#Total Custom4")</f>
        <v>0</v>
      </c>
      <c r="AQ53" s="210">
        <f>[1]!HsGetValue("FCC","Scenario#Actual;Years#FY24;Period#Jun;View#FCCS_YTD;Entity#"&amp;$B53&amp;";Data Source#FCCS_Total Data Source;Account#"&amp;AQ$3&amp;";Intercompany#FCCS_Intercompany Top;Movement#CA_ENDBAL;Consolidation#FCCS_Entity Total;Custom1#Total custom1;Custom2#Total Custom2;Custom3#Total Custom3;Custom4#Total Custom4")</f>
        <v>0</v>
      </c>
      <c r="AR53" s="210">
        <f>[1]!HsGetValue("FCC","Scenario#Actual;Years#FY24;Period#Jun;View#FCCS_YTD;Entity#"&amp;$B53&amp;";Data Source#FCCS_Total Data Source;Account#"&amp;AR$3&amp;";Intercompany#FCCS_Intercompany Top;Movement#CA_ENDBAL;Consolidation#FCCS_Entity Total;Custom1#Total custom1;Custom2#Total Custom2;Custom3#Total Custom3;Custom4#Total Custom4")</f>
        <v>0</v>
      </c>
      <c r="AS53" s="210">
        <f>[1]!HsGetValue("FCC","Scenario#Actual;Years#FY24;Period#Jun;View#FCCS_YTD;Entity#"&amp;$B53&amp;";Data Source#FCCS_Total Data Source;Account#"&amp;AS$3&amp;";Intercompany#FCCS_Intercompany Top;Movement#CA_ENDBAL;Consolidation#FCCS_Entity Total;Custom1#"&amp;$E53&amp;";Custom2#Total Custom2;Custom3#Total Custom3;Custom4#Total Custom4")</f>
        <v>0</v>
      </c>
    </row>
    <row r="54" spans="1:45" x14ac:dyDescent="0.3">
      <c r="A54" s="328" t="s">
        <v>413</v>
      </c>
      <c r="B54" s="328" t="s">
        <v>511</v>
      </c>
      <c r="C54" s="75">
        <v>46100</v>
      </c>
      <c r="D54" s="75" t="s">
        <v>415</v>
      </c>
      <c r="E54" s="75" t="s">
        <v>419</v>
      </c>
      <c r="F54" s="328" t="s">
        <v>512</v>
      </c>
      <c r="G54" s="207" t="s">
        <v>514</v>
      </c>
      <c r="H54" s="598"/>
      <c r="I54" s="327">
        <f t="shared" si="5"/>
        <v>13028016.139999997</v>
      </c>
      <c r="J54" s="209">
        <f t="shared" si="4"/>
        <v>0</v>
      </c>
      <c r="K54" s="327">
        <f t="shared" si="6"/>
        <v>13028016.139999997</v>
      </c>
      <c r="L54" s="210">
        <f>[1]!HsGetValue("FCC","Scenario#Actual;Years#FY24;Period#Jun;View#FCCS_YTD;Entity#"&amp;$B54&amp;";Data Source#FCCS_Total Data Source;Account#"&amp;L$3&amp;";Intercompany#FCCS_Intercompany Top;Movement#CA_ENDBAL;Consolidation#FCCS_Entity Total;Custom1#"&amp;$E54&amp;";Custom2#Total Custom2;Custom3#Total Custom3;Custom4#Total Custom4")</f>
        <v>0</v>
      </c>
      <c r="M54" s="210">
        <f>[1]!HsGetValue("FCC","Scenario#Actual;Years#FY24;Period#Jun;View#FCCS_YTD;Entity#"&amp;$B54&amp;";Data Source#FCCS_Total Data Source;Account#"&amp;M$3&amp;";Intercompany#FCCS_Intercompany Top;Movement#CA_ENDBAL;Consolidation#FCCS_Entity Total;Custom1#"&amp;$E54&amp;";Custom2#Total Custom2;Custom3#Total Custom3;Custom4#Total Custom4")</f>
        <v>590878.54</v>
      </c>
      <c r="N54" s="210">
        <f>[1]!HsGetValue("FCC","Scenario#Actual;Years#FY24;Period#Jun;View#FCCS_YTD;Entity#"&amp;$B54&amp;";Data Source#FCCS_Total Data Source;Account#"&amp;N$3&amp;";Intercompany#FCCS_Intercompany Top;Movement#CA_ENDBAL;Consolidation#FCCS_Entity Total;Custom1#"&amp;$E54&amp;";Custom2#Total Custom2;Custom3#Total Custom3;Custom4#Total Custom4")</f>
        <v>0</v>
      </c>
      <c r="O54" s="210">
        <f>[1]!HsGetValue("FCC","Scenario#Actual;Years#FY24;Period#Jun;View#FCCS_YTD;Entity#"&amp;$B54&amp;";Data Source#FCCS_Total Data Source;Account#"&amp;O$3&amp;";Intercompany#FCCS_Intercompany Top;Movement#CA_ENDBAL;Consolidation#FCCS_Entity Total;Custom1#"&amp;$E54&amp;";Custom2#Total Custom2;Custom3#Total Custom3;Custom4#Total Custom4")</f>
        <v>0</v>
      </c>
      <c r="P54" s="210">
        <f>[1]!HsGetValue("FCC","Scenario#Actual;Years#FY24;Period#Jun;View#FCCS_YTD;Entity#"&amp;$B54&amp;";Data Source#FCCS_Total Data Source;Account#"&amp;P$3&amp;";Intercompany#FCCS_Intercompany Top;Movement#CA_ENDBAL;Consolidation#FCCS_Entity Total;Custom1#"&amp;$E54&amp;";Custom2#Total Custom2;Custom3#Total Custom3;Custom4#Total Custom4")</f>
        <v>27700809.789999999</v>
      </c>
      <c r="Q54" s="210">
        <f>[1]!HsGetValue("FCC","Scenario#Actual;Years#FY24;Period#Jun;View#FCCS_YTD;Entity#"&amp;$B54&amp;";Data Source#FCCS_Total Data Source;Account#"&amp;Q$3&amp;";Intercompany#FCCS_Intercompany Top;Movement#CA_ENDBAL;Consolidation#FCCS_Entity Total;Custom1#"&amp;$E54&amp;";Custom2#Total Custom2;Custom3#Total Custom3;Custom4#Total Custom4")</f>
        <v>0</v>
      </c>
      <c r="R54" s="210">
        <f>[1]!HsGetValue("FCC","Scenario#Actual;Years#FY24;Period#Jun;View#FCCS_YTD;Entity#"&amp;$B54&amp;";Data Source#FCCS_Total Data Source;Account#"&amp;R$3&amp;";Intercompany#FCCS_Intercompany Top;Movement#CA_ENDBAL;Consolidation#FCCS_Entity Total;Custom1#"&amp;$E54&amp;";Custom2#Total Custom2;Custom3#Total Custom3;Custom4#Total Custom4")</f>
        <v>0</v>
      </c>
      <c r="S54" s="210">
        <f>[1]!HsGetValue("FCC","Scenario#Actual;Years#FY24;Period#Jun;View#FCCS_YTD;Entity#"&amp;$B54&amp;";Data Source#FCCS_Total Data Source;Account#"&amp;S$3&amp;";Intercompany#FCCS_Intercompany Top;Movement#CA_ENDBAL;Consolidation#FCCS_Entity Total;Custom1#"&amp;$E54&amp;";Custom2#Total Custom2;Custom3#Total Custom3;Custom4#Total Custom4")</f>
        <v>0</v>
      </c>
      <c r="T54" s="210">
        <f>[1]!HsGetValue("FCC","Scenario#Actual;Years#FY24;Period#Jun;View#FCCS_YTD;Entity#"&amp;$B54&amp;";Data Source#FCCS_Total Data Source;Account#"&amp;T$3&amp;";Intercompany#FCCS_Intercompany Top;Movement#CA_ENDBAL;Consolidation#FCCS_Entity Total;Custom1#"&amp;$E54&amp;";Custom2#Total Custom2;Custom3#Total Custom3;Custom4#Total Custom4")</f>
        <v>1889688.77</v>
      </c>
      <c r="U54" s="210">
        <f>[1]!HsGetValue("FCC","Scenario#Actual;Years#FY24;Period#Jun;View#FCCS_YTD;Entity#"&amp;$B54&amp;";Data Source#FCCS_Total Data Source;Account#"&amp;U$3&amp;";Intercompany#FCCS_Intercompany Top;Movement#CA_ENDBAL;Consolidation#FCCS_Entity Total;Custom1#"&amp;$E54&amp;";Custom2#Total Custom2;Custom3#Total Custom3;Custom4#Total Custom4")</f>
        <v>0</v>
      </c>
      <c r="V54" s="210">
        <f>[1]!HsGetValue("FCC","Scenario#Actual;Years#FY24;Period#Jun;View#FCCS_YTD;Entity#"&amp;$B54&amp;";Data Source#FCCS_Total Data Source;Account#"&amp;V$3&amp;";Intercompany#FCCS_Intercompany Top;Movement#CA_ENDBAL;Consolidation#FCCS_Entity Total;Custom1#"&amp;$E54&amp;";Custom2#Total Custom2;Custom3#Total Custom3;Custom4#Total Custom4")</f>
        <v>0</v>
      </c>
      <c r="W54" s="210">
        <f>[1]!HsGetValue("FCC","Scenario#Actual;Years#FY24;Period#Jun;View#FCCS_YTD;Entity#"&amp;$B54&amp;";Data Source#FCCS_Total Data Source;Account#"&amp;W$3&amp;";Intercompany#FCCS_Intercompany Top;Movement#CA_ENDBAL;Consolidation#FCCS_Entity Total;Custom1#"&amp;$E54&amp;";Custom2#Total Custom2;Custom3#Total Custom3;Custom4#Total Custom4")</f>
        <v>0</v>
      </c>
      <c r="X54" s="210">
        <f>[1]!HsGetValue("FCC","Scenario#Actual;Years#FY24;Period#Jun;View#FCCS_YTD;Entity#"&amp;$B54&amp;";Data Source#FCCS_Total Data Source;Account#"&amp;X$3&amp;";Intercompany#FCCS_Intercompany Top;Movement#CA_ENDBAL;Consolidation#FCCS_Entity Total;Custom1#"&amp;$E54&amp;";Custom2#Total Custom2;Custom3#Total Custom3;Custom4#Total Custom4")</f>
        <v>0</v>
      </c>
      <c r="Y54" s="361"/>
      <c r="Z54" s="361"/>
      <c r="AA54" s="361"/>
      <c r="AB54" s="361"/>
      <c r="AC54" s="361"/>
      <c r="AD54" s="361"/>
      <c r="AE54" s="210">
        <f>[1]!HsGetValue("FCC","Scenario#Actual;Years#FY24;Period#Jun;View#FCCS_YTD;Entity#"&amp;$B54&amp;";Data Source#FCCS_Total Data Source;Account#"&amp;AE$3&amp;";Intercompany#FCCS_Intercompany Top;Movement#CA_ENDBAL;Consolidation#FCCS_Entity Total;Custom1#"&amp;$E54&amp;";Custom2#Total Custom2;Custom3#Total Custom3;Custom4#Total Custom4")</f>
        <v>-43876.55</v>
      </c>
      <c r="AF54" s="210">
        <f>[1]!HsGetValue("FCC","Scenario#Actual;Years#FY24;Period#Jun;View#FCCS_YTD;Entity#"&amp;$B54&amp;";Data Source#FCCS_Total Data Source;Account#"&amp;AF$3&amp;";Intercompany#FCCS_Intercompany Top;Movement#CA_ENDBAL;Consolidation#FCCS_Entity Total;Custom1#"&amp;$E54&amp;";Custom2#Total Custom2;Custom3#Total Custom3;Custom4#Total Custom4")</f>
        <v>0</v>
      </c>
      <c r="AG54" s="210">
        <f>[1]!HsGetValue("FCC","Scenario#Actual;Years#FY24;Period#Jun;View#FCCS_YTD;Entity#"&amp;$B54&amp;";Data Source#FCCS_Total Data Source;Account#"&amp;AG$3&amp;";Intercompany#FCCS_Intercompany Top;Movement#CA_ENDBAL;Consolidation#FCCS_Entity Total;Custom1#"&amp;$E54&amp;";Custom2#Total Custom2;Custom3#Total Custom3;Custom4#Total Custom4")</f>
        <v>0</v>
      </c>
      <c r="AH54" s="210">
        <f>[1]!HsGetValue("FCC","Scenario#Actual;Years#FY24;Period#Jun;View#FCCS_YTD;Entity#"&amp;$B54&amp;";Data Source#FCCS_Total Data Source;Account#"&amp;AH$3&amp;";Intercompany#FCCS_Intercompany Top;Movement#CA_ENDBAL;Consolidation#FCCS_Entity Total;Custom1#"&amp;$E54&amp;";Custom2#Total Custom2;Custom3#Total Custom3;Custom4#Total Custom4")</f>
        <v>-16353608.899999999</v>
      </c>
      <c r="AI54" s="210">
        <f>[1]!HsGetValue("FCC","Scenario#Actual;Years#FY24;Period#Jun;View#FCCS_YTD;Entity#"&amp;$B54&amp;";Data Source#FCCS_Total Data Source;Account#"&amp;AI$3&amp;";Intercompany#FCCS_Intercompany Top;Movement#CA_ENDBAL;Consolidation#FCCS_Entity Total;Custom1#"&amp;$E54&amp;";Custom2#Total Custom2;Custom3#Total Custom3;Custom4#Total Custom4")</f>
        <v>0</v>
      </c>
      <c r="AJ54" s="210">
        <f>[1]!HsGetValue("FCC","Scenario#Actual;Years#FY24;Period#Jun;View#FCCS_YTD;Entity#"&amp;$B54&amp;";Data Source#FCCS_Total Data Source;Account#"&amp;AJ$3&amp;";Intercompany#FCCS_Intercompany Top;Movement#CA_ENDBAL;Consolidation#FCCS_Entity Total;Custom1#"&amp;$E54&amp;";Custom2#Total Custom2;Custom3#Total Custom3;Custom4#Total Custom4")</f>
        <v>0</v>
      </c>
      <c r="AK54" s="210">
        <f>[1]!HsGetValue("FCC","Scenario#Actual;Years#FY24;Period#Jun;View#FCCS_YTD;Entity#"&amp;$B54&amp;";Data Source#FCCS_Total Data Source;Account#"&amp;AK$3&amp;";Intercompany#FCCS_Intercompany Top;Movement#CA_ENDBAL;Consolidation#FCCS_Entity Total;Custom1#"&amp;$E54&amp;";Custom2#Total Custom2;Custom3#Total Custom3;Custom4#Total Custom4")</f>
        <v>-755875.50999999989</v>
      </c>
      <c r="AL54" s="210">
        <f>[1]!HsGetValue("FCC","Scenario#Actual;Years#FY24;Period#Jun;View#FCCS_YTD;Entity#"&amp;$B54&amp;";Data Source#FCCS_Total Data Source;Account#"&amp;AL$3&amp;";Intercompany#FCCS_Intercompany Top;Movement#CA_ENDBAL;Consolidation#FCCS_Entity Total;Custom1#"&amp;$E54&amp;";Custom2#Total Custom2;Custom3#Total Custom3;Custom4#Total Custom4")</f>
        <v>0</v>
      </c>
      <c r="AM54" s="210">
        <f>[1]!HsGetValue("FCC","Scenario#Actual;Years#FY24;Period#Jun;View#FCCS_YTD;Entity#"&amp;$B54&amp;";Data Source#FCCS_Total Data Source;Account#"&amp;AM$3&amp;";Intercompany#FCCS_Intercompany Top;Movement#CA_ENDBAL;Consolidation#FCCS_Entity Total;Custom1#"&amp;$E54&amp;";Custom2#Total Custom2;Custom3#Total Custom3;Custom4#Total Custom4")</f>
        <v>0</v>
      </c>
      <c r="AN54" s="361"/>
      <c r="AO54" s="361"/>
      <c r="AP54" s="361"/>
      <c r="AQ54" s="361"/>
      <c r="AR54" s="361"/>
      <c r="AS54" s="329">
        <v>0</v>
      </c>
    </row>
    <row r="55" spans="1:45" x14ac:dyDescent="0.3">
      <c r="A55" s="207" t="s">
        <v>413</v>
      </c>
      <c r="B55" s="207" t="s">
        <v>515</v>
      </c>
      <c r="C55" s="208">
        <v>46200</v>
      </c>
      <c r="D55" s="208" t="s">
        <v>415</v>
      </c>
      <c r="E55" s="208" t="s">
        <v>416</v>
      </c>
      <c r="F55" s="207" t="s">
        <v>516</v>
      </c>
      <c r="G55" s="207" t="s">
        <v>517</v>
      </c>
      <c r="H55" s="603"/>
      <c r="I55" s="209">
        <f t="shared" si="5"/>
        <v>1197393617.0309539</v>
      </c>
      <c r="J55" s="209">
        <f t="shared" si="4"/>
        <v>899796576.9625001</v>
      </c>
      <c r="K55" s="209">
        <f t="shared" si="6"/>
        <v>297597040.06845367</v>
      </c>
      <c r="L55" s="210">
        <f>[1]!HsGetValue("FCC","Scenario#Actual;Years#FY24;Period#Jun;View#FCCS_YTD;Entity#"&amp;$B55&amp;";Data Source#FCCS_Total Data Source;Account#"&amp;L$3&amp;";Intercompany#FCCS_Intercompany Top;Movement#CA_ENDBAL;Consolidation#FCCS_Entity Total;Custom1#"&amp;$E55&amp;";Custom2#Total Custom2;Custom3#Total Custom3;Custom4#Total Custom4")</f>
        <v>840553399.01000011</v>
      </c>
      <c r="M55" s="210">
        <f>[1]!HsGetValue("FCC","Scenario#Actual;Years#FY24;Period#Jun;View#FCCS_YTD;Entity#"&amp;$B55&amp;";Data Source#FCCS_Total Data Source;Account#"&amp;M$3&amp;";Intercompany#FCCS_Intercompany Top;Movement#CA_ENDBAL;Consolidation#FCCS_Entity Total;Custom1#"&amp;$E55&amp;";Custom2#Total Custom2;Custom3#Total Custom3;Custom4#Total Custom4")</f>
        <v>316438552.12</v>
      </c>
      <c r="N55" s="210">
        <f>[1]!HsGetValue("FCC","Scenario#Actual;Years#FY24;Period#Jun;View#FCCS_YTD;Entity#"&amp;$B55&amp;";Data Source#FCCS_Total Data Source;Account#"&amp;N$3&amp;";Intercompany#FCCS_Intercompany Top;Movement#CA_ENDBAL;Consolidation#FCCS_Entity Total;Custom1#"&amp;$E55&amp;";Custom2#Total Custom2;Custom3#Total Custom3;Custom4#Total Custom4")</f>
        <v>118161248.45999999</v>
      </c>
      <c r="O55" s="210">
        <f>[1]!HsGetValue("FCC","Scenario#Actual;Years#FY24;Period#Jun;View#FCCS_YTD;Entity#"&amp;$B55&amp;";Data Source#FCCS_Total Data Source;Account#"&amp;O$3&amp;";Intercompany#FCCS_Intercompany Top;Movement#CA_ENDBAL;Consolidation#FCCS_Entity Total;Custom1#"&amp;$E55&amp;";Custom2#Total Custom2;Custom3#Total Custom3;Custom4#Total Custom4")</f>
        <v>46631221.589999996</v>
      </c>
      <c r="P55" s="210">
        <f>[1]!HsGetValue("FCC","Scenario#Actual;Years#FY24;Period#Jun;View#FCCS_YTD;Entity#"&amp;$B55&amp;";Data Source#FCCS_Total Data Source;Account#"&amp;P$3&amp;";Intercompany#FCCS_Intercompany Top;Movement#CA_ENDBAL;Consolidation#FCCS_Entity Total;Custom1#"&amp;$E55&amp;";Custom2#Total Custom2;Custom3#Total Custom3;Custom4#Total Custom4")</f>
        <v>0</v>
      </c>
      <c r="Q55" s="210">
        <f>[1]!HsGetValue("FCC","Scenario#Actual;Years#FY24;Period#Jun;View#FCCS_YTD;Entity#"&amp;$B55&amp;";Data Source#FCCS_Total Data Source;Account#"&amp;Q$3&amp;";Intercompany#FCCS_Intercompany Top;Movement#CA_ENDBAL;Consolidation#FCCS_Entity Total;Custom1#"&amp;$E55&amp;";Custom2#Total Custom2;Custom3#Total Custom3;Custom4#Total Custom4")</f>
        <v>0</v>
      </c>
      <c r="R55" s="210">
        <f>[1]!HsGetValue("FCC","Scenario#Actual;Years#FY24;Period#Jun;View#FCCS_YTD;Entity#"&amp;$B55&amp;";Data Source#FCCS_Total Data Source;Account#"&amp;R$3&amp;";Intercompany#FCCS_Intercompany Top;Movement#CA_ENDBAL;Consolidation#FCCS_Entity Total;Custom1#"&amp;$E55&amp;";Custom2#Total Custom2;Custom3#Total Custom3;Custom4#Total Custom4")</f>
        <v>0</v>
      </c>
      <c r="S55" s="210">
        <f>[1]!HsGetValue("FCC","Scenario#Actual;Years#FY24;Period#Jun;View#FCCS_YTD;Entity#"&amp;$B55&amp;";Data Source#FCCS_Total Data Source;Account#"&amp;S$3&amp;";Intercompany#FCCS_Intercompany Top;Movement#CA_ENDBAL;Consolidation#FCCS_Entity Total;Custom1#"&amp;$E55&amp;";Custom2#Total Custom2;Custom3#Total Custom3;Custom4#Total Custom4")</f>
        <v>0</v>
      </c>
      <c r="T55" s="210">
        <f>[1]!HsGetValue("FCC","Scenario#Actual;Years#FY24;Period#Jun;View#FCCS_YTD;Entity#"&amp;$B55&amp;";Data Source#FCCS_Total Data Source;Account#"&amp;T$3&amp;";Intercompany#FCCS_Intercompany Top;Movement#CA_ENDBAL;Consolidation#FCCS_Entity Total;Custom1#"&amp;$E55&amp;";Custom2#Total Custom2;Custom3#Total Custom3;Custom4#Total Custom4")</f>
        <v>0</v>
      </c>
      <c r="U55" s="210">
        <f>[1]!HsGetValue("FCC","Scenario#Actual;Years#FY24;Period#Jun;View#FCCS_YTD;Entity#"&amp;$B55&amp;";Data Source#FCCS_Total Data Source;Account#"&amp;U$3&amp;";Intercompany#FCCS_Intercompany Top;Movement#CA_ENDBAL;Consolidation#FCCS_Entity Total;Custom1#"&amp;$E55&amp;";Custom2#Total Custom2;Custom3#Total Custom3;Custom4#Total Custom4")</f>
        <v>0</v>
      </c>
      <c r="V55" s="210">
        <f>[1]!HsGetValue("FCC","Scenario#Actual;Years#FY24;Period#Jun;View#FCCS_YTD;Entity#"&amp;$B55&amp;";Data Source#FCCS_Total Data Source;Account#"&amp;V$3&amp;";Intercompany#FCCS_Intercompany Top;Movement#CA_ENDBAL;Consolidation#FCCS_Entity Total;Custom1#"&amp;$E55&amp;";Custom2#Total Custom2;Custom3#Total Custom3;Custom4#Total Custom4")</f>
        <v>0</v>
      </c>
      <c r="W55" s="210">
        <f>[1]!HsGetValue("FCC","Scenario#Actual;Years#FY24;Period#Jun;View#FCCS_YTD;Entity#"&amp;$B55&amp;";Data Source#FCCS_Total Data Source;Account#"&amp;W$3&amp;";Intercompany#FCCS_Intercompany Top;Movement#CA_ENDBAL;Consolidation#FCCS_Entity Total;Custom1#"&amp;$E55&amp;";Custom2#Total Custom2;Custom3#Total Custom3;Custom4#Total Custom4")</f>
        <v>40338134.702500001</v>
      </c>
      <c r="X55" s="210">
        <f>[1]!HsGetValue("FCC","Scenario#Actual;Years#FY24;Period#Jun;View#FCCS_YTD;Entity#"&amp;$B55&amp;";Data Source#FCCS_Total Data Source;Account#"&amp;X$3&amp;";Intercompany#FCCS_Intercompany Top;Movement#CA_ENDBAL;Consolidation#FCCS_Entity Total;Custom1#"&amp;$E55&amp;";Custom2#Total Custom2;Custom3#Total Custom3;Custom4#Total Custom4")</f>
        <v>18905043.249999985</v>
      </c>
      <c r="Y55" s="210">
        <f>[1]!HsGetValue("FCC","Scenario#Actual;Years#FY24;Period#Jun;View#FCCS_YTD;Entity#"&amp;$B55&amp;";Data Source#FCCS_Total Data Source;Account#"&amp;Y$3&amp;";Intercompany#FCCS_Intercompany Top;Movement#CA_ENDBAL;Consolidation#FCCS_Entity Total;Custom1#Total custom1;Custom2#Total Custom2;Custom3#Total Custom3;Custom4#Total Custom4")</f>
        <v>0</v>
      </c>
      <c r="Z55" s="210">
        <f>[1]!HsGetValue("FCC","Scenario#Actual;Years#FY24;Period#Jun;View#FCCS_YTD;Entity#"&amp;$B55&amp;";Data Source#FCCS_Total Data Source;Account#"&amp;Z$3&amp;";Intercompany#FCCS_Intercompany Top;Movement#CA_ENDBAL;Consolidation#FCCS_Entity Total;Custom1#Total custom1;Custom2#Total Custom2;Custom3#Total Custom3;Custom4#Total Custom4")</f>
        <v>0</v>
      </c>
      <c r="AA55" s="210">
        <f>[1]!HsGetValue("FCC","Scenario#Actual;Years#FY24;Period#Jun;View#FCCS_YTD;Entity#"&amp;$B55&amp;";Data Source#FCCS_Total Data Source;Account#"&amp;AA$3&amp;";Intercompany#FCCS_Intercompany Top;Movement#CA_ENDBAL;Consolidation#FCCS_Entity Total;Custom1#Total custom1;Custom2#Total Custom2;Custom3#Total Custom3;Custom4#Total Custom4")</f>
        <v>0</v>
      </c>
      <c r="AB55" s="210">
        <f>[1]!HsGetValue("FCC","Scenario#Actual;Years#FY24;Period#Jun;View#FCCS_YTD;Entity#"&amp;$B55&amp;";Data Source#FCCS_Total Data Source;Account#"&amp;AB$3&amp;";Intercompany#FCCS_Intercompany Top;Movement#CA_ENDBAL;Consolidation#FCCS_Entity Total;Custom1#Total custom1;Custom2#Total Custom2;Custom3#Total Custom3;Custom4#Total Custom4")</f>
        <v>0</v>
      </c>
      <c r="AC55" s="210">
        <f>[1]!HsGetValue("FCC","Scenario#Actual;Years#FY24;Period#Jun;View#FCCS_YTD;Entity#"&amp;$B55&amp;";Data Source#FCCS_Total Data Source;Account#"&amp;AC$3&amp;";Intercompany#FCCS_Intercompany Top;Movement#CA_ENDBAL;Consolidation#FCCS_Entity Total;Custom1#Total custom1;Custom2#Total Custom2;Custom3#Total Custom3;Custom4#Total Custom4")</f>
        <v>0</v>
      </c>
      <c r="AD55" s="210">
        <f>[1]!HsGetValue("FCC","Scenario#Actual;Years#FY24;Period#Jun;View#FCCS_YTD;Entity#"&amp;$B55&amp;";Data Source#FCCS_Total Data Source;Account#"&amp;AD$3&amp;";Intercompany#FCCS_Intercompany Top;Movement#CA_ENDBAL;Consolidation#FCCS_Entity Total;Custom1#Total custom1;Custom2#Total Custom2;Custom3#Total Custom3;Custom4#Total Custom4")</f>
        <v>0</v>
      </c>
      <c r="AE55" s="210">
        <f>[1]!HsGetValue("FCC","Scenario#Actual;Years#FY24;Period#Jun;View#FCCS_YTD;Entity#"&amp;$B55&amp;";Data Source#FCCS_Total Data Source;Account#"&amp;AE$3&amp;";Intercompany#FCCS_Intercompany Top;Movement#CA_ENDBAL;Consolidation#FCCS_Entity Total;Custom1#"&amp;$E55&amp;";Custom2#Total Custom2;Custom3#Total Custom3;Custom4#Total Custom4")</f>
        <v>-154134707.6988875</v>
      </c>
      <c r="AF55" s="210">
        <f>[1]!HsGetValue("FCC","Scenario#Actual;Years#FY24;Period#Jun;View#FCCS_YTD;Entity#"&amp;$B55&amp;";Data Source#FCCS_Total Data Source;Account#"&amp;AF$3&amp;";Intercompany#FCCS_Intercompany Top;Movement#CA_ENDBAL;Consolidation#FCCS_Entity Total;Custom1#"&amp;$E55&amp;";Custom2#Total Custom2;Custom3#Total Custom3;Custom4#Total Custom4")</f>
        <v>-25512294.82794882</v>
      </c>
      <c r="AG55" s="210">
        <f>[1]!HsGetValue("FCC","Scenario#Actual;Years#FY24;Period#Jun;View#FCCS_YTD;Entity#"&amp;$B55&amp;";Data Source#FCCS_Total Data Source;Account#"&amp;AG$3&amp;";Intercompany#FCCS_Intercompany Top;Movement#CA_ENDBAL;Consolidation#FCCS_Entity Total;Custom1#"&amp;$E55&amp;";Custom2#Total Custom2;Custom3#Total Custom3;Custom4#Total Custom4")</f>
        <v>-3986979.5747099998</v>
      </c>
      <c r="AH55" s="210">
        <f>[1]!HsGetValue("FCC","Scenario#Actual;Years#FY24;Period#Jun;View#FCCS_YTD;Entity#"&amp;$B55&amp;";Data Source#FCCS_Total Data Source;Account#"&amp;AH$3&amp;";Intercompany#FCCS_Intercompany Top;Movement#CA_ENDBAL;Consolidation#FCCS_Entity Total;Custom1#"&amp;$E55&amp;";Custom2#Total Custom2;Custom3#Total Custom3;Custom4#Total Custom4")</f>
        <v>0</v>
      </c>
      <c r="AI55" s="210">
        <f>[1]!HsGetValue("FCC","Scenario#Actual;Years#FY24;Period#Jun;View#FCCS_YTD;Entity#"&amp;$B55&amp;";Data Source#FCCS_Total Data Source;Account#"&amp;AI$3&amp;";Intercompany#FCCS_Intercompany Top;Movement#CA_ENDBAL;Consolidation#FCCS_Entity Total;Custom1#"&amp;$E55&amp;";Custom2#Total Custom2;Custom3#Total Custom3;Custom4#Total Custom4")</f>
        <v>0</v>
      </c>
      <c r="AJ55" s="210">
        <f>[1]!HsGetValue("FCC","Scenario#Actual;Years#FY24;Period#Jun;View#FCCS_YTD;Entity#"&amp;$B55&amp;";Data Source#FCCS_Total Data Source;Account#"&amp;AJ$3&amp;";Intercompany#FCCS_Intercompany Top;Movement#CA_ENDBAL;Consolidation#FCCS_Entity Total;Custom1#"&amp;$E55&amp;";Custom2#Total Custom2;Custom3#Total Custom3;Custom4#Total Custom4")</f>
        <v>0</v>
      </c>
      <c r="AK55" s="210">
        <f>[1]!HsGetValue("FCC","Scenario#Actual;Years#FY24;Period#Jun;View#FCCS_YTD;Entity#"&amp;$B55&amp;";Data Source#FCCS_Total Data Source;Account#"&amp;AK$3&amp;";Intercompany#FCCS_Intercompany Top;Movement#CA_ENDBAL;Consolidation#FCCS_Entity Total;Custom1#"&amp;$E55&amp;";Custom2#Total Custom2;Custom3#Total Custom3;Custom4#Total Custom4")</f>
        <v>0</v>
      </c>
      <c r="AL55" s="210">
        <f>[1]!HsGetValue("FCC","Scenario#Actual;Years#FY24;Period#Jun;View#FCCS_YTD;Entity#"&amp;$B55&amp;";Data Source#FCCS_Total Data Source;Account#"&amp;AL$3&amp;";Intercompany#FCCS_Intercompany Top;Movement#CA_ENDBAL;Consolidation#FCCS_Entity Total;Custom1#"&amp;$E55&amp;";Custom2#Total Custom2;Custom3#Total Custom3;Custom4#Total Custom4")</f>
        <v>0</v>
      </c>
      <c r="AM55" s="210">
        <f>[1]!HsGetValue("FCC","Scenario#Actual;Years#FY24;Period#Jun;View#FCCS_YTD;Entity#"&amp;$B55&amp;";Data Source#FCCS_Total Data Source;Account#"&amp;AM$3&amp;";Intercompany#FCCS_Intercompany Top;Movement#CA_ENDBAL;Consolidation#FCCS_Entity Total;Custom1#"&amp;$E55&amp;";Custom2#Total Custom2;Custom3#Total Custom3;Custom4#Total Custom4")</f>
        <v>0</v>
      </c>
      <c r="AN55" s="210">
        <f>[1]!HsGetValue("FCC","Scenario#Actual;Years#FY24;Period#Jun;View#FCCS_YTD;Entity#"&amp;$B55&amp;";Data Source#FCCS_Total Data Source;Account#"&amp;AN$3&amp;";Intercompany#FCCS_Intercompany Top;Movement#CA_ENDBAL;Consolidation#FCCS_Entity Total;Custom1#Total custom1;Custom2#Total Custom2;Custom3#Total Custom3;Custom4#Total Custom4")</f>
        <v>0</v>
      </c>
      <c r="AO55" s="210">
        <f>[1]!HsGetValue("FCC","Scenario#Actual;Years#FY24;Period#Jun;View#FCCS_YTD;Entity#"&amp;$B55&amp;";Data Source#FCCS_Total Data Source;Account#"&amp;AO$3&amp;";Intercompany#FCCS_Intercompany Top;Movement#CA_ENDBAL;Consolidation#FCCS_Entity Total;Custom1#Total custom1;Custom2#Total Custom2;Custom3#Total Custom3;Custom4#Total Custom4")</f>
        <v>0</v>
      </c>
      <c r="AP55" s="210">
        <f>[1]!HsGetValue("FCC","Scenario#Actual;Years#FY24;Period#Jun;View#FCCS_YTD;Entity#"&amp;$B55&amp;";Data Source#FCCS_Total Data Source;Account#"&amp;AP$3&amp;";Intercompany#FCCS_Intercompany Top;Movement#CA_ENDBAL;Consolidation#FCCS_Entity Total;Custom1#Total custom1;Custom2#Total Custom2;Custom3#Total Custom3;Custom4#Total Custom4")</f>
        <v>0</v>
      </c>
      <c r="AQ55" s="210">
        <f>[1]!HsGetValue("FCC","Scenario#Actual;Years#FY24;Period#Jun;View#FCCS_YTD;Entity#"&amp;$B55&amp;";Data Source#FCCS_Total Data Source;Account#"&amp;AQ$3&amp;";Intercompany#FCCS_Intercompany Top;Movement#CA_ENDBAL;Consolidation#FCCS_Entity Total;Custom1#Total custom1;Custom2#Total Custom2;Custom3#Total Custom3;Custom4#Total Custom4")</f>
        <v>0</v>
      </c>
      <c r="AR55" s="210">
        <f>[1]!HsGetValue("FCC","Scenario#Actual;Years#FY24;Period#Jun;View#FCCS_YTD;Entity#"&amp;$B55&amp;";Data Source#FCCS_Total Data Source;Account#"&amp;AR$3&amp;";Intercompany#FCCS_Intercompany Top;Movement#CA_ENDBAL;Consolidation#FCCS_Entity Total;Custom1#Total custom1;Custom2#Total Custom2;Custom3#Total Custom3;Custom4#Total Custom4")</f>
        <v>0</v>
      </c>
      <c r="AS55" s="210">
        <f>[1]!HsGetValue("FCC","Scenario#Actual;Years#FY24;Period#Jun;View#FCCS_YTD;Entity#"&amp;$B55&amp;";Data Source#FCCS_Total Data Source;Account#"&amp;AS$3&amp;";Intercompany#FCCS_Intercompany Top;Movement#CA_ENDBAL;Consolidation#FCCS_Entity Total;Custom1#"&amp;$E55&amp;";Custom2#Total Custom2;Custom3#Total Custom3;Custom4#Total Custom4")</f>
        <v>0</v>
      </c>
    </row>
    <row r="56" spans="1:45" x14ac:dyDescent="0.3">
      <c r="A56" s="328" t="s">
        <v>413</v>
      </c>
      <c r="B56" s="328" t="s">
        <v>515</v>
      </c>
      <c r="C56" s="75">
        <v>46200</v>
      </c>
      <c r="D56" s="75" t="s">
        <v>415</v>
      </c>
      <c r="E56" s="75" t="s">
        <v>419</v>
      </c>
      <c r="F56" s="328" t="s">
        <v>516</v>
      </c>
      <c r="G56" s="207" t="s">
        <v>518</v>
      </c>
      <c r="H56" s="598"/>
      <c r="I56" s="327">
        <f t="shared" si="5"/>
        <v>22749207.770000055</v>
      </c>
      <c r="J56" s="209">
        <f t="shared" si="4"/>
        <v>0</v>
      </c>
      <c r="K56" s="327">
        <f t="shared" si="6"/>
        <v>22749207.770000055</v>
      </c>
      <c r="L56" s="210">
        <f>[1]!HsGetValue("FCC","Scenario#Actual;Years#FY24;Period#Jun;View#FCCS_YTD;Entity#"&amp;$B56&amp;";Data Source#FCCS_Total Data Source;Account#"&amp;L$3&amp;";Intercompany#FCCS_Intercompany Top;Movement#CA_ENDBAL;Consolidation#FCCS_Entity Total;Custom1#"&amp;$E56&amp;";Custom2#Total Custom2;Custom3#Total Custom3;Custom4#Total Custom4")</f>
        <v>0</v>
      </c>
      <c r="M56" s="210">
        <f>[1]!HsGetValue("FCC","Scenario#Actual;Years#FY24;Period#Jun;View#FCCS_YTD;Entity#"&amp;$B56&amp;";Data Source#FCCS_Total Data Source;Account#"&amp;M$3&amp;";Intercompany#FCCS_Intercompany Top;Movement#CA_ENDBAL;Consolidation#FCCS_Entity Total;Custom1#"&amp;$E56&amp;";Custom2#Total Custom2;Custom3#Total Custom3;Custom4#Total Custom4")</f>
        <v>0</v>
      </c>
      <c r="N56" s="210">
        <f>[1]!HsGetValue("FCC","Scenario#Actual;Years#FY24;Period#Jun;View#FCCS_YTD;Entity#"&amp;$B56&amp;";Data Source#FCCS_Total Data Source;Account#"&amp;N$3&amp;";Intercompany#FCCS_Intercompany Top;Movement#CA_ENDBAL;Consolidation#FCCS_Entity Total;Custom1#"&amp;$E56&amp;";Custom2#Total Custom2;Custom3#Total Custom3;Custom4#Total Custom4")</f>
        <v>0</v>
      </c>
      <c r="O56" s="210">
        <f>[1]!HsGetValue("FCC","Scenario#Actual;Years#FY24;Period#Jun;View#FCCS_YTD;Entity#"&amp;$B56&amp;";Data Source#FCCS_Total Data Source;Account#"&amp;O$3&amp;";Intercompany#FCCS_Intercompany Top;Movement#CA_ENDBAL;Consolidation#FCCS_Entity Total;Custom1#"&amp;$E56&amp;";Custom2#Total Custom2;Custom3#Total Custom3;Custom4#Total Custom4")</f>
        <v>0</v>
      </c>
      <c r="P56" s="210">
        <f>[1]!HsGetValue("FCC","Scenario#Actual;Years#FY24;Period#Jun;View#FCCS_YTD;Entity#"&amp;$B56&amp;";Data Source#FCCS_Total Data Source;Account#"&amp;P$3&amp;";Intercompany#FCCS_Intercompany Top;Movement#CA_ENDBAL;Consolidation#FCCS_Entity Total;Custom1#"&amp;$E56&amp;";Custom2#Total Custom2;Custom3#Total Custom3;Custom4#Total Custom4")</f>
        <v>149195857.35000005</v>
      </c>
      <c r="Q56" s="210">
        <f>[1]!HsGetValue("FCC","Scenario#Actual;Years#FY24;Period#Jun;View#FCCS_YTD;Entity#"&amp;$B56&amp;";Data Source#FCCS_Total Data Source;Account#"&amp;Q$3&amp;";Intercompany#FCCS_Intercompany Top;Movement#CA_ENDBAL;Consolidation#FCCS_Entity Total;Custom1#"&amp;$E56&amp;";Custom2#Total Custom2;Custom3#Total Custom3;Custom4#Total Custom4")</f>
        <v>0</v>
      </c>
      <c r="R56" s="210">
        <f>[1]!HsGetValue("FCC","Scenario#Actual;Years#FY24;Period#Jun;View#FCCS_YTD;Entity#"&amp;$B56&amp;";Data Source#FCCS_Total Data Source;Account#"&amp;R$3&amp;";Intercompany#FCCS_Intercompany Top;Movement#CA_ENDBAL;Consolidation#FCCS_Entity Total;Custom1#"&amp;$E56&amp;";Custom2#Total Custom2;Custom3#Total Custom3;Custom4#Total Custom4")</f>
        <v>0</v>
      </c>
      <c r="S56" s="210">
        <f>[1]!HsGetValue("FCC","Scenario#Actual;Years#FY24;Period#Jun;View#FCCS_YTD;Entity#"&amp;$B56&amp;";Data Source#FCCS_Total Data Source;Account#"&amp;S$3&amp;";Intercompany#FCCS_Intercompany Top;Movement#CA_ENDBAL;Consolidation#FCCS_Entity Total;Custom1#"&amp;$E56&amp;";Custom2#Total Custom2;Custom3#Total Custom3;Custom4#Total Custom4")</f>
        <v>0</v>
      </c>
      <c r="T56" s="210">
        <f>[1]!HsGetValue("FCC","Scenario#Actual;Years#FY24;Period#Jun;View#FCCS_YTD;Entity#"&amp;$B56&amp;";Data Source#FCCS_Total Data Source;Account#"&amp;T$3&amp;";Intercompany#FCCS_Intercompany Top;Movement#CA_ENDBAL;Consolidation#FCCS_Entity Total;Custom1#"&amp;$E56&amp;";Custom2#Total Custom2;Custom3#Total Custom3;Custom4#Total Custom4")</f>
        <v>0</v>
      </c>
      <c r="U56" s="210">
        <f>[1]!HsGetValue("FCC","Scenario#Actual;Years#FY24;Period#Jun;View#FCCS_YTD;Entity#"&amp;$B56&amp;";Data Source#FCCS_Total Data Source;Account#"&amp;U$3&amp;";Intercompany#FCCS_Intercompany Top;Movement#CA_ENDBAL;Consolidation#FCCS_Entity Total;Custom1#"&amp;$E56&amp;";Custom2#Total Custom2;Custom3#Total Custom3;Custom4#Total Custom4")</f>
        <v>0</v>
      </c>
      <c r="V56" s="210">
        <f>[1]!HsGetValue("FCC","Scenario#Actual;Years#FY24;Period#Jun;View#FCCS_YTD;Entity#"&amp;$B56&amp;";Data Source#FCCS_Total Data Source;Account#"&amp;V$3&amp;";Intercompany#FCCS_Intercompany Top;Movement#CA_ENDBAL;Consolidation#FCCS_Entity Total;Custom1#"&amp;$E56&amp;";Custom2#Total Custom2;Custom3#Total Custom3;Custom4#Total Custom4")</f>
        <v>0</v>
      </c>
      <c r="W56" s="210">
        <f>[1]!HsGetValue("FCC","Scenario#Actual;Years#FY24;Period#Jun;View#FCCS_YTD;Entity#"&amp;$B56&amp;";Data Source#FCCS_Total Data Source;Account#"&amp;W$3&amp;";Intercompany#FCCS_Intercompany Top;Movement#CA_ENDBAL;Consolidation#FCCS_Entity Total;Custom1#"&amp;$E56&amp;";Custom2#Total Custom2;Custom3#Total Custom3;Custom4#Total Custom4")</f>
        <v>0</v>
      </c>
      <c r="X56" s="210">
        <f>[1]!HsGetValue("FCC","Scenario#Actual;Years#FY24;Period#Jun;View#FCCS_YTD;Entity#"&amp;$B56&amp;";Data Source#FCCS_Total Data Source;Account#"&amp;X$3&amp;";Intercompany#FCCS_Intercompany Top;Movement#CA_ENDBAL;Consolidation#FCCS_Entity Total;Custom1#"&amp;$E56&amp;";Custom2#Total Custom2;Custom3#Total Custom3;Custom4#Total Custom4")</f>
        <v>0</v>
      </c>
      <c r="Y56" s="361"/>
      <c r="Z56" s="361"/>
      <c r="AA56" s="361"/>
      <c r="AB56" s="361"/>
      <c r="AC56" s="361"/>
      <c r="AD56" s="361"/>
      <c r="AE56" s="210">
        <f>[1]!HsGetValue("FCC","Scenario#Actual;Years#FY24;Period#Jun;View#FCCS_YTD;Entity#"&amp;$B56&amp;";Data Source#FCCS_Total Data Source;Account#"&amp;AE$3&amp;";Intercompany#FCCS_Intercompany Top;Movement#CA_ENDBAL;Consolidation#FCCS_Entity Total;Custom1#"&amp;$E56&amp;";Custom2#Total Custom2;Custom3#Total Custom3;Custom4#Total Custom4")</f>
        <v>0</v>
      </c>
      <c r="AF56" s="210">
        <f>[1]!HsGetValue("FCC","Scenario#Actual;Years#FY24;Period#Jun;View#FCCS_YTD;Entity#"&amp;$B56&amp;";Data Source#FCCS_Total Data Source;Account#"&amp;AF$3&amp;";Intercompany#FCCS_Intercompany Top;Movement#CA_ENDBAL;Consolidation#FCCS_Entity Total;Custom1#"&amp;$E56&amp;";Custom2#Total Custom2;Custom3#Total Custom3;Custom4#Total Custom4")</f>
        <v>0</v>
      </c>
      <c r="AG56" s="210">
        <f>[1]!HsGetValue("FCC","Scenario#Actual;Years#FY24;Period#Jun;View#FCCS_YTD;Entity#"&amp;$B56&amp;";Data Source#FCCS_Total Data Source;Account#"&amp;AG$3&amp;";Intercompany#FCCS_Intercompany Top;Movement#CA_ENDBAL;Consolidation#FCCS_Entity Total;Custom1#"&amp;$E56&amp;";Custom2#Total Custom2;Custom3#Total Custom3;Custom4#Total Custom4")</f>
        <v>0</v>
      </c>
      <c r="AH56" s="210">
        <f>[1]!HsGetValue("FCC","Scenario#Actual;Years#FY24;Period#Jun;View#FCCS_YTD;Entity#"&amp;$B56&amp;";Data Source#FCCS_Total Data Source;Account#"&amp;AH$3&amp;";Intercompany#FCCS_Intercompany Top;Movement#CA_ENDBAL;Consolidation#FCCS_Entity Total;Custom1#"&amp;$E56&amp;";Custom2#Total Custom2;Custom3#Total Custom3;Custom4#Total Custom4")</f>
        <v>-126446649.58</v>
      </c>
      <c r="AI56" s="210">
        <f>[1]!HsGetValue("FCC","Scenario#Actual;Years#FY24;Period#Jun;View#FCCS_YTD;Entity#"&amp;$B56&amp;";Data Source#FCCS_Total Data Source;Account#"&amp;AI$3&amp;";Intercompany#FCCS_Intercompany Top;Movement#CA_ENDBAL;Consolidation#FCCS_Entity Total;Custom1#"&amp;$E56&amp;";Custom2#Total Custom2;Custom3#Total Custom3;Custom4#Total Custom4")</f>
        <v>0</v>
      </c>
      <c r="AJ56" s="210">
        <f>[1]!HsGetValue("FCC","Scenario#Actual;Years#FY24;Period#Jun;View#FCCS_YTD;Entity#"&amp;$B56&amp;";Data Source#FCCS_Total Data Source;Account#"&amp;AJ$3&amp;";Intercompany#FCCS_Intercompany Top;Movement#CA_ENDBAL;Consolidation#FCCS_Entity Total;Custom1#"&amp;$E56&amp;";Custom2#Total Custom2;Custom3#Total Custom3;Custom4#Total Custom4")</f>
        <v>0</v>
      </c>
      <c r="AK56" s="210">
        <f>[1]!HsGetValue("FCC","Scenario#Actual;Years#FY24;Period#Jun;View#FCCS_YTD;Entity#"&amp;$B56&amp;";Data Source#FCCS_Total Data Source;Account#"&amp;AK$3&amp;";Intercompany#FCCS_Intercompany Top;Movement#CA_ENDBAL;Consolidation#FCCS_Entity Total;Custom1#"&amp;$E56&amp;";Custom2#Total Custom2;Custom3#Total Custom3;Custom4#Total Custom4")</f>
        <v>0</v>
      </c>
      <c r="AL56" s="210">
        <f>[1]!HsGetValue("FCC","Scenario#Actual;Years#FY24;Period#Jun;View#FCCS_YTD;Entity#"&amp;$B56&amp;";Data Source#FCCS_Total Data Source;Account#"&amp;AL$3&amp;";Intercompany#FCCS_Intercompany Top;Movement#CA_ENDBAL;Consolidation#FCCS_Entity Total;Custom1#"&amp;$E56&amp;";Custom2#Total Custom2;Custom3#Total Custom3;Custom4#Total Custom4")</f>
        <v>0</v>
      </c>
      <c r="AM56" s="210">
        <f>[1]!HsGetValue("FCC","Scenario#Actual;Years#FY24;Period#Jun;View#FCCS_YTD;Entity#"&amp;$B56&amp;";Data Source#FCCS_Total Data Source;Account#"&amp;AM$3&amp;";Intercompany#FCCS_Intercompany Top;Movement#CA_ENDBAL;Consolidation#FCCS_Entity Total;Custom1#"&amp;$E56&amp;";Custom2#Total Custom2;Custom3#Total Custom3;Custom4#Total Custom4")</f>
        <v>0</v>
      </c>
      <c r="AN56" s="361"/>
      <c r="AO56" s="361"/>
      <c r="AP56" s="361"/>
      <c r="AQ56" s="361"/>
      <c r="AR56" s="361"/>
      <c r="AS56" s="329">
        <v>0</v>
      </c>
    </row>
    <row r="57" spans="1:45" x14ac:dyDescent="0.3">
      <c r="A57" s="207" t="s">
        <v>413</v>
      </c>
      <c r="B57" s="207" t="s">
        <v>519</v>
      </c>
      <c r="C57" s="208">
        <v>46500</v>
      </c>
      <c r="D57" s="208" t="s">
        <v>415</v>
      </c>
      <c r="E57" s="208" t="s">
        <v>416</v>
      </c>
      <c r="F57" s="207" t="s">
        <v>520</v>
      </c>
      <c r="G57" s="207" t="s">
        <v>521</v>
      </c>
      <c r="H57" s="603"/>
      <c r="I57" s="209">
        <f t="shared" si="5"/>
        <v>0</v>
      </c>
      <c r="J57" s="209">
        <f t="shared" si="4"/>
        <v>0</v>
      </c>
      <c r="K57" s="209">
        <f t="shared" si="6"/>
        <v>0</v>
      </c>
      <c r="L57" s="210">
        <f>[1]!HsGetValue("FCC","Scenario#Actual;Years#FY24;Period#Jun;View#FCCS_YTD;Entity#"&amp;$B57&amp;";Data Source#FCCS_Total Data Source;Account#"&amp;L$3&amp;";Intercompany#FCCS_Intercompany Top;Movement#CA_ENDBAL;Consolidation#FCCS_Entity Total;Custom1#"&amp;$E57&amp;";Custom2#Total Custom2;Custom3#Total Custom3;Custom4#Total Custom4")</f>
        <v>0</v>
      </c>
      <c r="M57" s="210">
        <f>[1]!HsGetValue("FCC","Scenario#Actual;Years#FY24;Period#Jun;View#FCCS_YTD;Entity#"&amp;$B57&amp;";Data Source#FCCS_Total Data Source;Account#"&amp;M$3&amp;";Intercompany#FCCS_Intercompany Top;Movement#CA_ENDBAL;Consolidation#FCCS_Entity Total;Custom1#"&amp;$E57&amp;";Custom2#Total Custom2;Custom3#Total Custom3;Custom4#Total Custom4")</f>
        <v>0</v>
      </c>
      <c r="N57" s="210">
        <f>[1]!HsGetValue("FCC","Scenario#Actual;Years#FY24;Period#Jun;View#FCCS_YTD;Entity#"&amp;$B57&amp;";Data Source#FCCS_Total Data Source;Account#"&amp;N$3&amp;";Intercompany#FCCS_Intercompany Top;Movement#CA_ENDBAL;Consolidation#FCCS_Entity Total;Custom1#"&amp;$E57&amp;";Custom2#Total Custom2;Custom3#Total Custom3;Custom4#Total Custom4")</f>
        <v>0</v>
      </c>
      <c r="O57" s="210">
        <f>[1]!HsGetValue("FCC","Scenario#Actual;Years#FY24;Period#Jun;View#FCCS_YTD;Entity#"&amp;$B57&amp;";Data Source#FCCS_Total Data Source;Account#"&amp;O$3&amp;";Intercompany#FCCS_Intercompany Top;Movement#CA_ENDBAL;Consolidation#FCCS_Entity Total;Custom1#"&amp;$E57&amp;";Custom2#Total Custom2;Custom3#Total Custom3;Custom4#Total Custom4")</f>
        <v>0</v>
      </c>
      <c r="P57" s="210">
        <f>[1]!HsGetValue("FCC","Scenario#Actual;Years#FY24;Period#Jun;View#FCCS_YTD;Entity#"&amp;$B57&amp;";Data Source#FCCS_Total Data Source;Account#"&amp;P$3&amp;";Intercompany#FCCS_Intercompany Top;Movement#CA_ENDBAL;Consolidation#FCCS_Entity Total;Custom1#"&amp;$E57&amp;";Custom2#Total Custom2;Custom3#Total Custom3;Custom4#Total Custom4")</f>
        <v>0</v>
      </c>
      <c r="Q57" s="210">
        <f>[1]!HsGetValue("FCC","Scenario#Actual;Years#FY24;Period#Jun;View#FCCS_YTD;Entity#"&amp;$B57&amp;";Data Source#FCCS_Total Data Source;Account#"&amp;Q$3&amp;";Intercompany#FCCS_Intercompany Top;Movement#CA_ENDBAL;Consolidation#FCCS_Entity Total;Custom1#"&amp;$E57&amp;";Custom2#Total Custom2;Custom3#Total Custom3;Custom4#Total Custom4")</f>
        <v>0</v>
      </c>
      <c r="R57" s="210">
        <f>[1]!HsGetValue("FCC","Scenario#Actual;Years#FY24;Period#Jun;View#FCCS_YTD;Entity#"&amp;$B57&amp;";Data Source#FCCS_Total Data Source;Account#"&amp;R$3&amp;";Intercompany#FCCS_Intercompany Top;Movement#CA_ENDBAL;Consolidation#FCCS_Entity Total;Custom1#"&amp;$E57&amp;";Custom2#Total Custom2;Custom3#Total Custom3;Custom4#Total Custom4")</f>
        <v>0</v>
      </c>
      <c r="S57" s="210">
        <f>[1]!HsGetValue("FCC","Scenario#Actual;Years#FY24;Period#Jun;View#FCCS_YTD;Entity#"&amp;$B57&amp;";Data Source#FCCS_Total Data Source;Account#"&amp;S$3&amp;";Intercompany#FCCS_Intercompany Top;Movement#CA_ENDBAL;Consolidation#FCCS_Entity Total;Custom1#"&amp;$E57&amp;";Custom2#Total Custom2;Custom3#Total Custom3;Custom4#Total Custom4")</f>
        <v>0</v>
      </c>
      <c r="T57" s="210">
        <f>[1]!HsGetValue("FCC","Scenario#Actual;Years#FY24;Period#Jun;View#FCCS_YTD;Entity#"&amp;$B57&amp;";Data Source#FCCS_Total Data Source;Account#"&amp;T$3&amp;";Intercompany#FCCS_Intercompany Top;Movement#CA_ENDBAL;Consolidation#FCCS_Entity Total;Custom1#"&amp;$E57&amp;";Custom2#Total Custom2;Custom3#Total Custom3;Custom4#Total Custom4")</f>
        <v>0</v>
      </c>
      <c r="U57" s="210">
        <f>[1]!HsGetValue("FCC","Scenario#Actual;Years#FY24;Period#Jun;View#FCCS_YTD;Entity#"&amp;$B57&amp;";Data Source#FCCS_Total Data Source;Account#"&amp;U$3&amp;";Intercompany#FCCS_Intercompany Top;Movement#CA_ENDBAL;Consolidation#FCCS_Entity Total;Custom1#"&amp;$E57&amp;";Custom2#Total Custom2;Custom3#Total Custom3;Custom4#Total Custom4")</f>
        <v>0</v>
      </c>
      <c r="V57" s="210">
        <f>[1]!HsGetValue("FCC","Scenario#Actual;Years#FY24;Period#Jun;View#FCCS_YTD;Entity#"&amp;$B57&amp;";Data Source#FCCS_Total Data Source;Account#"&amp;V$3&amp;";Intercompany#FCCS_Intercompany Top;Movement#CA_ENDBAL;Consolidation#FCCS_Entity Total;Custom1#"&amp;$E57&amp;";Custom2#Total Custom2;Custom3#Total Custom3;Custom4#Total Custom4")</f>
        <v>0</v>
      </c>
      <c r="W57" s="210">
        <f>[1]!HsGetValue("FCC","Scenario#Actual;Years#FY24;Period#Jun;View#FCCS_YTD;Entity#"&amp;$B57&amp;";Data Source#FCCS_Total Data Source;Account#"&amp;W$3&amp;";Intercompany#FCCS_Intercompany Top;Movement#CA_ENDBAL;Consolidation#FCCS_Entity Total;Custom1#"&amp;$E57&amp;";Custom2#Total Custom2;Custom3#Total Custom3;Custom4#Total Custom4")</f>
        <v>0</v>
      </c>
      <c r="X57" s="210">
        <f>[1]!HsGetValue("FCC","Scenario#Actual;Years#FY24;Period#Jun;View#FCCS_YTD;Entity#"&amp;$B57&amp;";Data Source#FCCS_Total Data Source;Account#"&amp;X$3&amp;";Intercompany#FCCS_Intercompany Top;Movement#CA_ENDBAL;Consolidation#FCCS_Entity Total;Custom1#"&amp;$E57&amp;";Custom2#Total Custom2;Custom3#Total Custom3;Custom4#Total Custom4")</f>
        <v>0</v>
      </c>
      <c r="Y57" s="210">
        <f>[1]!HsGetValue("FCC","Scenario#Actual;Years#FY24;Period#Jun;View#FCCS_YTD;Entity#"&amp;$B57&amp;";Data Source#FCCS_Total Data Source;Account#"&amp;Y$3&amp;";Intercompany#FCCS_Intercompany Top;Movement#CA_ENDBAL;Consolidation#FCCS_Entity Total;Custom1#Total custom1;Custom2#Total Custom2;Custom3#Total Custom3;Custom4#Total Custom4")</f>
        <v>0</v>
      </c>
      <c r="Z57" s="210">
        <f>[1]!HsGetValue("FCC","Scenario#Actual;Years#FY24;Period#Jun;View#FCCS_YTD;Entity#"&amp;$B57&amp;";Data Source#FCCS_Total Data Source;Account#"&amp;Z$3&amp;";Intercompany#FCCS_Intercompany Top;Movement#CA_ENDBAL;Consolidation#FCCS_Entity Total;Custom1#Total custom1;Custom2#Total Custom2;Custom3#Total Custom3;Custom4#Total Custom4")</f>
        <v>0</v>
      </c>
      <c r="AA57" s="210">
        <f>[1]!HsGetValue("FCC","Scenario#Actual;Years#FY24;Period#Jun;View#FCCS_YTD;Entity#"&amp;$B57&amp;";Data Source#FCCS_Total Data Source;Account#"&amp;AA$3&amp;";Intercompany#FCCS_Intercompany Top;Movement#CA_ENDBAL;Consolidation#FCCS_Entity Total;Custom1#Total custom1;Custom2#Total Custom2;Custom3#Total Custom3;Custom4#Total Custom4")</f>
        <v>0</v>
      </c>
      <c r="AB57" s="210">
        <f>[1]!HsGetValue("FCC","Scenario#Actual;Years#FY24;Period#Jun;View#FCCS_YTD;Entity#"&amp;$B57&amp;";Data Source#FCCS_Total Data Source;Account#"&amp;AB$3&amp;";Intercompany#FCCS_Intercompany Top;Movement#CA_ENDBAL;Consolidation#FCCS_Entity Total;Custom1#Total custom1;Custom2#Total Custom2;Custom3#Total Custom3;Custom4#Total Custom4")</f>
        <v>0</v>
      </c>
      <c r="AC57" s="210">
        <f>[1]!HsGetValue("FCC","Scenario#Actual;Years#FY24;Period#Jun;View#FCCS_YTD;Entity#"&amp;$B57&amp;";Data Source#FCCS_Total Data Source;Account#"&amp;AC$3&amp;";Intercompany#FCCS_Intercompany Top;Movement#CA_ENDBAL;Consolidation#FCCS_Entity Total;Custom1#Total custom1;Custom2#Total Custom2;Custom3#Total Custom3;Custom4#Total Custom4")</f>
        <v>0</v>
      </c>
      <c r="AD57" s="210">
        <f>[1]!HsGetValue("FCC","Scenario#Actual;Years#FY24;Period#Jun;View#FCCS_YTD;Entity#"&amp;$B57&amp;";Data Source#FCCS_Total Data Source;Account#"&amp;AD$3&amp;";Intercompany#FCCS_Intercompany Top;Movement#CA_ENDBAL;Consolidation#FCCS_Entity Total;Custom1#Total custom1;Custom2#Total Custom2;Custom3#Total Custom3;Custom4#Total Custom4")</f>
        <v>0</v>
      </c>
      <c r="AE57" s="210">
        <f>[1]!HsGetValue("FCC","Scenario#Actual;Years#FY24;Period#Jun;View#FCCS_YTD;Entity#"&amp;$B57&amp;";Data Source#FCCS_Total Data Source;Account#"&amp;AE$3&amp;";Intercompany#FCCS_Intercompany Top;Movement#CA_ENDBAL;Consolidation#FCCS_Entity Total;Custom1#"&amp;$E57&amp;";Custom2#Total Custom2;Custom3#Total Custom3;Custom4#Total Custom4")</f>
        <v>0</v>
      </c>
      <c r="AF57" s="210">
        <f>[1]!HsGetValue("FCC","Scenario#Actual;Years#FY24;Period#Jun;View#FCCS_YTD;Entity#"&amp;$B57&amp;";Data Source#FCCS_Total Data Source;Account#"&amp;AF$3&amp;";Intercompany#FCCS_Intercompany Top;Movement#CA_ENDBAL;Consolidation#FCCS_Entity Total;Custom1#"&amp;$E57&amp;";Custom2#Total Custom2;Custom3#Total Custom3;Custom4#Total Custom4")</f>
        <v>0</v>
      </c>
      <c r="AG57" s="210">
        <f>[1]!HsGetValue("FCC","Scenario#Actual;Years#FY24;Period#Jun;View#FCCS_YTD;Entity#"&amp;$B57&amp;";Data Source#FCCS_Total Data Source;Account#"&amp;AG$3&amp;";Intercompany#FCCS_Intercompany Top;Movement#CA_ENDBAL;Consolidation#FCCS_Entity Total;Custom1#"&amp;$E57&amp;";Custom2#Total Custom2;Custom3#Total Custom3;Custom4#Total Custom4")</f>
        <v>0</v>
      </c>
      <c r="AH57" s="210">
        <f>[1]!HsGetValue("FCC","Scenario#Actual;Years#FY24;Period#Jun;View#FCCS_YTD;Entity#"&amp;$B57&amp;";Data Source#FCCS_Total Data Source;Account#"&amp;AH$3&amp;";Intercompany#FCCS_Intercompany Top;Movement#CA_ENDBAL;Consolidation#FCCS_Entity Total;Custom1#"&amp;$E57&amp;";Custom2#Total Custom2;Custom3#Total Custom3;Custom4#Total Custom4")</f>
        <v>0</v>
      </c>
      <c r="AI57" s="210">
        <f>[1]!HsGetValue("FCC","Scenario#Actual;Years#FY24;Period#Jun;View#FCCS_YTD;Entity#"&amp;$B57&amp;";Data Source#FCCS_Total Data Source;Account#"&amp;AI$3&amp;";Intercompany#FCCS_Intercompany Top;Movement#CA_ENDBAL;Consolidation#FCCS_Entity Total;Custom1#"&amp;$E57&amp;";Custom2#Total Custom2;Custom3#Total Custom3;Custom4#Total Custom4")</f>
        <v>0</v>
      </c>
      <c r="AJ57" s="210">
        <f>[1]!HsGetValue("FCC","Scenario#Actual;Years#FY24;Period#Jun;View#FCCS_YTD;Entity#"&amp;$B57&amp;";Data Source#FCCS_Total Data Source;Account#"&amp;AJ$3&amp;";Intercompany#FCCS_Intercompany Top;Movement#CA_ENDBAL;Consolidation#FCCS_Entity Total;Custom1#"&amp;$E57&amp;";Custom2#Total Custom2;Custom3#Total Custom3;Custom4#Total Custom4")</f>
        <v>0</v>
      </c>
      <c r="AK57" s="210">
        <f>[1]!HsGetValue("FCC","Scenario#Actual;Years#FY24;Period#Jun;View#FCCS_YTD;Entity#"&amp;$B57&amp;";Data Source#FCCS_Total Data Source;Account#"&amp;AK$3&amp;";Intercompany#FCCS_Intercompany Top;Movement#CA_ENDBAL;Consolidation#FCCS_Entity Total;Custom1#"&amp;$E57&amp;";Custom2#Total Custom2;Custom3#Total Custom3;Custom4#Total Custom4")</f>
        <v>0</v>
      </c>
      <c r="AL57" s="210">
        <f>[1]!HsGetValue("FCC","Scenario#Actual;Years#FY24;Period#Jun;View#FCCS_YTD;Entity#"&amp;$B57&amp;";Data Source#FCCS_Total Data Source;Account#"&amp;AL$3&amp;";Intercompany#FCCS_Intercompany Top;Movement#CA_ENDBAL;Consolidation#FCCS_Entity Total;Custom1#"&amp;$E57&amp;";Custom2#Total Custom2;Custom3#Total Custom3;Custom4#Total Custom4")</f>
        <v>0</v>
      </c>
      <c r="AM57" s="210">
        <f>[1]!HsGetValue("FCC","Scenario#Actual;Years#FY24;Period#Jun;View#FCCS_YTD;Entity#"&amp;$B57&amp;";Data Source#FCCS_Total Data Source;Account#"&amp;AM$3&amp;";Intercompany#FCCS_Intercompany Top;Movement#CA_ENDBAL;Consolidation#FCCS_Entity Total;Custom1#"&amp;$E57&amp;";Custom2#Total Custom2;Custom3#Total Custom3;Custom4#Total Custom4")</f>
        <v>0</v>
      </c>
      <c r="AN57" s="210">
        <f>[1]!HsGetValue("FCC","Scenario#Actual;Years#FY24;Period#Jun;View#FCCS_YTD;Entity#"&amp;$B57&amp;";Data Source#FCCS_Total Data Source;Account#"&amp;AN$3&amp;";Intercompany#FCCS_Intercompany Top;Movement#CA_ENDBAL;Consolidation#FCCS_Entity Total;Custom1#Total custom1;Custom2#Total Custom2;Custom3#Total Custom3;Custom4#Total Custom4")</f>
        <v>0</v>
      </c>
      <c r="AO57" s="210">
        <f>[1]!HsGetValue("FCC","Scenario#Actual;Years#FY24;Period#Jun;View#FCCS_YTD;Entity#"&amp;$B57&amp;";Data Source#FCCS_Total Data Source;Account#"&amp;AO$3&amp;";Intercompany#FCCS_Intercompany Top;Movement#CA_ENDBAL;Consolidation#FCCS_Entity Total;Custom1#Total custom1;Custom2#Total Custom2;Custom3#Total Custom3;Custom4#Total Custom4")</f>
        <v>0</v>
      </c>
      <c r="AP57" s="210">
        <f>[1]!HsGetValue("FCC","Scenario#Actual;Years#FY24;Period#Jun;View#FCCS_YTD;Entity#"&amp;$B57&amp;";Data Source#FCCS_Total Data Source;Account#"&amp;AP$3&amp;";Intercompany#FCCS_Intercompany Top;Movement#CA_ENDBAL;Consolidation#FCCS_Entity Total;Custom1#Total custom1;Custom2#Total Custom2;Custom3#Total Custom3;Custom4#Total Custom4")</f>
        <v>0</v>
      </c>
      <c r="AQ57" s="210">
        <f>[1]!HsGetValue("FCC","Scenario#Actual;Years#FY24;Period#Jun;View#FCCS_YTD;Entity#"&amp;$B57&amp;";Data Source#FCCS_Total Data Source;Account#"&amp;AQ$3&amp;";Intercompany#FCCS_Intercompany Top;Movement#CA_ENDBAL;Consolidation#FCCS_Entity Total;Custom1#Total custom1;Custom2#Total Custom2;Custom3#Total Custom3;Custom4#Total Custom4")</f>
        <v>0</v>
      </c>
      <c r="AR57" s="210">
        <f>[1]!HsGetValue("FCC","Scenario#Actual;Years#FY24;Period#Jun;View#FCCS_YTD;Entity#"&amp;$B57&amp;";Data Source#FCCS_Total Data Source;Account#"&amp;AR$3&amp;";Intercompany#FCCS_Intercompany Top;Movement#CA_ENDBAL;Consolidation#FCCS_Entity Total;Custom1#Total custom1;Custom2#Total Custom2;Custom3#Total Custom3;Custom4#Total Custom4")</f>
        <v>0</v>
      </c>
      <c r="AS57" s="210">
        <f>[1]!HsGetValue("FCC","Scenario#Actual;Years#FY24;Period#Jun;View#FCCS_YTD;Entity#"&amp;$B57&amp;";Data Source#FCCS_Total Data Source;Account#"&amp;AS$3&amp;";Intercompany#FCCS_Intercompany Top;Movement#CA_ENDBAL;Consolidation#FCCS_Entity Total;Custom1#"&amp;$E57&amp;";Custom2#Total Custom2;Custom3#Total Custom3;Custom4#Total Custom4")</f>
        <v>0</v>
      </c>
    </row>
    <row r="58" spans="1:45" x14ac:dyDescent="0.3">
      <c r="A58" s="328" t="s">
        <v>413</v>
      </c>
      <c r="B58" s="328" t="s">
        <v>519</v>
      </c>
      <c r="C58" s="75">
        <v>46500</v>
      </c>
      <c r="D58" s="75" t="s">
        <v>415</v>
      </c>
      <c r="E58" s="75" t="s">
        <v>419</v>
      </c>
      <c r="F58" s="328" t="s">
        <v>520</v>
      </c>
      <c r="G58" s="207" t="s">
        <v>522</v>
      </c>
      <c r="H58" s="598"/>
      <c r="I58" s="327">
        <f t="shared" si="5"/>
        <v>370058.43000000098</v>
      </c>
      <c r="J58" s="209">
        <f t="shared" si="4"/>
        <v>0</v>
      </c>
      <c r="K58" s="327">
        <f t="shared" si="6"/>
        <v>370058.43000000098</v>
      </c>
      <c r="L58" s="210">
        <f>[1]!HsGetValue("FCC","Scenario#Actual;Years#FY24;Period#Jun;View#FCCS_YTD;Entity#"&amp;$B58&amp;";Data Source#FCCS_Total Data Source;Account#"&amp;L$3&amp;";Intercompany#FCCS_Intercompany Top;Movement#CA_ENDBAL;Consolidation#FCCS_Entity Total;Custom1#"&amp;$E58&amp;";Custom2#Total Custom2;Custom3#Total Custom3;Custom4#Total Custom4")</f>
        <v>0</v>
      </c>
      <c r="M58" s="210">
        <f>[1]!HsGetValue("FCC","Scenario#Actual;Years#FY24;Period#Jun;View#FCCS_YTD;Entity#"&amp;$B58&amp;";Data Source#FCCS_Total Data Source;Account#"&amp;M$3&amp;";Intercompany#FCCS_Intercompany Top;Movement#CA_ENDBAL;Consolidation#FCCS_Entity Total;Custom1#"&amp;$E58&amp;";Custom2#Total Custom2;Custom3#Total Custom3;Custom4#Total Custom4")</f>
        <v>0</v>
      </c>
      <c r="N58" s="210">
        <f>[1]!HsGetValue("FCC","Scenario#Actual;Years#FY24;Period#Jun;View#FCCS_YTD;Entity#"&amp;$B58&amp;";Data Source#FCCS_Total Data Source;Account#"&amp;N$3&amp;";Intercompany#FCCS_Intercompany Top;Movement#CA_ENDBAL;Consolidation#FCCS_Entity Total;Custom1#"&amp;$E58&amp;";Custom2#Total Custom2;Custom3#Total Custom3;Custom4#Total Custom4")</f>
        <v>0</v>
      </c>
      <c r="O58" s="210">
        <f>[1]!HsGetValue("FCC","Scenario#Actual;Years#FY24;Period#Jun;View#FCCS_YTD;Entity#"&amp;$B58&amp;";Data Source#FCCS_Total Data Source;Account#"&amp;O$3&amp;";Intercompany#FCCS_Intercompany Top;Movement#CA_ENDBAL;Consolidation#FCCS_Entity Total;Custom1#"&amp;$E58&amp;";Custom2#Total Custom2;Custom3#Total Custom3;Custom4#Total Custom4")</f>
        <v>0</v>
      </c>
      <c r="P58" s="210">
        <f>[1]!HsGetValue("FCC","Scenario#Actual;Years#FY24;Period#Jun;View#FCCS_YTD;Entity#"&amp;$B58&amp;";Data Source#FCCS_Total Data Source;Account#"&amp;P$3&amp;";Intercompany#FCCS_Intercompany Top;Movement#CA_ENDBAL;Consolidation#FCCS_Entity Total;Custom1#"&amp;$E58&amp;";Custom2#Total Custom2;Custom3#Total Custom3;Custom4#Total Custom4")</f>
        <v>874910.04000000097</v>
      </c>
      <c r="Q58" s="210">
        <f>[1]!HsGetValue("FCC","Scenario#Actual;Years#FY24;Period#Jun;View#FCCS_YTD;Entity#"&amp;$B58&amp;";Data Source#FCCS_Total Data Source;Account#"&amp;Q$3&amp;";Intercompany#FCCS_Intercompany Top;Movement#CA_ENDBAL;Consolidation#FCCS_Entity Total;Custom1#"&amp;$E58&amp;";Custom2#Total Custom2;Custom3#Total Custom3;Custom4#Total Custom4")</f>
        <v>0</v>
      </c>
      <c r="R58" s="210">
        <f>[1]!HsGetValue("FCC","Scenario#Actual;Years#FY24;Period#Jun;View#FCCS_YTD;Entity#"&amp;$B58&amp;";Data Source#FCCS_Total Data Source;Account#"&amp;R$3&amp;";Intercompany#FCCS_Intercompany Top;Movement#CA_ENDBAL;Consolidation#FCCS_Entity Total;Custom1#"&amp;$E58&amp;";Custom2#Total Custom2;Custom3#Total Custom3;Custom4#Total Custom4")</f>
        <v>0</v>
      </c>
      <c r="S58" s="210">
        <f>[1]!HsGetValue("FCC","Scenario#Actual;Years#FY24;Period#Jun;View#FCCS_YTD;Entity#"&amp;$B58&amp;";Data Source#FCCS_Total Data Source;Account#"&amp;S$3&amp;";Intercompany#FCCS_Intercompany Top;Movement#CA_ENDBAL;Consolidation#FCCS_Entity Total;Custom1#"&amp;$E58&amp;";Custom2#Total Custom2;Custom3#Total Custom3;Custom4#Total Custom4")</f>
        <v>0</v>
      </c>
      <c r="T58" s="210">
        <f>[1]!HsGetValue("FCC","Scenario#Actual;Years#FY24;Period#Jun;View#FCCS_YTD;Entity#"&amp;$B58&amp;";Data Source#FCCS_Total Data Source;Account#"&amp;T$3&amp;";Intercompany#FCCS_Intercompany Top;Movement#CA_ENDBAL;Consolidation#FCCS_Entity Total;Custom1#"&amp;$E58&amp;";Custom2#Total Custom2;Custom3#Total Custom3;Custom4#Total Custom4")</f>
        <v>0</v>
      </c>
      <c r="U58" s="210">
        <f>[1]!HsGetValue("FCC","Scenario#Actual;Years#FY24;Period#Jun;View#FCCS_YTD;Entity#"&amp;$B58&amp;";Data Source#FCCS_Total Data Source;Account#"&amp;U$3&amp;";Intercompany#FCCS_Intercompany Top;Movement#CA_ENDBAL;Consolidation#FCCS_Entity Total;Custom1#"&amp;$E58&amp;";Custom2#Total Custom2;Custom3#Total Custom3;Custom4#Total Custom4")</f>
        <v>0</v>
      </c>
      <c r="V58" s="210">
        <f>[1]!HsGetValue("FCC","Scenario#Actual;Years#FY24;Period#Jun;View#FCCS_YTD;Entity#"&amp;$B58&amp;";Data Source#FCCS_Total Data Source;Account#"&amp;V$3&amp;";Intercompany#FCCS_Intercompany Top;Movement#CA_ENDBAL;Consolidation#FCCS_Entity Total;Custom1#"&amp;$E58&amp;";Custom2#Total Custom2;Custom3#Total Custom3;Custom4#Total Custom4")</f>
        <v>0</v>
      </c>
      <c r="W58" s="210">
        <f>[1]!HsGetValue("FCC","Scenario#Actual;Years#FY24;Period#Jun;View#FCCS_YTD;Entity#"&amp;$B58&amp;";Data Source#FCCS_Total Data Source;Account#"&amp;W$3&amp;";Intercompany#FCCS_Intercompany Top;Movement#CA_ENDBAL;Consolidation#FCCS_Entity Total;Custom1#"&amp;$E58&amp;";Custom2#Total Custom2;Custom3#Total Custom3;Custom4#Total Custom4")</f>
        <v>0</v>
      </c>
      <c r="X58" s="210">
        <f>[1]!HsGetValue("FCC","Scenario#Actual;Years#FY24;Period#Jun;View#FCCS_YTD;Entity#"&amp;$B58&amp;";Data Source#FCCS_Total Data Source;Account#"&amp;X$3&amp;";Intercompany#FCCS_Intercompany Top;Movement#CA_ENDBAL;Consolidation#FCCS_Entity Total;Custom1#"&amp;$E58&amp;";Custom2#Total Custom2;Custom3#Total Custom3;Custom4#Total Custom4")</f>
        <v>0</v>
      </c>
      <c r="Y58" s="361"/>
      <c r="Z58" s="361"/>
      <c r="AA58" s="361"/>
      <c r="AB58" s="361"/>
      <c r="AC58" s="361"/>
      <c r="AD58" s="361"/>
      <c r="AE58" s="210">
        <f>[1]!HsGetValue("FCC","Scenario#Actual;Years#FY24;Period#Jun;View#FCCS_YTD;Entity#"&amp;$B58&amp;";Data Source#FCCS_Total Data Source;Account#"&amp;AE$3&amp;";Intercompany#FCCS_Intercompany Top;Movement#CA_ENDBAL;Consolidation#FCCS_Entity Total;Custom1#"&amp;$E58&amp;";Custom2#Total Custom2;Custom3#Total Custom3;Custom4#Total Custom4")</f>
        <v>0</v>
      </c>
      <c r="AF58" s="210">
        <f>[1]!HsGetValue("FCC","Scenario#Actual;Years#FY24;Period#Jun;View#FCCS_YTD;Entity#"&amp;$B58&amp;";Data Source#FCCS_Total Data Source;Account#"&amp;AF$3&amp;";Intercompany#FCCS_Intercompany Top;Movement#CA_ENDBAL;Consolidation#FCCS_Entity Total;Custom1#"&amp;$E58&amp;";Custom2#Total Custom2;Custom3#Total Custom3;Custom4#Total Custom4")</f>
        <v>0</v>
      </c>
      <c r="AG58" s="210">
        <f>[1]!HsGetValue("FCC","Scenario#Actual;Years#FY24;Period#Jun;View#FCCS_YTD;Entity#"&amp;$B58&amp;";Data Source#FCCS_Total Data Source;Account#"&amp;AG$3&amp;";Intercompany#FCCS_Intercompany Top;Movement#CA_ENDBAL;Consolidation#FCCS_Entity Total;Custom1#"&amp;$E58&amp;";Custom2#Total Custom2;Custom3#Total Custom3;Custom4#Total Custom4")</f>
        <v>0</v>
      </c>
      <c r="AH58" s="210">
        <f>[1]!HsGetValue("FCC","Scenario#Actual;Years#FY24;Period#Jun;View#FCCS_YTD;Entity#"&amp;$B58&amp;";Data Source#FCCS_Total Data Source;Account#"&amp;AH$3&amp;";Intercompany#FCCS_Intercompany Top;Movement#CA_ENDBAL;Consolidation#FCCS_Entity Total;Custom1#"&amp;$E58&amp;";Custom2#Total Custom2;Custom3#Total Custom3;Custom4#Total Custom4")</f>
        <v>-504851.61</v>
      </c>
      <c r="AI58" s="210">
        <f>[1]!HsGetValue("FCC","Scenario#Actual;Years#FY24;Period#Jun;View#FCCS_YTD;Entity#"&amp;$B58&amp;";Data Source#FCCS_Total Data Source;Account#"&amp;AI$3&amp;";Intercompany#FCCS_Intercompany Top;Movement#CA_ENDBAL;Consolidation#FCCS_Entity Total;Custom1#"&amp;$E58&amp;";Custom2#Total Custom2;Custom3#Total Custom3;Custom4#Total Custom4")</f>
        <v>0</v>
      </c>
      <c r="AJ58" s="210">
        <f>[1]!HsGetValue("FCC","Scenario#Actual;Years#FY24;Period#Jun;View#FCCS_YTD;Entity#"&amp;$B58&amp;";Data Source#FCCS_Total Data Source;Account#"&amp;AJ$3&amp;";Intercompany#FCCS_Intercompany Top;Movement#CA_ENDBAL;Consolidation#FCCS_Entity Total;Custom1#"&amp;$E58&amp;";Custom2#Total Custom2;Custom3#Total Custom3;Custom4#Total Custom4")</f>
        <v>0</v>
      </c>
      <c r="AK58" s="210">
        <f>[1]!HsGetValue("FCC","Scenario#Actual;Years#FY24;Period#Jun;View#FCCS_YTD;Entity#"&amp;$B58&amp;";Data Source#FCCS_Total Data Source;Account#"&amp;AK$3&amp;";Intercompany#FCCS_Intercompany Top;Movement#CA_ENDBAL;Consolidation#FCCS_Entity Total;Custom1#"&amp;$E58&amp;";Custom2#Total Custom2;Custom3#Total Custom3;Custom4#Total Custom4")</f>
        <v>0</v>
      </c>
      <c r="AL58" s="210">
        <f>[1]!HsGetValue("FCC","Scenario#Actual;Years#FY24;Period#Jun;View#FCCS_YTD;Entity#"&amp;$B58&amp;";Data Source#FCCS_Total Data Source;Account#"&amp;AL$3&amp;";Intercompany#FCCS_Intercompany Top;Movement#CA_ENDBAL;Consolidation#FCCS_Entity Total;Custom1#"&amp;$E58&amp;";Custom2#Total Custom2;Custom3#Total Custom3;Custom4#Total Custom4")</f>
        <v>0</v>
      </c>
      <c r="AM58" s="210">
        <f>[1]!HsGetValue("FCC","Scenario#Actual;Years#FY24;Period#Jun;View#FCCS_YTD;Entity#"&amp;$B58&amp;";Data Source#FCCS_Total Data Source;Account#"&amp;AM$3&amp;";Intercompany#FCCS_Intercompany Top;Movement#CA_ENDBAL;Consolidation#FCCS_Entity Total;Custom1#"&amp;$E58&amp;";Custom2#Total Custom2;Custom3#Total Custom3;Custom4#Total Custom4")</f>
        <v>0</v>
      </c>
      <c r="AN58" s="361"/>
      <c r="AO58" s="361"/>
      <c r="AP58" s="361"/>
      <c r="AQ58" s="361"/>
      <c r="AR58" s="361"/>
      <c r="AS58" s="329">
        <v>0</v>
      </c>
    </row>
    <row r="59" spans="1:45" x14ac:dyDescent="0.3">
      <c r="A59" s="207" t="s">
        <v>413</v>
      </c>
      <c r="B59" s="207" t="s">
        <v>523</v>
      </c>
      <c r="C59" s="208">
        <v>46600</v>
      </c>
      <c r="D59" s="208" t="s">
        <v>415</v>
      </c>
      <c r="E59" s="208" t="s">
        <v>416</v>
      </c>
      <c r="F59" s="207" t="s">
        <v>524</v>
      </c>
      <c r="G59" s="207" t="s">
        <v>525</v>
      </c>
      <c r="H59" s="603"/>
      <c r="I59" s="327">
        <f t="shared" si="5"/>
        <v>67404244.019999996</v>
      </c>
      <c r="J59" s="209">
        <f t="shared" si="4"/>
        <v>0</v>
      </c>
      <c r="K59" s="209">
        <f t="shared" si="6"/>
        <v>67404244.019999996</v>
      </c>
      <c r="L59" s="210">
        <f>[1]!HsGetValue("FCC","Scenario#Actual;Years#FY24;Period#Jun;View#FCCS_YTD;Entity#"&amp;$B59&amp;";Data Source#FCCS_Total Data Source;Account#"&amp;L$3&amp;";Intercompany#FCCS_Intercompany Top;Movement#CA_ENDBAL;Consolidation#FCCS_Entity Total;Custom1#"&amp;$E59&amp;";Custom2#Total Custom2;Custom3#Total Custom3;Custom4#Total Custom4")</f>
        <v>0</v>
      </c>
      <c r="M59" s="210">
        <f>[1]!HsGetValue("FCC","Scenario#Actual;Years#FY24;Period#Jun;View#FCCS_YTD;Entity#"&amp;$B59&amp;";Data Source#FCCS_Total Data Source;Account#"&amp;M$3&amp;";Intercompany#FCCS_Intercompany Top;Movement#CA_ENDBAL;Consolidation#FCCS_Entity Total;Custom1#"&amp;$E59&amp;";Custom2#Total Custom2;Custom3#Total Custom3;Custom4#Total Custom4")</f>
        <v>67365920.019999996</v>
      </c>
      <c r="N59" s="210">
        <f>[1]!HsGetValue("FCC","Scenario#Actual;Years#FY24;Period#Jun;View#FCCS_YTD;Entity#"&amp;$B59&amp;";Data Source#FCCS_Total Data Source;Account#"&amp;N$3&amp;";Intercompany#FCCS_Intercompany Top;Movement#CA_ENDBAL;Consolidation#FCCS_Entity Total;Custom1#"&amp;$E59&amp;";Custom2#Total Custom2;Custom3#Total Custom3;Custom4#Total Custom4")</f>
        <v>0</v>
      </c>
      <c r="O59" s="210">
        <f>[1]!HsGetValue("FCC","Scenario#Actual;Years#FY24;Period#Jun;View#FCCS_YTD;Entity#"&amp;$B59&amp;";Data Source#FCCS_Total Data Source;Account#"&amp;O$3&amp;";Intercompany#FCCS_Intercompany Top;Movement#CA_ENDBAL;Consolidation#FCCS_Entity Total;Custom1#"&amp;$E59&amp;";Custom2#Total Custom2;Custom3#Total Custom3;Custom4#Total Custom4")</f>
        <v>0</v>
      </c>
      <c r="P59" s="210">
        <f>[1]!HsGetValue("FCC","Scenario#Actual;Years#FY24;Period#Jun;View#FCCS_YTD;Entity#"&amp;$B59&amp;";Data Source#FCCS_Total Data Source;Account#"&amp;P$3&amp;";Intercompany#FCCS_Intercompany Top;Movement#CA_ENDBAL;Consolidation#FCCS_Entity Total;Custom1#"&amp;$E59&amp;";Custom2#Total Custom2;Custom3#Total Custom3;Custom4#Total Custom4")</f>
        <v>38324</v>
      </c>
      <c r="Q59" s="210">
        <f>[1]!HsGetValue("FCC","Scenario#Actual;Years#FY24;Period#Jun;View#FCCS_YTD;Entity#"&amp;$B59&amp;";Data Source#FCCS_Total Data Source;Account#"&amp;Q$3&amp;";Intercompany#FCCS_Intercompany Top;Movement#CA_ENDBAL;Consolidation#FCCS_Entity Total;Custom1#"&amp;$E59&amp;";Custom2#Total Custom2;Custom3#Total Custom3;Custom4#Total Custom4")</f>
        <v>0</v>
      </c>
      <c r="R59" s="210">
        <f>[1]!HsGetValue("FCC","Scenario#Actual;Years#FY24;Period#Jun;View#FCCS_YTD;Entity#"&amp;$B59&amp;";Data Source#FCCS_Total Data Source;Account#"&amp;R$3&amp;";Intercompany#FCCS_Intercompany Top;Movement#CA_ENDBAL;Consolidation#FCCS_Entity Total;Custom1#"&amp;$E59&amp;";Custom2#Total Custom2;Custom3#Total Custom3;Custom4#Total Custom4")</f>
        <v>0</v>
      </c>
      <c r="S59" s="210">
        <f>[1]!HsGetValue("FCC","Scenario#Actual;Years#FY24;Period#Jun;View#FCCS_YTD;Entity#"&amp;$B59&amp;";Data Source#FCCS_Total Data Source;Account#"&amp;S$3&amp;";Intercompany#FCCS_Intercompany Top;Movement#CA_ENDBAL;Consolidation#FCCS_Entity Total;Custom1#"&amp;$E59&amp;";Custom2#Total Custom2;Custom3#Total Custom3;Custom4#Total Custom4")</f>
        <v>0</v>
      </c>
      <c r="T59" s="210">
        <f>[1]!HsGetValue("FCC","Scenario#Actual;Years#FY24;Period#Jun;View#FCCS_YTD;Entity#"&amp;$B59&amp;";Data Source#FCCS_Total Data Source;Account#"&amp;T$3&amp;";Intercompany#FCCS_Intercompany Top;Movement#CA_ENDBAL;Consolidation#FCCS_Entity Total;Custom1#"&amp;$E59&amp;";Custom2#Total Custom2;Custom3#Total Custom3;Custom4#Total Custom4")</f>
        <v>0</v>
      </c>
      <c r="U59" s="210">
        <f>[1]!HsGetValue("FCC","Scenario#Actual;Years#FY24;Period#Jun;View#FCCS_YTD;Entity#"&amp;$B59&amp;";Data Source#FCCS_Total Data Source;Account#"&amp;U$3&amp;";Intercompany#FCCS_Intercompany Top;Movement#CA_ENDBAL;Consolidation#FCCS_Entity Total;Custom1#"&amp;$E59&amp;";Custom2#Total Custom2;Custom3#Total Custom3;Custom4#Total Custom4")</f>
        <v>0</v>
      </c>
      <c r="V59" s="210">
        <f>[1]!HsGetValue("FCC","Scenario#Actual;Years#FY24;Period#Jun;View#FCCS_YTD;Entity#"&amp;$B59&amp;";Data Source#FCCS_Total Data Source;Account#"&amp;V$3&amp;";Intercompany#FCCS_Intercompany Top;Movement#CA_ENDBAL;Consolidation#FCCS_Entity Total;Custom1#"&amp;$E59&amp;";Custom2#Total Custom2;Custom3#Total Custom3;Custom4#Total Custom4")</f>
        <v>0</v>
      </c>
      <c r="W59" s="210">
        <f>[1]!HsGetValue("FCC","Scenario#Actual;Years#FY24;Period#Jun;View#FCCS_YTD;Entity#"&amp;$B59&amp;";Data Source#FCCS_Total Data Source;Account#"&amp;W$3&amp;";Intercompany#FCCS_Intercompany Top;Movement#CA_ENDBAL;Consolidation#FCCS_Entity Total;Custom1#"&amp;$E59&amp;";Custom2#Total Custom2;Custom3#Total Custom3;Custom4#Total Custom4")</f>
        <v>0</v>
      </c>
      <c r="X59" s="210">
        <f>[1]!HsGetValue("FCC","Scenario#Actual;Years#FY24;Period#Jun;View#FCCS_YTD;Entity#"&amp;$B59&amp;";Data Source#FCCS_Total Data Source;Account#"&amp;X$3&amp;";Intercompany#FCCS_Intercompany Top;Movement#CA_ENDBAL;Consolidation#FCCS_Entity Total;Custom1#"&amp;$E59&amp;";Custom2#Total Custom2;Custom3#Total Custom3;Custom4#Total Custom4")</f>
        <v>0</v>
      </c>
      <c r="Y59" s="210">
        <f>[1]!HsGetValue("FCC","Scenario#Actual;Years#FY24;Period#Jun;View#FCCS_YTD;Entity#"&amp;$B59&amp;";Data Source#FCCS_Total Data Source;Account#"&amp;Y$3&amp;";Intercompany#FCCS_Intercompany Top;Movement#CA_ENDBAL;Consolidation#FCCS_Entity Total;Custom1#Total custom1;Custom2#Total Custom2;Custom3#Total Custom3;Custom4#Total Custom4")</f>
        <v>0</v>
      </c>
      <c r="Z59" s="210">
        <f>[1]!HsGetValue("FCC","Scenario#Actual;Years#FY24;Period#Jun;View#FCCS_YTD;Entity#"&amp;$B59&amp;";Data Source#FCCS_Total Data Source;Account#"&amp;Z$3&amp;";Intercompany#FCCS_Intercompany Top;Movement#CA_ENDBAL;Consolidation#FCCS_Entity Total;Custom1#Total custom1;Custom2#Total Custom2;Custom3#Total Custom3;Custom4#Total Custom4")</f>
        <v>0</v>
      </c>
      <c r="AA59" s="210">
        <f>[1]!HsGetValue("FCC","Scenario#Actual;Years#FY24;Period#Jun;View#FCCS_YTD;Entity#"&amp;$B59&amp;";Data Source#FCCS_Total Data Source;Account#"&amp;AA$3&amp;";Intercompany#FCCS_Intercompany Top;Movement#CA_ENDBAL;Consolidation#FCCS_Entity Total;Custom1#Total custom1;Custom2#Total Custom2;Custom3#Total Custom3;Custom4#Total Custom4")</f>
        <v>0</v>
      </c>
      <c r="AB59" s="210">
        <f>[1]!HsGetValue("FCC","Scenario#Actual;Years#FY24;Period#Jun;View#FCCS_YTD;Entity#"&amp;$B59&amp;";Data Source#FCCS_Total Data Source;Account#"&amp;AB$3&amp;";Intercompany#FCCS_Intercompany Top;Movement#CA_ENDBAL;Consolidation#FCCS_Entity Total;Custom1#Total custom1;Custom2#Total Custom2;Custom3#Total Custom3;Custom4#Total Custom4")</f>
        <v>0</v>
      </c>
      <c r="AC59" s="210">
        <f>[1]!HsGetValue("FCC","Scenario#Actual;Years#FY24;Period#Jun;View#FCCS_YTD;Entity#"&amp;$B59&amp;";Data Source#FCCS_Total Data Source;Account#"&amp;AC$3&amp;";Intercompany#FCCS_Intercompany Top;Movement#CA_ENDBAL;Consolidation#FCCS_Entity Total;Custom1#Total custom1;Custom2#Total Custom2;Custom3#Total Custom3;Custom4#Total Custom4")</f>
        <v>0</v>
      </c>
      <c r="AD59" s="210">
        <f>[1]!HsGetValue("FCC","Scenario#Actual;Years#FY24;Period#Jun;View#FCCS_YTD;Entity#"&amp;$B59&amp;";Data Source#FCCS_Total Data Source;Account#"&amp;AD$3&amp;";Intercompany#FCCS_Intercompany Top;Movement#CA_ENDBAL;Consolidation#FCCS_Entity Total;Custom1#Total custom1;Custom2#Total Custom2;Custom3#Total Custom3;Custom4#Total Custom4")</f>
        <v>0</v>
      </c>
      <c r="AE59" s="210">
        <f>[1]!HsGetValue("FCC","Scenario#Actual;Years#FY24;Period#Jun;View#FCCS_YTD;Entity#"&amp;$B59&amp;";Data Source#FCCS_Total Data Source;Account#"&amp;AE$3&amp;";Intercompany#FCCS_Intercompany Top;Movement#CA_ENDBAL;Consolidation#FCCS_Entity Total;Custom1#"&amp;$E59&amp;";Custom2#Total Custom2;Custom3#Total Custom3;Custom4#Total Custom4")</f>
        <v>0</v>
      </c>
      <c r="AF59" s="210">
        <f>[1]!HsGetValue("FCC","Scenario#Actual;Years#FY24;Period#Jun;View#FCCS_YTD;Entity#"&amp;$B59&amp;";Data Source#FCCS_Total Data Source;Account#"&amp;AF$3&amp;";Intercompany#FCCS_Intercompany Top;Movement#CA_ENDBAL;Consolidation#FCCS_Entity Total;Custom1#"&amp;$E59&amp;";Custom2#Total Custom2;Custom3#Total Custom3;Custom4#Total Custom4")</f>
        <v>0</v>
      </c>
      <c r="AG59" s="210">
        <f>[1]!HsGetValue("FCC","Scenario#Actual;Years#FY24;Period#Jun;View#FCCS_YTD;Entity#"&amp;$B59&amp;";Data Source#FCCS_Total Data Source;Account#"&amp;AG$3&amp;";Intercompany#FCCS_Intercompany Top;Movement#CA_ENDBAL;Consolidation#FCCS_Entity Total;Custom1#"&amp;$E59&amp;";Custom2#Total Custom2;Custom3#Total Custom3;Custom4#Total Custom4")</f>
        <v>0</v>
      </c>
      <c r="AH59" s="210">
        <f>[1]!HsGetValue("FCC","Scenario#Actual;Years#FY24;Period#Jun;View#FCCS_YTD;Entity#"&amp;$B59&amp;";Data Source#FCCS_Total Data Source;Account#"&amp;AH$3&amp;";Intercompany#FCCS_Intercompany Top;Movement#CA_ENDBAL;Consolidation#FCCS_Entity Total;Custom1#"&amp;$E59&amp;";Custom2#Total Custom2;Custom3#Total Custom3;Custom4#Total Custom4")</f>
        <v>0</v>
      </c>
      <c r="AI59" s="210">
        <f>[1]!HsGetValue("FCC","Scenario#Actual;Years#FY24;Period#Jun;View#FCCS_YTD;Entity#"&amp;$B59&amp;";Data Source#FCCS_Total Data Source;Account#"&amp;AI$3&amp;";Intercompany#FCCS_Intercompany Top;Movement#CA_ENDBAL;Consolidation#FCCS_Entity Total;Custom1#"&amp;$E59&amp;";Custom2#Total Custom2;Custom3#Total Custom3;Custom4#Total Custom4")</f>
        <v>0</v>
      </c>
      <c r="AJ59" s="210">
        <f>[1]!HsGetValue("FCC","Scenario#Actual;Years#FY24;Period#Jun;View#FCCS_YTD;Entity#"&amp;$B59&amp;";Data Source#FCCS_Total Data Source;Account#"&amp;AJ$3&amp;";Intercompany#FCCS_Intercompany Top;Movement#CA_ENDBAL;Consolidation#FCCS_Entity Total;Custom1#"&amp;$E59&amp;";Custom2#Total Custom2;Custom3#Total Custom3;Custom4#Total Custom4")</f>
        <v>0</v>
      </c>
      <c r="AK59" s="210">
        <f>[1]!HsGetValue("FCC","Scenario#Actual;Years#FY24;Period#Jun;View#FCCS_YTD;Entity#"&amp;$B59&amp;";Data Source#FCCS_Total Data Source;Account#"&amp;AK$3&amp;";Intercompany#FCCS_Intercompany Top;Movement#CA_ENDBAL;Consolidation#FCCS_Entity Total;Custom1#"&amp;$E59&amp;";Custom2#Total Custom2;Custom3#Total Custom3;Custom4#Total Custom4")</f>
        <v>0</v>
      </c>
      <c r="AL59" s="210">
        <f>[1]!HsGetValue("FCC","Scenario#Actual;Years#FY24;Period#Jun;View#FCCS_YTD;Entity#"&amp;$B59&amp;";Data Source#FCCS_Total Data Source;Account#"&amp;AL$3&amp;";Intercompany#FCCS_Intercompany Top;Movement#CA_ENDBAL;Consolidation#FCCS_Entity Total;Custom1#"&amp;$E59&amp;";Custom2#Total Custom2;Custom3#Total Custom3;Custom4#Total Custom4")</f>
        <v>0</v>
      </c>
      <c r="AM59" s="210">
        <f>[1]!HsGetValue("FCC","Scenario#Actual;Years#FY24;Period#Jun;View#FCCS_YTD;Entity#"&amp;$B59&amp;";Data Source#FCCS_Total Data Source;Account#"&amp;AM$3&amp;";Intercompany#FCCS_Intercompany Top;Movement#CA_ENDBAL;Consolidation#FCCS_Entity Total;Custom1#"&amp;$E59&amp;";Custom2#Total Custom2;Custom3#Total Custom3;Custom4#Total Custom4")</f>
        <v>0</v>
      </c>
      <c r="AN59" s="210">
        <f>[1]!HsGetValue("FCC","Scenario#Actual;Years#FY24;Period#Jun;View#FCCS_YTD;Entity#"&amp;$B59&amp;";Data Source#FCCS_Total Data Source;Account#"&amp;AN$3&amp;";Intercompany#FCCS_Intercompany Top;Movement#CA_ENDBAL;Consolidation#FCCS_Entity Total;Custom1#Total custom1;Custom2#Total Custom2;Custom3#Total Custom3;Custom4#Total Custom4")</f>
        <v>0</v>
      </c>
      <c r="AO59" s="210">
        <f>[1]!HsGetValue("FCC","Scenario#Actual;Years#FY24;Period#Jun;View#FCCS_YTD;Entity#"&amp;$B59&amp;";Data Source#FCCS_Total Data Source;Account#"&amp;AO$3&amp;";Intercompany#FCCS_Intercompany Top;Movement#CA_ENDBAL;Consolidation#FCCS_Entity Total;Custom1#Total custom1;Custom2#Total Custom2;Custom3#Total Custom3;Custom4#Total Custom4")</f>
        <v>0</v>
      </c>
      <c r="AP59" s="210">
        <f>[1]!HsGetValue("FCC","Scenario#Actual;Years#FY24;Period#Jun;View#FCCS_YTD;Entity#"&amp;$B59&amp;";Data Source#FCCS_Total Data Source;Account#"&amp;AP$3&amp;";Intercompany#FCCS_Intercompany Top;Movement#CA_ENDBAL;Consolidation#FCCS_Entity Total;Custom1#Total custom1;Custom2#Total Custom2;Custom3#Total Custom3;Custom4#Total Custom4")</f>
        <v>0</v>
      </c>
      <c r="AQ59" s="210">
        <f>[1]!HsGetValue("FCC","Scenario#Actual;Years#FY24;Period#Jun;View#FCCS_YTD;Entity#"&amp;$B59&amp;";Data Source#FCCS_Total Data Source;Account#"&amp;AQ$3&amp;";Intercompany#FCCS_Intercompany Top;Movement#CA_ENDBAL;Consolidation#FCCS_Entity Total;Custom1#Total custom1;Custom2#Total Custom2;Custom3#Total Custom3;Custom4#Total Custom4")</f>
        <v>0</v>
      </c>
      <c r="AR59" s="210">
        <f>[1]!HsGetValue("FCC","Scenario#Actual;Years#FY24;Period#Jun;View#FCCS_YTD;Entity#"&amp;$B59&amp;";Data Source#FCCS_Total Data Source;Account#"&amp;AR$3&amp;";Intercompany#FCCS_Intercompany Top;Movement#CA_ENDBAL;Consolidation#FCCS_Entity Total;Custom1#Total custom1;Custom2#Total Custom2;Custom3#Total Custom3;Custom4#Total Custom4")</f>
        <v>0</v>
      </c>
      <c r="AS59" s="210">
        <f>[1]!HsGetValue("FCC","Scenario#Actual;Years#FY24;Period#Jun;View#FCCS_YTD;Entity#"&amp;$B59&amp;";Data Source#FCCS_Total Data Source;Account#"&amp;AS$3&amp;";Intercompany#FCCS_Intercompany Top;Movement#CA_ENDBAL;Consolidation#FCCS_Entity Total;Custom1#"&amp;$E59&amp;";Custom2#Total Custom2;Custom3#Total Custom3;Custom4#Total Custom4")</f>
        <v>0</v>
      </c>
    </row>
    <row r="60" spans="1:45" x14ac:dyDescent="0.3">
      <c r="A60" s="328" t="s">
        <v>413</v>
      </c>
      <c r="B60" s="328" t="s">
        <v>523</v>
      </c>
      <c r="C60" s="75">
        <v>46600</v>
      </c>
      <c r="D60" s="75" t="s">
        <v>415</v>
      </c>
      <c r="E60" s="75" t="s">
        <v>419</v>
      </c>
      <c r="F60" s="328" t="s">
        <v>524</v>
      </c>
      <c r="G60" s="207" t="s">
        <v>526</v>
      </c>
      <c r="H60" s="598"/>
      <c r="I60" s="327">
        <f t="shared" si="5"/>
        <v>119321886.75000003</v>
      </c>
      <c r="J60" s="209">
        <f t="shared" si="4"/>
        <v>7305997.5599999996</v>
      </c>
      <c r="K60" s="327">
        <f t="shared" si="6"/>
        <v>112015889.19000003</v>
      </c>
      <c r="L60" s="210">
        <f>[1]!HsGetValue("FCC","Scenario#Actual;Years#FY24;Period#Jun;View#FCCS_YTD;Entity#"&amp;$B60&amp;";Data Source#FCCS_Total Data Source;Account#"&amp;L$3&amp;";Intercompany#FCCS_Intercompany Top;Movement#CA_ENDBAL;Consolidation#FCCS_Entity Total;Custom1#"&amp;$E60&amp;";Custom2#Total Custom2;Custom3#Total Custom3;Custom4#Total Custom4")</f>
        <v>7305997.5599999996</v>
      </c>
      <c r="M60" s="210">
        <f>[1]!HsGetValue("FCC","Scenario#Actual;Years#FY24;Period#Jun;View#FCCS_YTD;Entity#"&amp;$B60&amp;";Data Source#FCCS_Total Data Source;Account#"&amp;M$3&amp;";Intercompany#FCCS_Intercompany Top;Movement#CA_ENDBAL;Consolidation#FCCS_Entity Total;Custom1#"&amp;$E60&amp;";Custom2#Total Custom2;Custom3#Total Custom3;Custom4#Total Custom4")</f>
        <v>80291073.939999998</v>
      </c>
      <c r="N60" s="210">
        <f>[1]!HsGetValue("FCC","Scenario#Actual;Years#FY24;Period#Jun;View#FCCS_YTD;Entity#"&amp;$B60&amp;";Data Source#FCCS_Total Data Source;Account#"&amp;N$3&amp;";Intercompany#FCCS_Intercompany Top;Movement#CA_ENDBAL;Consolidation#FCCS_Entity Total;Custom1#"&amp;$E60&amp;";Custom2#Total Custom2;Custom3#Total Custom3;Custom4#Total Custom4")</f>
        <v>279265</v>
      </c>
      <c r="O60" s="210">
        <f>[1]!HsGetValue("FCC","Scenario#Actual;Years#FY24;Period#Jun;View#FCCS_YTD;Entity#"&amp;$B60&amp;";Data Source#FCCS_Total Data Source;Account#"&amp;O$3&amp;";Intercompany#FCCS_Intercompany Top;Movement#CA_ENDBAL;Consolidation#FCCS_Entity Total;Custom1#"&amp;$E60&amp;";Custom2#Total Custom2;Custom3#Total Custom3;Custom4#Total Custom4")</f>
        <v>8259731.0099999998</v>
      </c>
      <c r="P60" s="210">
        <f>[1]!HsGetValue("FCC","Scenario#Actual;Years#FY24;Period#Jun;View#FCCS_YTD;Entity#"&amp;$B60&amp;";Data Source#FCCS_Total Data Source;Account#"&amp;P$3&amp;";Intercompany#FCCS_Intercompany Top;Movement#CA_ENDBAL;Consolidation#FCCS_Entity Total;Custom1#"&amp;$E60&amp;";Custom2#Total Custom2;Custom3#Total Custom3;Custom4#Total Custom4")</f>
        <v>219431164.46000001</v>
      </c>
      <c r="Q60" s="210">
        <f>[1]!HsGetValue("FCC","Scenario#Actual;Years#FY24;Period#Jun;View#FCCS_YTD;Entity#"&amp;$B60&amp;";Data Source#FCCS_Total Data Source;Account#"&amp;Q$3&amp;";Intercompany#FCCS_Intercompany Top;Movement#CA_ENDBAL;Consolidation#FCCS_Entity Total;Custom1#"&amp;$E60&amp;";Custom2#Total Custom2;Custom3#Total Custom3;Custom4#Total Custom4")</f>
        <v>0</v>
      </c>
      <c r="R60" s="210">
        <f>[1]!HsGetValue("FCC","Scenario#Actual;Years#FY24;Period#Jun;View#FCCS_YTD;Entity#"&amp;$B60&amp;";Data Source#FCCS_Total Data Source;Account#"&amp;R$3&amp;";Intercompany#FCCS_Intercompany Top;Movement#CA_ENDBAL;Consolidation#FCCS_Entity Total;Custom1#"&amp;$E60&amp;";Custom2#Total Custom2;Custom3#Total Custom3;Custom4#Total Custom4")</f>
        <v>0</v>
      </c>
      <c r="S60" s="210">
        <f>[1]!HsGetValue("FCC","Scenario#Actual;Years#FY24;Period#Jun;View#FCCS_YTD;Entity#"&amp;$B60&amp;";Data Source#FCCS_Total Data Source;Account#"&amp;S$3&amp;";Intercompany#FCCS_Intercompany Top;Movement#CA_ENDBAL;Consolidation#FCCS_Entity Total;Custom1#"&amp;$E60&amp;";Custom2#Total Custom2;Custom3#Total Custom3;Custom4#Total Custom4")</f>
        <v>0</v>
      </c>
      <c r="T60" s="210">
        <f>[1]!HsGetValue("FCC","Scenario#Actual;Years#FY24;Period#Jun;View#FCCS_YTD;Entity#"&amp;$B60&amp;";Data Source#FCCS_Total Data Source;Account#"&amp;T$3&amp;";Intercompany#FCCS_Intercompany Top;Movement#CA_ENDBAL;Consolidation#FCCS_Entity Total;Custom1#"&amp;$E60&amp;";Custom2#Total Custom2;Custom3#Total Custom3;Custom4#Total Custom4")</f>
        <v>0</v>
      </c>
      <c r="U60" s="210">
        <f>[1]!HsGetValue("FCC","Scenario#Actual;Years#FY24;Period#Jun;View#FCCS_YTD;Entity#"&amp;$B60&amp;";Data Source#FCCS_Total Data Source;Account#"&amp;U$3&amp;";Intercompany#FCCS_Intercompany Top;Movement#CA_ENDBAL;Consolidation#FCCS_Entity Total;Custom1#"&amp;$E60&amp;";Custom2#Total Custom2;Custom3#Total Custom3;Custom4#Total Custom4")</f>
        <v>0</v>
      </c>
      <c r="V60" s="210">
        <f>[1]!HsGetValue("FCC","Scenario#Actual;Years#FY24;Period#Jun;View#FCCS_YTD;Entity#"&amp;$B60&amp;";Data Source#FCCS_Total Data Source;Account#"&amp;V$3&amp;";Intercompany#FCCS_Intercompany Top;Movement#CA_ENDBAL;Consolidation#FCCS_Entity Total;Custom1#"&amp;$E60&amp;";Custom2#Total Custom2;Custom3#Total Custom3;Custom4#Total Custom4")</f>
        <v>0</v>
      </c>
      <c r="W60" s="210">
        <f>[1]!HsGetValue("FCC","Scenario#Actual;Years#FY24;Period#Jun;View#FCCS_YTD;Entity#"&amp;$B60&amp;";Data Source#FCCS_Total Data Source;Account#"&amp;W$3&amp;";Intercompany#FCCS_Intercompany Top;Movement#CA_ENDBAL;Consolidation#FCCS_Entity Total;Custom1#"&amp;$E60&amp;";Custom2#Total Custom2;Custom3#Total Custom3;Custom4#Total Custom4")</f>
        <v>0</v>
      </c>
      <c r="X60" s="210">
        <f>[1]!HsGetValue("FCC","Scenario#Actual;Years#FY24;Period#Jun;View#FCCS_YTD;Entity#"&amp;$B60&amp;";Data Source#FCCS_Total Data Source;Account#"&amp;X$3&amp;";Intercompany#FCCS_Intercompany Top;Movement#CA_ENDBAL;Consolidation#FCCS_Entity Total;Custom1#"&amp;$E60&amp;";Custom2#Total Custom2;Custom3#Total Custom3;Custom4#Total Custom4")</f>
        <v>0</v>
      </c>
      <c r="Y60" s="361"/>
      <c r="Z60" s="361"/>
      <c r="AA60" s="361"/>
      <c r="AB60" s="361"/>
      <c r="AC60" s="361"/>
      <c r="AD60" s="361"/>
      <c r="AE60" s="210">
        <f>[1]!HsGetValue("FCC","Scenario#Actual;Years#FY24;Period#Jun;View#FCCS_YTD;Entity#"&amp;$B60&amp;";Data Source#FCCS_Total Data Source;Account#"&amp;AE$3&amp;";Intercompany#FCCS_Intercompany Top;Movement#CA_ENDBAL;Consolidation#FCCS_Entity Total;Custom1#"&amp;$E60&amp;";Custom2#Total Custom2;Custom3#Total Custom3;Custom4#Total Custom4")</f>
        <v>-42449675.240000002</v>
      </c>
      <c r="AF60" s="210">
        <f>[1]!HsGetValue("FCC","Scenario#Actual;Years#FY24;Period#Jun;View#FCCS_YTD;Entity#"&amp;$B60&amp;";Data Source#FCCS_Total Data Source;Account#"&amp;AF$3&amp;";Intercompany#FCCS_Intercompany Top;Movement#CA_ENDBAL;Consolidation#FCCS_Entity Total;Custom1#"&amp;$E60&amp;";Custom2#Total Custom2;Custom3#Total Custom3;Custom4#Total Custom4")</f>
        <v>0</v>
      </c>
      <c r="AG60" s="210">
        <f>[1]!HsGetValue("FCC","Scenario#Actual;Years#FY24;Period#Jun;View#FCCS_YTD;Entity#"&amp;$B60&amp;";Data Source#FCCS_Total Data Source;Account#"&amp;AG$3&amp;";Intercompany#FCCS_Intercompany Top;Movement#CA_ENDBAL;Consolidation#FCCS_Entity Total;Custom1#"&amp;$E60&amp;";Custom2#Total Custom2;Custom3#Total Custom3;Custom4#Total Custom4")</f>
        <v>-7020857.25</v>
      </c>
      <c r="AH60" s="210">
        <f>[1]!HsGetValue("FCC","Scenario#Actual;Years#FY24;Period#Jun;View#FCCS_YTD;Entity#"&amp;$B60&amp;";Data Source#FCCS_Total Data Source;Account#"&amp;AH$3&amp;";Intercompany#FCCS_Intercompany Top;Movement#CA_ENDBAL;Consolidation#FCCS_Entity Total;Custom1#"&amp;$E60&amp;";Custom2#Total Custom2;Custom3#Total Custom3;Custom4#Total Custom4")</f>
        <v>-146774812.72999999</v>
      </c>
      <c r="AI60" s="210">
        <f>[1]!HsGetValue("FCC","Scenario#Actual;Years#FY24;Period#Jun;View#FCCS_YTD;Entity#"&amp;$B60&amp;";Data Source#FCCS_Total Data Source;Account#"&amp;AI$3&amp;";Intercompany#FCCS_Intercompany Top;Movement#CA_ENDBAL;Consolidation#FCCS_Entity Total;Custom1#"&amp;$E60&amp;";Custom2#Total Custom2;Custom3#Total Custom3;Custom4#Total Custom4")</f>
        <v>0</v>
      </c>
      <c r="AJ60" s="210">
        <f>[1]!HsGetValue("FCC","Scenario#Actual;Years#FY24;Period#Jun;View#FCCS_YTD;Entity#"&amp;$B60&amp;";Data Source#FCCS_Total Data Source;Account#"&amp;AJ$3&amp;";Intercompany#FCCS_Intercompany Top;Movement#CA_ENDBAL;Consolidation#FCCS_Entity Total;Custom1#"&amp;$E60&amp;";Custom2#Total Custom2;Custom3#Total Custom3;Custom4#Total Custom4")</f>
        <v>0</v>
      </c>
      <c r="AK60" s="210">
        <f>[1]!HsGetValue("FCC","Scenario#Actual;Years#FY24;Period#Jun;View#FCCS_YTD;Entity#"&amp;$B60&amp;";Data Source#FCCS_Total Data Source;Account#"&amp;AK$3&amp;";Intercompany#FCCS_Intercompany Top;Movement#CA_ENDBAL;Consolidation#FCCS_Entity Total;Custom1#"&amp;$E60&amp;";Custom2#Total Custom2;Custom3#Total Custom3;Custom4#Total Custom4")</f>
        <v>0</v>
      </c>
      <c r="AL60" s="210">
        <f>[1]!HsGetValue("FCC","Scenario#Actual;Years#FY24;Period#Jun;View#FCCS_YTD;Entity#"&amp;$B60&amp;";Data Source#FCCS_Total Data Source;Account#"&amp;AL$3&amp;";Intercompany#FCCS_Intercompany Top;Movement#CA_ENDBAL;Consolidation#FCCS_Entity Total;Custom1#"&amp;$E60&amp;";Custom2#Total Custom2;Custom3#Total Custom3;Custom4#Total Custom4")</f>
        <v>0</v>
      </c>
      <c r="AM60" s="210">
        <f>[1]!HsGetValue("FCC","Scenario#Actual;Years#FY24;Period#Jun;View#FCCS_YTD;Entity#"&amp;$B60&amp;";Data Source#FCCS_Total Data Source;Account#"&amp;AM$3&amp;";Intercompany#FCCS_Intercompany Top;Movement#CA_ENDBAL;Consolidation#FCCS_Entity Total;Custom1#"&amp;$E60&amp;";Custom2#Total Custom2;Custom3#Total Custom3;Custom4#Total Custom4")</f>
        <v>0</v>
      </c>
      <c r="AN60" s="361"/>
      <c r="AO60" s="361"/>
      <c r="AP60" s="361"/>
      <c r="AQ60" s="361"/>
      <c r="AR60" s="361"/>
      <c r="AS60" s="329">
        <v>0</v>
      </c>
    </row>
    <row r="61" spans="1:45" x14ac:dyDescent="0.3">
      <c r="A61" s="328" t="s">
        <v>413</v>
      </c>
      <c r="B61" s="207" t="s">
        <v>527</v>
      </c>
      <c r="C61" s="208">
        <v>46700</v>
      </c>
      <c r="D61" s="208" t="s">
        <v>415</v>
      </c>
      <c r="E61" s="208" t="s">
        <v>416</v>
      </c>
      <c r="F61" s="207" t="s">
        <v>528</v>
      </c>
      <c r="G61" s="207" t="s">
        <v>529</v>
      </c>
      <c r="H61" s="603"/>
      <c r="I61" s="327">
        <f t="shared" si="5"/>
        <v>0</v>
      </c>
      <c r="J61" s="209">
        <f t="shared" si="4"/>
        <v>0</v>
      </c>
      <c r="K61" s="209">
        <f t="shared" si="6"/>
        <v>0</v>
      </c>
      <c r="L61" s="210">
        <f>[1]!HsGetValue("FCC","Scenario#Actual;Years#FY24;Period#Jun;View#FCCS_YTD;Entity#"&amp;$B61&amp;";Data Source#FCCS_Total Data Source;Account#"&amp;L$3&amp;";Intercompany#FCCS_Intercompany Top;Movement#CA_ENDBAL;Consolidation#FCCS_Entity Total;Custom1#"&amp;$E61&amp;";Custom2#Total Custom2;Custom3#Total Custom3;Custom4#Total Custom4")</f>
        <v>0</v>
      </c>
      <c r="M61" s="210">
        <f>[1]!HsGetValue("FCC","Scenario#Actual;Years#FY24;Period#Jun;View#FCCS_YTD;Entity#"&amp;$B61&amp;";Data Source#FCCS_Total Data Source;Account#"&amp;M$3&amp;";Intercompany#FCCS_Intercompany Top;Movement#CA_ENDBAL;Consolidation#FCCS_Entity Total;Custom1#"&amp;$E61&amp;";Custom2#Total Custom2;Custom3#Total Custom3;Custom4#Total Custom4")</f>
        <v>0</v>
      </c>
      <c r="N61" s="210">
        <f>[1]!HsGetValue("FCC","Scenario#Actual;Years#FY24;Period#Jun;View#FCCS_YTD;Entity#"&amp;$B61&amp;";Data Source#FCCS_Total Data Source;Account#"&amp;N$3&amp;";Intercompany#FCCS_Intercompany Top;Movement#CA_ENDBAL;Consolidation#FCCS_Entity Total;Custom1#"&amp;$E61&amp;";Custom2#Total Custom2;Custom3#Total Custom3;Custom4#Total Custom4")</f>
        <v>0</v>
      </c>
      <c r="O61" s="210">
        <f>[1]!HsGetValue("FCC","Scenario#Actual;Years#FY24;Period#Jun;View#FCCS_YTD;Entity#"&amp;$B61&amp;";Data Source#FCCS_Total Data Source;Account#"&amp;O$3&amp;";Intercompany#FCCS_Intercompany Top;Movement#CA_ENDBAL;Consolidation#FCCS_Entity Total;Custom1#"&amp;$E61&amp;";Custom2#Total Custom2;Custom3#Total Custom3;Custom4#Total Custom4")</f>
        <v>0</v>
      </c>
      <c r="P61" s="210">
        <f>[1]!HsGetValue("FCC","Scenario#Actual;Years#FY24;Period#Jun;View#FCCS_YTD;Entity#"&amp;$B61&amp;";Data Source#FCCS_Total Data Source;Account#"&amp;P$3&amp;";Intercompany#FCCS_Intercompany Top;Movement#CA_ENDBAL;Consolidation#FCCS_Entity Total;Custom1#"&amp;$E61&amp;";Custom2#Total Custom2;Custom3#Total Custom3;Custom4#Total Custom4")</f>
        <v>0</v>
      </c>
      <c r="Q61" s="210">
        <f>[1]!HsGetValue("FCC","Scenario#Actual;Years#FY24;Period#Jun;View#FCCS_YTD;Entity#"&amp;$B61&amp;";Data Source#FCCS_Total Data Source;Account#"&amp;Q$3&amp;";Intercompany#FCCS_Intercompany Top;Movement#CA_ENDBAL;Consolidation#FCCS_Entity Total;Custom1#"&amp;$E61&amp;";Custom2#Total Custom2;Custom3#Total Custom3;Custom4#Total Custom4")</f>
        <v>0</v>
      </c>
      <c r="R61" s="210">
        <f>[1]!HsGetValue("FCC","Scenario#Actual;Years#FY24;Period#Jun;View#FCCS_YTD;Entity#"&amp;$B61&amp;";Data Source#FCCS_Total Data Source;Account#"&amp;R$3&amp;";Intercompany#FCCS_Intercompany Top;Movement#CA_ENDBAL;Consolidation#FCCS_Entity Total;Custom1#"&amp;$E61&amp;";Custom2#Total Custom2;Custom3#Total Custom3;Custom4#Total Custom4")</f>
        <v>0</v>
      </c>
      <c r="S61" s="210">
        <f>[1]!HsGetValue("FCC","Scenario#Actual;Years#FY24;Period#Jun;View#FCCS_YTD;Entity#"&amp;$B61&amp;";Data Source#FCCS_Total Data Source;Account#"&amp;S$3&amp;";Intercompany#FCCS_Intercompany Top;Movement#CA_ENDBAL;Consolidation#FCCS_Entity Total;Custom1#"&amp;$E61&amp;";Custom2#Total Custom2;Custom3#Total Custom3;Custom4#Total Custom4")</f>
        <v>0</v>
      </c>
      <c r="T61" s="210">
        <f>[1]!HsGetValue("FCC","Scenario#Actual;Years#FY24;Period#Jun;View#FCCS_YTD;Entity#"&amp;$B61&amp;";Data Source#FCCS_Total Data Source;Account#"&amp;T$3&amp;";Intercompany#FCCS_Intercompany Top;Movement#CA_ENDBAL;Consolidation#FCCS_Entity Total;Custom1#"&amp;$E61&amp;";Custom2#Total Custom2;Custom3#Total Custom3;Custom4#Total Custom4")</f>
        <v>0</v>
      </c>
      <c r="U61" s="210">
        <f>[1]!HsGetValue("FCC","Scenario#Actual;Years#FY24;Period#Jun;View#FCCS_YTD;Entity#"&amp;$B61&amp;";Data Source#FCCS_Total Data Source;Account#"&amp;U$3&amp;";Intercompany#FCCS_Intercompany Top;Movement#CA_ENDBAL;Consolidation#FCCS_Entity Total;Custom1#"&amp;$E61&amp;";Custom2#Total Custom2;Custom3#Total Custom3;Custom4#Total Custom4")</f>
        <v>0</v>
      </c>
      <c r="V61" s="210">
        <f>[1]!HsGetValue("FCC","Scenario#Actual;Years#FY24;Period#Jun;View#FCCS_YTD;Entity#"&amp;$B61&amp;";Data Source#FCCS_Total Data Source;Account#"&amp;V$3&amp;";Intercompany#FCCS_Intercompany Top;Movement#CA_ENDBAL;Consolidation#FCCS_Entity Total;Custom1#"&amp;$E61&amp;";Custom2#Total Custom2;Custom3#Total Custom3;Custom4#Total Custom4")</f>
        <v>0</v>
      </c>
      <c r="W61" s="210">
        <f>[1]!HsGetValue("FCC","Scenario#Actual;Years#FY24;Period#Jun;View#FCCS_YTD;Entity#"&amp;$B61&amp;";Data Source#FCCS_Total Data Source;Account#"&amp;W$3&amp;";Intercompany#FCCS_Intercompany Top;Movement#CA_ENDBAL;Consolidation#FCCS_Entity Total;Custom1#"&amp;$E61&amp;";Custom2#Total Custom2;Custom3#Total Custom3;Custom4#Total Custom4")</f>
        <v>0</v>
      </c>
      <c r="X61" s="210">
        <f>[1]!HsGetValue("FCC","Scenario#Actual;Years#FY24;Period#Jun;View#FCCS_YTD;Entity#"&amp;$B61&amp;";Data Source#FCCS_Total Data Source;Account#"&amp;X$3&amp;";Intercompany#FCCS_Intercompany Top;Movement#CA_ENDBAL;Consolidation#FCCS_Entity Total;Custom1#"&amp;$E61&amp;";Custom2#Total Custom2;Custom3#Total Custom3;Custom4#Total Custom4")</f>
        <v>0</v>
      </c>
      <c r="Y61" s="210">
        <f>[1]!HsGetValue("FCC","Scenario#Actual;Years#FY24;Period#Jun;View#FCCS_YTD;Entity#"&amp;$B61&amp;";Data Source#FCCS_Total Data Source;Account#"&amp;Y$3&amp;";Intercompany#FCCS_Intercompany Top;Movement#CA_ENDBAL;Consolidation#FCCS_Entity Total;Custom1#Total custom1;Custom2#Total Custom2;Custom3#Total Custom3;Custom4#Total Custom4")</f>
        <v>0</v>
      </c>
      <c r="Z61" s="210">
        <f>[1]!HsGetValue("FCC","Scenario#Actual;Years#FY24;Period#Jun;View#FCCS_YTD;Entity#"&amp;$B61&amp;";Data Source#FCCS_Total Data Source;Account#"&amp;Z$3&amp;";Intercompany#FCCS_Intercompany Top;Movement#CA_ENDBAL;Consolidation#FCCS_Entity Total;Custom1#Total custom1;Custom2#Total Custom2;Custom3#Total Custom3;Custom4#Total Custom4")</f>
        <v>0</v>
      </c>
      <c r="AA61" s="210">
        <f>[1]!HsGetValue("FCC","Scenario#Actual;Years#FY24;Period#Jun;View#FCCS_YTD;Entity#"&amp;$B61&amp;";Data Source#FCCS_Total Data Source;Account#"&amp;AA$3&amp;";Intercompany#FCCS_Intercompany Top;Movement#CA_ENDBAL;Consolidation#FCCS_Entity Total;Custom1#Total custom1;Custom2#Total Custom2;Custom3#Total Custom3;Custom4#Total Custom4")</f>
        <v>0</v>
      </c>
      <c r="AB61" s="210">
        <f>[1]!HsGetValue("FCC","Scenario#Actual;Years#FY24;Period#Jun;View#FCCS_YTD;Entity#"&amp;$B61&amp;";Data Source#FCCS_Total Data Source;Account#"&amp;AB$3&amp;";Intercompany#FCCS_Intercompany Top;Movement#CA_ENDBAL;Consolidation#FCCS_Entity Total;Custom1#Total custom1;Custom2#Total Custom2;Custom3#Total Custom3;Custom4#Total Custom4")</f>
        <v>0</v>
      </c>
      <c r="AC61" s="210">
        <f>[1]!HsGetValue("FCC","Scenario#Actual;Years#FY24;Period#Jun;View#FCCS_YTD;Entity#"&amp;$B61&amp;";Data Source#FCCS_Total Data Source;Account#"&amp;AC$3&amp;";Intercompany#FCCS_Intercompany Top;Movement#CA_ENDBAL;Consolidation#FCCS_Entity Total;Custom1#Total custom1;Custom2#Total Custom2;Custom3#Total Custom3;Custom4#Total Custom4")</f>
        <v>0</v>
      </c>
      <c r="AD61" s="210">
        <f>[1]!HsGetValue("FCC","Scenario#Actual;Years#FY24;Period#Jun;View#FCCS_YTD;Entity#"&amp;$B61&amp;";Data Source#FCCS_Total Data Source;Account#"&amp;AD$3&amp;";Intercompany#FCCS_Intercompany Top;Movement#CA_ENDBAL;Consolidation#FCCS_Entity Total;Custom1#Total custom1;Custom2#Total Custom2;Custom3#Total Custom3;Custom4#Total Custom4")</f>
        <v>0</v>
      </c>
      <c r="AE61" s="210">
        <f>[1]!HsGetValue("FCC","Scenario#Actual;Years#FY24;Period#Jun;View#FCCS_YTD;Entity#"&amp;$B61&amp;";Data Source#FCCS_Total Data Source;Account#"&amp;AE$3&amp;";Intercompany#FCCS_Intercompany Top;Movement#CA_ENDBAL;Consolidation#FCCS_Entity Total;Custom1#"&amp;$E61&amp;";Custom2#Total Custom2;Custom3#Total Custom3;Custom4#Total Custom4")</f>
        <v>0</v>
      </c>
      <c r="AF61" s="210">
        <f>[1]!HsGetValue("FCC","Scenario#Actual;Years#FY24;Period#Jun;View#FCCS_YTD;Entity#"&amp;$B61&amp;";Data Source#FCCS_Total Data Source;Account#"&amp;AF$3&amp;";Intercompany#FCCS_Intercompany Top;Movement#CA_ENDBAL;Consolidation#FCCS_Entity Total;Custom1#"&amp;$E61&amp;";Custom2#Total Custom2;Custom3#Total Custom3;Custom4#Total Custom4")</f>
        <v>0</v>
      </c>
      <c r="AG61" s="210">
        <f>[1]!HsGetValue("FCC","Scenario#Actual;Years#FY24;Period#Jun;View#FCCS_YTD;Entity#"&amp;$B61&amp;";Data Source#FCCS_Total Data Source;Account#"&amp;AG$3&amp;";Intercompany#FCCS_Intercompany Top;Movement#CA_ENDBAL;Consolidation#FCCS_Entity Total;Custom1#"&amp;$E61&amp;";Custom2#Total Custom2;Custom3#Total Custom3;Custom4#Total Custom4")</f>
        <v>0</v>
      </c>
      <c r="AH61" s="210">
        <f>[1]!HsGetValue("FCC","Scenario#Actual;Years#FY24;Period#Jun;View#FCCS_YTD;Entity#"&amp;$B61&amp;";Data Source#FCCS_Total Data Source;Account#"&amp;AH$3&amp;";Intercompany#FCCS_Intercompany Top;Movement#CA_ENDBAL;Consolidation#FCCS_Entity Total;Custom1#"&amp;$E61&amp;";Custom2#Total Custom2;Custom3#Total Custom3;Custom4#Total Custom4")</f>
        <v>0</v>
      </c>
      <c r="AI61" s="210">
        <f>[1]!HsGetValue("FCC","Scenario#Actual;Years#FY24;Period#Jun;View#FCCS_YTD;Entity#"&amp;$B61&amp;";Data Source#FCCS_Total Data Source;Account#"&amp;AI$3&amp;";Intercompany#FCCS_Intercompany Top;Movement#CA_ENDBAL;Consolidation#FCCS_Entity Total;Custom1#"&amp;$E61&amp;";Custom2#Total Custom2;Custom3#Total Custom3;Custom4#Total Custom4")</f>
        <v>0</v>
      </c>
      <c r="AJ61" s="210">
        <f>[1]!HsGetValue("FCC","Scenario#Actual;Years#FY24;Period#Jun;View#FCCS_YTD;Entity#"&amp;$B61&amp;";Data Source#FCCS_Total Data Source;Account#"&amp;AJ$3&amp;";Intercompany#FCCS_Intercompany Top;Movement#CA_ENDBAL;Consolidation#FCCS_Entity Total;Custom1#"&amp;$E61&amp;";Custom2#Total Custom2;Custom3#Total Custom3;Custom4#Total Custom4")</f>
        <v>0</v>
      </c>
      <c r="AK61" s="210">
        <f>[1]!HsGetValue("FCC","Scenario#Actual;Years#FY24;Period#Jun;View#FCCS_YTD;Entity#"&amp;$B61&amp;";Data Source#FCCS_Total Data Source;Account#"&amp;AK$3&amp;";Intercompany#FCCS_Intercompany Top;Movement#CA_ENDBAL;Consolidation#FCCS_Entity Total;Custom1#"&amp;$E61&amp;";Custom2#Total Custom2;Custom3#Total Custom3;Custom4#Total Custom4")</f>
        <v>0</v>
      </c>
      <c r="AL61" s="210">
        <f>[1]!HsGetValue("FCC","Scenario#Actual;Years#FY24;Period#Jun;View#FCCS_YTD;Entity#"&amp;$B61&amp;";Data Source#FCCS_Total Data Source;Account#"&amp;AL$3&amp;";Intercompany#FCCS_Intercompany Top;Movement#CA_ENDBAL;Consolidation#FCCS_Entity Total;Custom1#"&amp;$E61&amp;";Custom2#Total Custom2;Custom3#Total Custom3;Custom4#Total Custom4")</f>
        <v>0</v>
      </c>
      <c r="AM61" s="210">
        <f>[1]!HsGetValue("FCC","Scenario#Actual;Years#FY24;Period#Jun;View#FCCS_YTD;Entity#"&amp;$B61&amp;";Data Source#FCCS_Total Data Source;Account#"&amp;AM$3&amp;";Intercompany#FCCS_Intercompany Top;Movement#CA_ENDBAL;Consolidation#FCCS_Entity Total;Custom1#"&amp;$E61&amp;";Custom2#Total Custom2;Custom3#Total Custom3;Custom4#Total Custom4")</f>
        <v>0</v>
      </c>
      <c r="AN61" s="210">
        <f>[1]!HsGetValue("FCC","Scenario#Actual;Years#FY24;Period#Jun;View#FCCS_YTD;Entity#"&amp;$B61&amp;";Data Source#FCCS_Total Data Source;Account#"&amp;AN$3&amp;";Intercompany#FCCS_Intercompany Top;Movement#CA_ENDBAL;Consolidation#FCCS_Entity Total;Custom1#Total custom1;Custom2#Total Custom2;Custom3#Total Custom3;Custom4#Total Custom4")</f>
        <v>0</v>
      </c>
      <c r="AO61" s="210">
        <f>[1]!HsGetValue("FCC","Scenario#Actual;Years#FY24;Period#Jun;View#FCCS_YTD;Entity#"&amp;$B61&amp;";Data Source#FCCS_Total Data Source;Account#"&amp;AO$3&amp;";Intercompany#FCCS_Intercompany Top;Movement#CA_ENDBAL;Consolidation#FCCS_Entity Total;Custom1#Total custom1;Custom2#Total Custom2;Custom3#Total Custom3;Custom4#Total Custom4")</f>
        <v>0</v>
      </c>
      <c r="AP61" s="210">
        <f>[1]!HsGetValue("FCC","Scenario#Actual;Years#FY24;Period#Jun;View#FCCS_YTD;Entity#"&amp;$B61&amp;";Data Source#FCCS_Total Data Source;Account#"&amp;AP$3&amp;";Intercompany#FCCS_Intercompany Top;Movement#CA_ENDBAL;Consolidation#FCCS_Entity Total;Custom1#Total custom1;Custom2#Total Custom2;Custom3#Total Custom3;Custom4#Total Custom4")</f>
        <v>0</v>
      </c>
      <c r="AQ61" s="210">
        <f>[1]!HsGetValue("FCC","Scenario#Actual;Years#FY24;Period#Jun;View#FCCS_YTD;Entity#"&amp;$B61&amp;";Data Source#FCCS_Total Data Source;Account#"&amp;AQ$3&amp;";Intercompany#FCCS_Intercompany Top;Movement#CA_ENDBAL;Consolidation#FCCS_Entity Total;Custom1#Total custom1;Custom2#Total Custom2;Custom3#Total Custom3;Custom4#Total Custom4")</f>
        <v>0</v>
      </c>
      <c r="AR61" s="210">
        <f>[1]!HsGetValue("FCC","Scenario#Actual;Years#FY24;Period#Jun;View#FCCS_YTD;Entity#"&amp;$B61&amp;";Data Source#FCCS_Total Data Source;Account#"&amp;AR$3&amp;";Intercompany#FCCS_Intercompany Top;Movement#CA_ENDBAL;Consolidation#FCCS_Entity Total;Custom1#Total custom1;Custom2#Total Custom2;Custom3#Total Custom3;Custom4#Total Custom4")</f>
        <v>0</v>
      </c>
      <c r="AS61" s="210">
        <f>[1]!HsGetValue("FCC","Scenario#Actual;Years#FY24;Period#Jun;View#FCCS_YTD;Entity#"&amp;$B61&amp;";Data Source#FCCS_Total Data Source;Account#"&amp;AS$3&amp;";Intercompany#FCCS_Intercompany Top;Movement#CA_ENDBAL;Consolidation#FCCS_Entity Total;Custom1#"&amp;$E61&amp;";Custom2#Total Custom2;Custom3#Total Custom3;Custom4#Total Custom4")</f>
        <v>0</v>
      </c>
    </row>
    <row r="62" spans="1:45" x14ac:dyDescent="0.3">
      <c r="A62" s="328" t="s">
        <v>413</v>
      </c>
      <c r="B62" s="328" t="s">
        <v>527</v>
      </c>
      <c r="C62" s="75">
        <v>46700</v>
      </c>
      <c r="D62" s="75" t="s">
        <v>415</v>
      </c>
      <c r="E62" s="75" t="s">
        <v>419</v>
      </c>
      <c r="F62" s="328" t="s">
        <v>528</v>
      </c>
      <c r="G62" s="207" t="s">
        <v>530</v>
      </c>
      <c r="H62" s="598"/>
      <c r="I62" s="327">
        <f t="shared" si="5"/>
        <v>460441399.41000009</v>
      </c>
      <c r="J62" s="209">
        <f t="shared" si="4"/>
        <v>27951630.219999999</v>
      </c>
      <c r="K62" s="327">
        <f t="shared" si="6"/>
        <v>432489769.19000006</v>
      </c>
      <c r="L62" s="210">
        <f>[1]!HsGetValue("FCC","Scenario#Actual;Years#FY24;Period#Jun;View#FCCS_YTD;Entity#"&amp;$B62&amp;";Data Source#FCCS_Total Data Source;Account#"&amp;L$3&amp;";Intercompany#FCCS_Intercompany Top;Movement#CA_ENDBAL;Consolidation#FCCS_Entity Total;Custom1#"&amp;$E62&amp;";Custom2#Total Custom2;Custom3#Total Custom3;Custom4#Total Custom4")</f>
        <v>12719495.220000001</v>
      </c>
      <c r="M62" s="210">
        <f>[1]!HsGetValue("FCC","Scenario#Actual;Years#FY24;Period#Jun;View#FCCS_YTD;Entity#"&amp;$B62&amp;";Data Source#FCCS_Total Data Source;Account#"&amp;M$3&amp;";Intercompany#FCCS_Intercompany Top;Movement#CA_ENDBAL;Consolidation#FCCS_Entity Total;Custom1#"&amp;$E62&amp;";Custom2#Total Custom2;Custom3#Total Custom3;Custom4#Total Custom4")</f>
        <v>1130044830.6300001</v>
      </c>
      <c r="N62" s="210">
        <f>[1]!HsGetValue("FCC","Scenario#Actual;Years#FY24;Period#Jun;View#FCCS_YTD;Entity#"&amp;$B62&amp;";Data Source#FCCS_Total Data Source;Account#"&amp;N$3&amp;";Intercompany#FCCS_Intercompany Top;Movement#CA_ENDBAL;Consolidation#FCCS_Entity Total;Custom1#"&amp;$E62&amp;";Custom2#Total Custom2;Custom3#Total Custom3;Custom4#Total Custom4")</f>
        <v>38795745.309999995</v>
      </c>
      <c r="O62" s="210">
        <f>[1]!HsGetValue("FCC","Scenario#Actual;Years#FY24;Period#Jun;View#FCCS_YTD;Entity#"&amp;$B62&amp;";Data Source#FCCS_Total Data Source;Account#"&amp;O$3&amp;";Intercompany#FCCS_Intercompany Top;Movement#CA_ENDBAL;Consolidation#FCCS_Entity Total;Custom1#"&amp;$E62&amp;";Custom2#Total Custom2;Custom3#Total Custom3;Custom4#Total Custom4")</f>
        <v>0</v>
      </c>
      <c r="P62" s="210">
        <f>[1]!HsGetValue("FCC","Scenario#Actual;Years#FY24;Period#Jun;View#FCCS_YTD;Entity#"&amp;$B62&amp;";Data Source#FCCS_Total Data Source;Account#"&amp;P$3&amp;";Intercompany#FCCS_Intercompany Top;Movement#CA_ENDBAL;Consolidation#FCCS_Entity Total;Custom1#"&amp;$E62&amp;";Custom2#Total Custom2;Custom3#Total Custom3;Custom4#Total Custom4")</f>
        <v>159667926.47</v>
      </c>
      <c r="Q62" s="210">
        <f>[1]!HsGetValue("FCC","Scenario#Actual;Years#FY24;Period#Jun;View#FCCS_YTD;Entity#"&amp;$B62&amp;";Data Source#FCCS_Total Data Source;Account#"&amp;Q$3&amp;";Intercompany#FCCS_Intercompany Top;Movement#CA_ENDBAL;Consolidation#FCCS_Entity Total;Custom1#"&amp;$E62&amp;";Custom2#Total Custom2;Custom3#Total Custom3;Custom4#Total Custom4")</f>
        <v>0</v>
      </c>
      <c r="R62" s="210">
        <f>[1]!HsGetValue("FCC","Scenario#Actual;Years#FY24;Period#Jun;View#FCCS_YTD;Entity#"&amp;$B62&amp;";Data Source#FCCS_Total Data Source;Account#"&amp;R$3&amp;";Intercompany#FCCS_Intercompany Top;Movement#CA_ENDBAL;Consolidation#FCCS_Entity Total;Custom1#"&amp;$E62&amp;";Custom2#Total Custom2;Custom3#Total Custom3;Custom4#Total Custom4")</f>
        <v>0</v>
      </c>
      <c r="S62" s="210">
        <f>[1]!HsGetValue("FCC","Scenario#Actual;Years#FY24;Period#Jun;View#FCCS_YTD;Entity#"&amp;$B62&amp;";Data Source#FCCS_Total Data Source;Account#"&amp;S$3&amp;";Intercompany#FCCS_Intercompany Top;Movement#CA_ENDBAL;Consolidation#FCCS_Entity Total;Custom1#"&amp;$E62&amp;";Custom2#Total Custom2;Custom3#Total Custom3;Custom4#Total Custom4")</f>
        <v>0</v>
      </c>
      <c r="T62" s="210">
        <f>[1]!HsGetValue("FCC","Scenario#Actual;Years#FY24;Period#Jun;View#FCCS_YTD;Entity#"&amp;$B62&amp;";Data Source#FCCS_Total Data Source;Account#"&amp;T$3&amp;";Intercompany#FCCS_Intercompany Top;Movement#CA_ENDBAL;Consolidation#FCCS_Entity Total;Custom1#"&amp;$E62&amp;";Custom2#Total Custom2;Custom3#Total Custom3;Custom4#Total Custom4")</f>
        <v>0</v>
      </c>
      <c r="U62" s="210">
        <f>[1]!HsGetValue("FCC","Scenario#Actual;Years#FY24;Period#Jun;View#FCCS_YTD;Entity#"&amp;$B62&amp;";Data Source#FCCS_Total Data Source;Account#"&amp;U$3&amp;";Intercompany#FCCS_Intercompany Top;Movement#CA_ENDBAL;Consolidation#FCCS_Entity Total;Custom1#"&amp;$E62&amp;";Custom2#Total Custom2;Custom3#Total Custom3;Custom4#Total Custom4")</f>
        <v>0</v>
      </c>
      <c r="V62" s="210">
        <f>[1]!HsGetValue("FCC","Scenario#Actual;Years#FY24;Period#Jun;View#FCCS_YTD;Entity#"&amp;$B62&amp;";Data Source#FCCS_Total Data Source;Account#"&amp;V$3&amp;";Intercompany#FCCS_Intercompany Top;Movement#CA_ENDBAL;Consolidation#FCCS_Entity Total;Custom1#"&amp;$E62&amp;";Custom2#Total Custom2;Custom3#Total Custom3;Custom4#Total Custom4")</f>
        <v>0</v>
      </c>
      <c r="W62" s="210">
        <f>[1]!HsGetValue("FCC","Scenario#Actual;Years#FY24;Period#Jun;View#FCCS_YTD;Entity#"&amp;$B62&amp;";Data Source#FCCS_Total Data Source;Account#"&amp;W$3&amp;";Intercompany#FCCS_Intercompany Top;Movement#CA_ENDBAL;Consolidation#FCCS_Entity Total;Custom1#"&amp;$E62&amp;";Custom2#Total Custom2;Custom3#Total Custom3;Custom4#Total Custom4")</f>
        <v>0</v>
      </c>
      <c r="X62" s="210">
        <f>[1]!HsGetValue("FCC","Scenario#Actual;Years#FY24;Period#Jun;View#FCCS_YTD;Entity#"&amp;$B62&amp;";Data Source#FCCS_Total Data Source;Account#"&amp;X$3&amp;";Intercompany#FCCS_Intercompany Top;Movement#CA_ENDBAL;Consolidation#FCCS_Entity Total;Custom1#"&amp;$E62&amp;";Custom2#Total Custom2;Custom3#Total Custom3;Custom4#Total Custom4")</f>
        <v>15232135</v>
      </c>
      <c r="Y62" s="361"/>
      <c r="Z62" s="361"/>
      <c r="AA62" s="361"/>
      <c r="AB62" s="361"/>
      <c r="AC62" s="361"/>
      <c r="AD62" s="361"/>
      <c r="AE62" s="210">
        <f>[1]!HsGetValue("FCC","Scenario#Actual;Years#FY24;Period#Jun;View#FCCS_YTD;Entity#"&amp;$B62&amp;";Data Source#FCCS_Total Data Source;Account#"&amp;AE$3&amp;";Intercompany#FCCS_Intercompany Top;Movement#CA_ENDBAL;Consolidation#FCCS_Entity Total;Custom1#"&amp;$E62&amp;";Custom2#Total Custom2;Custom3#Total Custom3;Custom4#Total Custom4")</f>
        <v>-757601139.78000009</v>
      </c>
      <c r="AF62" s="210">
        <f>[1]!HsGetValue("FCC","Scenario#Actual;Years#FY24;Period#Jun;View#FCCS_YTD;Entity#"&amp;$B62&amp;";Data Source#FCCS_Total Data Source;Account#"&amp;AF$3&amp;";Intercompany#FCCS_Intercompany Top;Movement#CA_ENDBAL;Consolidation#FCCS_Entity Total;Custom1#"&amp;$E62&amp;";Custom2#Total Custom2;Custom3#Total Custom3;Custom4#Total Custom4")</f>
        <v>-34446794.619999997</v>
      </c>
      <c r="AG62" s="210">
        <f>[1]!HsGetValue("FCC","Scenario#Actual;Years#FY24;Period#Jun;View#FCCS_YTD;Entity#"&amp;$B62&amp;";Data Source#FCCS_Total Data Source;Account#"&amp;AG$3&amp;";Intercompany#FCCS_Intercompany Top;Movement#CA_ENDBAL;Consolidation#FCCS_Entity Total;Custom1#"&amp;$E62&amp;";Custom2#Total Custom2;Custom3#Total Custom3;Custom4#Total Custom4")</f>
        <v>0</v>
      </c>
      <c r="AH62" s="210">
        <f>[1]!HsGetValue("FCC","Scenario#Actual;Years#FY24;Period#Jun;View#FCCS_YTD;Entity#"&amp;$B62&amp;";Data Source#FCCS_Total Data Source;Account#"&amp;AH$3&amp;";Intercompany#FCCS_Intercompany Top;Movement#CA_ENDBAL;Consolidation#FCCS_Entity Total;Custom1#"&amp;$E62&amp;";Custom2#Total Custom2;Custom3#Total Custom3;Custom4#Total Custom4")</f>
        <v>-103970798.81999999</v>
      </c>
      <c r="AI62" s="210">
        <f>[1]!HsGetValue("FCC","Scenario#Actual;Years#FY24;Period#Jun;View#FCCS_YTD;Entity#"&amp;$B62&amp;";Data Source#FCCS_Total Data Source;Account#"&amp;AI$3&amp;";Intercompany#FCCS_Intercompany Top;Movement#CA_ENDBAL;Consolidation#FCCS_Entity Total;Custom1#"&amp;$E62&amp;";Custom2#Total Custom2;Custom3#Total Custom3;Custom4#Total Custom4")</f>
        <v>0</v>
      </c>
      <c r="AJ62" s="210">
        <f>[1]!HsGetValue("FCC","Scenario#Actual;Years#FY24;Period#Jun;View#FCCS_YTD;Entity#"&amp;$B62&amp;";Data Source#FCCS_Total Data Source;Account#"&amp;AJ$3&amp;";Intercompany#FCCS_Intercompany Top;Movement#CA_ENDBAL;Consolidation#FCCS_Entity Total;Custom1#"&amp;$E62&amp;";Custom2#Total Custom2;Custom3#Total Custom3;Custom4#Total Custom4")</f>
        <v>0</v>
      </c>
      <c r="AK62" s="210">
        <f>[1]!HsGetValue("FCC","Scenario#Actual;Years#FY24;Period#Jun;View#FCCS_YTD;Entity#"&amp;$B62&amp;";Data Source#FCCS_Total Data Source;Account#"&amp;AK$3&amp;";Intercompany#FCCS_Intercompany Top;Movement#CA_ENDBAL;Consolidation#FCCS_Entity Total;Custom1#"&amp;$E62&amp;";Custom2#Total Custom2;Custom3#Total Custom3;Custom4#Total Custom4")</f>
        <v>0</v>
      </c>
      <c r="AL62" s="210">
        <f>[1]!HsGetValue("FCC","Scenario#Actual;Years#FY24;Period#Jun;View#FCCS_YTD;Entity#"&amp;$B62&amp;";Data Source#FCCS_Total Data Source;Account#"&amp;AL$3&amp;";Intercompany#FCCS_Intercompany Top;Movement#CA_ENDBAL;Consolidation#FCCS_Entity Total;Custom1#"&amp;$E62&amp;";Custom2#Total Custom2;Custom3#Total Custom3;Custom4#Total Custom4")</f>
        <v>0</v>
      </c>
      <c r="AM62" s="210">
        <f>[1]!HsGetValue("FCC","Scenario#Actual;Years#FY24;Period#Jun;View#FCCS_YTD;Entity#"&amp;$B62&amp;";Data Source#FCCS_Total Data Source;Account#"&amp;AM$3&amp;";Intercompany#FCCS_Intercompany Top;Movement#CA_ENDBAL;Consolidation#FCCS_Entity Total;Custom1#"&amp;$E62&amp;";Custom2#Total Custom2;Custom3#Total Custom3;Custom4#Total Custom4")</f>
        <v>0</v>
      </c>
      <c r="AN62" s="361"/>
      <c r="AO62" s="361"/>
      <c r="AP62" s="361"/>
      <c r="AQ62" s="361"/>
      <c r="AR62" s="361"/>
      <c r="AS62" s="329">
        <v>0</v>
      </c>
    </row>
    <row r="63" spans="1:45" x14ac:dyDescent="0.3">
      <c r="A63" s="207" t="s">
        <v>413</v>
      </c>
      <c r="B63" s="207" t="s">
        <v>531</v>
      </c>
      <c r="C63" s="208">
        <v>46900</v>
      </c>
      <c r="D63" s="208" t="s">
        <v>415</v>
      </c>
      <c r="E63" s="208" t="s">
        <v>416</v>
      </c>
      <c r="F63" s="207" t="s">
        <v>532</v>
      </c>
      <c r="G63" s="207" t="s">
        <v>533</v>
      </c>
      <c r="H63" s="603"/>
      <c r="I63" s="209">
        <f t="shared" si="5"/>
        <v>0</v>
      </c>
      <c r="J63" s="209">
        <f t="shared" si="4"/>
        <v>0</v>
      </c>
      <c r="K63" s="209">
        <f t="shared" si="6"/>
        <v>0</v>
      </c>
      <c r="L63" s="210">
        <f>[1]!HsGetValue("FCC","Scenario#Actual;Years#FY24;Period#Jun;View#FCCS_YTD;Entity#"&amp;$B63&amp;";Data Source#FCCS_Total Data Source;Account#"&amp;L$3&amp;";Intercompany#FCCS_Intercompany Top;Movement#CA_ENDBAL;Consolidation#FCCS_Entity Total;Custom1#"&amp;$E63&amp;";Custom2#Total Custom2;Custom3#Total Custom3;Custom4#Total Custom4")</f>
        <v>0</v>
      </c>
      <c r="M63" s="210">
        <f>[1]!HsGetValue("FCC","Scenario#Actual;Years#FY24;Period#Jun;View#FCCS_YTD;Entity#"&amp;$B63&amp;";Data Source#FCCS_Total Data Source;Account#"&amp;M$3&amp;";Intercompany#FCCS_Intercompany Top;Movement#CA_ENDBAL;Consolidation#FCCS_Entity Total;Custom1#"&amp;$E63&amp;";Custom2#Total Custom2;Custom3#Total Custom3;Custom4#Total Custom4")</f>
        <v>0</v>
      </c>
      <c r="N63" s="210">
        <f>[1]!HsGetValue("FCC","Scenario#Actual;Years#FY24;Period#Jun;View#FCCS_YTD;Entity#"&amp;$B63&amp;";Data Source#FCCS_Total Data Source;Account#"&amp;N$3&amp;";Intercompany#FCCS_Intercompany Top;Movement#CA_ENDBAL;Consolidation#FCCS_Entity Total;Custom1#"&amp;$E63&amp;";Custom2#Total Custom2;Custom3#Total Custom3;Custom4#Total Custom4")</f>
        <v>0</v>
      </c>
      <c r="O63" s="210">
        <f>[1]!HsGetValue("FCC","Scenario#Actual;Years#FY24;Period#Jun;View#FCCS_YTD;Entity#"&amp;$B63&amp;";Data Source#FCCS_Total Data Source;Account#"&amp;O$3&amp;";Intercompany#FCCS_Intercompany Top;Movement#CA_ENDBAL;Consolidation#FCCS_Entity Total;Custom1#"&amp;$E63&amp;";Custom2#Total Custom2;Custom3#Total Custom3;Custom4#Total Custom4")</f>
        <v>0</v>
      </c>
      <c r="P63" s="210">
        <f>[1]!HsGetValue("FCC","Scenario#Actual;Years#FY24;Period#Jun;View#FCCS_YTD;Entity#"&amp;$B63&amp;";Data Source#FCCS_Total Data Source;Account#"&amp;P$3&amp;";Intercompany#FCCS_Intercompany Top;Movement#CA_ENDBAL;Consolidation#FCCS_Entity Total;Custom1#"&amp;$E63&amp;";Custom2#Total Custom2;Custom3#Total Custom3;Custom4#Total Custom4")</f>
        <v>0</v>
      </c>
      <c r="Q63" s="210">
        <f>[1]!HsGetValue("FCC","Scenario#Actual;Years#FY24;Period#Jun;View#FCCS_YTD;Entity#"&amp;$B63&amp;";Data Source#FCCS_Total Data Source;Account#"&amp;Q$3&amp;";Intercompany#FCCS_Intercompany Top;Movement#CA_ENDBAL;Consolidation#FCCS_Entity Total;Custom1#"&amp;$E63&amp;";Custom2#Total Custom2;Custom3#Total Custom3;Custom4#Total Custom4")</f>
        <v>0</v>
      </c>
      <c r="R63" s="210">
        <f>[1]!HsGetValue("FCC","Scenario#Actual;Years#FY24;Period#Jun;View#FCCS_YTD;Entity#"&amp;$B63&amp;";Data Source#FCCS_Total Data Source;Account#"&amp;R$3&amp;";Intercompany#FCCS_Intercompany Top;Movement#CA_ENDBAL;Consolidation#FCCS_Entity Total;Custom1#"&amp;$E63&amp;";Custom2#Total Custom2;Custom3#Total Custom3;Custom4#Total Custom4")</f>
        <v>0</v>
      </c>
      <c r="S63" s="210">
        <f>[1]!HsGetValue("FCC","Scenario#Actual;Years#FY24;Period#Jun;View#FCCS_YTD;Entity#"&amp;$B63&amp;";Data Source#FCCS_Total Data Source;Account#"&amp;S$3&amp;";Intercompany#FCCS_Intercompany Top;Movement#CA_ENDBAL;Consolidation#FCCS_Entity Total;Custom1#"&amp;$E63&amp;";Custom2#Total Custom2;Custom3#Total Custom3;Custom4#Total Custom4")</f>
        <v>0</v>
      </c>
      <c r="T63" s="210">
        <f>[1]!HsGetValue("FCC","Scenario#Actual;Years#FY24;Period#Jun;View#FCCS_YTD;Entity#"&amp;$B63&amp;";Data Source#FCCS_Total Data Source;Account#"&amp;T$3&amp;";Intercompany#FCCS_Intercompany Top;Movement#CA_ENDBAL;Consolidation#FCCS_Entity Total;Custom1#"&amp;$E63&amp;";Custom2#Total Custom2;Custom3#Total Custom3;Custom4#Total Custom4")</f>
        <v>0</v>
      </c>
      <c r="U63" s="210">
        <f>[1]!HsGetValue("FCC","Scenario#Actual;Years#FY24;Period#Jun;View#FCCS_YTD;Entity#"&amp;$B63&amp;";Data Source#FCCS_Total Data Source;Account#"&amp;U$3&amp;";Intercompany#FCCS_Intercompany Top;Movement#CA_ENDBAL;Consolidation#FCCS_Entity Total;Custom1#"&amp;$E63&amp;";Custom2#Total Custom2;Custom3#Total Custom3;Custom4#Total Custom4")</f>
        <v>0</v>
      </c>
      <c r="V63" s="210">
        <f>[1]!HsGetValue("FCC","Scenario#Actual;Years#FY24;Period#Jun;View#FCCS_YTD;Entity#"&amp;$B63&amp;";Data Source#FCCS_Total Data Source;Account#"&amp;V$3&amp;";Intercompany#FCCS_Intercompany Top;Movement#CA_ENDBAL;Consolidation#FCCS_Entity Total;Custom1#"&amp;$E63&amp;";Custom2#Total Custom2;Custom3#Total Custom3;Custom4#Total Custom4")</f>
        <v>0</v>
      </c>
      <c r="W63" s="210">
        <f>[1]!HsGetValue("FCC","Scenario#Actual;Years#FY24;Period#Jun;View#FCCS_YTD;Entity#"&amp;$B63&amp;";Data Source#FCCS_Total Data Source;Account#"&amp;W$3&amp;";Intercompany#FCCS_Intercompany Top;Movement#CA_ENDBAL;Consolidation#FCCS_Entity Total;Custom1#"&amp;$E63&amp;";Custom2#Total Custom2;Custom3#Total Custom3;Custom4#Total Custom4")</f>
        <v>0</v>
      </c>
      <c r="X63" s="210">
        <f>[1]!HsGetValue("FCC","Scenario#Actual;Years#FY24;Period#Jun;View#FCCS_YTD;Entity#"&amp;$B63&amp;";Data Source#FCCS_Total Data Source;Account#"&amp;X$3&amp;";Intercompany#FCCS_Intercompany Top;Movement#CA_ENDBAL;Consolidation#FCCS_Entity Total;Custom1#"&amp;$E63&amp;";Custom2#Total Custom2;Custom3#Total Custom3;Custom4#Total Custom4")</f>
        <v>0</v>
      </c>
      <c r="Y63" s="210">
        <f>[1]!HsGetValue("FCC","Scenario#Actual;Years#FY24;Period#Jun;View#FCCS_YTD;Entity#"&amp;$B63&amp;";Data Source#FCCS_Total Data Source;Account#"&amp;Y$3&amp;";Intercompany#FCCS_Intercompany Top;Movement#CA_ENDBAL;Consolidation#FCCS_Entity Total;Custom1#Total custom1;Custom2#Total Custom2;Custom3#Total Custom3;Custom4#Total Custom4")</f>
        <v>0</v>
      </c>
      <c r="Z63" s="210">
        <f>[1]!HsGetValue("FCC","Scenario#Actual;Years#FY24;Period#Jun;View#FCCS_YTD;Entity#"&amp;$B63&amp;";Data Source#FCCS_Total Data Source;Account#"&amp;Z$3&amp;";Intercompany#FCCS_Intercompany Top;Movement#CA_ENDBAL;Consolidation#FCCS_Entity Total;Custom1#Total custom1;Custom2#Total Custom2;Custom3#Total Custom3;Custom4#Total Custom4")</f>
        <v>0</v>
      </c>
      <c r="AA63" s="210">
        <f>[1]!HsGetValue("FCC","Scenario#Actual;Years#FY24;Period#Jun;View#FCCS_YTD;Entity#"&amp;$B63&amp;";Data Source#FCCS_Total Data Source;Account#"&amp;AA$3&amp;";Intercompany#FCCS_Intercompany Top;Movement#CA_ENDBAL;Consolidation#FCCS_Entity Total;Custom1#Total custom1;Custom2#Total Custom2;Custom3#Total Custom3;Custom4#Total Custom4")</f>
        <v>0</v>
      </c>
      <c r="AB63" s="210">
        <f>[1]!HsGetValue("FCC","Scenario#Actual;Years#FY24;Period#Jun;View#FCCS_YTD;Entity#"&amp;$B63&amp;";Data Source#FCCS_Total Data Source;Account#"&amp;AB$3&amp;";Intercompany#FCCS_Intercompany Top;Movement#CA_ENDBAL;Consolidation#FCCS_Entity Total;Custom1#Total custom1;Custom2#Total Custom2;Custom3#Total Custom3;Custom4#Total Custom4")</f>
        <v>0</v>
      </c>
      <c r="AC63" s="210">
        <f>[1]!HsGetValue("FCC","Scenario#Actual;Years#FY24;Period#Jun;View#FCCS_YTD;Entity#"&amp;$B63&amp;";Data Source#FCCS_Total Data Source;Account#"&amp;AC$3&amp;";Intercompany#FCCS_Intercompany Top;Movement#CA_ENDBAL;Consolidation#FCCS_Entity Total;Custom1#Total custom1;Custom2#Total Custom2;Custom3#Total Custom3;Custom4#Total Custom4")</f>
        <v>0</v>
      </c>
      <c r="AD63" s="210">
        <f>[1]!HsGetValue("FCC","Scenario#Actual;Years#FY24;Period#Jun;View#FCCS_YTD;Entity#"&amp;$B63&amp;";Data Source#FCCS_Total Data Source;Account#"&amp;AD$3&amp;";Intercompany#FCCS_Intercompany Top;Movement#CA_ENDBAL;Consolidation#FCCS_Entity Total;Custom1#Total custom1;Custom2#Total Custom2;Custom3#Total Custom3;Custom4#Total Custom4")</f>
        <v>0</v>
      </c>
      <c r="AE63" s="210">
        <f>[1]!HsGetValue("FCC","Scenario#Actual;Years#FY24;Period#Jun;View#FCCS_YTD;Entity#"&amp;$B63&amp;";Data Source#FCCS_Total Data Source;Account#"&amp;AE$3&amp;";Intercompany#FCCS_Intercompany Top;Movement#CA_ENDBAL;Consolidation#FCCS_Entity Total;Custom1#"&amp;$E63&amp;";Custom2#Total Custom2;Custom3#Total Custom3;Custom4#Total Custom4")</f>
        <v>0</v>
      </c>
      <c r="AF63" s="210">
        <f>[1]!HsGetValue("FCC","Scenario#Actual;Years#FY24;Period#Jun;View#FCCS_YTD;Entity#"&amp;$B63&amp;";Data Source#FCCS_Total Data Source;Account#"&amp;AF$3&amp;";Intercompany#FCCS_Intercompany Top;Movement#CA_ENDBAL;Consolidation#FCCS_Entity Total;Custom1#"&amp;$E63&amp;";Custom2#Total Custom2;Custom3#Total Custom3;Custom4#Total Custom4")</f>
        <v>0</v>
      </c>
      <c r="AG63" s="210">
        <f>[1]!HsGetValue("FCC","Scenario#Actual;Years#FY24;Period#Jun;View#FCCS_YTD;Entity#"&amp;$B63&amp;";Data Source#FCCS_Total Data Source;Account#"&amp;AG$3&amp;";Intercompany#FCCS_Intercompany Top;Movement#CA_ENDBAL;Consolidation#FCCS_Entity Total;Custom1#"&amp;$E63&amp;";Custom2#Total Custom2;Custom3#Total Custom3;Custom4#Total Custom4")</f>
        <v>0</v>
      </c>
      <c r="AH63" s="210">
        <f>[1]!HsGetValue("FCC","Scenario#Actual;Years#FY24;Period#Jun;View#FCCS_YTD;Entity#"&amp;$B63&amp;";Data Source#FCCS_Total Data Source;Account#"&amp;AH$3&amp;";Intercompany#FCCS_Intercompany Top;Movement#CA_ENDBAL;Consolidation#FCCS_Entity Total;Custom1#"&amp;$E63&amp;";Custom2#Total Custom2;Custom3#Total Custom3;Custom4#Total Custom4")</f>
        <v>0</v>
      </c>
      <c r="AI63" s="210">
        <f>[1]!HsGetValue("FCC","Scenario#Actual;Years#FY24;Period#Jun;View#FCCS_YTD;Entity#"&amp;$B63&amp;";Data Source#FCCS_Total Data Source;Account#"&amp;AI$3&amp;";Intercompany#FCCS_Intercompany Top;Movement#CA_ENDBAL;Consolidation#FCCS_Entity Total;Custom1#"&amp;$E63&amp;";Custom2#Total Custom2;Custom3#Total Custom3;Custom4#Total Custom4")</f>
        <v>0</v>
      </c>
      <c r="AJ63" s="210">
        <f>[1]!HsGetValue("FCC","Scenario#Actual;Years#FY24;Period#Jun;View#FCCS_YTD;Entity#"&amp;$B63&amp;";Data Source#FCCS_Total Data Source;Account#"&amp;AJ$3&amp;";Intercompany#FCCS_Intercompany Top;Movement#CA_ENDBAL;Consolidation#FCCS_Entity Total;Custom1#"&amp;$E63&amp;";Custom2#Total Custom2;Custom3#Total Custom3;Custom4#Total Custom4")</f>
        <v>0</v>
      </c>
      <c r="AK63" s="210">
        <f>[1]!HsGetValue("FCC","Scenario#Actual;Years#FY24;Period#Jun;View#FCCS_YTD;Entity#"&amp;$B63&amp;";Data Source#FCCS_Total Data Source;Account#"&amp;AK$3&amp;";Intercompany#FCCS_Intercompany Top;Movement#CA_ENDBAL;Consolidation#FCCS_Entity Total;Custom1#"&amp;$E63&amp;";Custom2#Total Custom2;Custom3#Total Custom3;Custom4#Total Custom4")</f>
        <v>0</v>
      </c>
      <c r="AL63" s="210">
        <f>[1]!HsGetValue("FCC","Scenario#Actual;Years#FY24;Period#Jun;View#FCCS_YTD;Entity#"&amp;$B63&amp;";Data Source#FCCS_Total Data Source;Account#"&amp;AL$3&amp;";Intercompany#FCCS_Intercompany Top;Movement#CA_ENDBAL;Consolidation#FCCS_Entity Total;Custom1#"&amp;$E63&amp;";Custom2#Total Custom2;Custom3#Total Custom3;Custom4#Total Custom4")</f>
        <v>0</v>
      </c>
      <c r="AM63" s="210">
        <f>[1]!HsGetValue("FCC","Scenario#Actual;Years#FY24;Period#Jun;View#FCCS_YTD;Entity#"&amp;$B63&amp;";Data Source#FCCS_Total Data Source;Account#"&amp;AM$3&amp;";Intercompany#FCCS_Intercompany Top;Movement#CA_ENDBAL;Consolidation#FCCS_Entity Total;Custom1#"&amp;$E63&amp;";Custom2#Total Custom2;Custom3#Total Custom3;Custom4#Total Custom4")</f>
        <v>0</v>
      </c>
      <c r="AN63" s="210">
        <f>[1]!HsGetValue("FCC","Scenario#Actual;Years#FY24;Period#Jun;View#FCCS_YTD;Entity#"&amp;$B63&amp;";Data Source#FCCS_Total Data Source;Account#"&amp;AN$3&amp;";Intercompany#FCCS_Intercompany Top;Movement#CA_ENDBAL;Consolidation#FCCS_Entity Total;Custom1#Total custom1;Custom2#Total Custom2;Custom3#Total Custom3;Custom4#Total Custom4")</f>
        <v>0</v>
      </c>
      <c r="AO63" s="210">
        <f>[1]!HsGetValue("FCC","Scenario#Actual;Years#FY24;Period#Jun;View#FCCS_YTD;Entity#"&amp;$B63&amp;";Data Source#FCCS_Total Data Source;Account#"&amp;AO$3&amp;";Intercompany#FCCS_Intercompany Top;Movement#CA_ENDBAL;Consolidation#FCCS_Entity Total;Custom1#Total custom1;Custom2#Total Custom2;Custom3#Total Custom3;Custom4#Total Custom4")</f>
        <v>0</v>
      </c>
      <c r="AP63" s="210">
        <f>[1]!HsGetValue("FCC","Scenario#Actual;Years#FY24;Period#Jun;View#FCCS_YTD;Entity#"&amp;$B63&amp;";Data Source#FCCS_Total Data Source;Account#"&amp;AP$3&amp;";Intercompany#FCCS_Intercompany Top;Movement#CA_ENDBAL;Consolidation#FCCS_Entity Total;Custom1#Total custom1;Custom2#Total Custom2;Custom3#Total Custom3;Custom4#Total Custom4")</f>
        <v>0</v>
      </c>
      <c r="AQ63" s="210">
        <f>[1]!HsGetValue("FCC","Scenario#Actual;Years#FY24;Period#Jun;View#FCCS_YTD;Entity#"&amp;$B63&amp;";Data Source#FCCS_Total Data Source;Account#"&amp;AQ$3&amp;";Intercompany#FCCS_Intercompany Top;Movement#CA_ENDBAL;Consolidation#FCCS_Entity Total;Custom1#Total custom1;Custom2#Total Custom2;Custom3#Total Custom3;Custom4#Total Custom4")</f>
        <v>0</v>
      </c>
      <c r="AR63" s="210">
        <f>[1]!HsGetValue("FCC","Scenario#Actual;Years#FY24;Period#Jun;View#FCCS_YTD;Entity#"&amp;$B63&amp;";Data Source#FCCS_Total Data Source;Account#"&amp;AR$3&amp;";Intercompany#FCCS_Intercompany Top;Movement#CA_ENDBAL;Consolidation#FCCS_Entity Total;Custom1#Total custom1;Custom2#Total Custom2;Custom3#Total Custom3;Custom4#Total Custom4")</f>
        <v>0</v>
      </c>
      <c r="AS63" s="210">
        <f>[1]!HsGetValue("FCC","Scenario#Actual;Years#FY24;Period#Jun;View#FCCS_YTD;Entity#"&amp;$B63&amp;";Data Source#FCCS_Total Data Source;Account#"&amp;AS$3&amp;";Intercompany#FCCS_Intercompany Top;Movement#CA_ENDBAL;Consolidation#FCCS_Entity Total;Custom1#"&amp;$E63&amp;";Custom2#Total Custom2;Custom3#Total Custom3;Custom4#Total Custom4")</f>
        <v>0</v>
      </c>
    </row>
    <row r="64" spans="1:45" x14ac:dyDescent="0.3">
      <c r="A64" s="328" t="s">
        <v>413</v>
      </c>
      <c r="B64" s="328" t="s">
        <v>531</v>
      </c>
      <c r="C64" s="75">
        <v>46900</v>
      </c>
      <c r="D64" s="75" t="s">
        <v>415</v>
      </c>
      <c r="E64" s="75" t="s">
        <v>419</v>
      </c>
      <c r="F64" s="328" t="s">
        <v>532</v>
      </c>
      <c r="G64" s="207" t="s">
        <v>534</v>
      </c>
      <c r="H64" s="604"/>
      <c r="I64" s="327">
        <f t="shared" si="5"/>
        <v>15262876.8265</v>
      </c>
      <c r="J64" s="209">
        <f t="shared" si="4"/>
        <v>0</v>
      </c>
      <c r="K64" s="327">
        <f t="shared" si="6"/>
        <v>15262876.8265</v>
      </c>
      <c r="L64" s="210">
        <f>[1]!HsGetValue("FCC","Scenario#Actual;Years#FY24;Period#Jun;View#FCCS_YTD;Entity#"&amp;$B64&amp;";Data Source#FCCS_Total Data Source;Account#"&amp;L$3&amp;";Intercompany#FCCS_Intercompany Top;Movement#CA_ENDBAL;Consolidation#FCCS_Entity Total;Custom1#"&amp;$E64&amp;";Custom2#Total Custom2;Custom3#Total Custom3;Custom4#Total Custom4")</f>
        <v>0</v>
      </c>
      <c r="M64" s="210">
        <f>[1]!HsGetValue("FCC","Scenario#Actual;Years#FY24;Period#Jun;View#FCCS_YTD;Entity#"&amp;$B64&amp;";Data Source#FCCS_Total Data Source;Account#"&amp;M$3&amp;";Intercompany#FCCS_Intercompany Top;Movement#CA_ENDBAL;Consolidation#FCCS_Entity Total;Custom1#"&amp;$E64&amp;";Custom2#Total Custom2;Custom3#Total Custom3;Custom4#Total Custom4")</f>
        <v>0</v>
      </c>
      <c r="N64" s="210">
        <f>[1]!HsGetValue("FCC","Scenario#Actual;Years#FY24;Period#Jun;View#FCCS_YTD;Entity#"&amp;$B64&amp;";Data Source#FCCS_Total Data Source;Account#"&amp;N$3&amp;";Intercompany#FCCS_Intercompany Top;Movement#CA_ENDBAL;Consolidation#FCCS_Entity Total;Custom1#"&amp;$E64&amp;";Custom2#Total Custom2;Custom3#Total Custom3;Custom4#Total Custom4")</f>
        <v>0</v>
      </c>
      <c r="O64" s="210">
        <f>[1]!HsGetValue("FCC","Scenario#Actual;Years#FY24;Period#Jun;View#FCCS_YTD;Entity#"&amp;$B64&amp;";Data Source#FCCS_Total Data Source;Account#"&amp;O$3&amp;";Intercompany#FCCS_Intercompany Top;Movement#CA_ENDBAL;Consolidation#FCCS_Entity Total;Custom1#"&amp;$E64&amp;";Custom2#Total Custom2;Custom3#Total Custom3;Custom4#Total Custom4")</f>
        <v>0</v>
      </c>
      <c r="P64" s="210">
        <f>[1]!HsGetValue("FCC","Scenario#Actual;Years#FY24;Period#Jun;View#FCCS_YTD;Entity#"&amp;$B64&amp;";Data Source#FCCS_Total Data Source;Account#"&amp;P$3&amp;";Intercompany#FCCS_Intercompany Top;Movement#CA_ENDBAL;Consolidation#FCCS_Entity Total;Custom1#"&amp;$E64&amp;";Custom2#Total Custom2;Custom3#Total Custom3;Custom4#Total Custom4")</f>
        <v>737672.57000000007</v>
      </c>
      <c r="Q64" s="210">
        <f>[1]!HsGetValue("FCC","Scenario#Actual;Years#FY24;Period#Jun;View#FCCS_YTD;Entity#"&amp;$B64&amp;";Data Source#FCCS_Total Data Source;Account#"&amp;Q$3&amp;";Intercompany#FCCS_Intercompany Top;Movement#CA_ENDBAL;Consolidation#FCCS_Entity Total;Custom1#"&amp;$E64&amp;";Custom2#Total Custom2;Custom3#Total Custom3;Custom4#Total Custom4")</f>
        <v>0</v>
      </c>
      <c r="R64" s="210">
        <f>[1]!HsGetValue("FCC","Scenario#Actual;Years#FY24;Period#Jun;View#FCCS_YTD;Entity#"&amp;$B64&amp;";Data Source#FCCS_Total Data Source;Account#"&amp;R$3&amp;";Intercompany#FCCS_Intercompany Top;Movement#CA_ENDBAL;Consolidation#FCCS_Entity Total;Custom1#"&amp;$E64&amp;";Custom2#Total Custom2;Custom3#Total Custom3;Custom4#Total Custom4")</f>
        <v>0</v>
      </c>
      <c r="S64" s="210">
        <f>[1]!HsGetValue("FCC","Scenario#Actual;Years#FY24;Period#Jun;View#FCCS_YTD;Entity#"&amp;$B64&amp;";Data Source#FCCS_Total Data Source;Account#"&amp;S$3&amp;";Intercompany#FCCS_Intercompany Top;Movement#CA_ENDBAL;Consolidation#FCCS_Entity Total;Custom1#"&amp;$E64&amp;";Custom2#Total Custom2;Custom3#Total Custom3;Custom4#Total Custom4")</f>
        <v>0</v>
      </c>
      <c r="T64" s="210">
        <f>[1]!HsGetValue("FCC","Scenario#Actual;Years#FY24;Period#Jun;View#FCCS_YTD;Entity#"&amp;$B64&amp;";Data Source#FCCS_Total Data Source;Account#"&amp;T$3&amp;";Intercompany#FCCS_Intercompany Top;Movement#CA_ENDBAL;Consolidation#FCCS_Entity Total;Custom1#"&amp;$E64&amp;";Custom2#Total Custom2;Custom3#Total Custom3;Custom4#Total Custom4")</f>
        <v>26178612.156500001</v>
      </c>
      <c r="U64" s="210">
        <f>[1]!HsGetValue("FCC","Scenario#Actual;Years#FY24;Period#Jun;View#FCCS_YTD;Entity#"&amp;$B64&amp;";Data Source#FCCS_Total Data Source;Account#"&amp;U$3&amp;";Intercompany#FCCS_Intercompany Top;Movement#CA_ENDBAL;Consolidation#FCCS_Entity Total;Custom1#"&amp;$E64&amp;";Custom2#Total Custom2;Custom3#Total Custom3;Custom4#Total Custom4")</f>
        <v>0</v>
      </c>
      <c r="V64" s="210">
        <f>[1]!HsGetValue("FCC","Scenario#Actual;Years#FY24;Period#Jun;View#FCCS_YTD;Entity#"&amp;$B64&amp;";Data Source#FCCS_Total Data Source;Account#"&amp;V$3&amp;";Intercompany#FCCS_Intercompany Top;Movement#CA_ENDBAL;Consolidation#FCCS_Entity Total;Custom1#"&amp;$E64&amp;";Custom2#Total Custom2;Custom3#Total Custom3;Custom4#Total Custom4")</f>
        <v>0</v>
      </c>
      <c r="W64" s="210">
        <f>[1]!HsGetValue("FCC","Scenario#Actual;Years#FY24;Period#Jun;View#FCCS_YTD;Entity#"&amp;$B64&amp;";Data Source#FCCS_Total Data Source;Account#"&amp;W$3&amp;";Intercompany#FCCS_Intercompany Top;Movement#CA_ENDBAL;Consolidation#FCCS_Entity Total;Custom1#"&amp;$E64&amp;";Custom2#Total Custom2;Custom3#Total Custom3;Custom4#Total Custom4")</f>
        <v>0</v>
      </c>
      <c r="X64" s="210">
        <f>[1]!HsGetValue("FCC","Scenario#Actual;Years#FY24;Period#Jun;View#FCCS_YTD;Entity#"&amp;$B64&amp;";Data Source#FCCS_Total Data Source;Account#"&amp;X$3&amp;";Intercompany#FCCS_Intercompany Top;Movement#CA_ENDBAL;Consolidation#FCCS_Entity Total;Custom1#"&amp;$E64&amp;";Custom2#Total Custom2;Custom3#Total Custom3;Custom4#Total Custom4")</f>
        <v>0</v>
      </c>
      <c r="Y64" s="361"/>
      <c r="Z64" s="361"/>
      <c r="AA64" s="361"/>
      <c r="AB64" s="361"/>
      <c r="AC64" s="361"/>
      <c r="AD64" s="361"/>
      <c r="AE64" s="210">
        <f>[1]!HsGetValue("FCC","Scenario#Actual;Years#FY24;Period#Jun;View#FCCS_YTD;Entity#"&amp;$B64&amp;";Data Source#FCCS_Total Data Source;Account#"&amp;AE$3&amp;";Intercompany#FCCS_Intercompany Top;Movement#CA_ENDBAL;Consolidation#FCCS_Entity Total;Custom1#"&amp;$E64&amp;";Custom2#Total Custom2;Custom3#Total Custom3;Custom4#Total Custom4")</f>
        <v>0</v>
      </c>
      <c r="AF64" s="210">
        <f>[1]!HsGetValue("FCC","Scenario#Actual;Years#FY24;Period#Jun;View#FCCS_YTD;Entity#"&amp;$B64&amp;";Data Source#FCCS_Total Data Source;Account#"&amp;AF$3&amp;";Intercompany#FCCS_Intercompany Top;Movement#CA_ENDBAL;Consolidation#FCCS_Entity Total;Custom1#"&amp;$E64&amp;";Custom2#Total Custom2;Custom3#Total Custom3;Custom4#Total Custom4")</f>
        <v>0</v>
      </c>
      <c r="AG64" s="210">
        <f>[1]!HsGetValue("FCC","Scenario#Actual;Years#FY24;Period#Jun;View#FCCS_YTD;Entity#"&amp;$B64&amp;";Data Source#FCCS_Total Data Source;Account#"&amp;AG$3&amp;";Intercompany#FCCS_Intercompany Top;Movement#CA_ENDBAL;Consolidation#FCCS_Entity Total;Custom1#"&amp;$E64&amp;";Custom2#Total Custom2;Custom3#Total Custom3;Custom4#Total Custom4")</f>
        <v>0</v>
      </c>
      <c r="AH64" s="210">
        <f>[1]!HsGetValue("FCC","Scenario#Actual;Years#FY24;Period#Jun;View#FCCS_YTD;Entity#"&amp;$B64&amp;";Data Source#FCCS_Total Data Source;Account#"&amp;AH$3&amp;";Intercompany#FCCS_Intercompany Top;Movement#CA_ENDBAL;Consolidation#FCCS_Entity Total;Custom1#"&amp;$E64&amp;";Custom2#Total Custom2;Custom3#Total Custom3;Custom4#Total Custom4")</f>
        <v>-399962.40999999992</v>
      </c>
      <c r="AI64" s="210">
        <f>[1]!HsGetValue("FCC","Scenario#Actual;Years#FY24;Period#Jun;View#FCCS_YTD;Entity#"&amp;$B64&amp;";Data Source#FCCS_Total Data Source;Account#"&amp;AI$3&amp;";Intercompany#FCCS_Intercompany Top;Movement#CA_ENDBAL;Consolidation#FCCS_Entity Total;Custom1#"&amp;$E64&amp;";Custom2#Total Custom2;Custom3#Total Custom3;Custom4#Total Custom4")</f>
        <v>0</v>
      </c>
      <c r="AJ64" s="210">
        <f>[1]!HsGetValue("FCC","Scenario#Actual;Years#FY24;Period#Jun;View#FCCS_YTD;Entity#"&amp;$B64&amp;";Data Source#FCCS_Total Data Source;Account#"&amp;AJ$3&amp;";Intercompany#FCCS_Intercompany Top;Movement#CA_ENDBAL;Consolidation#FCCS_Entity Total;Custom1#"&amp;$E64&amp;";Custom2#Total Custom2;Custom3#Total Custom3;Custom4#Total Custom4")</f>
        <v>0</v>
      </c>
      <c r="AK64" s="210">
        <f>[1]!HsGetValue("FCC","Scenario#Actual;Years#FY24;Period#Jun;View#FCCS_YTD;Entity#"&amp;$B64&amp;";Data Source#FCCS_Total Data Source;Account#"&amp;AK$3&amp;";Intercompany#FCCS_Intercompany Top;Movement#CA_ENDBAL;Consolidation#FCCS_Entity Total;Custom1#"&amp;$E64&amp;";Custom2#Total Custom2;Custom3#Total Custom3;Custom4#Total Custom4")</f>
        <v>-11253445.49</v>
      </c>
      <c r="AL64" s="210">
        <f>[1]!HsGetValue("FCC","Scenario#Actual;Years#FY24;Period#Jun;View#FCCS_YTD;Entity#"&amp;$B64&amp;";Data Source#FCCS_Total Data Source;Account#"&amp;AL$3&amp;";Intercompany#FCCS_Intercompany Top;Movement#CA_ENDBAL;Consolidation#FCCS_Entity Total;Custom1#"&amp;$E64&amp;";Custom2#Total Custom2;Custom3#Total Custom3;Custom4#Total Custom4")</f>
        <v>0</v>
      </c>
      <c r="AM64" s="210">
        <f>[1]!HsGetValue("FCC","Scenario#Actual;Years#FY24;Period#Jun;View#FCCS_YTD;Entity#"&amp;$B64&amp;";Data Source#FCCS_Total Data Source;Account#"&amp;AM$3&amp;";Intercompany#FCCS_Intercompany Top;Movement#CA_ENDBAL;Consolidation#FCCS_Entity Total;Custom1#"&amp;$E64&amp;";Custom2#Total Custom2;Custom3#Total Custom3;Custom4#Total Custom4")</f>
        <v>0</v>
      </c>
      <c r="AN64" s="361"/>
      <c r="AO64" s="361"/>
      <c r="AP64" s="361"/>
      <c r="AQ64" s="361"/>
      <c r="AR64" s="361"/>
      <c r="AS64" s="330">
        <v>0</v>
      </c>
    </row>
    <row r="65" spans="1:45" x14ac:dyDescent="0.3">
      <c r="A65" s="207" t="s">
        <v>413</v>
      </c>
      <c r="B65" s="207" t="s">
        <v>535</v>
      </c>
      <c r="C65" s="208">
        <v>47000</v>
      </c>
      <c r="D65" s="208" t="s">
        <v>415</v>
      </c>
      <c r="E65" s="208" t="s">
        <v>416</v>
      </c>
      <c r="F65" s="207" t="s">
        <v>536</v>
      </c>
      <c r="G65" s="207" t="s">
        <v>537</v>
      </c>
      <c r="H65" s="603"/>
      <c r="I65" s="209">
        <f t="shared" si="5"/>
        <v>30891.999999999767</v>
      </c>
      <c r="J65" s="209">
        <f t="shared" si="4"/>
        <v>0</v>
      </c>
      <c r="K65" s="209">
        <f t="shared" si="6"/>
        <v>30891.999999999767</v>
      </c>
      <c r="L65" s="210">
        <f>[1]!HsGetValue("FCC","Scenario#Actual;Years#FY24;Period#Jun;View#FCCS_YTD;Entity#"&amp;$B65&amp;";Data Source#FCCS_Total Data Source;Account#"&amp;L$3&amp;";Intercompany#FCCS_Intercompany Top;Movement#CA_ENDBAL;Consolidation#FCCS_Entity Total;Custom1#"&amp;$E65&amp;";Custom2#Total Custom2;Custom3#Total Custom3;Custom4#Total Custom4")</f>
        <v>0</v>
      </c>
      <c r="M65" s="210">
        <f>[1]!HsGetValue("FCC","Scenario#Actual;Years#FY24;Period#Jun;View#FCCS_YTD;Entity#"&amp;$B65&amp;";Data Source#FCCS_Total Data Source;Account#"&amp;M$3&amp;";Intercompany#FCCS_Intercompany Top;Movement#CA_ENDBAL;Consolidation#FCCS_Entity Total;Custom1#"&amp;$E65&amp;";Custom2#Total Custom2;Custom3#Total Custom3;Custom4#Total Custom4")</f>
        <v>0</v>
      </c>
      <c r="N65" s="210">
        <f>[1]!HsGetValue("FCC","Scenario#Actual;Years#FY24;Period#Jun;View#FCCS_YTD;Entity#"&amp;$B65&amp;";Data Source#FCCS_Total Data Source;Account#"&amp;N$3&amp;";Intercompany#FCCS_Intercompany Top;Movement#CA_ENDBAL;Consolidation#FCCS_Entity Total;Custom1#"&amp;$E65&amp;";Custom2#Total Custom2;Custom3#Total Custom3;Custom4#Total Custom4")</f>
        <v>0</v>
      </c>
      <c r="O65" s="210">
        <f>[1]!HsGetValue("FCC","Scenario#Actual;Years#FY24;Period#Jun;View#FCCS_YTD;Entity#"&amp;$B65&amp;";Data Source#FCCS_Total Data Source;Account#"&amp;O$3&amp;";Intercompany#FCCS_Intercompany Top;Movement#CA_ENDBAL;Consolidation#FCCS_Entity Total;Custom1#"&amp;$E65&amp;";Custom2#Total Custom2;Custom3#Total Custom3;Custom4#Total Custom4")</f>
        <v>0</v>
      </c>
      <c r="P65" s="210">
        <f>[1]!HsGetValue("FCC","Scenario#Actual;Years#FY24;Period#Jun;View#FCCS_YTD;Entity#"&amp;$B65&amp;";Data Source#FCCS_Total Data Source;Account#"&amp;P$3&amp;";Intercompany#FCCS_Intercompany Top;Movement#CA_ENDBAL;Consolidation#FCCS_Entity Total;Custom1#"&amp;$E65&amp;";Custom2#Total Custom2;Custom3#Total Custom3;Custom4#Total Custom4")</f>
        <v>1332357.9200000002</v>
      </c>
      <c r="Q65" s="210">
        <f>[1]!HsGetValue("FCC","Scenario#Actual;Years#FY24;Period#Jun;View#FCCS_YTD;Entity#"&amp;$B65&amp;";Data Source#FCCS_Total Data Source;Account#"&amp;Q$3&amp;";Intercompany#FCCS_Intercompany Top;Movement#CA_ENDBAL;Consolidation#FCCS_Entity Total;Custom1#"&amp;$E65&amp;";Custom2#Total Custom2;Custom3#Total Custom3;Custom4#Total Custom4")</f>
        <v>0</v>
      </c>
      <c r="R65" s="210">
        <f>[1]!HsGetValue("FCC","Scenario#Actual;Years#FY24;Period#Jun;View#FCCS_YTD;Entity#"&amp;$B65&amp;";Data Source#FCCS_Total Data Source;Account#"&amp;R$3&amp;";Intercompany#FCCS_Intercompany Top;Movement#CA_ENDBAL;Consolidation#FCCS_Entity Total;Custom1#"&amp;$E65&amp;";Custom2#Total Custom2;Custom3#Total Custom3;Custom4#Total Custom4")</f>
        <v>0</v>
      </c>
      <c r="S65" s="210">
        <f>[1]!HsGetValue("FCC","Scenario#Actual;Years#FY24;Period#Jun;View#FCCS_YTD;Entity#"&amp;$B65&amp;";Data Source#FCCS_Total Data Source;Account#"&amp;S$3&amp;";Intercompany#FCCS_Intercompany Top;Movement#CA_ENDBAL;Consolidation#FCCS_Entity Total;Custom1#"&amp;$E65&amp;";Custom2#Total Custom2;Custom3#Total Custom3;Custom4#Total Custom4")</f>
        <v>0</v>
      </c>
      <c r="T65" s="210">
        <f>[1]!HsGetValue("FCC","Scenario#Actual;Years#FY24;Period#Jun;View#FCCS_YTD;Entity#"&amp;$B65&amp;";Data Source#FCCS_Total Data Source;Account#"&amp;T$3&amp;";Intercompany#FCCS_Intercompany Top;Movement#CA_ENDBAL;Consolidation#FCCS_Entity Total;Custom1#"&amp;$E65&amp;";Custom2#Total Custom2;Custom3#Total Custom3;Custom4#Total Custom4")</f>
        <v>0</v>
      </c>
      <c r="U65" s="210">
        <f>[1]!HsGetValue("FCC","Scenario#Actual;Years#FY24;Period#Jun;View#FCCS_YTD;Entity#"&amp;$B65&amp;";Data Source#FCCS_Total Data Source;Account#"&amp;U$3&amp;";Intercompany#FCCS_Intercompany Top;Movement#CA_ENDBAL;Consolidation#FCCS_Entity Total;Custom1#"&amp;$E65&amp;";Custom2#Total Custom2;Custom3#Total Custom3;Custom4#Total Custom4")</f>
        <v>0</v>
      </c>
      <c r="V65" s="210">
        <f>[1]!HsGetValue("FCC","Scenario#Actual;Years#FY24;Period#Jun;View#FCCS_YTD;Entity#"&amp;$B65&amp;";Data Source#FCCS_Total Data Source;Account#"&amp;V$3&amp;";Intercompany#FCCS_Intercompany Top;Movement#CA_ENDBAL;Consolidation#FCCS_Entity Total;Custom1#"&amp;$E65&amp;";Custom2#Total Custom2;Custom3#Total Custom3;Custom4#Total Custom4")</f>
        <v>0</v>
      </c>
      <c r="W65" s="210">
        <f>[1]!HsGetValue("FCC","Scenario#Actual;Years#FY24;Period#Jun;View#FCCS_YTD;Entity#"&amp;$B65&amp;";Data Source#FCCS_Total Data Source;Account#"&amp;W$3&amp;";Intercompany#FCCS_Intercompany Top;Movement#CA_ENDBAL;Consolidation#FCCS_Entity Total;Custom1#"&amp;$E65&amp;";Custom2#Total Custom2;Custom3#Total Custom3;Custom4#Total Custom4")</f>
        <v>0</v>
      </c>
      <c r="X65" s="210">
        <f>[1]!HsGetValue("FCC","Scenario#Actual;Years#FY24;Period#Jun;View#FCCS_YTD;Entity#"&amp;$B65&amp;";Data Source#FCCS_Total Data Source;Account#"&amp;X$3&amp;";Intercompany#FCCS_Intercompany Top;Movement#CA_ENDBAL;Consolidation#FCCS_Entity Total;Custom1#"&amp;$E65&amp;";Custom2#Total Custom2;Custom3#Total Custom3;Custom4#Total Custom4")</f>
        <v>0</v>
      </c>
      <c r="Y65" s="210">
        <f>[1]!HsGetValue("FCC","Scenario#Actual;Years#FY24;Period#Jun;View#FCCS_YTD;Entity#"&amp;$B65&amp;";Data Source#FCCS_Total Data Source;Account#"&amp;Y$3&amp;";Intercompany#FCCS_Intercompany Top;Movement#CA_ENDBAL;Consolidation#FCCS_Entity Total;Custom1#Total custom1;Custom2#Total Custom2;Custom3#Total Custom3;Custom4#Total Custom4")</f>
        <v>0</v>
      </c>
      <c r="Z65" s="210">
        <f>[1]!HsGetValue("FCC","Scenario#Actual;Years#FY24;Period#Jun;View#FCCS_YTD;Entity#"&amp;$B65&amp;";Data Source#FCCS_Total Data Source;Account#"&amp;Z$3&amp;";Intercompany#FCCS_Intercompany Top;Movement#CA_ENDBAL;Consolidation#FCCS_Entity Total;Custom1#Total custom1;Custom2#Total Custom2;Custom3#Total Custom3;Custom4#Total Custom4")</f>
        <v>0</v>
      </c>
      <c r="AA65" s="210">
        <f>[1]!HsGetValue("FCC","Scenario#Actual;Years#FY24;Period#Jun;View#FCCS_YTD;Entity#"&amp;$B65&amp;";Data Source#FCCS_Total Data Source;Account#"&amp;AA$3&amp;";Intercompany#FCCS_Intercompany Top;Movement#CA_ENDBAL;Consolidation#FCCS_Entity Total;Custom1#Total custom1;Custom2#Total Custom2;Custom3#Total Custom3;Custom4#Total Custom4")</f>
        <v>0</v>
      </c>
      <c r="AB65" s="210">
        <f>[1]!HsGetValue("FCC","Scenario#Actual;Years#FY24;Period#Jun;View#FCCS_YTD;Entity#"&amp;$B65&amp;";Data Source#FCCS_Total Data Source;Account#"&amp;AB$3&amp;";Intercompany#FCCS_Intercompany Top;Movement#CA_ENDBAL;Consolidation#FCCS_Entity Total;Custom1#Total custom1;Custom2#Total Custom2;Custom3#Total Custom3;Custom4#Total Custom4")</f>
        <v>0</v>
      </c>
      <c r="AC65" s="210">
        <f>[1]!HsGetValue("FCC","Scenario#Actual;Years#FY24;Period#Jun;View#FCCS_YTD;Entity#"&amp;$B65&amp;";Data Source#FCCS_Total Data Source;Account#"&amp;AC$3&amp;";Intercompany#FCCS_Intercompany Top;Movement#CA_ENDBAL;Consolidation#FCCS_Entity Total;Custom1#Total custom1;Custom2#Total Custom2;Custom3#Total Custom3;Custom4#Total Custom4")</f>
        <v>0</v>
      </c>
      <c r="AD65" s="210">
        <f>[1]!HsGetValue("FCC","Scenario#Actual;Years#FY24;Period#Jun;View#FCCS_YTD;Entity#"&amp;$B65&amp;";Data Source#FCCS_Total Data Source;Account#"&amp;AD$3&amp;";Intercompany#FCCS_Intercompany Top;Movement#CA_ENDBAL;Consolidation#FCCS_Entity Total;Custom1#Total custom1;Custom2#Total Custom2;Custom3#Total Custom3;Custom4#Total Custom4")</f>
        <v>0</v>
      </c>
      <c r="AE65" s="210">
        <f>[1]!HsGetValue("FCC","Scenario#Actual;Years#FY24;Period#Jun;View#FCCS_YTD;Entity#"&amp;$B65&amp;";Data Source#FCCS_Total Data Source;Account#"&amp;AE$3&amp;";Intercompany#FCCS_Intercompany Top;Movement#CA_ENDBAL;Consolidation#FCCS_Entity Total;Custom1#"&amp;$E65&amp;";Custom2#Total Custom2;Custom3#Total Custom3;Custom4#Total Custom4")</f>
        <v>0</v>
      </c>
      <c r="AF65" s="210">
        <f>[1]!HsGetValue("FCC","Scenario#Actual;Years#FY24;Period#Jun;View#FCCS_YTD;Entity#"&amp;$B65&amp;";Data Source#FCCS_Total Data Source;Account#"&amp;AF$3&amp;";Intercompany#FCCS_Intercompany Top;Movement#CA_ENDBAL;Consolidation#FCCS_Entity Total;Custom1#"&amp;$E65&amp;";Custom2#Total Custom2;Custom3#Total Custom3;Custom4#Total Custom4")</f>
        <v>0</v>
      </c>
      <c r="AG65" s="210">
        <f>[1]!HsGetValue("FCC","Scenario#Actual;Years#FY24;Period#Jun;View#FCCS_YTD;Entity#"&amp;$B65&amp;";Data Source#FCCS_Total Data Source;Account#"&amp;AG$3&amp;";Intercompany#FCCS_Intercompany Top;Movement#CA_ENDBAL;Consolidation#FCCS_Entity Total;Custom1#"&amp;$E65&amp;";Custom2#Total Custom2;Custom3#Total Custom3;Custom4#Total Custom4")</f>
        <v>0</v>
      </c>
      <c r="AH65" s="210">
        <f>[1]!HsGetValue("FCC","Scenario#Actual;Years#FY24;Period#Jun;View#FCCS_YTD;Entity#"&amp;$B65&amp;";Data Source#FCCS_Total Data Source;Account#"&amp;AH$3&amp;";Intercompany#FCCS_Intercompany Top;Movement#CA_ENDBAL;Consolidation#FCCS_Entity Total;Custom1#"&amp;$E65&amp;";Custom2#Total Custom2;Custom3#Total Custom3;Custom4#Total Custom4")</f>
        <v>-1301465.9200000004</v>
      </c>
      <c r="AI65" s="210">
        <f>[1]!HsGetValue("FCC","Scenario#Actual;Years#FY24;Period#Jun;View#FCCS_YTD;Entity#"&amp;$B65&amp;";Data Source#FCCS_Total Data Source;Account#"&amp;AI$3&amp;";Intercompany#FCCS_Intercompany Top;Movement#CA_ENDBAL;Consolidation#FCCS_Entity Total;Custom1#"&amp;$E65&amp;";Custom2#Total Custom2;Custom3#Total Custom3;Custom4#Total Custom4")</f>
        <v>0</v>
      </c>
      <c r="AJ65" s="210">
        <f>[1]!HsGetValue("FCC","Scenario#Actual;Years#FY24;Period#Jun;View#FCCS_YTD;Entity#"&amp;$B65&amp;";Data Source#FCCS_Total Data Source;Account#"&amp;AJ$3&amp;";Intercompany#FCCS_Intercompany Top;Movement#CA_ENDBAL;Consolidation#FCCS_Entity Total;Custom1#"&amp;$E65&amp;";Custom2#Total Custom2;Custom3#Total Custom3;Custom4#Total Custom4")</f>
        <v>0</v>
      </c>
      <c r="AK65" s="210">
        <f>[1]!HsGetValue("FCC","Scenario#Actual;Years#FY24;Period#Jun;View#FCCS_YTD;Entity#"&amp;$B65&amp;";Data Source#FCCS_Total Data Source;Account#"&amp;AK$3&amp;";Intercompany#FCCS_Intercompany Top;Movement#CA_ENDBAL;Consolidation#FCCS_Entity Total;Custom1#"&amp;$E65&amp;";Custom2#Total Custom2;Custom3#Total Custom3;Custom4#Total Custom4")</f>
        <v>0</v>
      </c>
      <c r="AL65" s="210">
        <f>[1]!HsGetValue("FCC","Scenario#Actual;Years#FY24;Period#Jun;View#FCCS_YTD;Entity#"&amp;$B65&amp;";Data Source#FCCS_Total Data Source;Account#"&amp;AL$3&amp;";Intercompany#FCCS_Intercompany Top;Movement#CA_ENDBAL;Consolidation#FCCS_Entity Total;Custom1#"&amp;$E65&amp;";Custom2#Total Custom2;Custom3#Total Custom3;Custom4#Total Custom4")</f>
        <v>0</v>
      </c>
      <c r="AM65" s="210">
        <f>[1]!HsGetValue("FCC","Scenario#Actual;Years#FY24;Period#Jun;View#FCCS_YTD;Entity#"&amp;$B65&amp;";Data Source#FCCS_Total Data Source;Account#"&amp;AM$3&amp;";Intercompany#FCCS_Intercompany Top;Movement#CA_ENDBAL;Consolidation#FCCS_Entity Total;Custom1#"&amp;$E65&amp;";Custom2#Total Custom2;Custom3#Total Custom3;Custom4#Total Custom4")</f>
        <v>0</v>
      </c>
      <c r="AN65" s="210">
        <f>[1]!HsGetValue("FCC","Scenario#Actual;Years#FY24;Period#Jun;View#FCCS_YTD;Entity#"&amp;$B65&amp;";Data Source#FCCS_Total Data Source;Account#"&amp;AN$3&amp;";Intercompany#FCCS_Intercompany Top;Movement#CA_ENDBAL;Consolidation#FCCS_Entity Total;Custom1#Total custom1;Custom2#Total Custom2;Custom3#Total Custom3;Custom4#Total Custom4")</f>
        <v>0</v>
      </c>
      <c r="AO65" s="210">
        <f>[1]!HsGetValue("FCC","Scenario#Actual;Years#FY24;Period#Jun;View#FCCS_YTD;Entity#"&amp;$B65&amp;";Data Source#FCCS_Total Data Source;Account#"&amp;AO$3&amp;";Intercompany#FCCS_Intercompany Top;Movement#CA_ENDBAL;Consolidation#FCCS_Entity Total;Custom1#Total custom1;Custom2#Total Custom2;Custom3#Total Custom3;Custom4#Total Custom4")</f>
        <v>0</v>
      </c>
      <c r="AP65" s="210">
        <f>[1]!HsGetValue("FCC","Scenario#Actual;Years#FY24;Period#Jun;View#FCCS_YTD;Entity#"&amp;$B65&amp;";Data Source#FCCS_Total Data Source;Account#"&amp;AP$3&amp;";Intercompany#FCCS_Intercompany Top;Movement#CA_ENDBAL;Consolidation#FCCS_Entity Total;Custom1#Total custom1;Custom2#Total Custom2;Custom3#Total Custom3;Custom4#Total Custom4")</f>
        <v>0</v>
      </c>
      <c r="AQ65" s="210">
        <f>[1]!HsGetValue("FCC","Scenario#Actual;Years#FY24;Period#Jun;View#FCCS_YTD;Entity#"&amp;$B65&amp;";Data Source#FCCS_Total Data Source;Account#"&amp;AQ$3&amp;";Intercompany#FCCS_Intercompany Top;Movement#CA_ENDBAL;Consolidation#FCCS_Entity Total;Custom1#Total custom1;Custom2#Total Custom2;Custom3#Total Custom3;Custom4#Total Custom4")</f>
        <v>0</v>
      </c>
      <c r="AR65" s="210">
        <f>[1]!HsGetValue("FCC","Scenario#Actual;Years#FY24;Period#Jun;View#FCCS_YTD;Entity#"&amp;$B65&amp;";Data Source#FCCS_Total Data Source;Account#"&amp;AR$3&amp;";Intercompany#FCCS_Intercompany Top;Movement#CA_ENDBAL;Consolidation#FCCS_Entity Total;Custom1#Total custom1;Custom2#Total Custom2;Custom3#Total Custom3;Custom4#Total Custom4")</f>
        <v>0</v>
      </c>
      <c r="AS65" s="210">
        <f>[1]!HsGetValue("FCC","Scenario#Actual;Years#FY24;Period#Jun;View#FCCS_YTD;Entity#"&amp;$B65&amp;";Data Source#FCCS_Total Data Source;Account#"&amp;AS$3&amp;";Intercompany#FCCS_Intercompany Top;Movement#CA_ENDBAL;Consolidation#FCCS_Entity Total;Custom1#"&amp;$E65&amp;";Custom2#Total Custom2;Custom3#Total Custom3;Custom4#Total Custom4")</f>
        <v>0</v>
      </c>
    </row>
    <row r="66" spans="1:45" x14ac:dyDescent="0.3">
      <c r="A66" s="328" t="s">
        <v>413</v>
      </c>
      <c r="B66" s="328" t="s">
        <v>535</v>
      </c>
      <c r="C66" s="75">
        <v>47000</v>
      </c>
      <c r="D66" s="75" t="s">
        <v>415</v>
      </c>
      <c r="E66" s="75" t="s">
        <v>419</v>
      </c>
      <c r="F66" s="328" t="s">
        <v>536</v>
      </c>
      <c r="G66" s="207" t="s">
        <v>538</v>
      </c>
      <c r="H66" s="598"/>
      <c r="I66" s="327">
        <f t="shared" si="5"/>
        <v>0</v>
      </c>
      <c r="J66" s="209">
        <f t="shared" si="4"/>
        <v>0</v>
      </c>
      <c r="K66" s="327">
        <f t="shared" si="6"/>
        <v>0</v>
      </c>
      <c r="L66" s="210">
        <f>[1]!HsGetValue("FCC","Scenario#Actual;Years#FY24;Period#Jun;View#FCCS_YTD;Entity#"&amp;$B66&amp;";Data Source#FCCS_Total Data Source;Account#"&amp;L$3&amp;";Intercompany#FCCS_Intercompany Top;Movement#CA_ENDBAL;Consolidation#FCCS_Entity Total;Custom1#"&amp;$E66&amp;";Custom2#Total Custom2;Custom3#Total Custom3;Custom4#Total Custom4")</f>
        <v>0</v>
      </c>
      <c r="M66" s="210">
        <f>[1]!HsGetValue("FCC","Scenario#Actual;Years#FY24;Period#Jun;View#FCCS_YTD;Entity#"&amp;$B66&amp;";Data Source#FCCS_Total Data Source;Account#"&amp;M$3&amp;";Intercompany#FCCS_Intercompany Top;Movement#CA_ENDBAL;Consolidation#FCCS_Entity Total;Custom1#"&amp;$E66&amp;";Custom2#Total Custom2;Custom3#Total Custom3;Custom4#Total Custom4")</f>
        <v>0</v>
      </c>
      <c r="N66" s="210">
        <f>[1]!HsGetValue("FCC","Scenario#Actual;Years#FY24;Period#Jun;View#FCCS_YTD;Entity#"&amp;$B66&amp;";Data Source#FCCS_Total Data Source;Account#"&amp;N$3&amp;";Intercompany#FCCS_Intercompany Top;Movement#CA_ENDBAL;Consolidation#FCCS_Entity Total;Custom1#"&amp;$E66&amp;";Custom2#Total Custom2;Custom3#Total Custom3;Custom4#Total Custom4")</f>
        <v>0</v>
      </c>
      <c r="O66" s="210">
        <f>[1]!HsGetValue("FCC","Scenario#Actual;Years#FY24;Period#Jun;View#FCCS_YTD;Entity#"&amp;$B66&amp;";Data Source#FCCS_Total Data Source;Account#"&amp;O$3&amp;";Intercompany#FCCS_Intercompany Top;Movement#CA_ENDBAL;Consolidation#FCCS_Entity Total;Custom1#"&amp;$E66&amp;";Custom2#Total Custom2;Custom3#Total Custom3;Custom4#Total Custom4")</f>
        <v>0</v>
      </c>
      <c r="P66" s="210">
        <f>[1]!HsGetValue("FCC","Scenario#Actual;Years#FY24;Period#Jun;View#FCCS_YTD;Entity#"&amp;$B66&amp;";Data Source#FCCS_Total Data Source;Account#"&amp;P$3&amp;";Intercompany#FCCS_Intercompany Top;Movement#CA_ENDBAL;Consolidation#FCCS_Entity Total;Custom1#"&amp;$E66&amp;";Custom2#Total Custom2;Custom3#Total Custom3;Custom4#Total Custom4")</f>
        <v>0</v>
      </c>
      <c r="Q66" s="210">
        <f>[1]!HsGetValue("FCC","Scenario#Actual;Years#FY24;Period#Jun;View#FCCS_YTD;Entity#"&amp;$B66&amp;";Data Source#FCCS_Total Data Source;Account#"&amp;Q$3&amp;";Intercompany#FCCS_Intercompany Top;Movement#CA_ENDBAL;Consolidation#FCCS_Entity Total;Custom1#"&amp;$E66&amp;";Custom2#Total Custom2;Custom3#Total Custom3;Custom4#Total Custom4")</f>
        <v>0</v>
      </c>
      <c r="R66" s="210">
        <f>[1]!HsGetValue("FCC","Scenario#Actual;Years#FY24;Period#Jun;View#FCCS_YTD;Entity#"&amp;$B66&amp;";Data Source#FCCS_Total Data Source;Account#"&amp;R$3&amp;";Intercompany#FCCS_Intercompany Top;Movement#CA_ENDBAL;Consolidation#FCCS_Entity Total;Custom1#"&amp;$E66&amp;";Custom2#Total Custom2;Custom3#Total Custom3;Custom4#Total Custom4")</f>
        <v>0</v>
      </c>
      <c r="S66" s="210">
        <f>[1]!HsGetValue("FCC","Scenario#Actual;Years#FY24;Period#Jun;View#FCCS_YTD;Entity#"&amp;$B66&amp;";Data Source#FCCS_Total Data Source;Account#"&amp;S$3&amp;";Intercompany#FCCS_Intercompany Top;Movement#CA_ENDBAL;Consolidation#FCCS_Entity Total;Custom1#"&amp;$E66&amp;";Custom2#Total Custom2;Custom3#Total Custom3;Custom4#Total Custom4")</f>
        <v>0</v>
      </c>
      <c r="T66" s="210">
        <f>[1]!HsGetValue("FCC","Scenario#Actual;Years#FY24;Period#Jun;View#FCCS_YTD;Entity#"&amp;$B66&amp;";Data Source#FCCS_Total Data Source;Account#"&amp;T$3&amp;";Intercompany#FCCS_Intercompany Top;Movement#CA_ENDBAL;Consolidation#FCCS_Entity Total;Custom1#"&amp;$E66&amp;";Custom2#Total Custom2;Custom3#Total Custom3;Custom4#Total Custom4")</f>
        <v>0</v>
      </c>
      <c r="U66" s="210">
        <f>[1]!HsGetValue("FCC","Scenario#Actual;Years#FY24;Period#Jun;View#FCCS_YTD;Entity#"&amp;$B66&amp;";Data Source#FCCS_Total Data Source;Account#"&amp;U$3&amp;";Intercompany#FCCS_Intercompany Top;Movement#CA_ENDBAL;Consolidation#FCCS_Entity Total;Custom1#"&amp;$E66&amp;";Custom2#Total Custom2;Custom3#Total Custom3;Custom4#Total Custom4")</f>
        <v>0</v>
      </c>
      <c r="V66" s="210">
        <f>[1]!HsGetValue("FCC","Scenario#Actual;Years#FY24;Period#Jun;View#FCCS_YTD;Entity#"&amp;$B66&amp;";Data Source#FCCS_Total Data Source;Account#"&amp;V$3&amp;";Intercompany#FCCS_Intercompany Top;Movement#CA_ENDBAL;Consolidation#FCCS_Entity Total;Custom1#"&amp;$E66&amp;";Custom2#Total Custom2;Custom3#Total Custom3;Custom4#Total Custom4")</f>
        <v>0</v>
      </c>
      <c r="W66" s="210">
        <f>[1]!HsGetValue("FCC","Scenario#Actual;Years#FY24;Period#Jun;View#FCCS_YTD;Entity#"&amp;$B66&amp;";Data Source#FCCS_Total Data Source;Account#"&amp;W$3&amp;";Intercompany#FCCS_Intercompany Top;Movement#CA_ENDBAL;Consolidation#FCCS_Entity Total;Custom1#"&amp;$E66&amp;";Custom2#Total Custom2;Custom3#Total Custom3;Custom4#Total Custom4")</f>
        <v>0</v>
      </c>
      <c r="X66" s="210">
        <f>[1]!HsGetValue("FCC","Scenario#Actual;Years#FY24;Period#Jun;View#FCCS_YTD;Entity#"&amp;$B66&amp;";Data Source#FCCS_Total Data Source;Account#"&amp;X$3&amp;";Intercompany#FCCS_Intercompany Top;Movement#CA_ENDBAL;Consolidation#FCCS_Entity Total;Custom1#"&amp;$E66&amp;";Custom2#Total Custom2;Custom3#Total Custom3;Custom4#Total Custom4")</f>
        <v>0</v>
      </c>
      <c r="Y66" s="361"/>
      <c r="Z66" s="361"/>
      <c r="AA66" s="361"/>
      <c r="AB66" s="361"/>
      <c r="AC66" s="361"/>
      <c r="AD66" s="361"/>
      <c r="AE66" s="210">
        <f>[1]!HsGetValue("FCC","Scenario#Actual;Years#FY24;Period#Jun;View#FCCS_YTD;Entity#"&amp;$B66&amp;";Data Source#FCCS_Total Data Source;Account#"&amp;AE$3&amp;";Intercompany#FCCS_Intercompany Top;Movement#CA_ENDBAL;Consolidation#FCCS_Entity Total;Custom1#"&amp;$E66&amp;";Custom2#Total Custom2;Custom3#Total Custom3;Custom4#Total Custom4")</f>
        <v>0</v>
      </c>
      <c r="AF66" s="210">
        <f>[1]!HsGetValue("FCC","Scenario#Actual;Years#FY24;Period#Jun;View#FCCS_YTD;Entity#"&amp;$B66&amp;";Data Source#FCCS_Total Data Source;Account#"&amp;AF$3&amp;";Intercompany#FCCS_Intercompany Top;Movement#CA_ENDBAL;Consolidation#FCCS_Entity Total;Custom1#"&amp;$E66&amp;";Custom2#Total Custom2;Custom3#Total Custom3;Custom4#Total Custom4")</f>
        <v>0</v>
      </c>
      <c r="AG66" s="210">
        <f>[1]!HsGetValue("FCC","Scenario#Actual;Years#FY24;Period#Jun;View#FCCS_YTD;Entity#"&amp;$B66&amp;";Data Source#FCCS_Total Data Source;Account#"&amp;AG$3&amp;";Intercompany#FCCS_Intercompany Top;Movement#CA_ENDBAL;Consolidation#FCCS_Entity Total;Custom1#"&amp;$E66&amp;";Custom2#Total Custom2;Custom3#Total Custom3;Custom4#Total Custom4")</f>
        <v>0</v>
      </c>
      <c r="AH66" s="210">
        <f>[1]!HsGetValue("FCC","Scenario#Actual;Years#FY24;Period#Jun;View#FCCS_YTD;Entity#"&amp;$B66&amp;";Data Source#FCCS_Total Data Source;Account#"&amp;AH$3&amp;";Intercompany#FCCS_Intercompany Top;Movement#CA_ENDBAL;Consolidation#FCCS_Entity Total;Custom1#"&amp;$E66&amp;";Custom2#Total Custom2;Custom3#Total Custom3;Custom4#Total Custom4")</f>
        <v>0</v>
      </c>
      <c r="AI66" s="210">
        <f>[1]!HsGetValue("FCC","Scenario#Actual;Years#FY24;Period#Jun;View#FCCS_YTD;Entity#"&amp;$B66&amp;";Data Source#FCCS_Total Data Source;Account#"&amp;AI$3&amp;";Intercompany#FCCS_Intercompany Top;Movement#CA_ENDBAL;Consolidation#FCCS_Entity Total;Custom1#"&amp;$E66&amp;";Custom2#Total Custom2;Custom3#Total Custom3;Custom4#Total Custom4")</f>
        <v>0</v>
      </c>
      <c r="AJ66" s="210">
        <f>[1]!HsGetValue("FCC","Scenario#Actual;Years#FY24;Period#Jun;View#FCCS_YTD;Entity#"&amp;$B66&amp;";Data Source#FCCS_Total Data Source;Account#"&amp;AJ$3&amp;";Intercompany#FCCS_Intercompany Top;Movement#CA_ENDBAL;Consolidation#FCCS_Entity Total;Custom1#"&amp;$E66&amp;";Custom2#Total Custom2;Custom3#Total Custom3;Custom4#Total Custom4")</f>
        <v>0</v>
      </c>
      <c r="AK66" s="210">
        <f>[1]!HsGetValue("FCC","Scenario#Actual;Years#FY24;Period#Jun;View#FCCS_YTD;Entity#"&amp;$B66&amp;";Data Source#FCCS_Total Data Source;Account#"&amp;AK$3&amp;";Intercompany#FCCS_Intercompany Top;Movement#CA_ENDBAL;Consolidation#FCCS_Entity Total;Custom1#"&amp;$E66&amp;";Custom2#Total Custom2;Custom3#Total Custom3;Custom4#Total Custom4")</f>
        <v>0</v>
      </c>
      <c r="AL66" s="210">
        <f>[1]!HsGetValue("FCC","Scenario#Actual;Years#FY24;Period#Jun;View#FCCS_YTD;Entity#"&amp;$B66&amp;";Data Source#FCCS_Total Data Source;Account#"&amp;AL$3&amp;";Intercompany#FCCS_Intercompany Top;Movement#CA_ENDBAL;Consolidation#FCCS_Entity Total;Custom1#"&amp;$E66&amp;";Custom2#Total Custom2;Custom3#Total Custom3;Custom4#Total Custom4")</f>
        <v>0</v>
      </c>
      <c r="AM66" s="210">
        <f>[1]!HsGetValue("FCC","Scenario#Actual;Years#FY24;Period#Jun;View#FCCS_YTD;Entity#"&amp;$B66&amp;";Data Source#FCCS_Total Data Source;Account#"&amp;AM$3&amp;";Intercompany#FCCS_Intercompany Top;Movement#CA_ENDBAL;Consolidation#FCCS_Entity Total;Custom1#"&amp;$E66&amp;";Custom2#Total Custom2;Custom3#Total Custom3;Custom4#Total Custom4")</f>
        <v>0</v>
      </c>
      <c r="AN66" s="361"/>
      <c r="AO66" s="361"/>
      <c r="AP66" s="361"/>
      <c r="AQ66" s="361"/>
      <c r="AR66" s="361"/>
      <c r="AS66" s="329">
        <v>0</v>
      </c>
    </row>
    <row r="67" spans="1:45" x14ac:dyDescent="0.3">
      <c r="A67" s="207" t="s">
        <v>413</v>
      </c>
      <c r="B67" s="207" t="s">
        <v>539</v>
      </c>
      <c r="C67" s="208">
        <v>47100</v>
      </c>
      <c r="D67" s="208" t="s">
        <v>415</v>
      </c>
      <c r="E67" s="208" t="s">
        <v>416</v>
      </c>
      <c r="F67" s="207" t="s">
        <v>540</v>
      </c>
      <c r="G67" s="207" t="s">
        <v>541</v>
      </c>
      <c r="H67" s="603"/>
      <c r="I67" s="209">
        <f t="shared" si="5"/>
        <v>0</v>
      </c>
      <c r="J67" s="209">
        <f t="shared" si="4"/>
        <v>0</v>
      </c>
      <c r="K67" s="209">
        <f t="shared" si="6"/>
        <v>0</v>
      </c>
      <c r="L67" s="210">
        <f>[1]!HsGetValue("FCC","Scenario#Actual;Years#FY24;Period#Jun;View#FCCS_YTD;Entity#"&amp;$B67&amp;";Data Source#FCCS_Total Data Source;Account#"&amp;L$3&amp;";Intercompany#FCCS_Intercompany Top;Movement#CA_ENDBAL;Consolidation#FCCS_Entity Total;Custom1#"&amp;$E67&amp;";Custom2#Total Custom2;Custom3#Total Custom3;Custom4#Total Custom4")</f>
        <v>0</v>
      </c>
      <c r="M67" s="210">
        <f>[1]!HsGetValue("FCC","Scenario#Actual;Years#FY24;Period#Jun;View#FCCS_YTD;Entity#"&amp;$B67&amp;";Data Source#FCCS_Total Data Source;Account#"&amp;M$3&amp;";Intercompany#FCCS_Intercompany Top;Movement#CA_ENDBAL;Consolidation#FCCS_Entity Total;Custom1#"&amp;$E67&amp;";Custom2#Total Custom2;Custom3#Total Custom3;Custom4#Total Custom4")</f>
        <v>0</v>
      </c>
      <c r="N67" s="210">
        <f>[1]!HsGetValue("FCC","Scenario#Actual;Years#FY24;Period#Jun;View#FCCS_YTD;Entity#"&amp;$B67&amp;";Data Source#FCCS_Total Data Source;Account#"&amp;N$3&amp;";Intercompany#FCCS_Intercompany Top;Movement#CA_ENDBAL;Consolidation#FCCS_Entity Total;Custom1#"&amp;$E67&amp;";Custom2#Total Custom2;Custom3#Total Custom3;Custom4#Total Custom4")</f>
        <v>0</v>
      </c>
      <c r="O67" s="210">
        <f>[1]!HsGetValue("FCC","Scenario#Actual;Years#FY24;Period#Jun;View#FCCS_YTD;Entity#"&amp;$B67&amp;";Data Source#FCCS_Total Data Source;Account#"&amp;O$3&amp;";Intercompany#FCCS_Intercompany Top;Movement#CA_ENDBAL;Consolidation#FCCS_Entity Total;Custom1#"&amp;$E67&amp;";Custom2#Total Custom2;Custom3#Total Custom3;Custom4#Total Custom4")</f>
        <v>0</v>
      </c>
      <c r="P67" s="210">
        <f>[1]!HsGetValue("FCC","Scenario#Actual;Years#FY24;Period#Jun;View#FCCS_YTD;Entity#"&amp;$B67&amp;";Data Source#FCCS_Total Data Source;Account#"&amp;P$3&amp;";Intercompany#FCCS_Intercompany Top;Movement#CA_ENDBAL;Consolidation#FCCS_Entity Total;Custom1#"&amp;$E67&amp;";Custom2#Total Custom2;Custom3#Total Custom3;Custom4#Total Custom4")</f>
        <v>0</v>
      </c>
      <c r="Q67" s="210">
        <f>[1]!HsGetValue("FCC","Scenario#Actual;Years#FY24;Period#Jun;View#FCCS_YTD;Entity#"&amp;$B67&amp;";Data Source#FCCS_Total Data Source;Account#"&amp;Q$3&amp;";Intercompany#FCCS_Intercompany Top;Movement#CA_ENDBAL;Consolidation#FCCS_Entity Total;Custom1#"&amp;$E67&amp;";Custom2#Total Custom2;Custom3#Total Custom3;Custom4#Total Custom4")</f>
        <v>0</v>
      </c>
      <c r="R67" s="210">
        <f>[1]!HsGetValue("FCC","Scenario#Actual;Years#FY24;Period#Jun;View#FCCS_YTD;Entity#"&amp;$B67&amp;";Data Source#FCCS_Total Data Source;Account#"&amp;R$3&amp;";Intercompany#FCCS_Intercompany Top;Movement#CA_ENDBAL;Consolidation#FCCS_Entity Total;Custom1#"&amp;$E67&amp;";Custom2#Total Custom2;Custom3#Total Custom3;Custom4#Total Custom4")</f>
        <v>0</v>
      </c>
      <c r="S67" s="210">
        <f>[1]!HsGetValue("FCC","Scenario#Actual;Years#FY24;Period#Jun;View#FCCS_YTD;Entity#"&amp;$B67&amp;";Data Source#FCCS_Total Data Source;Account#"&amp;S$3&amp;";Intercompany#FCCS_Intercompany Top;Movement#CA_ENDBAL;Consolidation#FCCS_Entity Total;Custom1#"&amp;$E67&amp;";Custom2#Total Custom2;Custom3#Total Custom3;Custom4#Total Custom4")</f>
        <v>0</v>
      </c>
      <c r="T67" s="210">
        <f>[1]!HsGetValue("FCC","Scenario#Actual;Years#FY24;Period#Jun;View#FCCS_YTD;Entity#"&amp;$B67&amp;";Data Source#FCCS_Total Data Source;Account#"&amp;T$3&amp;";Intercompany#FCCS_Intercompany Top;Movement#CA_ENDBAL;Consolidation#FCCS_Entity Total;Custom1#"&amp;$E67&amp;";Custom2#Total Custom2;Custom3#Total Custom3;Custom4#Total Custom4")</f>
        <v>0</v>
      </c>
      <c r="U67" s="210">
        <f>[1]!HsGetValue("FCC","Scenario#Actual;Years#FY24;Period#Jun;View#FCCS_YTD;Entity#"&amp;$B67&amp;";Data Source#FCCS_Total Data Source;Account#"&amp;U$3&amp;";Intercompany#FCCS_Intercompany Top;Movement#CA_ENDBAL;Consolidation#FCCS_Entity Total;Custom1#"&amp;$E67&amp;";Custom2#Total Custom2;Custom3#Total Custom3;Custom4#Total Custom4")</f>
        <v>0</v>
      </c>
      <c r="V67" s="210">
        <f>[1]!HsGetValue("FCC","Scenario#Actual;Years#FY24;Period#Jun;View#FCCS_YTD;Entity#"&amp;$B67&amp;";Data Source#FCCS_Total Data Source;Account#"&amp;V$3&amp;";Intercompany#FCCS_Intercompany Top;Movement#CA_ENDBAL;Consolidation#FCCS_Entity Total;Custom1#"&amp;$E67&amp;";Custom2#Total Custom2;Custom3#Total Custom3;Custom4#Total Custom4")</f>
        <v>0</v>
      </c>
      <c r="W67" s="210">
        <f>[1]!HsGetValue("FCC","Scenario#Actual;Years#FY24;Period#Jun;View#FCCS_YTD;Entity#"&amp;$B67&amp;";Data Source#FCCS_Total Data Source;Account#"&amp;W$3&amp;";Intercompany#FCCS_Intercompany Top;Movement#CA_ENDBAL;Consolidation#FCCS_Entity Total;Custom1#"&amp;$E67&amp;";Custom2#Total Custom2;Custom3#Total Custom3;Custom4#Total Custom4")</f>
        <v>0</v>
      </c>
      <c r="X67" s="210">
        <f>[1]!HsGetValue("FCC","Scenario#Actual;Years#FY24;Period#Jun;View#FCCS_YTD;Entity#"&amp;$B67&amp;";Data Source#FCCS_Total Data Source;Account#"&amp;X$3&amp;";Intercompany#FCCS_Intercompany Top;Movement#CA_ENDBAL;Consolidation#FCCS_Entity Total;Custom1#"&amp;$E67&amp;";Custom2#Total Custom2;Custom3#Total Custom3;Custom4#Total Custom4")</f>
        <v>0</v>
      </c>
      <c r="Y67" s="210">
        <f>[1]!HsGetValue("FCC","Scenario#Actual;Years#FY24;Period#Jun;View#FCCS_YTD;Entity#"&amp;$B67&amp;";Data Source#FCCS_Total Data Source;Account#"&amp;Y$3&amp;";Intercompany#FCCS_Intercompany Top;Movement#CA_ENDBAL;Consolidation#FCCS_Entity Total;Custom1#Total custom1;Custom2#Total Custom2;Custom3#Total Custom3;Custom4#Total Custom4")</f>
        <v>0</v>
      </c>
      <c r="Z67" s="210">
        <f>[1]!HsGetValue("FCC","Scenario#Actual;Years#FY24;Period#Jun;View#FCCS_YTD;Entity#"&amp;$B67&amp;";Data Source#FCCS_Total Data Source;Account#"&amp;Z$3&amp;";Intercompany#FCCS_Intercompany Top;Movement#CA_ENDBAL;Consolidation#FCCS_Entity Total;Custom1#Total custom1;Custom2#Total Custom2;Custom3#Total Custom3;Custom4#Total Custom4")</f>
        <v>0</v>
      </c>
      <c r="AA67" s="210">
        <f>[1]!HsGetValue("FCC","Scenario#Actual;Years#FY24;Period#Jun;View#FCCS_YTD;Entity#"&amp;$B67&amp;";Data Source#FCCS_Total Data Source;Account#"&amp;AA$3&amp;";Intercompany#FCCS_Intercompany Top;Movement#CA_ENDBAL;Consolidation#FCCS_Entity Total;Custom1#Total custom1;Custom2#Total Custom2;Custom3#Total Custom3;Custom4#Total Custom4")</f>
        <v>0</v>
      </c>
      <c r="AB67" s="210">
        <f>[1]!HsGetValue("FCC","Scenario#Actual;Years#FY24;Period#Jun;View#FCCS_YTD;Entity#"&amp;$B67&amp;";Data Source#FCCS_Total Data Source;Account#"&amp;AB$3&amp;";Intercompany#FCCS_Intercompany Top;Movement#CA_ENDBAL;Consolidation#FCCS_Entity Total;Custom1#Total custom1;Custom2#Total Custom2;Custom3#Total Custom3;Custom4#Total Custom4")</f>
        <v>0</v>
      </c>
      <c r="AC67" s="210">
        <f>[1]!HsGetValue("FCC","Scenario#Actual;Years#FY24;Period#Jun;View#FCCS_YTD;Entity#"&amp;$B67&amp;";Data Source#FCCS_Total Data Source;Account#"&amp;AC$3&amp;";Intercompany#FCCS_Intercompany Top;Movement#CA_ENDBAL;Consolidation#FCCS_Entity Total;Custom1#Total custom1;Custom2#Total Custom2;Custom3#Total Custom3;Custom4#Total Custom4")</f>
        <v>0</v>
      </c>
      <c r="AD67" s="210">
        <f>[1]!HsGetValue("FCC","Scenario#Actual;Years#FY24;Period#Jun;View#FCCS_YTD;Entity#"&amp;$B67&amp;";Data Source#FCCS_Total Data Source;Account#"&amp;AD$3&amp;";Intercompany#FCCS_Intercompany Top;Movement#CA_ENDBAL;Consolidation#FCCS_Entity Total;Custom1#Total custom1;Custom2#Total Custom2;Custom3#Total Custom3;Custom4#Total Custom4")</f>
        <v>0</v>
      </c>
      <c r="AE67" s="210">
        <f>[1]!HsGetValue("FCC","Scenario#Actual;Years#FY24;Period#Jun;View#FCCS_YTD;Entity#"&amp;$B67&amp;";Data Source#FCCS_Total Data Source;Account#"&amp;AE$3&amp;";Intercompany#FCCS_Intercompany Top;Movement#CA_ENDBAL;Consolidation#FCCS_Entity Total;Custom1#"&amp;$E67&amp;";Custom2#Total Custom2;Custom3#Total Custom3;Custom4#Total Custom4")</f>
        <v>0</v>
      </c>
      <c r="AF67" s="210">
        <f>[1]!HsGetValue("FCC","Scenario#Actual;Years#FY24;Period#Jun;View#FCCS_YTD;Entity#"&amp;$B67&amp;";Data Source#FCCS_Total Data Source;Account#"&amp;AF$3&amp;";Intercompany#FCCS_Intercompany Top;Movement#CA_ENDBAL;Consolidation#FCCS_Entity Total;Custom1#"&amp;$E67&amp;";Custom2#Total Custom2;Custom3#Total Custom3;Custom4#Total Custom4")</f>
        <v>0</v>
      </c>
      <c r="AG67" s="210">
        <f>[1]!HsGetValue("FCC","Scenario#Actual;Years#FY24;Period#Jun;View#FCCS_YTD;Entity#"&amp;$B67&amp;";Data Source#FCCS_Total Data Source;Account#"&amp;AG$3&amp;";Intercompany#FCCS_Intercompany Top;Movement#CA_ENDBAL;Consolidation#FCCS_Entity Total;Custom1#"&amp;$E67&amp;";Custom2#Total Custom2;Custom3#Total Custom3;Custom4#Total Custom4")</f>
        <v>0</v>
      </c>
      <c r="AH67" s="210">
        <f>[1]!HsGetValue("FCC","Scenario#Actual;Years#FY24;Period#Jun;View#FCCS_YTD;Entity#"&amp;$B67&amp;";Data Source#FCCS_Total Data Source;Account#"&amp;AH$3&amp;";Intercompany#FCCS_Intercompany Top;Movement#CA_ENDBAL;Consolidation#FCCS_Entity Total;Custom1#"&amp;$E67&amp;";Custom2#Total Custom2;Custom3#Total Custom3;Custom4#Total Custom4")</f>
        <v>0</v>
      </c>
      <c r="AI67" s="210">
        <f>[1]!HsGetValue("FCC","Scenario#Actual;Years#FY24;Period#Jun;View#FCCS_YTD;Entity#"&amp;$B67&amp;";Data Source#FCCS_Total Data Source;Account#"&amp;AI$3&amp;";Intercompany#FCCS_Intercompany Top;Movement#CA_ENDBAL;Consolidation#FCCS_Entity Total;Custom1#"&amp;$E67&amp;";Custom2#Total Custom2;Custom3#Total Custom3;Custom4#Total Custom4")</f>
        <v>0</v>
      </c>
      <c r="AJ67" s="210">
        <f>[1]!HsGetValue("FCC","Scenario#Actual;Years#FY24;Period#Jun;View#FCCS_YTD;Entity#"&amp;$B67&amp;";Data Source#FCCS_Total Data Source;Account#"&amp;AJ$3&amp;";Intercompany#FCCS_Intercompany Top;Movement#CA_ENDBAL;Consolidation#FCCS_Entity Total;Custom1#"&amp;$E67&amp;";Custom2#Total Custom2;Custom3#Total Custom3;Custom4#Total Custom4")</f>
        <v>0</v>
      </c>
      <c r="AK67" s="210">
        <f>[1]!HsGetValue("FCC","Scenario#Actual;Years#FY24;Period#Jun;View#FCCS_YTD;Entity#"&amp;$B67&amp;";Data Source#FCCS_Total Data Source;Account#"&amp;AK$3&amp;";Intercompany#FCCS_Intercompany Top;Movement#CA_ENDBAL;Consolidation#FCCS_Entity Total;Custom1#"&amp;$E67&amp;";Custom2#Total Custom2;Custom3#Total Custom3;Custom4#Total Custom4")</f>
        <v>0</v>
      </c>
      <c r="AL67" s="210">
        <f>[1]!HsGetValue("FCC","Scenario#Actual;Years#FY24;Period#Jun;View#FCCS_YTD;Entity#"&amp;$B67&amp;";Data Source#FCCS_Total Data Source;Account#"&amp;AL$3&amp;";Intercompany#FCCS_Intercompany Top;Movement#CA_ENDBAL;Consolidation#FCCS_Entity Total;Custom1#"&amp;$E67&amp;";Custom2#Total Custom2;Custom3#Total Custom3;Custom4#Total Custom4")</f>
        <v>0</v>
      </c>
      <c r="AM67" s="210">
        <f>[1]!HsGetValue("FCC","Scenario#Actual;Years#FY24;Period#Jun;View#FCCS_YTD;Entity#"&amp;$B67&amp;";Data Source#FCCS_Total Data Source;Account#"&amp;AM$3&amp;";Intercompany#FCCS_Intercompany Top;Movement#CA_ENDBAL;Consolidation#FCCS_Entity Total;Custom1#"&amp;$E67&amp;";Custom2#Total Custom2;Custom3#Total Custom3;Custom4#Total Custom4")</f>
        <v>0</v>
      </c>
      <c r="AN67" s="210">
        <f>[1]!HsGetValue("FCC","Scenario#Actual;Years#FY24;Period#Jun;View#FCCS_YTD;Entity#"&amp;$B67&amp;";Data Source#FCCS_Total Data Source;Account#"&amp;AN$3&amp;";Intercompany#FCCS_Intercompany Top;Movement#CA_ENDBAL;Consolidation#FCCS_Entity Total;Custom1#Total custom1;Custom2#Total Custom2;Custom3#Total Custom3;Custom4#Total Custom4")</f>
        <v>0</v>
      </c>
      <c r="AO67" s="210">
        <f>[1]!HsGetValue("FCC","Scenario#Actual;Years#FY24;Period#Jun;View#FCCS_YTD;Entity#"&amp;$B67&amp;";Data Source#FCCS_Total Data Source;Account#"&amp;AO$3&amp;";Intercompany#FCCS_Intercompany Top;Movement#CA_ENDBAL;Consolidation#FCCS_Entity Total;Custom1#Total custom1;Custom2#Total Custom2;Custom3#Total Custom3;Custom4#Total Custom4")</f>
        <v>0</v>
      </c>
      <c r="AP67" s="210">
        <f>[1]!HsGetValue("FCC","Scenario#Actual;Years#FY24;Period#Jun;View#FCCS_YTD;Entity#"&amp;$B67&amp;";Data Source#FCCS_Total Data Source;Account#"&amp;AP$3&amp;";Intercompany#FCCS_Intercompany Top;Movement#CA_ENDBAL;Consolidation#FCCS_Entity Total;Custom1#Total custom1;Custom2#Total Custom2;Custom3#Total Custom3;Custom4#Total Custom4")</f>
        <v>0</v>
      </c>
      <c r="AQ67" s="210">
        <f>[1]!HsGetValue("FCC","Scenario#Actual;Years#FY24;Period#Jun;View#FCCS_YTD;Entity#"&amp;$B67&amp;";Data Source#FCCS_Total Data Source;Account#"&amp;AQ$3&amp;";Intercompany#FCCS_Intercompany Top;Movement#CA_ENDBAL;Consolidation#FCCS_Entity Total;Custom1#Total custom1;Custom2#Total Custom2;Custom3#Total Custom3;Custom4#Total Custom4")</f>
        <v>0</v>
      </c>
      <c r="AR67" s="210">
        <f>[1]!HsGetValue("FCC","Scenario#Actual;Years#FY24;Period#Jun;View#FCCS_YTD;Entity#"&amp;$B67&amp;";Data Source#FCCS_Total Data Source;Account#"&amp;AR$3&amp;";Intercompany#FCCS_Intercompany Top;Movement#CA_ENDBAL;Consolidation#FCCS_Entity Total;Custom1#Total custom1;Custom2#Total Custom2;Custom3#Total Custom3;Custom4#Total Custom4")</f>
        <v>0</v>
      </c>
      <c r="AS67" s="210">
        <f>[1]!HsGetValue("FCC","Scenario#Actual;Years#FY24;Period#Jun;View#FCCS_YTD;Entity#"&amp;$B67&amp;";Data Source#FCCS_Total Data Source;Account#"&amp;AS$3&amp;";Intercompany#FCCS_Intercompany Top;Movement#CA_ENDBAL;Consolidation#FCCS_Entity Total;Custom1#"&amp;$E67&amp;";Custom2#Total Custom2;Custom3#Total Custom3;Custom4#Total Custom4")</f>
        <v>0</v>
      </c>
    </row>
    <row r="68" spans="1:45" x14ac:dyDescent="0.3">
      <c r="A68" s="328" t="s">
        <v>413</v>
      </c>
      <c r="B68" s="328" t="s">
        <v>539</v>
      </c>
      <c r="C68" s="75">
        <v>47100</v>
      </c>
      <c r="D68" s="75" t="s">
        <v>415</v>
      </c>
      <c r="E68" s="75" t="s">
        <v>419</v>
      </c>
      <c r="F68" s="328" t="s">
        <v>540</v>
      </c>
      <c r="G68" s="207" t="s">
        <v>542</v>
      </c>
      <c r="H68" s="598"/>
      <c r="I68" s="327">
        <f t="shared" si="5"/>
        <v>91419239.779999986</v>
      </c>
      <c r="J68" s="209">
        <f t="shared" si="4"/>
        <v>6503279.6699999999</v>
      </c>
      <c r="K68" s="327">
        <f t="shared" si="6"/>
        <v>84915960.109999985</v>
      </c>
      <c r="L68" s="210">
        <f>[1]!HsGetValue("FCC","Scenario#Actual;Years#FY24;Period#Jun;View#FCCS_YTD;Entity#"&amp;$B68&amp;";Data Source#FCCS_Total Data Source;Account#"&amp;L$3&amp;";Intercompany#FCCS_Intercompany Top;Movement#CA_ENDBAL;Consolidation#FCCS_Entity Total;Custom1#"&amp;$E68&amp;";Custom2#Total Custom2;Custom3#Total Custom3;Custom4#Total Custom4")</f>
        <v>2734323.1</v>
      </c>
      <c r="M68" s="210">
        <f>[1]!HsGetValue("FCC","Scenario#Actual;Years#FY24;Period#Jun;View#FCCS_YTD;Entity#"&amp;$B68&amp;";Data Source#FCCS_Total Data Source;Account#"&amp;M$3&amp;";Intercompany#FCCS_Intercompany Top;Movement#CA_ENDBAL;Consolidation#FCCS_Entity Total;Custom1#"&amp;$E68&amp;";Custom2#Total Custom2;Custom3#Total Custom3;Custom4#Total Custom4")</f>
        <v>115539758.31</v>
      </c>
      <c r="N68" s="210">
        <f>[1]!HsGetValue("FCC","Scenario#Actual;Years#FY24;Period#Jun;View#FCCS_YTD;Entity#"&amp;$B68&amp;";Data Source#FCCS_Total Data Source;Account#"&amp;N$3&amp;";Intercompany#FCCS_Intercompany Top;Movement#CA_ENDBAL;Consolidation#FCCS_Entity Total;Custom1#"&amp;$E68&amp;";Custom2#Total Custom2;Custom3#Total Custom3;Custom4#Total Custom4")</f>
        <v>0</v>
      </c>
      <c r="O68" s="210">
        <f>[1]!HsGetValue("FCC","Scenario#Actual;Years#FY24;Period#Jun;View#FCCS_YTD;Entity#"&amp;$B68&amp;";Data Source#FCCS_Total Data Source;Account#"&amp;O$3&amp;";Intercompany#FCCS_Intercompany Top;Movement#CA_ENDBAL;Consolidation#FCCS_Entity Total;Custom1#"&amp;$E68&amp;";Custom2#Total Custom2;Custom3#Total Custom3;Custom4#Total Custom4")</f>
        <v>0</v>
      </c>
      <c r="P68" s="210">
        <f>[1]!HsGetValue("FCC","Scenario#Actual;Years#FY24;Period#Jun;View#FCCS_YTD;Entity#"&amp;$B68&amp;";Data Source#FCCS_Total Data Source;Account#"&amp;P$3&amp;";Intercompany#FCCS_Intercompany Top;Movement#CA_ENDBAL;Consolidation#FCCS_Entity Total;Custom1#"&amp;$E68&amp;";Custom2#Total Custom2;Custom3#Total Custom3;Custom4#Total Custom4")</f>
        <v>75976741.829999998</v>
      </c>
      <c r="Q68" s="210">
        <f>[1]!HsGetValue("FCC","Scenario#Actual;Years#FY24;Period#Jun;View#FCCS_YTD;Entity#"&amp;$B68&amp;";Data Source#FCCS_Total Data Source;Account#"&amp;Q$3&amp;";Intercompany#FCCS_Intercompany Top;Movement#CA_ENDBAL;Consolidation#FCCS_Entity Total;Custom1#"&amp;$E68&amp;";Custom2#Total Custom2;Custom3#Total Custom3;Custom4#Total Custom4")</f>
        <v>0</v>
      </c>
      <c r="R68" s="210">
        <f>[1]!HsGetValue("FCC","Scenario#Actual;Years#FY24;Period#Jun;View#FCCS_YTD;Entity#"&amp;$B68&amp;";Data Source#FCCS_Total Data Source;Account#"&amp;R$3&amp;";Intercompany#FCCS_Intercompany Top;Movement#CA_ENDBAL;Consolidation#FCCS_Entity Total;Custom1#"&amp;$E68&amp;";Custom2#Total Custom2;Custom3#Total Custom3;Custom4#Total Custom4")</f>
        <v>0</v>
      </c>
      <c r="S68" s="210">
        <f>[1]!HsGetValue("FCC","Scenario#Actual;Years#FY24;Period#Jun;View#FCCS_YTD;Entity#"&amp;$B68&amp;";Data Source#FCCS_Total Data Source;Account#"&amp;S$3&amp;";Intercompany#FCCS_Intercompany Top;Movement#CA_ENDBAL;Consolidation#FCCS_Entity Total;Custom1#"&amp;$E68&amp;";Custom2#Total Custom2;Custom3#Total Custom3;Custom4#Total Custom4")</f>
        <v>2360</v>
      </c>
      <c r="T68" s="210">
        <f>[1]!HsGetValue("FCC","Scenario#Actual;Years#FY24;Period#Jun;View#FCCS_YTD;Entity#"&amp;$B68&amp;";Data Source#FCCS_Total Data Source;Account#"&amp;T$3&amp;";Intercompany#FCCS_Intercompany Top;Movement#CA_ENDBAL;Consolidation#FCCS_Entity Total;Custom1#"&amp;$E68&amp;";Custom2#Total Custom2;Custom3#Total Custom3;Custom4#Total Custom4")</f>
        <v>1488780.16</v>
      </c>
      <c r="U68" s="210">
        <f>[1]!HsGetValue("FCC","Scenario#Actual;Years#FY24;Period#Jun;View#FCCS_YTD;Entity#"&amp;$B68&amp;";Data Source#FCCS_Total Data Source;Account#"&amp;U$3&amp;";Intercompany#FCCS_Intercompany Top;Movement#CA_ENDBAL;Consolidation#FCCS_Entity Total;Custom1#"&amp;$E68&amp;";Custom2#Total Custom2;Custom3#Total Custom3;Custom4#Total Custom4")</f>
        <v>0</v>
      </c>
      <c r="V68" s="210">
        <f>[1]!HsGetValue("FCC","Scenario#Actual;Years#FY24;Period#Jun;View#FCCS_YTD;Entity#"&amp;$B68&amp;";Data Source#FCCS_Total Data Source;Account#"&amp;V$3&amp;";Intercompany#FCCS_Intercompany Top;Movement#CA_ENDBAL;Consolidation#FCCS_Entity Total;Custom1#"&amp;$E68&amp;";Custom2#Total Custom2;Custom3#Total Custom3;Custom4#Total Custom4")</f>
        <v>0</v>
      </c>
      <c r="W68" s="210">
        <f>[1]!HsGetValue("FCC","Scenario#Actual;Years#FY24;Period#Jun;View#FCCS_YTD;Entity#"&amp;$B68&amp;";Data Source#FCCS_Total Data Source;Account#"&amp;W$3&amp;";Intercompany#FCCS_Intercompany Top;Movement#CA_ENDBAL;Consolidation#FCCS_Entity Total;Custom1#"&amp;$E68&amp;";Custom2#Total Custom2;Custom3#Total Custom3;Custom4#Total Custom4")</f>
        <v>0</v>
      </c>
      <c r="X68" s="210">
        <f>[1]!HsGetValue("FCC","Scenario#Actual;Years#FY24;Period#Jun;View#FCCS_YTD;Entity#"&amp;$B68&amp;";Data Source#FCCS_Total Data Source;Account#"&amp;X$3&amp;";Intercompany#FCCS_Intercompany Top;Movement#CA_ENDBAL;Consolidation#FCCS_Entity Total;Custom1#"&amp;$E68&amp;";Custom2#Total Custom2;Custom3#Total Custom3;Custom4#Total Custom4")</f>
        <v>3766596.5700000003</v>
      </c>
      <c r="Y68" s="361"/>
      <c r="Z68" s="361"/>
      <c r="AA68" s="361"/>
      <c r="AB68" s="361"/>
      <c r="AC68" s="361"/>
      <c r="AD68" s="361"/>
      <c r="AE68" s="210">
        <f>[1]!HsGetValue("FCC","Scenario#Actual;Years#FY24;Period#Jun;View#FCCS_YTD;Entity#"&amp;$B68&amp;";Data Source#FCCS_Total Data Source;Account#"&amp;AE$3&amp;";Intercompany#FCCS_Intercompany Top;Movement#CA_ENDBAL;Consolidation#FCCS_Entity Total;Custom1#"&amp;$E68&amp;";Custom2#Total Custom2;Custom3#Total Custom3;Custom4#Total Custom4")</f>
        <v>-51029998.360000007</v>
      </c>
      <c r="AF68" s="210">
        <f>[1]!HsGetValue("FCC","Scenario#Actual;Years#FY24;Period#Jun;View#FCCS_YTD;Entity#"&amp;$B68&amp;";Data Source#FCCS_Total Data Source;Account#"&amp;AF$3&amp;";Intercompany#FCCS_Intercompany Top;Movement#CA_ENDBAL;Consolidation#FCCS_Entity Total;Custom1#"&amp;$E68&amp;";Custom2#Total Custom2;Custom3#Total Custom3;Custom4#Total Custom4")</f>
        <v>0</v>
      </c>
      <c r="AG68" s="210">
        <f>[1]!HsGetValue("FCC","Scenario#Actual;Years#FY24;Period#Jun;View#FCCS_YTD;Entity#"&amp;$B68&amp;";Data Source#FCCS_Total Data Source;Account#"&amp;AG$3&amp;";Intercompany#FCCS_Intercompany Top;Movement#CA_ENDBAL;Consolidation#FCCS_Entity Total;Custom1#"&amp;$E68&amp;";Custom2#Total Custom2;Custom3#Total Custom3;Custom4#Total Custom4")</f>
        <v>0</v>
      </c>
      <c r="AH68" s="210">
        <f>[1]!HsGetValue("FCC","Scenario#Actual;Years#FY24;Period#Jun;View#FCCS_YTD;Entity#"&amp;$B68&amp;";Data Source#FCCS_Total Data Source;Account#"&amp;AH$3&amp;";Intercompany#FCCS_Intercompany Top;Movement#CA_ENDBAL;Consolidation#FCCS_Entity Total;Custom1#"&amp;$E68&amp;";Custom2#Total Custom2;Custom3#Total Custom3;Custom4#Total Custom4")</f>
        <v>-57034508.829999998</v>
      </c>
      <c r="AI68" s="210">
        <f>[1]!HsGetValue("FCC","Scenario#Actual;Years#FY24;Period#Jun;View#FCCS_YTD;Entity#"&amp;$B68&amp;";Data Source#FCCS_Total Data Source;Account#"&amp;AI$3&amp;";Intercompany#FCCS_Intercompany Top;Movement#CA_ENDBAL;Consolidation#FCCS_Entity Total;Custom1#"&amp;$E68&amp;";Custom2#Total Custom2;Custom3#Total Custom3;Custom4#Total Custom4")</f>
        <v>0</v>
      </c>
      <c r="AJ68" s="210">
        <f>[1]!HsGetValue("FCC","Scenario#Actual;Years#FY24;Period#Jun;View#FCCS_YTD;Entity#"&amp;$B68&amp;";Data Source#FCCS_Total Data Source;Account#"&amp;AJ$3&amp;";Intercompany#FCCS_Intercompany Top;Movement#CA_ENDBAL;Consolidation#FCCS_Entity Total;Custom1#"&amp;$E68&amp;";Custom2#Total Custom2;Custom3#Total Custom3;Custom4#Total Custom4")</f>
        <v>0</v>
      </c>
      <c r="AK68" s="210">
        <f>[1]!HsGetValue("FCC","Scenario#Actual;Years#FY24;Period#Jun;View#FCCS_YTD;Entity#"&amp;$B68&amp;";Data Source#FCCS_Total Data Source;Account#"&amp;AK$3&amp;";Intercompany#FCCS_Intercompany Top;Movement#CA_ENDBAL;Consolidation#FCCS_Entity Total;Custom1#"&amp;$E68&amp;";Custom2#Total Custom2;Custom3#Total Custom3;Custom4#Total Custom4")</f>
        <v>-24813</v>
      </c>
      <c r="AL68" s="210">
        <f>[1]!HsGetValue("FCC","Scenario#Actual;Years#FY24;Period#Jun;View#FCCS_YTD;Entity#"&amp;$B68&amp;";Data Source#FCCS_Total Data Source;Account#"&amp;AL$3&amp;";Intercompany#FCCS_Intercompany Top;Movement#CA_ENDBAL;Consolidation#FCCS_Entity Total;Custom1#"&amp;$E68&amp;";Custom2#Total Custom2;Custom3#Total Custom3;Custom4#Total Custom4")</f>
        <v>0</v>
      </c>
      <c r="AM68" s="210">
        <f>[1]!HsGetValue("FCC","Scenario#Actual;Years#FY24;Period#Jun;View#FCCS_YTD;Entity#"&amp;$B68&amp;";Data Source#FCCS_Total Data Source;Account#"&amp;AM$3&amp;";Intercompany#FCCS_Intercompany Top;Movement#CA_ENDBAL;Consolidation#FCCS_Entity Total;Custom1#"&amp;$E68&amp;";Custom2#Total Custom2;Custom3#Total Custom3;Custom4#Total Custom4")</f>
        <v>0</v>
      </c>
      <c r="AN68" s="361"/>
      <c r="AO68" s="361"/>
      <c r="AP68" s="361"/>
      <c r="AQ68" s="361"/>
      <c r="AR68" s="361"/>
      <c r="AS68" s="329">
        <v>0</v>
      </c>
    </row>
    <row r="69" spans="1:45" x14ac:dyDescent="0.3">
      <c r="A69" s="207" t="s">
        <v>413</v>
      </c>
      <c r="B69" s="207" t="s">
        <v>543</v>
      </c>
      <c r="C69" s="208">
        <v>47400</v>
      </c>
      <c r="D69" s="208" t="s">
        <v>415</v>
      </c>
      <c r="E69" s="208" t="s">
        <v>416</v>
      </c>
      <c r="F69" s="207" t="s">
        <v>544</v>
      </c>
      <c r="G69" s="207" t="s">
        <v>545</v>
      </c>
      <c r="H69" s="603"/>
      <c r="I69" s="209">
        <f t="shared" si="5"/>
        <v>0</v>
      </c>
      <c r="J69" s="209">
        <f t="shared" si="4"/>
        <v>0</v>
      </c>
      <c r="K69" s="209">
        <f t="shared" si="6"/>
        <v>0</v>
      </c>
      <c r="L69" s="210">
        <f>[1]!HsGetValue("FCC","Scenario#Actual;Years#FY24;Period#Jun;View#FCCS_YTD;Entity#"&amp;$B69&amp;";Data Source#FCCS_Total Data Source;Account#"&amp;L$3&amp;";Intercompany#FCCS_Intercompany Top;Movement#CA_ENDBAL;Consolidation#FCCS_Entity Total;Custom1#"&amp;$E69&amp;";Custom2#Total Custom2;Custom3#Total Custom3;Custom4#Total Custom4")</f>
        <v>0</v>
      </c>
      <c r="M69" s="210">
        <f>[1]!HsGetValue("FCC","Scenario#Actual;Years#FY24;Period#Jun;View#FCCS_YTD;Entity#"&amp;$B69&amp;";Data Source#FCCS_Total Data Source;Account#"&amp;M$3&amp;";Intercompany#FCCS_Intercompany Top;Movement#CA_ENDBAL;Consolidation#FCCS_Entity Total;Custom1#"&amp;$E69&amp;";Custom2#Total Custom2;Custom3#Total Custom3;Custom4#Total Custom4")</f>
        <v>0</v>
      </c>
      <c r="N69" s="210">
        <f>[1]!HsGetValue("FCC","Scenario#Actual;Years#FY24;Period#Jun;View#FCCS_YTD;Entity#"&amp;$B69&amp;";Data Source#FCCS_Total Data Source;Account#"&amp;N$3&amp;";Intercompany#FCCS_Intercompany Top;Movement#CA_ENDBAL;Consolidation#FCCS_Entity Total;Custom1#"&amp;$E69&amp;";Custom2#Total Custom2;Custom3#Total Custom3;Custom4#Total Custom4")</f>
        <v>0</v>
      </c>
      <c r="O69" s="210">
        <f>[1]!HsGetValue("FCC","Scenario#Actual;Years#FY24;Period#Jun;View#FCCS_YTD;Entity#"&amp;$B69&amp;";Data Source#FCCS_Total Data Source;Account#"&amp;O$3&amp;";Intercompany#FCCS_Intercompany Top;Movement#CA_ENDBAL;Consolidation#FCCS_Entity Total;Custom1#"&amp;$E69&amp;";Custom2#Total Custom2;Custom3#Total Custom3;Custom4#Total Custom4")</f>
        <v>0</v>
      </c>
      <c r="P69" s="210">
        <f>[1]!HsGetValue("FCC","Scenario#Actual;Years#FY24;Period#Jun;View#FCCS_YTD;Entity#"&amp;$B69&amp;";Data Source#FCCS_Total Data Source;Account#"&amp;P$3&amp;";Intercompany#FCCS_Intercompany Top;Movement#CA_ENDBAL;Consolidation#FCCS_Entity Total;Custom1#"&amp;$E69&amp;";Custom2#Total Custom2;Custom3#Total Custom3;Custom4#Total Custom4")</f>
        <v>0</v>
      </c>
      <c r="Q69" s="210">
        <f>[1]!HsGetValue("FCC","Scenario#Actual;Years#FY24;Period#Jun;View#FCCS_YTD;Entity#"&amp;$B69&amp;";Data Source#FCCS_Total Data Source;Account#"&amp;Q$3&amp;";Intercompany#FCCS_Intercompany Top;Movement#CA_ENDBAL;Consolidation#FCCS_Entity Total;Custom1#"&amp;$E69&amp;";Custom2#Total Custom2;Custom3#Total Custom3;Custom4#Total Custom4")</f>
        <v>0</v>
      </c>
      <c r="R69" s="210">
        <f>[1]!HsGetValue("FCC","Scenario#Actual;Years#FY24;Period#Jun;View#FCCS_YTD;Entity#"&amp;$B69&amp;";Data Source#FCCS_Total Data Source;Account#"&amp;R$3&amp;";Intercompany#FCCS_Intercompany Top;Movement#CA_ENDBAL;Consolidation#FCCS_Entity Total;Custom1#"&amp;$E69&amp;";Custom2#Total Custom2;Custom3#Total Custom3;Custom4#Total Custom4")</f>
        <v>0</v>
      </c>
      <c r="S69" s="210">
        <f>[1]!HsGetValue("FCC","Scenario#Actual;Years#FY24;Period#Jun;View#FCCS_YTD;Entity#"&amp;$B69&amp;";Data Source#FCCS_Total Data Source;Account#"&amp;S$3&amp;";Intercompany#FCCS_Intercompany Top;Movement#CA_ENDBAL;Consolidation#FCCS_Entity Total;Custom1#"&amp;$E69&amp;";Custom2#Total Custom2;Custom3#Total Custom3;Custom4#Total Custom4")</f>
        <v>0</v>
      </c>
      <c r="T69" s="210">
        <f>[1]!HsGetValue("FCC","Scenario#Actual;Years#FY24;Period#Jun;View#FCCS_YTD;Entity#"&amp;$B69&amp;";Data Source#FCCS_Total Data Source;Account#"&amp;T$3&amp;";Intercompany#FCCS_Intercompany Top;Movement#CA_ENDBAL;Consolidation#FCCS_Entity Total;Custom1#"&amp;$E69&amp;";Custom2#Total Custom2;Custom3#Total Custom3;Custom4#Total Custom4")</f>
        <v>0</v>
      </c>
      <c r="U69" s="210">
        <f>[1]!HsGetValue("FCC","Scenario#Actual;Years#FY24;Period#Jun;View#FCCS_YTD;Entity#"&amp;$B69&amp;";Data Source#FCCS_Total Data Source;Account#"&amp;U$3&amp;";Intercompany#FCCS_Intercompany Top;Movement#CA_ENDBAL;Consolidation#FCCS_Entity Total;Custom1#"&amp;$E69&amp;";Custom2#Total Custom2;Custom3#Total Custom3;Custom4#Total Custom4")</f>
        <v>0</v>
      </c>
      <c r="V69" s="210">
        <f>[1]!HsGetValue("FCC","Scenario#Actual;Years#FY24;Period#Jun;View#FCCS_YTD;Entity#"&amp;$B69&amp;";Data Source#FCCS_Total Data Source;Account#"&amp;V$3&amp;";Intercompany#FCCS_Intercompany Top;Movement#CA_ENDBAL;Consolidation#FCCS_Entity Total;Custom1#"&amp;$E69&amp;";Custom2#Total Custom2;Custom3#Total Custom3;Custom4#Total Custom4")</f>
        <v>0</v>
      </c>
      <c r="W69" s="210">
        <f>[1]!HsGetValue("FCC","Scenario#Actual;Years#FY24;Period#Jun;View#FCCS_YTD;Entity#"&amp;$B69&amp;";Data Source#FCCS_Total Data Source;Account#"&amp;W$3&amp;";Intercompany#FCCS_Intercompany Top;Movement#CA_ENDBAL;Consolidation#FCCS_Entity Total;Custom1#"&amp;$E69&amp;";Custom2#Total Custom2;Custom3#Total Custom3;Custom4#Total Custom4")</f>
        <v>0</v>
      </c>
      <c r="X69" s="210">
        <f>[1]!HsGetValue("FCC","Scenario#Actual;Years#FY24;Period#Jun;View#FCCS_YTD;Entity#"&amp;$B69&amp;";Data Source#FCCS_Total Data Source;Account#"&amp;X$3&amp;";Intercompany#FCCS_Intercompany Top;Movement#CA_ENDBAL;Consolidation#FCCS_Entity Total;Custom1#"&amp;$E69&amp;";Custom2#Total Custom2;Custom3#Total Custom3;Custom4#Total Custom4")</f>
        <v>0</v>
      </c>
      <c r="Y69" s="210">
        <f>[1]!HsGetValue("FCC","Scenario#Actual;Years#FY24;Period#Jun;View#FCCS_YTD;Entity#"&amp;$B69&amp;";Data Source#FCCS_Total Data Source;Account#"&amp;Y$3&amp;";Intercompany#FCCS_Intercompany Top;Movement#CA_ENDBAL;Consolidation#FCCS_Entity Total;Custom1#Total custom1;Custom2#Total Custom2;Custom3#Total Custom3;Custom4#Total Custom4")</f>
        <v>0</v>
      </c>
      <c r="Z69" s="210">
        <f>[1]!HsGetValue("FCC","Scenario#Actual;Years#FY24;Period#Jun;View#FCCS_YTD;Entity#"&amp;$B69&amp;";Data Source#FCCS_Total Data Source;Account#"&amp;Z$3&amp;";Intercompany#FCCS_Intercompany Top;Movement#CA_ENDBAL;Consolidation#FCCS_Entity Total;Custom1#Total custom1;Custom2#Total Custom2;Custom3#Total Custom3;Custom4#Total Custom4")</f>
        <v>0</v>
      </c>
      <c r="AA69" s="210">
        <f>[1]!HsGetValue("FCC","Scenario#Actual;Years#FY24;Period#Jun;View#FCCS_YTD;Entity#"&amp;$B69&amp;";Data Source#FCCS_Total Data Source;Account#"&amp;AA$3&amp;";Intercompany#FCCS_Intercompany Top;Movement#CA_ENDBAL;Consolidation#FCCS_Entity Total;Custom1#Total custom1;Custom2#Total Custom2;Custom3#Total Custom3;Custom4#Total Custom4")</f>
        <v>0</v>
      </c>
      <c r="AB69" s="210">
        <f>[1]!HsGetValue("FCC","Scenario#Actual;Years#FY24;Period#Jun;View#FCCS_YTD;Entity#"&amp;$B69&amp;";Data Source#FCCS_Total Data Source;Account#"&amp;AB$3&amp;";Intercompany#FCCS_Intercompany Top;Movement#CA_ENDBAL;Consolidation#FCCS_Entity Total;Custom1#Total custom1;Custom2#Total Custom2;Custom3#Total Custom3;Custom4#Total Custom4")</f>
        <v>0</v>
      </c>
      <c r="AC69" s="210">
        <f>[1]!HsGetValue("FCC","Scenario#Actual;Years#FY24;Period#Jun;View#FCCS_YTD;Entity#"&amp;$B69&amp;";Data Source#FCCS_Total Data Source;Account#"&amp;AC$3&amp;";Intercompany#FCCS_Intercompany Top;Movement#CA_ENDBAL;Consolidation#FCCS_Entity Total;Custom1#Total custom1;Custom2#Total Custom2;Custom3#Total Custom3;Custom4#Total Custom4")</f>
        <v>0</v>
      </c>
      <c r="AD69" s="210">
        <f>[1]!HsGetValue("FCC","Scenario#Actual;Years#FY24;Period#Jun;View#FCCS_YTD;Entity#"&amp;$B69&amp;";Data Source#FCCS_Total Data Source;Account#"&amp;AD$3&amp;";Intercompany#FCCS_Intercompany Top;Movement#CA_ENDBAL;Consolidation#FCCS_Entity Total;Custom1#Total custom1;Custom2#Total Custom2;Custom3#Total Custom3;Custom4#Total Custom4")</f>
        <v>0</v>
      </c>
      <c r="AE69" s="210">
        <f>[1]!HsGetValue("FCC","Scenario#Actual;Years#FY24;Period#Jun;View#FCCS_YTD;Entity#"&amp;$B69&amp;";Data Source#FCCS_Total Data Source;Account#"&amp;AE$3&amp;";Intercompany#FCCS_Intercompany Top;Movement#CA_ENDBAL;Consolidation#FCCS_Entity Total;Custom1#"&amp;$E69&amp;";Custom2#Total Custom2;Custom3#Total Custom3;Custom4#Total Custom4")</f>
        <v>0</v>
      </c>
      <c r="AF69" s="210">
        <f>[1]!HsGetValue("FCC","Scenario#Actual;Years#FY24;Period#Jun;View#FCCS_YTD;Entity#"&amp;$B69&amp;";Data Source#FCCS_Total Data Source;Account#"&amp;AF$3&amp;";Intercompany#FCCS_Intercompany Top;Movement#CA_ENDBAL;Consolidation#FCCS_Entity Total;Custom1#"&amp;$E69&amp;";Custom2#Total Custom2;Custom3#Total Custom3;Custom4#Total Custom4")</f>
        <v>0</v>
      </c>
      <c r="AG69" s="210">
        <f>[1]!HsGetValue("FCC","Scenario#Actual;Years#FY24;Period#Jun;View#FCCS_YTD;Entity#"&amp;$B69&amp;";Data Source#FCCS_Total Data Source;Account#"&amp;AG$3&amp;";Intercompany#FCCS_Intercompany Top;Movement#CA_ENDBAL;Consolidation#FCCS_Entity Total;Custom1#"&amp;$E69&amp;";Custom2#Total Custom2;Custom3#Total Custom3;Custom4#Total Custom4")</f>
        <v>0</v>
      </c>
      <c r="AH69" s="210">
        <f>[1]!HsGetValue("FCC","Scenario#Actual;Years#FY24;Period#Jun;View#FCCS_YTD;Entity#"&amp;$B69&amp;";Data Source#FCCS_Total Data Source;Account#"&amp;AH$3&amp;";Intercompany#FCCS_Intercompany Top;Movement#CA_ENDBAL;Consolidation#FCCS_Entity Total;Custom1#"&amp;$E69&amp;";Custom2#Total Custom2;Custom3#Total Custom3;Custom4#Total Custom4")</f>
        <v>0</v>
      </c>
      <c r="AI69" s="210">
        <f>[1]!HsGetValue("FCC","Scenario#Actual;Years#FY24;Period#Jun;View#FCCS_YTD;Entity#"&amp;$B69&amp;";Data Source#FCCS_Total Data Source;Account#"&amp;AI$3&amp;";Intercompany#FCCS_Intercompany Top;Movement#CA_ENDBAL;Consolidation#FCCS_Entity Total;Custom1#"&amp;$E69&amp;";Custom2#Total Custom2;Custom3#Total Custom3;Custom4#Total Custom4")</f>
        <v>0</v>
      </c>
      <c r="AJ69" s="210">
        <f>[1]!HsGetValue("FCC","Scenario#Actual;Years#FY24;Period#Jun;View#FCCS_YTD;Entity#"&amp;$B69&amp;";Data Source#FCCS_Total Data Source;Account#"&amp;AJ$3&amp;";Intercompany#FCCS_Intercompany Top;Movement#CA_ENDBAL;Consolidation#FCCS_Entity Total;Custom1#"&amp;$E69&amp;";Custom2#Total Custom2;Custom3#Total Custom3;Custom4#Total Custom4")</f>
        <v>0</v>
      </c>
      <c r="AK69" s="210">
        <f>[1]!HsGetValue("FCC","Scenario#Actual;Years#FY24;Period#Jun;View#FCCS_YTD;Entity#"&amp;$B69&amp;";Data Source#FCCS_Total Data Source;Account#"&amp;AK$3&amp;";Intercompany#FCCS_Intercompany Top;Movement#CA_ENDBAL;Consolidation#FCCS_Entity Total;Custom1#"&amp;$E69&amp;";Custom2#Total Custom2;Custom3#Total Custom3;Custom4#Total Custom4")</f>
        <v>0</v>
      </c>
      <c r="AL69" s="210">
        <f>[1]!HsGetValue("FCC","Scenario#Actual;Years#FY24;Period#Jun;View#FCCS_YTD;Entity#"&amp;$B69&amp;";Data Source#FCCS_Total Data Source;Account#"&amp;AL$3&amp;";Intercompany#FCCS_Intercompany Top;Movement#CA_ENDBAL;Consolidation#FCCS_Entity Total;Custom1#"&amp;$E69&amp;";Custom2#Total Custom2;Custom3#Total Custom3;Custom4#Total Custom4")</f>
        <v>0</v>
      </c>
      <c r="AM69" s="210">
        <f>[1]!HsGetValue("FCC","Scenario#Actual;Years#FY24;Period#Jun;View#FCCS_YTD;Entity#"&amp;$B69&amp;";Data Source#FCCS_Total Data Source;Account#"&amp;AM$3&amp;";Intercompany#FCCS_Intercompany Top;Movement#CA_ENDBAL;Consolidation#FCCS_Entity Total;Custom1#"&amp;$E69&amp;";Custom2#Total Custom2;Custom3#Total Custom3;Custom4#Total Custom4")</f>
        <v>0</v>
      </c>
      <c r="AN69" s="210">
        <f>[1]!HsGetValue("FCC","Scenario#Actual;Years#FY24;Period#Jun;View#FCCS_YTD;Entity#"&amp;$B69&amp;";Data Source#FCCS_Total Data Source;Account#"&amp;AN$3&amp;";Intercompany#FCCS_Intercompany Top;Movement#CA_ENDBAL;Consolidation#FCCS_Entity Total;Custom1#Total custom1;Custom2#Total Custom2;Custom3#Total Custom3;Custom4#Total Custom4")</f>
        <v>0</v>
      </c>
      <c r="AO69" s="210">
        <f>[1]!HsGetValue("FCC","Scenario#Actual;Years#FY24;Period#Jun;View#FCCS_YTD;Entity#"&amp;$B69&amp;";Data Source#FCCS_Total Data Source;Account#"&amp;AO$3&amp;";Intercompany#FCCS_Intercompany Top;Movement#CA_ENDBAL;Consolidation#FCCS_Entity Total;Custom1#Total custom1;Custom2#Total Custom2;Custom3#Total Custom3;Custom4#Total Custom4")</f>
        <v>0</v>
      </c>
      <c r="AP69" s="210">
        <f>[1]!HsGetValue("FCC","Scenario#Actual;Years#FY24;Period#Jun;View#FCCS_YTD;Entity#"&amp;$B69&amp;";Data Source#FCCS_Total Data Source;Account#"&amp;AP$3&amp;";Intercompany#FCCS_Intercompany Top;Movement#CA_ENDBAL;Consolidation#FCCS_Entity Total;Custom1#Total custom1;Custom2#Total Custom2;Custom3#Total Custom3;Custom4#Total Custom4")</f>
        <v>0</v>
      </c>
      <c r="AQ69" s="210">
        <f>[1]!HsGetValue("FCC","Scenario#Actual;Years#FY24;Period#Jun;View#FCCS_YTD;Entity#"&amp;$B69&amp;";Data Source#FCCS_Total Data Source;Account#"&amp;AQ$3&amp;";Intercompany#FCCS_Intercompany Top;Movement#CA_ENDBAL;Consolidation#FCCS_Entity Total;Custom1#Total custom1;Custom2#Total Custom2;Custom3#Total Custom3;Custom4#Total Custom4")</f>
        <v>0</v>
      </c>
      <c r="AR69" s="210">
        <f>[1]!HsGetValue("FCC","Scenario#Actual;Years#FY24;Period#Jun;View#FCCS_YTD;Entity#"&amp;$B69&amp;";Data Source#FCCS_Total Data Source;Account#"&amp;AR$3&amp;";Intercompany#FCCS_Intercompany Top;Movement#CA_ENDBAL;Consolidation#FCCS_Entity Total;Custom1#Total custom1;Custom2#Total Custom2;Custom3#Total Custom3;Custom4#Total Custom4")</f>
        <v>0</v>
      </c>
      <c r="AS69" s="210">
        <f>[1]!HsGetValue("FCC","Scenario#Actual;Years#FY24;Period#Jun;View#FCCS_YTD;Entity#"&amp;$B69&amp;";Data Source#FCCS_Total Data Source;Account#"&amp;AS$3&amp;";Intercompany#FCCS_Intercompany Top;Movement#CA_ENDBAL;Consolidation#FCCS_Entity Total;Custom1#"&amp;$E69&amp;";Custom2#Total Custom2;Custom3#Total Custom3;Custom4#Total Custom4")</f>
        <v>0</v>
      </c>
    </row>
    <row r="70" spans="1:45" x14ac:dyDescent="0.3">
      <c r="A70" s="328" t="s">
        <v>413</v>
      </c>
      <c r="B70" s="328" t="s">
        <v>543</v>
      </c>
      <c r="C70" s="75">
        <v>47400</v>
      </c>
      <c r="D70" s="75" t="s">
        <v>415</v>
      </c>
      <c r="E70" s="75" t="s">
        <v>419</v>
      </c>
      <c r="F70" s="328" t="s">
        <v>544</v>
      </c>
      <c r="G70" s="207" t="s">
        <v>546</v>
      </c>
      <c r="H70" s="598"/>
      <c r="I70" s="327">
        <f t="shared" si="5"/>
        <v>34849928.685100004</v>
      </c>
      <c r="J70" s="209">
        <f t="shared" ref="J70:J107" si="7">SUM(L70,S70,W70,X70,Y70)</f>
        <v>0</v>
      </c>
      <c r="K70" s="327">
        <f t="shared" si="6"/>
        <v>34849928.685100004</v>
      </c>
      <c r="L70" s="210">
        <f>[1]!HsGetValue("FCC","Scenario#Actual;Years#FY24;Period#Jun;View#FCCS_YTD;Entity#"&amp;$B70&amp;";Data Source#FCCS_Total Data Source;Account#"&amp;L$3&amp;";Intercompany#FCCS_Intercompany Top;Movement#CA_ENDBAL;Consolidation#FCCS_Entity Total;Custom1#"&amp;$E70&amp;";Custom2#Total Custom2;Custom3#Total Custom3;Custom4#Total Custom4")</f>
        <v>0</v>
      </c>
      <c r="M70" s="210">
        <f>[1]!HsGetValue("FCC","Scenario#Actual;Years#FY24;Period#Jun;View#FCCS_YTD;Entity#"&amp;$B70&amp;";Data Source#FCCS_Total Data Source;Account#"&amp;M$3&amp;";Intercompany#FCCS_Intercompany Top;Movement#CA_ENDBAL;Consolidation#FCCS_Entity Total;Custom1#"&amp;$E70&amp;";Custom2#Total Custom2;Custom3#Total Custom3;Custom4#Total Custom4")</f>
        <v>0</v>
      </c>
      <c r="N70" s="210">
        <f>[1]!HsGetValue("FCC","Scenario#Actual;Years#FY24;Period#Jun;View#FCCS_YTD;Entity#"&amp;$B70&amp;";Data Source#FCCS_Total Data Source;Account#"&amp;N$3&amp;";Intercompany#FCCS_Intercompany Top;Movement#CA_ENDBAL;Consolidation#FCCS_Entity Total;Custom1#"&amp;$E70&amp;";Custom2#Total Custom2;Custom3#Total Custom3;Custom4#Total Custom4")</f>
        <v>0</v>
      </c>
      <c r="O70" s="210">
        <f>[1]!HsGetValue("FCC","Scenario#Actual;Years#FY24;Period#Jun;View#FCCS_YTD;Entity#"&amp;$B70&amp;";Data Source#FCCS_Total Data Source;Account#"&amp;O$3&amp;";Intercompany#FCCS_Intercompany Top;Movement#CA_ENDBAL;Consolidation#FCCS_Entity Total;Custom1#"&amp;$E70&amp;";Custom2#Total Custom2;Custom3#Total Custom3;Custom4#Total Custom4")</f>
        <v>0</v>
      </c>
      <c r="P70" s="210">
        <f>[1]!HsGetValue("FCC","Scenario#Actual;Years#FY24;Period#Jun;View#FCCS_YTD;Entity#"&amp;$B70&amp;";Data Source#FCCS_Total Data Source;Account#"&amp;P$3&amp;";Intercompany#FCCS_Intercompany Top;Movement#CA_ENDBAL;Consolidation#FCCS_Entity Total;Custom1#"&amp;$E70&amp;";Custom2#Total Custom2;Custom3#Total Custom3;Custom4#Total Custom4")</f>
        <v>9098373.6899999995</v>
      </c>
      <c r="Q70" s="210">
        <f>[1]!HsGetValue("FCC","Scenario#Actual;Years#FY24;Period#Jun;View#FCCS_YTD;Entity#"&amp;$B70&amp;";Data Source#FCCS_Total Data Source;Account#"&amp;Q$3&amp;";Intercompany#FCCS_Intercompany Top;Movement#CA_ENDBAL;Consolidation#FCCS_Entity Total;Custom1#"&amp;$E70&amp;";Custom2#Total Custom2;Custom3#Total Custom3;Custom4#Total Custom4")</f>
        <v>0</v>
      </c>
      <c r="R70" s="210">
        <f>[1]!HsGetValue("FCC","Scenario#Actual;Years#FY24;Period#Jun;View#FCCS_YTD;Entity#"&amp;$B70&amp;";Data Source#FCCS_Total Data Source;Account#"&amp;R$3&amp;";Intercompany#FCCS_Intercompany Top;Movement#CA_ENDBAL;Consolidation#FCCS_Entity Total;Custom1#"&amp;$E70&amp;";Custom2#Total Custom2;Custom3#Total Custom3;Custom4#Total Custom4")</f>
        <v>0</v>
      </c>
      <c r="S70" s="210">
        <f>[1]!HsGetValue("FCC","Scenario#Actual;Years#FY24;Period#Jun;View#FCCS_YTD;Entity#"&amp;$B70&amp;";Data Source#FCCS_Total Data Source;Account#"&amp;S$3&amp;";Intercompany#FCCS_Intercompany Top;Movement#CA_ENDBAL;Consolidation#FCCS_Entity Total;Custom1#"&amp;$E70&amp;";Custom2#Total Custom2;Custom3#Total Custom3;Custom4#Total Custom4")</f>
        <v>0</v>
      </c>
      <c r="T70" s="210">
        <f>[1]!HsGetValue("FCC","Scenario#Actual;Years#FY24;Period#Jun;View#FCCS_YTD;Entity#"&amp;$B70&amp;";Data Source#FCCS_Total Data Source;Account#"&amp;T$3&amp;";Intercompany#FCCS_Intercompany Top;Movement#CA_ENDBAL;Consolidation#FCCS_Entity Total;Custom1#"&amp;$E70&amp;";Custom2#Total Custom2;Custom3#Total Custom3;Custom4#Total Custom4")</f>
        <v>107697351.67</v>
      </c>
      <c r="U70" s="210">
        <f>[1]!HsGetValue("FCC","Scenario#Actual;Years#FY24;Period#Jun;View#FCCS_YTD;Entity#"&amp;$B70&amp;";Data Source#FCCS_Total Data Source;Account#"&amp;U$3&amp;";Intercompany#FCCS_Intercompany Top;Movement#CA_ENDBAL;Consolidation#FCCS_Entity Total;Custom1#"&amp;$E70&amp;";Custom2#Total Custom2;Custom3#Total Custom3;Custom4#Total Custom4")</f>
        <v>0</v>
      </c>
      <c r="V70" s="210">
        <f>[1]!HsGetValue("FCC","Scenario#Actual;Years#FY24;Period#Jun;View#FCCS_YTD;Entity#"&amp;$B70&amp;";Data Source#FCCS_Total Data Source;Account#"&amp;V$3&amp;";Intercompany#FCCS_Intercompany Top;Movement#CA_ENDBAL;Consolidation#FCCS_Entity Total;Custom1#"&amp;$E70&amp;";Custom2#Total Custom2;Custom3#Total Custom3;Custom4#Total Custom4")</f>
        <v>0</v>
      </c>
      <c r="W70" s="210">
        <f>[1]!HsGetValue("FCC","Scenario#Actual;Years#FY24;Period#Jun;View#FCCS_YTD;Entity#"&amp;$B70&amp;";Data Source#FCCS_Total Data Source;Account#"&amp;W$3&amp;";Intercompany#FCCS_Intercompany Top;Movement#CA_ENDBAL;Consolidation#FCCS_Entity Total;Custom1#"&amp;$E70&amp;";Custom2#Total Custom2;Custom3#Total Custom3;Custom4#Total Custom4")</f>
        <v>0</v>
      </c>
      <c r="X70" s="210">
        <f>[1]!HsGetValue("FCC","Scenario#Actual;Years#FY24;Period#Jun;View#FCCS_YTD;Entity#"&amp;$B70&amp;";Data Source#FCCS_Total Data Source;Account#"&amp;X$3&amp;";Intercompany#FCCS_Intercompany Top;Movement#CA_ENDBAL;Consolidation#FCCS_Entity Total;Custom1#"&amp;$E70&amp;";Custom2#Total Custom2;Custom3#Total Custom3;Custom4#Total Custom4")</f>
        <v>0</v>
      </c>
      <c r="Y70" s="361"/>
      <c r="Z70" s="361"/>
      <c r="AA70" s="361"/>
      <c r="AB70" s="361"/>
      <c r="AC70" s="361"/>
      <c r="AD70" s="361"/>
      <c r="AE70" s="210">
        <f>[1]!HsGetValue("FCC","Scenario#Actual;Years#FY24;Period#Jun;View#FCCS_YTD;Entity#"&amp;$B70&amp;";Data Source#FCCS_Total Data Source;Account#"&amp;AE$3&amp;";Intercompany#FCCS_Intercompany Top;Movement#CA_ENDBAL;Consolidation#FCCS_Entity Total;Custom1#"&amp;$E70&amp;";Custom2#Total Custom2;Custom3#Total Custom3;Custom4#Total Custom4")</f>
        <v>0</v>
      </c>
      <c r="AF70" s="210">
        <f>[1]!HsGetValue("FCC","Scenario#Actual;Years#FY24;Period#Jun;View#FCCS_YTD;Entity#"&amp;$B70&amp;";Data Source#FCCS_Total Data Source;Account#"&amp;AF$3&amp;";Intercompany#FCCS_Intercompany Top;Movement#CA_ENDBAL;Consolidation#FCCS_Entity Total;Custom1#"&amp;$E70&amp;";Custom2#Total Custom2;Custom3#Total Custom3;Custom4#Total Custom4")</f>
        <v>0</v>
      </c>
      <c r="AG70" s="210">
        <f>[1]!HsGetValue("FCC","Scenario#Actual;Years#FY24;Period#Jun;View#FCCS_YTD;Entity#"&amp;$B70&amp;";Data Source#FCCS_Total Data Source;Account#"&amp;AG$3&amp;";Intercompany#FCCS_Intercompany Top;Movement#CA_ENDBAL;Consolidation#FCCS_Entity Total;Custom1#"&amp;$E70&amp;";Custom2#Total Custom2;Custom3#Total Custom3;Custom4#Total Custom4")</f>
        <v>0</v>
      </c>
      <c r="AH70" s="210">
        <f>[1]!HsGetValue("FCC","Scenario#Actual;Years#FY24;Period#Jun;View#FCCS_YTD;Entity#"&amp;$B70&amp;";Data Source#FCCS_Total Data Source;Account#"&amp;AH$3&amp;";Intercompany#FCCS_Intercompany Top;Movement#CA_ENDBAL;Consolidation#FCCS_Entity Total;Custom1#"&amp;$E70&amp;";Custom2#Total Custom2;Custom3#Total Custom3;Custom4#Total Custom4")</f>
        <v>-7134924.1100000003</v>
      </c>
      <c r="AI70" s="210">
        <f>[1]!HsGetValue("FCC","Scenario#Actual;Years#FY24;Period#Jun;View#FCCS_YTD;Entity#"&amp;$B70&amp;";Data Source#FCCS_Total Data Source;Account#"&amp;AI$3&amp;";Intercompany#FCCS_Intercompany Top;Movement#CA_ENDBAL;Consolidation#FCCS_Entity Total;Custom1#"&amp;$E70&amp;";Custom2#Total Custom2;Custom3#Total Custom3;Custom4#Total Custom4")</f>
        <v>0</v>
      </c>
      <c r="AJ70" s="210">
        <f>[1]!HsGetValue("FCC","Scenario#Actual;Years#FY24;Period#Jun;View#FCCS_YTD;Entity#"&amp;$B70&amp;";Data Source#FCCS_Total Data Source;Account#"&amp;AJ$3&amp;";Intercompany#FCCS_Intercompany Top;Movement#CA_ENDBAL;Consolidation#FCCS_Entity Total;Custom1#"&amp;$E70&amp;";Custom2#Total Custom2;Custom3#Total Custom3;Custom4#Total Custom4")</f>
        <v>0</v>
      </c>
      <c r="AK70" s="210">
        <f>[1]!HsGetValue("FCC","Scenario#Actual;Years#FY24;Period#Jun;View#FCCS_YTD;Entity#"&amp;$B70&amp;";Data Source#FCCS_Total Data Source;Account#"&amp;AK$3&amp;";Intercompany#FCCS_Intercompany Top;Movement#CA_ENDBAL;Consolidation#FCCS_Entity Total;Custom1#"&amp;$E70&amp;";Custom2#Total Custom2;Custom3#Total Custom3;Custom4#Total Custom4")</f>
        <v>-74810872.564899996</v>
      </c>
      <c r="AL70" s="210">
        <f>[1]!HsGetValue("FCC","Scenario#Actual;Years#FY24;Period#Jun;View#FCCS_YTD;Entity#"&amp;$B70&amp;";Data Source#FCCS_Total Data Source;Account#"&amp;AL$3&amp;";Intercompany#FCCS_Intercompany Top;Movement#CA_ENDBAL;Consolidation#FCCS_Entity Total;Custom1#"&amp;$E70&amp;";Custom2#Total Custom2;Custom3#Total Custom3;Custom4#Total Custom4")</f>
        <v>0</v>
      </c>
      <c r="AM70" s="210">
        <f>[1]!HsGetValue("FCC","Scenario#Actual;Years#FY24;Period#Jun;View#FCCS_YTD;Entity#"&amp;$B70&amp;";Data Source#FCCS_Total Data Source;Account#"&amp;AM$3&amp;";Intercompany#FCCS_Intercompany Top;Movement#CA_ENDBAL;Consolidation#FCCS_Entity Total;Custom1#"&amp;$E70&amp;";Custom2#Total Custom2;Custom3#Total Custom3;Custom4#Total Custom4")</f>
        <v>0</v>
      </c>
      <c r="AN70" s="361"/>
      <c r="AO70" s="361"/>
      <c r="AP70" s="361"/>
      <c r="AQ70" s="361"/>
      <c r="AR70" s="361"/>
      <c r="AS70" s="329">
        <v>0</v>
      </c>
    </row>
    <row r="71" spans="1:45" x14ac:dyDescent="0.3">
      <c r="A71" s="207" t="s">
        <v>413</v>
      </c>
      <c r="B71" s="207" t="s">
        <v>547</v>
      </c>
      <c r="C71" s="208">
        <v>47500</v>
      </c>
      <c r="D71" s="208" t="s">
        <v>415</v>
      </c>
      <c r="E71" s="208" t="s">
        <v>416</v>
      </c>
      <c r="F71" s="207" t="s">
        <v>548</v>
      </c>
      <c r="G71" s="207" t="s">
        <v>549</v>
      </c>
      <c r="H71" s="603"/>
      <c r="I71" s="209">
        <f t="shared" si="5"/>
        <v>0</v>
      </c>
      <c r="J71" s="209">
        <f t="shared" si="7"/>
        <v>0</v>
      </c>
      <c r="K71" s="209">
        <f t="shared" si="6"/>
        <v>0</v>
      </c>
      <c r="L71" s="210">
        <f>[1]!HsGetValue("FCC","Scenario#Actual;Years#FY24;Period#Jun;View#FCCS_YTD;Entity#"&amp;$B71&amp;";Data Source#FCCS_Total Data Source;Account#"&amp;L$3&amp;";Intercompany#FCCS_Intercompany Top;Movement#CA_ENDBAL;Consolidation#FCCS_Entity Total;Custom1#"&amp;$E71&amp;";Custom2#Total Custom2;Custom3#Total Custom3;Custom4#Total Custom4")</f>
        <v>0</v>
      </c>
      <c r="M71" s="210">
        <f>[1]!HsGetValue("FCC","Scenario#Actual;Years#FY24;Period#Jun;View#FCCS_YTD;Entity#"&amp;$B71&amp;";Data Source#FCCS_Total Data Source;Account#"&amp;M$3&amp;";Intercompany#FCCS_Intercompany Top;Movement#CA_ENDBAL;Consolidation#FCCS_Entity Total;Custom1#"&amp;$E71&amp;";Custom2#Total Custom2;Custom3#Total Custom3;Custom4#Total Custom4")</f>
        <v>0</v>
      </c>
      <c r="N71" s="210">
        <f>[1]!HsGetValue("FCC","Scenario#Actual;Years#FY24;Period#Jun;View#FCCS_YTD;Entity#"&amp;$B71&amp;";Data Source#FCCS_Total Data Source;Account#"&amp;N$3&amp;";Intercompany#FCCS_Intercompany Top;Movement#CA_ENDBAL;Consolidation#FCCS_Entity Total;Custom1#"&amp;$E71&amp;";Custom2#Total Custom2;Custom3#Total Custom3;Custom4#Total Custom4")</f>
        <v>0</v>
      </c>
      <c r="O71" s="210">
        <f>[1]!HsGetValue("FCC","Scenario#Actual;Years#FY24;Period#Jun;View#FCCS_YTD;Entity#"&amp;$B71&amp;";Data Source#FCCS_Total Data Source;Account#"&amp;O$3&amp;";Intercompany#FCCS_Intercompany Top;Movement#CA_ENDBAL;Consolidation#FCCS_Entity Total;Custom1#"&amp;$E71&amp;";Custom2#Total Custom2;Custom3#Total Custom3;Custom4#Total Custom4")</f>
        <v>0</v>
      </c>
      <c r="P71" s="210">
        <f>[1]!HsGetValue("FCC","Scenario#Actual;Years#FY24;Period#Jun;View#FCCS_YTD;Entity#"&amp;$B71&amp;";Data Source#FCCS_Total Data Source;Account#"&amp;P$3&amp;";Intercompany#FCCS_Intercompany Top;Movement#CA_ENDBAL;Consolidation#FCCS_Entity Total;Custom1#"&amp;$E71&amp;";Custom2#Total Custom2;Custom3#Total Custom3;Custom4#Total Custom4")</f>
        <v>0</v>
      </c>
      <c r="Q71" s="210">
        <f>[1]!HsGetValue("FCC","Scenario#Actual;Years#FY24;Period#Jun;View#FCCS_YTD;Entity#"&amp;$B71&amp;";Data Source#FCCS_Total Data Source;Account#"&amp;Q$3&amp;";Intercompany#FCCS_Intercompany Top;Movement#CA_ENDBAL;Consolidation#FCCS_Entity Total;Custom1#"&amp;$E71&amp;";Custom2#Total Custom2;Custom3#Total Custom3;Custom4#Total Custom4")</f>
        <v>0</v>
      </c>
      <c r="R71" s="210">
        <f>[1]!HsGetValue("FCC","Scenario#Actual;Years#FY24;Period#Jun;View#FCCS_YTD;Entity#"&amp;$B71&amp;";Data Source#FCCS_Total Data Source;Account#"&amp;R$3&amp;";Intercompany#FCCS_Intercompany Top;Movement#CA_ENDBAL;Consolidation#FCCS_Entity Total;Custom1#"&amp;$E71&amp;";Custom2#Total Custom2;Custom3#Total Custom3;Custom4#Total Custom4")</f>
        <v>0</v>
      </c>
      <c r="S71" s="210">
        <f>[1]!HsGetValue("FCC","Scenario#Actual;Years#FY24;Period#Jun;View#FCCS_YTD;Entity#"&amp;$B71&amp;";Data Source#FCCS_Total Data Source;Account#"&amp;S$3&amp;";Intercompany#FCCS_Intercompany Top;Movement#CA_ENDBAL;Consolidation#FCCS_Entity Total;Custom1#"&amp;$E71&amp;";Custom2#Total Custom2;Custom3#Total Custom3;Custom4#Total Custom4")</f>
        <v>0</v>
      </c>
      <c r="T71" s="210">
        <f>[1]!HsGetValue("FCC","Scenario#Actual;Years#FY24;Period#Jun;View#FCCS_YTD;Entity#"&amp;$B71&amp;";Data Source#FCCS_Total Data Source;Account#"&amp;T$3&amp;";Intercompany#FCCS_Intercompany Top;Movement#CA_ENDBAL;Consolidation#FCCS_Entity Total;Custom1#"&amp;$E71&amp;";Custom2#Total Custom2;Custom3#Total Custom3;Custom4#Total Custom4")</f>
        <v>0</v>
      </c>
      <c r="U71" s="210">
        <f>[1]!HsGetValue("FCC","Scenario#Actual;Years#FY24;Period#Jun;View#FCCS_YTD;Entity#"&amp;$B71&amp;";Data Source#FCCS_Total Data Source;Account#"&amp;U$3&amp;";Intercompany#FCCS_Intercompany Top;Movement#CA_ENDBAL;Consolidation#FCCS_Entity Total;Custom1#"&amp;$E71&amp;";Custom2#Total Custom2;Custom3#Total Custom3;Custom4#Total Custom4")</f>
        <v>0</v>
      </c>
      <c r="V71" s="210">
        <f>[1]!HsGetValue("FCC","Scenario#Actual;Years#FY24;Period#Jun;View#FCCS_YTD;Entity#"&amp;$B71&amp;";Data Source#FCCS_Total Data Source;Account#"&amp;V$3&amp;";Intercompany#FCCS_Intercompany Top;Movement#CA_ENDBAL;Consolidation#FCCS_Entity Total;Custom1#"&amp;$E71&amp;";Custom2#Total Custom2;Custom3#Total Custom3;Custom4#Total Custom4")</f>
        <v>0</v>
      </c>
      <c r="W71" s="210">
        <f>[1]!HsGetValue("FCC","Scenario#Actual;Years#FY24;Period#Jun;View#FCCS_YTD;Entity#"&amp;$B71&amp;";Data Source#FCCS_Total Data Source;Account#"&amp;W$3&amp;";Intercompany#FCCS_Intercompany Top;Movement#CA_ENDBAL;Consolidation#FCCS_Entity Total;Custom1#"&amp;$E71&amp;";Custom2#Total Custom2;Custom3#Total Custom3;Custom4#Total Custom4")</f>
        <v>0</v>
      </c>
      <c r="X71" s="210">
        <f>[1]!HsGetValue("FCC","Scenario#Actual;Years#FY24;Period#Jun;View#FCCS_YTD;Entity#"&amp;$B71&amp;";Data Source#FCCS_Total Data Source;Account#"&amp;X$3&amp;";Intercompany#FCCS_Intercompany Top;Movement#CA_ENDBAL;Consolidation#FCCS_Entity Total;Custom1#"&amp;$E71&amp;";Custom2#Total Custom2;Custom3#Total Custom3;Custom4#Total Custom4")</f>
        <v>0</v>
      </c>
      <c r="Y71" s="210">
        <f>[1]!HsGetValue("FCC","Scenario#Actual;Years#FY24;Period#Jun;View#FCCS_YTD;Entity#"&amp;$B71&amp;";Data Source#FCCS_Total Data Source;Account#"&amp;Y$3&amp;";Intercompany#FCCS_Intercompany Top;Movement#CA_ENDBAL;Consolidation#FCCS_Entity Total;Custom1#Total custom1;Custom2#Total Custom2;Custom3#Total Custom3;Custom4#Total Custom4")</f>
        <v>0</v>
      </c>
      <c r="Z71" s="210">
        <f>[1]!HsGetValue("FCC","Scenario#Actual;Years#FY24;Period#Jun;View#FCCS_YTD;Entity#"&amp;$B71&amp;";Data Source#FCCS_Total Data Source;Account#"&amp;Z$3&amp;";Intercompany#FCCS_Intercompany Top;Movement#CA_ENDBAL;Consolidation#FCCS_Entity Total;Custom1#Total custom1;Custom2#Total Custom2;Custom3#Total Custom3;Custom4#Total Custom4")</f>
        <v>0</v>
      </c>
      <c r="AA71" s="210">
        <f>[1]!HsGetValue("FCC","Scenario#Actual;Years#FY24;Period#Jun;View#FCCS_YTD;Entity#"&amp;$B71&amp;";Data Source#FCCS_Total Data Source;Account#"&amp;AA$3&amp;";Intercompany#FCCS_Intercompany Top;Movement#CA_ENDBAL;Consolidation#FCCS_Entity Total;Custom1#Total custom1;Custom2#Total Custom2;Custom3#Total Custom3;Custom4#Total Custom4")</f>
        <v>0</v>
      </c>
      <c r="AB71" s="210">
        <f>[1]!HsGetValue("FCC","Scenario#Actual;Years#FY24;Period#Jun;View#FCCS_YTD;Entity#"&amp;$B71&amp;";Data Source#FCCS_Total Data Source;Account#"&amp;AB$3&amp;";Intercompany#FCCS_Intercompany Top;Movement#CA_ENDBAL;Consolidation#FCCS_Entity Total;Custom1#Total custom1;Custom2#Total Custom2;Custom3#Total Custom3;Custom4#Total Custom4")</f>
        <v>0</v>
      </c>
      <c r="AC71" s="210">
        <f>[1]!HsGetValue("FCC","Scenario#Actual;Years#FY24;Period#Jun;View#FCCS_YTD;Entity#"&amp;$B71&amp;";Data Source#FCCS_Total Data Source;Account#"&amp;AC$3&amp;";Intercompany#FCCS_Intercompany Top;Movement#CA_ENDBAL;Consolidation#FCCS_Entity Total;Custom1#Total custom1;Custom2#Total Custom2;Custom3#Total Custom3;Custom4#Total Custom4")</f>
        <v>0</v>
      </c>
      <c r="AD71" s="210">
        <f>[1]!HsGetValue("FCC","Scenario#Actual;Years#FY24;Period#Jun;View#FCCS_YTD;Entity#"&amp;$B71&amp;";Data Source#FCCS_Total Data Source;Account#"&amp;AD$3&amp;";Intercompany#FCCS_Intercompany Top;Movement#CA_ENDBAL;Consolidation#FCCS_Entity Total;Custom1#Total custom1;Custom2#Total Custom2;Custom3#Total Custom3;Custom4#Total Custom4")</f>
        <v>0</v>
      </c>
      <c r="AE71" s="210">
        <f>[1]!HsGetValue("FCC","Scenario#Actual;Years#FY24;Period#Jun;View#FCCS_YTD;Entity#"&amp;$B71&amp;";Data Source#FCCS_Total Data Source;Account#"&amp;AE$3&amp;";Intercompany#FCCS_Intercompany Top;Movement#CA_ENDBAL;Consolidation#FCCS_Entity Total;Custom1#"&amp;$E71&amp;";Custom2#Total Custom2;Custom3#Total Custom3;Custom4#Total Custom4")</f>
        <v>0</v>
      </c>
      <c r="AF71" s="210">
        <f>[1]!HsGetValue("FCC","Scenario#Actual;Years#FY24;Period#Jun;View#FCCS_YTD;Entity#"&amp;$B71&amp;";Data Source#FCCS_Total Data Source;Account#"&amp;AF$3&amp;";Intercompany#FCCS_Intercompany Top;Movement#CA_ENDBAL;Consolidation#FCCS_Entity Total;Custom1#"&amp;$E71&amp;";Custom2#Total Custom2;Custom3#Total Custom3;Custom4#Total Custom4")</f>
        <v>0</v>
      </c>
      <c r="AG71" s="210">
        <f>[1]!HsGetValue("FCC","Scenario#Actual;Years#FY24;Period#Jun;View#FCCS_YTD;Entity#"&amp;$B71&amp;";Data Source#FCCS_Total Data Source;Account#"&amp;AG$3&amp;";Intercompany#FCCS_Intercompany Top;Movement#CA_ENDBAL;Consolidation#FCCS_Entity Total;Custom1#"&amp;$E71&amp;";Custom2#Total Custom2;Custom3#Total Custom3;Custom4#Total Custom4")</f>
        <v>0</v>
      </c>
      <c r="AH71" s="210">
        <f>[1]!HsGetValue("FCC","Scenario#Actual;Years#FY24;Period#Jun;View#FCCS_YTD;Entity#"&amp;$B71&amp;";Data Source#FCCS_Total Data Source;Account#"&amp;AH$3&amp;";Intercompany#FCCS_Intercompany Top;Movement#CA_ENDBAL;Consolidation#FCCS_Entity Total;Custom1#"&amp;$E71&amp;";Custom2#Total Custom2;Custom3#Total Custom3;Custom4#Total Custom4")</f>
        <v>0</v>
      </c>
      <c r="AI71" s="210">
        <f>[1]!HsGetValue("FCC","Scenario#Actual;Years#FY24;Period#Jun;View#FCCS_YTD;Entity#"&amp;$B71&amp;";Data Source#FCCS_Total Data Source;Account#"&amp;AI$3&amp;";Intercompany#FCCS_Intercompany Top;Movement#CA_ENDBAL;Consolidation#FCCS_Entity Total;Custom1#"&amp;$E71&amp;";Custom2#Total Custom2;Custom3#Total Custom3;Custom4#Total Custom4")</f>
        <v>0</v>
      </c>
      <c r="AJ71" s="210">
        <f>[1]!HsGetValue("FCC","Scenario#Actual;Years#FY24;Period#Jun;View#FCCS_YTD;Entity#"&amp;$B71&amp;";Data Source#FCCS_Total Data Source;Account#"&amp;AJ$3&amp;";Intercompany#FCCS_Intercompany Top;Movement#CA_ENDBAL;Consolidation#FCCS_Entity Total;Custom1#"&amp;$E71&amp;";Custom2#Total Custom2;Custom3#Total Custom3;Custom4#Total Custom4")</f>
        <v>0</v>
      </c>
      <c r="AK71" s="210">
        <f>[1]!HsGetValue("FCC","Scenario#Actual;Years#FY24;Period#Jun;View#FCCS_YTD;Entity#"&amp;$B71&amp;";Data Source#FCCS_Total Data Source;Account#"&amp;AK$3&amp;";Intercompany#FCCS_Intercompany Top;Movement#CA_ENDBAL;Consolidation#FCCS_Entity Total;Custom1#"&amp;$E71&amp;";Custom2#Total Custom2;Custom3#Total Custom3;Custom4#Total Custom4")</f>
        <v>0</v>
      </c>
      <c r="AL71" s="210">
        <f>[1]!HsGetValue("FCC","Scenario#Actual;Years#FY24;Period#Jun;View#FCCS_YTD;Entity#"&amp;$B71&amp;";Data Source#FCCS_Total Data Source;Account#"&amp;AL$3&amp;";Intercompany#FCCS_Intercompany Top;Movement#CA_ENDBAL;Consolidation#FCCS_Entity Total;Custom1#"&amp;$E71&amp;";Custom2#Total Custom2;Custom3#Total Custom3;Custom4#Total Custom4")</f>
        <v>0</v>
      </c>
      <c r="AM71" s="210">
        <f>[1]!HsGetValue("FCC","Scenario#Actual;Years#FY24;Period#Jun;View#FCCS_YTD;Entity#"&amp;$B71&amp;";Data Source#FCCS_Total Data Source;Account#"&amp;AM$3&amp;";Intercompany#FCCS_Intercompany Top;Movement#CA_ENDBAL;Consolidation#FCCS_Entity Total;Custom1#"&amp;$E71&amp;";Custom2#Total Custom2;Custom3#Total Custom3;Custom4#Total Custom4")</f>
        <v>0</v>
      </c>
      <c r="AN71" s="210">
        <f>[1]!HsGetValue("FCC","Scenario#Actual;Years#FY24;Period#Jun;View#FCCS_YTD;Entity#"&amp;$B71&amp;";Data Source#FCCS_Total Data Source;Account#"&amp;AN$3&amp;";Intercompany#FCCS_Intercompany Top;Movement#CA_ENDBAL;Consolidation#FCCS_Entity Total;Custom1#Total custom1;Custom2#Total Custom2;Custom3#Total Custom3;Custom4#Total Custom4")</f>
        <v>0</v>
      </c>
      <c r="AO71" s="210">
        <f>[1]!HsGetValue("FCC","Scenario#Actual;Years#FY24;Period#Jun;View#FCCS_YTD;Entity#"&amp;$B71&amp;";Data Source#FCCS_Total Data Source;Account#"&amp;AO$3&amp;";Intercompany#FCCS_Intercompany Top;Movement#CA_ENDBAL;Consolidation#FCCS_Entity Total;Custom1#Total custom1;Custom2#Total Custom2;Custom3#Total Custom3;Custom4#Total Custom4")</f>
        <v>0</v>
      </c>
      <c r="AP71" s="210">
        <f>[1]!HsGetValue("FCC","Scenario#Actual;Years#FY24;Period#Jun;View#FCCS_YTD;Entity#"&amp;$B71&amp;";Data Source#FCCS_Total Data Source;Account#"&amp;AP$3&amp;";Intercompany#FCCS_Intercompany Top;Movement#CA_ENDBAL;Consolidation#FCCS_Entity Total;Custom1#Total custom1;Custom2#Total Custom2;Custom3#Total Custom3;Custom4#Total Custom4")</f>
        <v>0</v>
      </c>
      <c r="AQ71" s="210">
        <f>[1]!HsGetValue("FCC","Scenario#Actual;Years#FY24;Period#Jun;View#FCCS_YTD;Entity#"&amp;$B71&amp;";Data Source#FCCS_Total Data Source;Account#"&amp;AQ$3&amp;";Intercompany#FCCS_Intercompany Top;Movement#CA_ENDBAL;Consolidation#FCCS_Entity Total;Custom1#Total custom1;Custom2#Total Custom2;Custom3#Total Custom3;Custom4#Total Custom4")</f>
        <v>0</v>
      </c>
      <c r="AR71" s="210">
        <f>[1]!HsGetValue("FCC","Scenario#Actual;Years#FY24;Period#Jun;View#FCCS_YTD;Entity#"&amp;$B71&amp;";Data Source#FCCS_Total Data Source;Account#"&amp;AR$3&amp;";Intercompany#FCCS_Intercompany Top;Movement#CA_ENDBAL;Consolidation#FCCS_Entity Total;Custom1#Total custom1;Custom2#Total Custom2;Custom3#Total Custom3;Custom4#Total Custom4")</f>
        <v>0</v>
      </c>
      <c r="AS71" s="210">
        <f>[1]!HsGetValue("FCC","Scenario#Actual;Years#FY24;Period#Jun;View#FCCS_YTD;Entity#"&amp;$B71&amp;";Data Source#FCCS_Total Data Source;Account#"&amp;AS$3&amp;";Intercompany#FCCS_Intercompany Top;Movement#CA_ENDBAL;Consolidation#FCCS_Entity Total;Custom1#"&amp;$E71&amp;";Custom2#Total Custom2;Custom3#Total Custom3;Custom4#Total Custom4")</f>
        <v>0</v>
      </c>
    </row>
    <row r="72" spans="1:45" x14ac:dyDescent="0.3">
      <c r="A72" s="328" t="s">
        <v>413</v>
      </c>
      <c r="B72" s="328" t="s">
        <v>547</v>
      </c>
      <c r="C72" s="75">
        <v>47500</v>
      </c>
      <c r="D72" s="75" t="s">
        <v>415</v>
      </c>
      <c r="E72" s="75" t="s">
        <v>419</v>
      </c>
      <c r="F72" s="328" t="s">
        <v>548</v>
      </c>
      <c r="G72" s="207" t="s">
        <v>550</v>
      </c>
      <c r="H72" s="598"/>
      <c r="I72" s="327">
        <f t="shared" si="5"/>
        <v>19777788.469999999</v>
      </c>
      <c r="J72" s="209">
        <f t="shared" si="7"/>
        <v>3694838.7399999998</v>
      </c>
      <c r="K72" s="327">
        <f t="shared" si="6"/>
        <v>16082949.729999999</v>
      </c>
      <c r="L72" s="210">
        <f>[1]!HsGetValue("FCC","Scenario#Actual;Years#FY24;Period#Jun;View#FCCS_YTD;Entity#"&amp;$B72&amp;";Data Source#FCCS_Total Data Source;Account#"&amp;L$3&amp;";Intercompany#FCCS_Intercompany Top;Movement#CA_ENDBAL;Consolidation#FCCS_Entity Total;Custom1#"&amp;$E72&amp;";Custom2#Total Custom2;Custom3#Total Custom3;Custom4#Total Custom4")</f>
        <v>3694838.7399999998</v>
      </c>
      <c r="M72" s="210">
        <f>[1]!HsGetValue("FCC","Scenario#Actual;Years#FY24;Period#Jun;View#FCCS_YTD;Entity#"&amp;$B72&amp;";Data Source#FCCS_Total Data Source;Account#"&amp;M$3&amp;";Intercompany#FCCS_Intercompany Top;Movement#CA_ENDBAL;Consolidation#FCCS_Entity Total;Custom1#"&amp;$E72&amp;";Custom2#Total Custom2;Custom3#Total Custom3;Custom4#Total Custom4")</f>
        <v>13796690.279999999</v>
      </c>
      <c r="N72" s="210">
        <f>[1]!HsGetValue("FCC","Scenario#Actual;Years#FY24;Period#Jun;View#FCCS_YTD;Entity#"&amp;$B72&amp;";Data Source#FCCS_Total Data Source;Account#"&amp;N$3&amp;";Intercompany#FCCS_Intercompany Top;Movement#CA_ENDBAL;Consolidation#FCCS_Entity Total;Custom1#"&amp;$E72&amp;";Custom2#Total Custom2;Custom3#Total Custom3;Custom4#Total Custom4")</f>
        <v>593027</v>
      </c>
      <c r="O72" s="210">
        <f>[1]!HsGetValue("FCC","Scenario#Actual;Years#FY24;Period#Jun;View#FCCS_YTD;Entity#"&amp;$B72&amp;";Data Source#FCCS_Total Data Source;Account#"&amp;O$3&amp;";Intercompany#FCCS_Intercompany Top;Movement#CA_ENDBAL;Consolidation#FCCS_Entity Total;Custom1#"&amp;$E72&amp;";Custom2#Total Custom2;Custom3#Total Custom3;Custom4#Total Custom4")</f>
        <v>0</v>
      </c>
      <c r="P72" s="210">
        <f>[1]!HsGetValue("FCC","Scenario#Actual;Years#FY24;Period#Jun;View#FCCS_YTD;Entity#"&amp;$B72&amp;";Data Source#FCCS_Total Data Source;Account#"&amp;P$3&amp;";Intercompany#FCCS_Intercompany Top;Movement#CA_ENDBAL;Consolidation#FCCS_Entity Total;Custom1#"&amp;$E72&amp;";Custom2#Total Custom2;Custom3#Total Custom3;Custom4#Total Custom4")</f>
        <v>15425877.189999999</v>
      </c>
      <c r="Q72" s="210">
        <f>[1]!HsGetValue("FCC","Scenario#Actual;Years#FY24;Period#Jun;View#FCCS_YTD;Entity#"&amp;$B72&amp;";Data Source#FCCS_Total Data Source;Account#"&amp;Q$3&amp;";Intercompany#FCCS_Intercompany Top;Movement#CA_ENDBAL;Consolidation#FCCS_Entity Total;Custom1#"&amp;$E72&amp;";Custom2#Total Custom2;Custom3#Total Custom3;Custom4#Total Custom4")</f>
        <v>0</v>
      </c>
      <c r="R72" s="210">
        <f>[1]!HsGetValue("FCC","Scenario#Actual;Years#FY24;Period#Jun;View#FCCS_YTD;Entity#"&amp;$B72&amp;";Data Source#FCCS_Total Data Source;Account#"&amp;R$3&amp;";Intercompany#FCCS_Intercompany Top;Movement#CA_ENDBAL;Consolidation#FCCS_Entity Total;Custom1#"&amp;$E72&amp;";Custom2#Total Custom2;Custom3#Total Custom3;Custom4#Total Custom4")</f>
        <v>0</v>
      </c>
      <c r="S72" s="210">
        <f>[1]!HsGetValue("FCC","Scenario#Actual;Years#FY24;Period#Jun;View#FCCS_YTD;Entity#"&amp;$B72&amp;";Data Source#FCCS_Total Data Source;Account#"&amp;S$3&amp;";Intercompany#FCCS_Intercompany Top;Movement#CA_ENDBAL;Consolidation#FCCS_Entity Total;Custom1#"&amp;$E72&amp;";Custom2#Total Custom2;Custom3#Total Custom3;Custom4#Total Custom4")</f>
        <v>0</v>
      </c>
      <c r="T72" s="210">
        <f>[1]!HsGetValue("FCC","Scenario#Actual;Years#FY24;Period#Jun;View#FCCS_YTD;Entity#"&amp;$B72&amp;";Data Source#FCCS_Total Data Source;Account#"&amp;T$3&amp;";Intercompany#FCCS_Intercompany Top;Movement#CA_ENDBAL;Consolidation#FCCS_Entity Total;Custom1#"&amp;$E72&amp;";Custom2#Total Custom2;Custom3#Total Custom3;Custom4#Total Custom4")</f>
        <v>1151416</v>
      </c>
      <c r="U72" s="210">
        <f>[1]!HsGetValue("FCC","Scenario#Actual;Years#FY24;Period#Jun;View#FCCS_YTD;Entity#"&amp;$B72&amp;";Data Source#FCCS_Total Data Source;Account#"&amp;U$3&amp;";Intercompany#FCCS_Intercompany Top;Movement#CA_ENDBAL;Consolidation#FCCS_Entity Total;Custom1#"&amp;$E72&amp;";Custom2#Total Custom2;Custom3#Total Custom3;Custom4#Total Custom4")</f>
        <v>0</v>
      </c>
      <c r="V72" s="210">
        <f>[1]!HsGetValue("FCC","Scenario#Actual;Years#FY24;Period#Jun;View#FCCS_YTD;Entity#"&amp;$B72&amp;";Data Source#FCCS_Total Data Source;Account#"&amp;V$3&amp;";Intercompany#FCCS_Intercompany Top;Movement#CA_ENDBAL;Consolidation#FCCS_Entity Total;Custom1#"&amp;$E72&amp;";Custom2#Total Custom2;Custom3#Total Custom3;Custom4#Total Custom4")</f>
        <v>0</v>
      </c>
      <c r="W72" s="210">
        <f>[1]!HsGetValue("FCC","Scenario#Actual;Years#FY24;Period#Jun;View#FCCS_YTD;Entity#"&amp;$B72&amp;";Data Source#FCCS_Total Data Source;Account#"&amp;W$3&amp;";Intercompany#FCCS_Intercompany Top;Movement#CA_ENDBAL;Consolidation#FCCS_Entity Total;Custom1#"&amp;$E72&amp;";Custom2#Total Custom2;Custom3#Total Custom3;Custom4#Total Custom4")</f>
        <v>0</v>
      </c>
      <c r="X72" s="210">
        <f>[1]!HsGetValue("FCC","Scenario#Actual;Years#FY24;Period#Jun;View#FCCS_YTD;Entity#"&amp;$B72&amp;";Data Source#FCCS_Total Data Source;Account#"&amp;X$3&amp;";Intercompany#FCCS_Intercompany Top;Movement#CA_ENDBAL;Consolidation#FCCS_Entity Total;Custom1#"&amp;$E72&amp;";Custom2#Total Custom2;Custom3#Total Custom3;Custom4#Total Custom4")</f>
        <v>0</v>
      </c>
      <c r="Y72" s="361"/>
      <c r="Z72" s="361"/>
      <c r="AA72" s="361"/>
      <c r="AB72" s="361"/>
      <c r="AC72" s="361"/>
      <c r="AD72" s="361"/>
      <c r="AE72" s="210">
        <f>[1]!HsGetValue("FCC","Scenario#Actual;Years#FY24;Period#Jun;View#FCCS_YTD;Entity#"&amp;$B72&amp;";Data Source#FCCS_Total Data Source;Account#"&amp;AE$3&amp;";Intercompany#FCCS_Intercompany Top;Movement#CA_ENDBAL;Consolidation#FCCS_Entity Total;Custom1#"&amp;$E72&amp;";Custom2#Total Custom2;Custom3#Total Custom3;Custom4#Total Custom4")</f>
        <v>-1518927.59</v>
      </c>
      <c r="AF72" s="210">
        <f>[1]!HsGetValue("FCC","Scenario#Actual;Years#FY24;Period#Jun;View#FCCS_YTD;Entity#"&amp;$B72&amp;";Data Source#FCCS_Total Data Source;Account#"&amp;AF$3&amp;";Intercompany#FCCS_Intercompany Top;Movement#CA_ENDBAL;Consolidation#FCCS_Entity Total;Custom1#"&amp;$E72&amp;";Custom2#Total Custom2;Custom3#Total Custom3;Custom4#Total Custom4")</f>
        <v>0</v>
      </c>
      <c r="AG72" s="210">
        <f>[1]!HsGetValue("FCC","Scenario#Actual;Years#FY24;Period#Jun;View#FCCS_YTD;Entity#"&amp;$B72&amp;";Data Source#FCCS_Total Data Source;Account#"&amp;AG$3&amp;";Intercompany#FCCS_Intercompany Top;Movement#CA_ENDBAL;Consolidation#FCCS_Entity Total;Custom1#"&amp;$E72&amp;";Custom2#Total Custom2;Custom3#Total Custom3;Custom4#Total Custom4")</f>
        <v>0</v>
      </c>
      <c r="AH72" s="210">
        <f>[1]!HsGetValue("FCC","Scenario#Actual;Years#FY24;Period#Jun;View#FCCS_YTD;Entity#"&amp;$B72&amp;";Data Source#FCCS_Total Data Source;Account#"&amp;AH$3&amp;";Intercompany#FCCS_Intercompany Top;Movement#CA_ENDBAL;Consolidation#FCCS_Entity Total;Custom1#"&amp;$E72&amp;";Custom2#Total Custom2;Custom3#Total Custom3;Custom4#Total Custom4")</f>
        <v>-12703068.950000001</v>
      </c>
      <c r="AI72" s="210">
        <f>[1]!HsGetValue("FCC","Scenario#Actual;Years#FY24;Period#Jun;View#FCCS_YTD;Entity#"&amp;$B72&amp;";Data Source#FCCS_Total Data Source;Account#"&amp;AI$3&amp;";Intercompany#FCCS_Intercompany Top;Movement#CA_ENDBAL;Consolidation#FCCS_Entity Total;Custom1#"&amp;$E72&amp;";Custom2#Total Custom2;Custom3#Total Custom3;Custom4#Total Custom4")</f>
        <v>0</v>
      </c>
      <c r="AJ72" s="210">
        <f>[1]!HsGetValue("FCC","Scenario#Actual;Years#FY24;Period#Jun;View#FCCS_YTD;Entity#"&amp;$B72&amp;";Data Source#FCCS_Total Data Source;Account#"&amp;AJ$3&amp;";Intercompany#FCCS_Intercompany Top;Movement#CA_ENDBAL;Consolidation#FCCS_Entity Total;Custom1#"&amp;$E72&amp;";Custom2#Total Custom2;Custom3#Total Custom3;Custom4#Total Custom4")</f>
        <v>0</v>
      </c>
      <c r="AK72" s="210">
        <f>[1]!HsGetValue("FCC","Scenario#Actual;Years#FY24;Period#Jun;View#FCCS_YTD;Entity#"&amp;$B72&amp;";Data Source#FCCS_Total Data Source;Account#"&amp;AK$3&amp;";Intercompany#FCCS_Intercompany Top;Movement#CA_ENDBAL;Consolidation#FCCS_Entity Total;Custom1#"&amp;$E72&amp;";Custom2#Total Custom2;Custom3#Total Custom3;Custom4#Total Custom4")</f>
        <v>-662064.19999999995</v>
      </c>
      <c r="AL72" s="210">
        <f>[1]!HsGetValue("FCC","Scenario#Actual;Years#FY24;Period#Jun;View#FCCS_YTD;Entity#"&amp;$B72&amp;";Data Source#FCCS_Total Data Source;Account#"&amp;AL$3&amp;";Intercompany#FCCS_Intercompany Top;Movement#CA_ENDBAL;Consolidation#FCCS_Entity Total;Custom1#"&amp;$E72&amp;";Custom2#Total Custom2;Custom3#Total Custom3;Custom4#Total Custom4")</f>
        <v>0</v>
      </c>
      <c r="AM72" s="210">
        <f>[1]!HsGetValue("FCC","Scenario#Actual;Years#FY24;Period#Jun;View#FCCS_YTD;Entity#"&amp;$B72&amp;";Data Source#FCCS_Total Data Source;Account#"&amp;AM$3&amp;";Intercompany#FCCS_Intercompany Top;Movement#CA_ENDBAL;Consolidation#FCCS_Entity Total;Custom1#"&amp;$E72&amp;";Custom2#Total Custom2;Custom3#Total Custom3;Custom4#Total Custom4")</f>
        <v>0</v>
      </c>
      <c r="AN72" s="361"/>
      <c r="AO72" s="361"/>
      <c r="AP72" s="361"/>
      <c r="AQ72" s="361"/>
      <c r="AR72" s="361"/>
      <c r="AS72" s="329">
        <v>0</v>
      </c>
    </row>
    <row r="73" spans="1:45" x14ac:dyDescent="0.3">
      <c r="A73" s="207" t="s">
        <v>413</v>
      </c>
      <c r="B73" s="207" t="s">
        <v>551</v>
      </c>
      <c r="C73" s="208">
        <v>47600</v>
      </c>
      <c r="D73" s="208" t="s">
        <v>415</v>
      </c>
      <c r="E73" s="208" t="s">
        <v>416</v>
      </c>
      <c r="F73" s="207" t="s">
        <v>552</v>
      </c>
      <c r="G73" s="207" t="s">
        <v>553</v>
      </c>
      <c r="H73" s="603"/>
      <c r="I73" s="209">
        <f>SUM(J73:K73)</f>
        <v>0</v>
      </c>
      <c r="J73" s="209">
        <f t="shared" si="7"/>
        <v>0</v>
      </c>
      <c r="K73" s="209">
        <f t="shared" si="6"/>
        <v>0</v>
      </c>
      <c r="L73" s="210">
        <f>[1]!HsGetValue("FCC","Scenario#Actual;Years#FY24;Period#Jun;View#FCCS_YTD;Entity#"&amp;$B73&amp;";Data Source#FCCS_Total Data Source;Account#"&amp;L$3&amp;";Intercompany#FCCS_Intercompany Top;Movement#CA_ENDBAL;Consolidation#FCCS_Entity Total;Custom1#"&amp;$E73&amp;";Custom2#Total Custom2;Custom3#Total Custom3;Custom4#Total Custom4")</f>
        <v>0</v>
      </c>
      <c r="M73" s="210">
        <f>[1]!HsGetValue("FCC","Scenario#Actual;Years#FY24;Period#Jun;View#FCCS_YTD;Entity#"&amp;$B73&amp;";Data Source#FCCS_Total Data Source;Account#"&amp;M$3&amp;";Intercompany#FCCS_Intercompany Top;Movement#CA_ENDBAL;Consolidation#FCCS_Entity Total;Custom1#"&amp;$E73&amp;";Custom2#Total Custom2;Custom3#Total Custom3;Custom4#Total Custom4")</f>
        <v>0</v>
      </c>
      <c r="N73" s="210">
        <f>[1]!HsGetValue("FCC","Scenario#Actual;Years#FY24;Period#Jun;View#FCCS_YTD;Entity#"&amp;$B73&amp;";Data Source#FCCS_Total Data Source;Account#"&amp;N$3&amp;";Intercompany#FCCS_Intercompany Top;Movement#CA_ENDBAL;Consolidation#FCCS_Entity Total;Custom1#"&amp;$E73&amp;";Custom2#Total Custom2;Custom3#Total Custom3;Custom4#Total Custom4")</f>
        <v>0</v>
      </c>
      <c r="O73" s="210">
        <f>[1]!HsGetValue("FCC","Scenario#Actual;Years#FY24;Period#Jun;View#FCCS_YTD;Entity#"&amp;$B73&amp;";Data Source#FCCS_Total Data Source;Account#"&amp;O$3&amp;";Intercompany#FCCS_Intercompany Top;Movement#CA_ENDBAL;Consolidation#FCCS_Entity Total;Custom1#"&amp;$E73&amp;";Custom2#Total Custom2;Custom3#Total Custom3;Custom4#Total Custom4")</f>
        <v>0</v>
      </c>
      <c r="P73" s="210">
        <f>[1]!HsGetValue("FCC","Scenario#Actual;Years#FY24;Period#Jun;View#FCCS_YTD;Entity#"&amp;$B73&amp;";Data Source#FCCS_Total Data Source;Account#"&amp;P$3&amp;";Intercompany#FCCS_Intercompany Top;Movement#CA_ENDBAL;Consolidation#FCCS_Entity Total;Custom1#"&amp;$E73&amp;";Custom2#Total Custom2;Custom3#Total Custom3;Custom4#Total Custom4")</f>
        <v>0</v>
      </c>
      <c r="Q73" s="210">
        <f>[1]!HsGetValue("FCC","Scenario#Actual;Years#FY24;Period#Jun;View#FCCS_YTD;Entity#"&amp;$B73&amp;";Data Source#FCCS_Total Data Source;Account#"&amp;Q$3&amp;";Intercompany#FCCS_Intercompany Top;Movement#CA_ENDBAL;Consolidation#FCCS_Entity Total;Custom1#"&amp;$E73&amp;";Custom2#Total Custom2;Custom3#Total Custom3;Custom4#Total Custom4")</f>
        <v>0</v>
      </c>
      <c r="R73" s="210">
        <f>[1]!HsGetValue("FCC","Scenario#Actual;Years#FY24;Period#Jun;View#FCCS_YTD;Entity#"&amp;$B73&amp;";Data Source#FCCS_Total Data Source;Account#"&amp;R$3&amp;";Intercompany#FCCS_Intercompany Top;Movement#CA_ENDBAL;Consolidation#FCCS_Entity Total;Custom1#"&amp;$E73&amp;";Custom2#Total Custom2;Custom3#Total Custom3;Custom4#Total Custom4")</f>
        <v>0</v>
      </c>
      <c r="S73" s="210">
        <f>[1]!HsGetValue("FCC","Scenario#Actual;Years#FY24;Period#Jun;View#FCCS_YTD;Entity#"&amp;$B73&amp;";Data Source#FCCS_Total Data Source;Account#"&amp;S$3&amp;";Intercompany#FCCS_Intercompany Top;Movement#CA_ENDBAL;Consolidation#FCCS_Entity Total;Custom1#"&amp;$E73&amp;";Custom2#Total Custom2;Custom3#Total Custom3;Custom4#Total Custom4")</f>
        <v>0</v>
      </c>
      <c r="T73" s="210">
        <f>[1]!HsGetValue("FCC","Scenario#Actual;Years#FY24;Period#Jun;View#FCCS_YTD;Entity#"&amp;$B73&amp;";Data Source#FCCS_Total Data Source;Account#"&amp;T$3&amp;";Intercompany#FCCS_Intercompany Top;Movement#CA_ENDBAL;Consolidation#FCCS_Entity Total;Custom1#"&amp;$E73&amp;";Custom2#Total Custom2;Custom3#Total Custom3;Custom4#Total Custom4")</f>
        <v>0</v>
      </c>
      <c r="U73" s="210">
        <f>[1]!HsGetValue("FCC","Scenario#Actual;Years#FY24;Period#Jun;View#FCCS_YTD;Entity#"&amp;$B73&amp;";Data Source#FCCS_Total Data Source;Account#"&amp;U$3&amp;";Intercompany#FCCS_Intercompany Top;Movement#CA_ENDBAL;Consolidation#FCCS_Entity Total;Custom1#"&amp;$E73&amp;";Custom2#Total Custom2;Custom3#Total Custom3;Custom4#Total Custom4")</f>
        <v>0</v>
      </c>
      <c r="V73" s="210">
        <f>[1]!HsGetValue("FCC","Scenario#Actual;Years#FY24;Period#Jun;View#FCCS_YTD;Entity#"&amp;$B73&amp;";Data Source#FCCS_Total Data Source;Account#"&amp;V$3&amp;";Intercompany#FCCS_Intercompany Top;Movement#CA_ENDBAL;Consolidation#FCCS_Entity Total;Custom1#"&amp;$E73&amp;";Custom2#Total Custom2;Custom3#Total Custom3;Custom4#Total Custom4")</f>
        <v>0</v>
      </c>
      <c r="W73" s="210">
        <f>[1]!HsGetValue("FCC","Scenario#Actual;Years#FY24;Period#Jun;View#FCCS_YTD;Entity#"&amp;$B73&amp;";Data Source#FCCS_Total Data Source;Account#"&amp;W$3&amp;";Intercompany#FCCS_Intercompany Top;Movement#CA_ENDBAL;Consolidation#FCCS_Entity Total;Custom1#"&amp;$E73&amp;";Custom2#Total Custom2;Custom3#Total Custom3;Custom4#Total Custom4")</f>
        <v>0</v>
      </c>
      <c r="X73" s="210">
        <f>[1]!HsGetValue("FCC","Scenario#Actual;Years#FY24;Period#Jun;View#FCCS_YTD;Entity#"&amp;$B73&amp;";Data Source#FCCS_Total Data Source;Account#"&amp;X$3&amp;";Intercompany#FCCS_Intercompany Top;Movement#CA_ENDBAL;Consolidation#FCCS_Entity Total;Custom1#"&amp;$E73&amp;";Custom2#Total Custom2;Custom3#Total Custom3;Custom4#Total Custom4")</f>
        <v>0</v>
      </c>
      <c r="Y73" s="210">
        <f>[1]!HsGetValue("FCC","Scenario#Actual;Years#FY24;Period#Jun;View#FCCS_YTD;Entity#"&amp;$B73&amp;";Data Source#FCCS_Total Data Source;Account#"&amp;Y$3&amp;";Intercompany#FCCS_Intercompany Top;Movement#CA_ENDBAL;Consolidation#FCCS_Entity Total;Custom1#Total custom1;Custom2#Total Custom2;Custom3#Total Custom3;Custom4#Total Custom4")</f>
        <v>0</v>
      </c>
      <c r="Z73" s="210">
        <f>[1]!HsGetValue("FCC","Scenario#Actual;Years#FY24;Period#Jun;View#FCCS_YTD;Entity#"&amp;$B73&amp;";Data Source#FCCS_Total Data Source;Account#"&amp;Z$3&amp;";Intercompany#FCCS_Intercompany Top;Movement#CA_ENDBAL;Consolidation#FCCS_Entity Total;Custom1#Total custom1;Custom2#Total Custom2;Custom3#Total Custom3;Custom4#Total Custom4")</f>
        <v>0</v>
      </c>
      <c r="AA73" s="210">
        <f>[1]!HsGetValue("FCC","Scenario#Actual;Years#FY24;Period#Jun;View#FCCS_YTD;Entity#"&amp;$B73&amp;";Data Source#FCCS_Total Data Source;Account#"&amp;AA$3&amp;";Intercompany#FCCS_Intercompany Top;Movement#CA_ENDBAL;Consolidation#FCCS_Entity Total;Custom1#Total custom1;Custom2#Total Custom2;Custom3#Total Custom3;Custom4#Total Custom4")</f>
        <v>0</v>
      </c>
      <c r="AB73" s="210">
        <f>[1]!HsGetValue("FCC","Scenario#Actual;Years#FY24;Period#Jun;View#FCCS_YTD;Entity#"&amp;$B73&amp;";Data Source#FCCS_Total Data Source;Account#"&amp;AB$3&amp;";Intercompany#FCCS_Intercompany Top;Movement#CA_ENDBAL;Consolidation#FCCS_Entity Total;Custom1#Total custom1;Custom2#Total Custom2;Custom3#Total Custom3;Custom4#Total Custom4")</f>
        <v>0</v>
      </c>
      <c r="AC73" s="210">
        <f>[1]!HsGetValue("FCC","Scenario#Actual;Years#FY24;Period#Jun;View#FCCS_YTD;Entity#"&amp;$B73&amp;";Data Source#FCCS_Total Data Source;Account#"&amp;AC$3&amp;";Intercompany#FCCS_Intercompany Top;Movement#CA_ENDBAL;Consolidation#FCCS_Entity Total;Custom1#Total custom1;Custom2#Total Custom2;Custom3#Total Custom3;Custom4#Total Custom4")</f>
        <v>0</v>
      </c>
      <c r="AD73" s="210">
        <f>[1]!HsGetValue("FCC","Scenario#Actual;Years#FY24;Period#Jun;View#FCCS_YTD;Entity#"&amp;$B73&amp;";Data Source#FCCS_Total Data Source;Account#"&amp;AD$3&amp;";Intercompany#FCCS_Intercompany Top;Movement#CA_ENDBAL;Consolidation#FCCS_Entity Total;Custom1#Total custom1;Custom2#Total Custom2;Custom3#Total Custom3;Custom4#Total Custom4")</f>
        <v>0</v>
      </c>
      <c r="AE73" s="210">
        <f>[1]!HsGetValue("FCC","Scenario#Actual;Years#FY24;Period#Jun;View#FCCS_YTD;Entity#"&amp;$B73&amp;";Data Source#FCCS_Total Data Source;Account#"&amp;AE$3&amp;";Intercompany#FCCS_Intercompany Top;Movement#CA_ENDBAL;Consolidation#FCCS_Entity Total;Custom1#"&amp;$E73&amp;";Custom2#Total Custom2;Custom3#Total Custom3;Custom4#Total Custom4")</f>
        <v>0</v>
      </c>
      <c r="AF73" s="210">
        <f>[1]!HsGetValue("FCC","Scenario#Actual;Years#FY24;Period#Jun;View#FCCS_YTD;Entity#"&amp;$B73&amp;";Data Source#FCCS_Total Data Source;Account#"&amp;AF$3&amp;";Intercompany#FCCS_Intercompany Top;Movement#CA_ENDBAL;Consolidation#FCCS_Entity Total;Custom1#"&amp;$E73&amp;";Custom2#Total Custom2;Custom3#Total Custom3;Custom4#Total Custom4")</f>
        <v>0</v>
      </c>
      <c r="AG73" s="210">
        <f>[1]!HsGetValue("FCC","Scenario#Actual;Years#FY24;Period#Jun;View#FCCS_YTD;Entity#"&amp;$B73&amp;";Data Source#FCCS_Total Data Source;Account#"&amp;AG$3&amp;";Intercompany#FCCS_Intercompany Top;Movement#CA_ENDBAL;Consolidation#FCCS_Entity Total;Custom1#"&amp;$E73&amp;";Custom2#Total Custom2;Custom3#Total Custom3;Custom4#Total Custom4")</f>
        <v>0</v>
      </c>
      <c r="AH73" s="210">
        <f>[1]!HsGetValue("FCC","Scenario#Actual;Years#FY24;Period#Jun;View#FCCS_YTD;Entity#"&amp;$B73&amp;";Data Source#FCCS_Total Data Source;Account#"&amp;AH$3&amp;";Intercompany#FCCS_Intercompany Top;Movement#CA_ENDBAL;Consolidation#FCCS_Entity Total;Custom1#"&amp;$E73&amp;";Custom2#Total Custom2;Custom3#Total Custom3;Custom4#Total Custom4")</f>
        <v>0</v>
      </c>
      <c r="AI73" s="210">
        <f>[1]!HsGetValue("FCC","Scenario#Actual;Years#FY24;Period#Jun;View#FCCS_YTD;Entity#"&amp;$B73&amp;";Data Source#FCCS_Total Data Source;Account#"&amp;AI$3&amp;";Intercompany#FCCS_Intercompany Top;Movement#CA_ENDBAL;Consolidation#FCCS_Entity Total;Custom1#"&amp;$E73&amp;";Custom2#Total Custom2;Custom3#Total Custom3;Custom4#Total Custom4")</f>
        <v>0</v>
      </c>
      <c r="AJ73" s="210">
        <f>[1]!HsGetValue("FCC","Scenario#Actual;Years#FY24;Period#Jun;View#FCCS_YTD;Entity#"&amp;$B73&amp;";Data Source#FCCS_Total Data Source;Account#"&amp;AJ$3&amp;";Intercompany#FCCS_Intercompany Top;Movement#CA_ENDBAL;Consolidation#FCCS_Entity Total;Custom1#"&amp;$E73&amp;";Custom2#Total Custom2;Custom3#Total Custom3;Custom4#Total Custom4")</f>
        <v>0</v>
      </c>
      <c r="AK73" s="210">
        <f>[1]!HsGetValue("FCC","Scenario#Actual;Years#FY24;Period#Jun;View#FCCS_YTD;Entity#"&amp;$B73&amp;";Data Source#FCCS_Total Data Source;Account#"&amp;AK$3&amp;";Intercompany#FCCS_Intercompany Top;Movement#CA_ENDBAL;Consolidation#FCCS_Entity Total;Custom1#"&amp;$E73&amp;";Custom2#Total Custom2;Custom3#Total Custom3;Custom4#Total Custom4")</f>
        <v>0</v>
      </c>
      <c r="AL73" s="210">
        <f>[1]!HsGetValue("FCC","Scenario#Actual;Years#FY24;Period#Jun;View#FCCS_YTD;Entity#"&amp;$B73&amp;";Data Source#FCCS_Total Data Source;Account#"&amp;AL$3&amp;";Intercompany#FCCS_Intercompany Top;Movement#CA_ENDBAL;Consolidation#FCCS_Entity Total;Custom1#"&amp;$E73&amp;";Custom2#Total Custom2;Custom3#Total Custom3;Custom4#Total Custom4")</f>
        <v>0</v>
      </c>
      <c r="AM73" s="210">
        <f>[1]!HsGetValue("FCC","Scenario#Actual;Years#FY24;Period#Jun;View#FCCS_YTD;Entity#"&amp;$B73&amp;";Data Source#FCCS_Total Data Source;Account#"&amp;AM$3&amp;";Intercompany#FCCS_Intercompany Top;Movement#CA_ENDBAL;Consolidation#FCCS_Entity Total;Custom1#"&amp;$E73&amp;";Custom2#Total Custom2;Custom3#Total Custom3;Custom4#Total Custom4")</f>
        <v>0</v>
      </c>
      <c r="AN73" s="210">
        <f>[1]!HsGetValue("FCC","Scenario#Actual;Years#FY24;Period#Jun;View#FCCS_YTD;Entity#"&amp;$B73&amp;";Data Source#FCCS_Total Data Source;Account#"&amp;AN$3&amp;";Intercompany#FCCS_Intercompany Top;Movement#CA_ENDBAL;Consolidation#FCCS_Entity Total;Custom1#Total custom1;Custom2#Total Custom2;Custom3#Total Custom3;Custom4#Total Custom4")</f>
        <v>0</v>
      </c>
      <c r="AO73" s="210">
        <f>[1]!HsGetValue("FCC","Scenario#Actual;Years#FY24;Period#Jun;View#FCCS_YTD;Entity#"&amp;$B73&amp;";Data Source#FCCS_Total Data Source;Account#"&amp;AO$3&amp;";Intercompany#FCCS_Intercompany Top;Movement#CA_ENDBAL;Consolidation#FCCS_Entity Total;Custom1#Total custom1;Custom2#Total Custom2;Custom3#Total Custom3;Custom4#Total Custom4")</f>
        <v>0</v>
      </c>
      <c r="AP73" s="210">
        <f>[1]!HsGetValue("FCC","Scenario#Actual;Years#FY24;Period#Jun;View#FCCS_YTD;Entity#"&amp;$B73&amp;";Data Source#FCCS_Total Data Source;Account#"&amp;AP$3&amp;";Intercompany#FCCS_Intercompany Top;Movement#CA_ENDBAL;Consolidation#FCCS_Entity Total;Custom1#Total custom1;Custom2#Total Custom2;Custom3#Total Custom3;Custom4#Total Custom4")</f>
        <v>0</v>
      </c>
      <c r="AQ73" s="210">
        <f>[1]!HsGetValue("FCC","Scenario#Actual;Years#FY24;Period#Jun;View#FCCS_YTD;Entity#"&amp;$B73&amp;";Data Source#FCCS_Total Data Source;Account#"&amp;AQ$3&amp;";Intercompany#FCCS_Intercompany Top;Movement#CA_ENDBAL;Consolidation#FCCS_Entity Total;Custom1#Total custom1;Custom2#Total Custom2;Custom3#Total Custom3;Custom4#Total Custom4")</f>
        <v>0</v>
      </c>
      <c r="AR73" s="210">
        <f>[1]!HsGetValue("FCC","Scenario#Actual;Years#FY24;Period#Jun;View#FCCS_YTD;Entity#"&amp;$B73&amp;";Data Source#FCCS_Total Data Source;Account#"&amp;AR$3&amp;";Intercompany#FCCS_Intercompany Top;Movement#CA_ENDBAL;Consolidation#FCCS_Entity Total;Custom1#Total custom1;Custom2#Total Custom2;Custom3#Total Custom3;Custom4#Total Custom4")</f>
        <v>0</v>
      </c>
      <c r="AS73" s="210">
        <f>[1]!HsGetValue("FCC","Scenario#Actual;Years#FY24;Period#Jun;View#FCCS_YTD;Entity#"&amp;$B73&amp;";Data Source#FCCS_Total Data Source;Account#"&amp;AS$3&amp;";Intercompany#FCCS_Intercompany Top;Movement#CA_ENDBAL;Consolidation#FCCS_Entity Total;Custom1#"&amp;$E73&amp;";Custom2#Total Custom2;Custom3#Total Custom3;Custom4#Total Custom4")</f>
        <v>0</v>
      </c>
    </row>
    <row r="74" spans="1:45" x14ac:dyDescent="0.3">
      <c r="A74" s="328" t="s">
        <v>413</v>
      </c>
      <c r="B74" s="328" t="s">
        <v>551</v>
      </c>
      <c r="C74" s="75">
        <v>47600</v>
      </c>
      <c r="D74" s="75" t="s">
        <v>415</v>
      </c>
      <c r="E74" s="75" t="s">
        <v>419</v>
      </c>
      <c r="F74" s="328" t="s">
        <v>552</v>
      </c>
      <c r="G74" s="207" t="s">
        <v>554</v>
      </c>
      <c r="H74" s="598"/>
      <c r="I74" s="327">
        <f t="shared" ref="I74:I107" si="8">SUM(J74:K74)</f>
        <v>0</v>
      </c>
      <c r="J74" s="209">
        <f t="shared" si="7"/>
        <v>0</v>
      </c>
      <c r="K74" s="327">
        <f t="shared" si="6"/>
        <v>0</v>
      </c>
      <c r="L74" s="210">
        <f>[1]!HsGetValue("FCC","Scenario#Actual;Years#FY24;Period#Jun;View#FCCS_YTD;Entity#"&amp;$B74&amp;";Data Source#FCCS_Total Data Source;Account#"&amp;L$3&amp;";Intercompany#FCCS_Intercompany Top;Movement#CA_ENDBAL;Consolidation#FCCS_Entity Total;Custom1#"&amp;$E74&amp;";Custom2#Total Custom2;Custom3#Total Custom3;Custom4#Total Custom4")</f>
        <v>0</v>
      </c>
      <c r="M74" s="210">
        <f>[1]!HsGetValue("FCC","Scenario#Actual;Years#FY24;Period#Jun;View#FCCS_YTD;Entity#"&amp;$B74&amp;";Data Source#FCCS_Total Data Source;Account#"&amp;M$3&amp;";Intercompany#FCCS_Intercompany Top;Movement#CA_ENDBAL;Consolidation#FCCS_Entity Total;Custom1#"&amp;$E74&amp;";Custom2#Total Custom2;Custom3#Total Custom3;Custom4#Total Custom4")</f>
        <v>0</v>
      </c>
      <c r="N74" s="210">
        <f>[1]!HsGetValue("FCC","Scenario#Actual;Years#FY24;Period#Jun;View#FCCS_YTD;Entity#"&amp;$B74&amp;";Data Source#FCCS_Total Data Source;Account#"&amp;N$3&amp;";Intercompany#FCCS_Intercompany Top;Movement#CA_ENDBAL;Consolidation#FCCS_Entity Total;Custom1#"&amp;$E74&amp;";Custom2#Total Custom2;Custom3#Total Custom3;Custom4#Total Custom4")</f>
        <v>0</v>
      </c>
      <c r="O74" s="210">
        <f>[1]!HsGetValue("FCC","Scenario#Actual;Years#FY24;Period#Jun;View#FCCS_YTD;Entity#"&amp;$B74&amp;";Data Source#FCCS_Total Data Source;Account#"&amp;O$3&amp;";Intercompany#FCCS_Intercompany Top;Movement#CA_ENDBAL;Consolidation#FCCS_Entity Total;Custom1#"&amp;$E74&amp;";Custom2#Total Custom2;Custom3#Total Custom3;Custom4#Total Custom4")</f>
        <v>0</v>
      </c>
      <c r="P74" s="210">
        <f>[1]!HsGetValue("FCC","Scenario#Actual;Years#FY24;Period#Jun;View#FCCS_YTD;Entity#"&amp;$B74&amp;";Data Source#FCCS_Total Data Source;Account#"&amp;P$3&amp;";Intercompany#FCCS_Intercompany Top;Movement#CA_ENDBAL;Consolidation#FCCS_Entity Total;Custom1#"&amp;$E74&amp;";Custom2#Total Custom2;Custom3#Total Custom3;Custom4#Total Custom4")</f>
        <v>0</v>
      </c>
      <c r="Q74" s="210">
        <f>[1]!HsGetValue("FCC","Scenario#Actual;Years#FY24;Period#Jun;View#FCCS_YTD;Entity#"&amp;$B74&amp;";Data Source#FCCS_Total Data Source;Account#"&amp;Q$3&amp;";Intercompany#FCCS_Intercompany Top;Movement#CA_ENDBAL;Consolidation#FCCS_Entity Total;Custom1#"&amp;$E74&amp;";Custom2#Total Custom2;Custom3#Total Custom3;Custom4#Total Custom4")</f>
        <v>0</v>
      </c>
      <c r="R74" s="210">
        <f>[1]!HsGetValue("FCC","Scenario#Actual;Years#FY24;Period#Jun;View#FCCS_YTD;Entity#"&amp;$B74&amp;";Data Source#FCCS_Total Data Source;Account#"&amp;R$3&amp;";Intercompany#FCCS_Intercompany Top;Movement#CA_ENDBAL;Consolidation#FCCS_Entity Total;Custom1#"&amp;$E74&amp;";Custom2#Total Custom2;Custom3#Total Custom3;Custom4#Total Custom4")</f>
        <v>0</v>
      </c>
      <c r="S74" s="210">
        <f>[1]!HsGetValue("FCC","Scenario#Actual;Years#FY24;Period#Jun;View#FCCS_YTD;Entity#"&amp;$B74&amp;";Data Source#FCCS_Total Data Source;Account#"&amp;S$3&amp;";Intercompany#FCCS_Intercompany Top;Movement#CA_ENDBAL;Consolidation#FCCS_Entity Total;Custom1#"&amp;$E74&amp;";Custom2#Total Custom2;Custom3#Total Custom3;Custom4#Total Custom4")</f>
        <v>0</v>
      </c>
      <c r="T74" s="210">
        <f>[1]!HsGetValue("FCC","Scenario#Actual;Years#FY24;Period#Jun;View#FCCS_YTD;Entity#"&amp;$B74&amp;";Data Source#FCCS_Total Data Source;Account#"&amp;T$3&amp;";Intercompany#FCCS_Intercompany Top;Movement#CA_ENDBAL;Consolidation#FCCS_Entity Total;Custom1#"&amp;$E74&amp;";Custom2#Total Custom2;Custom3#Total Custom3;Custom4#Total Custom4")</f>
        <v>0</v>
      </c>
      <c r="U74" s="210">
        <f>[1]!HsGetValue("FCC","Scenario#Actual;Years#FY24;Period#Jun;View#FCCS_YTD;Entity#"&amp;$B74&amp;";Data Source#FCCS_Total Data Source;Account#"&amp;U$3&amp;";Intercompany#FCCS_Intercompany Top;Movement#CA_ENDBAL;Consolidation#FCCS_Entity Total;Custom1#"&amp;$E74&amp;";Custom2#Total Custom2;Custom3#Total Custom3;Custom4#Total Custom4")</f>
        <v>0</v>
      </c>
      <c r="V74" s="210">
        <f>[1]!HsGetValue("FCC","Scenario#Actual;Years#FY24;Period#Jun;View#FCCS_YTD;Entity#"&amp;$B74&amp;";Data Source#FCCS_Total Data Source;Account#"&amp;V$3&amp;";Intercompany#FCCS_Intercompany Top;Movement#CA_ENDBAL;Consolidation#FCCS_Entity Total;Custom1#"&amp;$E74&amp;";Custom2#Total Custom2;Custom3#Total Custom3;Custom4#Total Custom4")</f>
        <v>0</v>
      </c>
      <c r="W74" s="210">
        <f>[1]!HsGetValue("FCC","Scenario#Actual;Years#FY24;Period#Jun;View#FCCS_YTD;Entity#"&amp;$B74&amp;";Data Source#FCCS_Total Data Source;Account#"&amp;W$3&amp;";Intercompany#FCCS_Intercompany Top;Movement#CA_ENDBAL;Consolidation#FCCS_Entity Total;Custom1#"&amp;$E74&amp;";Custom2#Total Custom2;Custom3#Total Custom3;Custom4#Total Custom4")</f>
        <v>0</v>
      </c>
      <c r="X74" s="210">
        <f>[1]!HsGetValue("FCC","Scenario#Actual;Years#FY24;Period#Jun;View#FCCS_YTD;Entity#"&amp;$B74&amp;";Data Source#FCCS_Total Data Source;Account#"&amp;X$3&amp;";Intercompany#FCCS_Intercompany Top;Movement#CA_ENDBAL;Consolidation#FCCS_Entity Total;Custom1#"&amp;$E74&amp;";Custom2#Total Custom2;Custom3#Total Custom3;Custom4#Total Custom4")</f>
        <v>0</v>
      </c>
      <c r="Y74" s="361"/>
      <c r="Z74" s="361"/>
      <c r="AA74" s="361"/>
      <c r="AB74" s="361"/>
      <c r="AC74" s="361"/>
      <c r="AD74" s="361"/>
      <c r="AE74" s="210">
        <f>[1]!HsGetValue("FCC","Scenario#Actual;Years#FY24;Period#Jun;View#FCCS_YTD;Entity#"&amp;$B74&amp;";Data Source#FCCS_Total Data Source;Account#"&amp;AE$3&amp;";Intercompany#FCCS_Intercompany Top;Movement#CA_ENDBAL;Consolidation#FCCS_Entity Total;Custom1#"&amp;$E74&amp;";Custom2#Total Custom2;Custom3#Total Custom3;Custom4#Total Custom4")</f>
        <v>0</v>
      </c>
      <c r="AF74" s="210">
        <f>[1]!HsGetValue("FCC","Scenario#Actual;Years#FY24;Period#Jun;View#FCCS_YTD;Entity#"&amp;$B74&amp;";Data Source#FCCS_Total Data Source;Account#"&amp;AF$3&amp;";Intercompany#FCCS_Intercompany Top;Movement#CA_ENDBAL;Consolidation#FCCS_Entity Total;Custom1#"&amp;$E74&amp;";Custom2#Total Custom2;Custom3#Total Custom3;Custom4#Total Custom4")</f>
        <v>0</v>
      </c>
      <c r="AG74" s="210">
        <f>[1]!HsGetValue("FCC","Scenario#Actual;Years#FY24;Period#Jun;View#FCCS_YTD;Entity#"&amp;$B74&amp;";Data Source#FCCS_Total Data Source;Account#"&amp;AG$3&amp;";Intercompany#FCCS_Intercompany Top;Movement#CA_ENDBAL;Consolidation#FCCS_Entity Total;Custom1#"&amp;$E74&amp;";Custom2#Total Custom2;Custom3#Total Custom3;Custom4#Total Custom4")</f>
        <v>0</v>
      </c>
      <c r="AH74" s="210">
        <f>[1]!HsGetValue("FCC","Scenario#Actual;Years#FY24;Period#Jun;View#FCCS_YTD;Entity#"&amp;$B74&amp;";Data Source#FCCS_Total Data Source;Account#"&amp;AH$3&amp;";Intercompany#FCCS_Intercompany Top;Movement#CA_ENDBAL;Consolidation#FCCS_Entity Total;Custom1#"&amp;$E74&amp;";Custom2#Total Custom2;Custom3#Total Custom3;Custom4#Total Custom4")</f>
        <v>0</v>
      </c>
      <c r="AI74" s="210">
        <f>[1]!HsGetValue("FCC","Scenario#Actual;Years#FY24;Period#Jun;View#FCCS_YTD;Entity#"&amp;$B74&amp;";Data Source#FCCS_Total Data Source;Account#"&amp;AI$3&amp;";Intercompany#FCCS_Intercompany Top;Movement#CA_ENDBAL;Consolidation#FCCS_Entity Total;Custom1#"&amp;$E74&amp;";Custom2#Total Custom2;Custom3#Total Custom3;Custom4#Total Custom4")</f>
        <v>0</v>
      </c>
      <c r="AJ74" s="210">
        <f>[1]!HsGetValue("FCC","Scenario#Actual;Years#FY24;Period#Jun;View#FCCS_YTD;Entity#"&amp;$B74&amp;";Data Source#FCCS_Total Data Source;Account#"&amp;AJ$3&amp;";Intercompany#FCCS_Intercompany Top;Movement#CA_ENDBAL;Consolidation#FCCS_Entity Total;Custom1#"&amp;$E74&amp;";Custom2#Total Custom2;Custom3#Total Custom3;Custom4#Total Custom4")</f>
        <v>0</v>
      </c>
      <c r="AK74" s="210">
        <f>[1]!HsGetValue("FCC","Scenario#Actual;Years#FY24;Period#Jun;View#FCCS_YTD;Entity#"&amp;$B74&amp;";Data Source#FCCS_Total Data Source;Account#"&amp;AK$3&amp;";Intercompany#FCCS_Intercompany Top;Movement#CA_ENDBAL;Consolidation#FCCS_Entity Total;Custom1#"&amp;$E74&amp;";Custom2#Total Custom2;Custom3#Total Custom3;Custom4#Total Custom4")</f>
        <v>0</v>
      </c>
      <c r="AL74" s="210">
        <f>[1]!HsGetValue("FCC","Scenario#Actual;Years#FY24;Period#Jun;View#FCCS_YTD;Entity#"&amp;$B74&amp;";Data Source#FCCS_Total Data Source;Account#"&amp;AL$3&amp;";Intercompany#FCCS_Intercompany Top;Movement#CA_ENDBAL;Consolidation#FCCS_Entity Total;Custom1#"&amp;$E74&amp;";Custom2#Total Custom2;Custom3#Total Custom3;Custom4#Total Custom4")</f>
        <v>0</v>
      </c>
      <c r="AM74" s="210">
        <f>[1]!HsGetValue("FCC","Scenario#Actual;Years#FY24;Period#Jun;View#FCCS_YTD;Entity#"&amp;$B74&amp;";Data Source#FCCS_Total Data Source;Account#"&amp;AM$3&amp;";Intercompany#FCCS_Intercompany Top;Movement#CA_ENDBAL;Consolidation#FCCS_Entity Total;Custom1#"&amp;$E74&amp;";Custom2#Total Custom2;Custom3#Total Custom3;Custom4#Total Custom4")</f>
        <v>0</v>
      </c>
      <c r="AN74" s="361"/>
      <c r="AO74" s="361"/>
      <c r="AP74" s="361"/>
      <c r="AQ74" s="361"/>
      <c r="AR74" s="361"/>
      <c r="AS74" s="329">
        <v>0</v>
      </c>
    </row>
    <row r="75" spans="1:45" x14ac:dyDescent="0.3">
      <c r="A75" s="207" t="s">
        <v>413</v>
      </c>
      <c r="B75" s="207" t="s">
        <v>555</v>
      </c>
      <c r="C75" s="208">
        <v>47700</v>
      </c>
      <c r="D75" s="208" t="s">
        <v>415</v>
      </c>
      <c r="E75" s="208" t="s">
        <v>416</v>
      </c>
      <c r="F75" s="207" t="s">
        <v>556</v>
      </c>
      <c r="G75" s="207" t="s">
        <v>557</v>
      </c>
      <c r="H75" s="603"/>
      <c r="I75" s="209">
        <f t="shared" si="8"/>
        <v>0</v>
      </c>
      <c r="J75" s="209">
        <f t="shared" si="7"/>
        <v>0</v>
      </c>
      <c r="K75" s="209">
        <f t="shared" si="6"/>
        <v>0</v>
      </c>
      <c r="L75" s="210">
        <f>[1]!HsGetValue("FCC","Scenario#Actual;Years#FY24;Period#Jun;View#FCCS_YTD;Entity#"&amp;$B75&amp;";Data Source#FCCS_Total Data Source;Account#"&amp;L$3&amp;";Intercompany#FCCS_Intercompany Top;Movement#CA_ENDBAL;Consolidation#FCCS_Entity Total;Custom1#"&amp;$E75&amp;";Custom2#Total Custom2;Custom3#Total Custom3;Custom4#Total Custom4")</f>
        <v>0</v>
      </c>
      <c r="M75" s="210">
        <f>[1]!HsGetValue("FCC","Scenario#Actual;Years#FY24;Period#Jun;View#FCCS_YTD;Entity#"&amp;$B75&amp;";Data Source#FCCS_Total Data Source;Account#"&amp;M$3&amp;";Intercompany#FCCS_Intercompany Top;Movement#CA_ENDBAL;Consolidation#FCCS_Entity Total;Custom1#"&amp;$E75&amp;";Custom2#Total Custom2;Custom3#Total Custom3;Custom4#Total Custom4")</f>
        <v>0</v>
      </c>
      <c r="N75" s="210">
        <f>[1]!HsGetValue("FCC","Scenario#Actual;Years#FY24;Period#Jun;View#FCCS_YTD;Entity#"&amp;$B75&amp;";Data Source#FCCS_Total Data Source;Account#"&amp;N$3&amp;";Intercompany#FCCS_Intercompany Top;Movement#CA_ENDBAL;Consolidation#FCCS_Entity Total;Custom1#"&amp;$E75&amp;";Custom2#Total Custom2;Custom3#Total Custom3;Custom4#Total Custom4")</f>
        <v>0</v>
      </c>
      <c r="O75" s="210">
        <f>[1]!HsGetValue("FCC","Scenario#Actual;Years#FY24;Period#Jun;View#FCCS_YTD;Entity#"&amp;$B75&amp;";Data Source#FCCS_Total Data Source;Account#"&amp;O$3&amp;";Intercompany#FCCS_Intercompany Top;Movement#CA_ENDBAL;Consolidation#FCCS_Entity Total;Custom1#"&amp;$E75&amp;";Custom2#Total Custom2;Custom3#Total Custom3;Custom4#Total Custom4")</f>
        <v>0</v>
      </c>
      <c r="P75" s="210">
        <f>[1]!HsGetValue("FCC","Scenario#Actual;Years#FY24;Period#Jun;View#FCCS_YTD;Entity#"&amp;$B75&amp;";Data Source#FCCS_Total Data Source;Account#"&amp;P$3&amp;";Intercompany#FCCS_Intercompany Top;Movement#CA_ENDBAL;Consolidation#FCCS_Entity Total;Custom1#"&amp;$E75&amp;";Custom2#Total Custom2;Custom3#Total Custom3;Custom4#Total Custom4")</f>
        <v>0</v>
      </c>
      <c r="Q75" s="210">
        <f>[1]!HsGetValue("FCC","Scenario#Actual;Years#FY24;Period#Jun;View#FCCS_YTD;Entity#"&amp;$B75&amp;";Data Source#FCCS_Total Data Source;Account#"&amp;Q$3&amp;";Intercompany#FCCS_Intercompany Top;Movement#CA_ENDBAL;Consolidation#FCCS_Entity Total;Custom1#"&amp;$E75&amp;";Custom2#Total Custom2;Custom3#Total Custom3;Custom4#Total Custom4")</f>
        <v>0</v>
      </c>
      <c r="R75" s="210">
        <f>[1]!HsGetValue("FCC","Scenario#Actual;Years#FY24;Period#Jun;View#FCCS_YTD;Entity#"&amp;$B75&amp;";Data Source#FCCS_Total Data Source;Account#"&amp;R$3&amp;";Intercompany#FCCS_Intercompany Top;Movement#CA_ENDBAL;Consolidation#FCCS_Entity Total;Custom1#"&amp;$E75&amp;";Custom2#Total Custom2;Custom3#Total Custom3;Custom4#Total Custom4")</f>
        <v>0</v>
      </c>
      <c r="S75" s="210">
        <f>[1]!HsGetValue("FCC","Scenario#Actual;Years#FY24;Period#Jun;View#FCCS_YTD;Entity#"&amp;$B75&amp;";Data Source#FCCS_Total Data Source;Account#"&amp;S$3&amp;";Intercompany#FCCS_Intercompany Top;Movement#CA_ENDBAL;Consolidation#FCCS_Entity Total;Custom1#"&amp;$E75&amp;";Custom2#Total Custom2;Custom3#Total Custom3;Custom4#Total Custom4")</f>
        <v>0</v>
      </c>
      <c r="T75" s="210">
        <f>[1]!HsGetValue("FCC","Scenario#Actual;Years#FY24;Period#Jun;View#FCCS_YTD;Entity#"&amp;$B75&amp;";Data Source#FCCS_Total Data Source;Account#"&amp;T$3&amp;";Intercompany#FCCS_Intercompany Top;Movement#CA_ENDBAL;Consolidation#FCCS_Entity Total;Custom1#"&amp;$E75&amp;";Custom2#Total Custom2;Custom3#Total Custom3;Custom4#Total Custom4")</f>
        <v>0</v>
      </c>
      <c r="U75" s="210">
        <f>[1]!HsGetValue("FCC","Scenario#Actual;Years#FY24;Period#Jun;View#FCCS_YTD;Entity#"&amp;$B75&amp;";Data Source#FCCS_Total Data Source;Account#"&amp;U$3&amp;";Intercompany#FCCS_Intercompany Top;Movement#CA_ENDBAL;Consolidation#FCCS_Entity Total;Custom1#"&amp;$E75&amp;";Custom2#Total Custom2;Custom3#Total Custom3;Custom4#Total Custom4")</f>
        <v>0</v>
      </c>
      <c r="V75" s="210">
        <f>[1]!HsGetValue("FCC","Scenario#Actual;Years#FY24;Period#Jun;View#FCCS_YTD;Entity#"&amp;$B75&amp;";Data Source#FCCS_Total Data Source;Account#"&amp;V$3&amp;";Intercompany#FCCS_Intercompany Top;Movement#CA_ENDBAL;Consolidation#FCCS_Entity Total;Custom1#"&amp;$E75&amp;";Custom2#Total Custom2;Custom3#Total Custom3;Custom4#Total Custom4")</f>
        <v>0</v>
      </c>
      <c r="W75" s="210">
        <f>[1]!HsGetValue("FCC","Scenario#Actual;Years#FY24;Period#Jun;View#FCCS_YTD;Entity#"&amp;$B75&amp;";Data Source#FCCS_Total Data Source;Account#"&amp;W$3&amp;";Intercompany#FCCS_Intercompany Top;Movement#CA_ENDBAL;Consolidation#FCCS_Entity Total;Custom1#"&amp;$E75&amp;";Custom2#Total Custom2;Custom3#Total Custom3;Custom4#Total Custom4")</f>
        <v>0</v>
      </c>
      <c r="X75" s="210">
        <f>[1]!HsGetValue("FCC","Scenario#Actual;Years#FY24;Period#Jun;View#FCCS_YTD;Entity#"&amp;$B75&amp;";Data Source#FCCS_Total Data Source;Account#"&amp;X$3&amp;";Intercompany#FCCS_Intercompany Top;Movement#CA_ENDBAL;Consolidation#FCCS_Entity Total;Custom1#"&amp;$E75&amp;";Custom2#Total Custom2;Custom3#Total Custom3;Custom4#Total Custom4")</f>
        <v>0</v>
      </c>
      <c r="Y75" s="210">
        <f>[1]!HsGetValue("FCC","Scenario#Actual;Years#FY24;Period#Jun;View#FCCS_YTD;Entity#"&amp;$B75&amp;";Data Source#FCCS_Total Data Source;Account#"&amp;Y$3&amp;";Intercompany#FCCS_Intercompany Top;Movement#CA_ENDBAL;Consolidation#FCCS_Entity Total;Custom1#Total custom1;Custom2#Total Custom2;Custom3#Total Custom3;Custom4#Total Custom4")</f>
        <v>0</v>
      </c>
      <c r="Z75" s="210">
        <f>[1]!HsGetValue("FCC","Scenario#Actual;Years#FY24;Period#Jun;View#FCCS_YTD;Entity#"&amp;$B75&amp;";Data Source#FCCS_Total Data Source;Account#"&amp;Z$3&amp;";Intercompany#FCCS_Intercompany Top;Movement#CA_ENDBAL;Consolidation#FCCS_Entity Total;Custom1#Total custom1;Custom2#Total Custom2;Custom3#Total Custom3;Custom4#Total Custom4")</f>
        <v>0</v>
      </c>
      <c r="AA75" s="210">
        <f>[1]!HsGetValue("FCC","Scenario#Actual;Years#FY24;Period#Jun;View#FCCS_YTD;Entity#"&amp;$B75&amp;";Data Source#FCCS_Total Data Source;Account#"&amp;AA$3&amp;";Intercompany#FCCS_Intercompany Top;Movement#CA_ENDBAL;Consolidation#FCCS_Entity Total;Custom1#Total custom1;Custom2#Total Custom2;Custom3#Total Custom3;Custom4#Total Custom4")</f>
        <v>0</v>
      </c>
      <c r="AB75" s="210">
        <f>[1]!HsGetValue("FCC","Scenario#Actual;Years#FY24;Period#Jun;View#FCCS_YTD;Entity#"&amp;$B75&amp;";Data Source#FCCS_Total Data Source;Account#"&amp;AB$3&amp;";Intercompany#FCCS_Intercompany Top;Movement#CA_ENDBAL;Consolidation#FCCS_Entity Total;Custom1#Total custom1;Custom2#Total Custom2;Custom3#Total Custom3;Custom4#Total Custom4")</f>
        <v>0</v>
      </c>
      <c r="AC75" s="210">
        <f>[1]!HsGetValue("FCC","Scenario#Actual;Years#FY24;Period#Jun;View#FCCS_YTD;Entity#"&amp;$B75&amp;";Data Source#FCCS_Total Data Source;Account#"&amp;AC$3&amp;";Intercompany#FCCS_Intercompany Top;Movement#CA_ENDBAL;Consolidation#FCCS_Entity Total;Custom1#Total custom1;Custom2#Total Custom2;Custom3#Total Custom3;Custom4#Total Custom4")</f>
        <v>0</v>
      </c>
      <c r="AD75" s="210">
        <f>[1]!HsGetValue("FCC","Scenario#Actual;Years#FY24;Period#Jun;View#FCCS_YTD;Entity#"&amp;$B75&amp;";Data Source#FCCS_Total Data Source;Account#"&amp;AD$3&amp;";Intercompany#FCCS_Intercompany Top;Movement#CA_ENDBAL;Consolidation#FCCS_Entity Total;Custom1#Total custom1;Custom2#Total Custom2;Custom3#Total Custom3;Custom4#Total Custom4")</f>
        <v>0</v>
      </c>
      <c r="AE75" s="210">
        <f>[1]!HsGetValue("FCC","Scenario#Actual;Years#FY24;Period#Jun;View#FCCS_YTD;Entity#"&amp;$B75&amp;";Data Source#FCCS_Total Data Source;Account#"&amp;AE$3&amp;";Intercompany#FCCS_Intercompany Top;Movement#CA_ENDBAL;Consolidation#FCCS_Entity Total;Custom1#"&amp;$E75&amp;";Custom2#Total Custom2;Custom3#Total Custom3;Custom4#Total Custom4")</f>
        <v>0</v>
      </c>
      <c r="AF75" s="210">
        <f>[1]!HsGetValue("FCC","Scenario#Actual;Years#FY24;Period#Jun;View#FCCS_YTD;Entity#"&amp;$B75&amp;";Data Source#FCCS_Total Data Source;Account#"&amp;AF$3&amp;";Intercompany#FCCS_Intercompany Top;Movement#CA_ENDBAL;Consolidation#FCCS_Entity Total;Custom1#"&amp;$E75&amp;";Custom2#Total Custom2;Custom3#Total Custom3;Custom4#Total Custom4")</f>
        <v>0</v>
      </c>
      <c r="AG75" s="210">
        <f>[1]!HsGetValue("FCC","Scenario#Actual;Years#FY24;Period#Jun;View#FCCS_YTD;Entity#"&amp;$B75&amp;";Data Source#FCCS_Total Data Source;Account#"&amp;AG$3&amp;";Intercompany#FCCS_Intercompany Top;Movement#CA_ENDBAL;Consolidation#FCCS_Entity Total;Custom1#"&amp;$E75&amp;";Custom2#Total Custom2;Custom3#Total Custom3;Custom4#Total Custom4")</f>
        <v>0</v>
      </c>
      <c r="AH75" s="210">
        <f>[1]!HsGetValue("FCC","Scenario#Actual;Years#FY24;Period#Jun;View#FCCS_YTD;Entity#"&amp;$B75&amp;";Data Source#FCCS_Total Data Source;Account#"&amp;AH$3&amp;";Intercompany#FCCS_Intercompany Top;Movement#CA_ENDBAL;Consolidation#FCCS_Entity Total;Custom1#"&amp;$E75&amp;";Custom2#Total Custom2;Custom3#Total Custom3;Custom4#Total Custom4")</f>
        <v>0</v>
      </c>
      <c r="AI75" s="210">
        <f>[1]!HsGetValue("FCC","Scenario#Actual;Years#FY24;Period#Jun;View#FCCS_YTD;Entity#"&amp;$B75&amp;";Data Source#FCCS_Total Data Source;Account#"&amp;AI$3&amp;";Intercompany#FCCS_Intercompany Top;Movement#CA_ENDBAL;Consolidation#FCCS_Entity Total;Custom1#"&amp;$E75&amp;";Custom2#Total Custom2;Custom3#Total Custom3;Custom4#Total Custom4")</f>
        <v>0</v>
      </c>
      <c r="AJ75" s="210">
        <f>[1]!HsGetValue("FCC","Scenario#Actual;Years#FY24;Period#Jun;View#FCCS_YTD;Entity#"&amp;$B75&amp;";Data Source#FCCS_Total Data Source;Account#"&amp;AJ$3&amp;";Intercompany#FCCS_Intercompany Top;Movement#CA_ENDBAL;Consolidation#FCCS_Entity Total;Custom1#"&amp;$E75&amp;";Custom2#Total Custom2;Custom3#Total Custom3;Custom4#Total Custom4")</f>
        <v>0</v>
      </c>
      <c r="AK75" s="210">
        <f>[1]!HsGetValue("FCC","Scenario#Actual;Years#FY24;Period#Jun;View#FCCS_YTD;Entity#"&amp;$B75&amp;";Data Source#FCCS_Total Data Source;Account#"&amp;AK$3&amp;";Intercompany#FCCS_Intercompany Top;Movement#CA_ENDBAL;Consolidation#FCCS_Entity Total;Custom1#"&amp;$E75&amp;";Custom2#Total Custom2;Custom3#Total Custom3;Custom4#Total Custom4")</f>
        <v>0</v>
      </c>
      <c r="AL75" s="210">
        <f>[1]!HsGetValue("FCC","Scenario#Actual;Years#FY24;Period#Jun;View#FCCS_YTD;Entity#"&amp;$B75&amp;";Data Source#FCCS_Total Data Source;Account#"&amp;AL$3&amp;";Intercompany#FCCS_Intercompany Top;Movement#CA_ENDBAL;Consolidation#FCCS_Entity Total;Custom1#"&amp;$E75&amp;";Custom2#Total Custom2;Custom3#Total Custom3;Custom4#Total Custom4")</f>
        <v>0</v>
      </c>
      <c r="AM75" s="210">
        <f>[1]!HsGetValue("FCC","Scenario#Actual;Years#FY24;Period#Jun;View#FCCS_YTD;Entity#"&amp;$B75&amp;";Data Source#FCCS_Total Data Source;Account#"&amp;AM$3&amp;";Intercompany#FCCS_Intercompany Top;Movement#CA_ENDBAL;Consolidation#FCCS_Entity Total;Custom1#"&amp;$E75&amp;";Custom2#Total Custom2;Custom3#Total Custom3;Custom4#Total Custom4")</f>
        <v>0</v>
      </c>
      <c r="AN75" s="210">
        <f>[1]!HsGetValue("FCC","Scenario#Actual;Years#FY24;Period#Jun;View#FCCS_YTD;Entity#"&amp;$B75&amp;";Data Source#FCCS_Total Data Source;Account#"&amp;AN$3&amp;";Intercompany#FCCS_Intercompany Top;Movement#CA_ENDBAL;Consolidation#FCCS_Entity Total;Custom1#Total custom1;Custom2#Total Custom2;Custom3#Total Custom3;Custom4#Total Custom4")</f>
        <v>0</v>
      </c>
      <c r="AO75" s="210">
        <f>[1]!HsGetValue("FCC","Scenario#Actual;Years#FY24;Period#Jun;View#FCCS_YTD;Entity#"&amp;$B75&amp;";Data Source#FCCS_Total Data Source;Account#"&amp;AO$3&amp;";Intercompany#FCCS_Intercompany Top;Movement#CA_ENDBAL;Consolidation#FCCS_Entity Total;Custom1#Total custom1;Custom2#Total Custom2;Custom3#Total Custom3;Custom4#Total Custom4")</f>
        <v>0</v>
      </c>
      <c r="AP75" s="210">
        <f>[1]!HsGetValue("FCC","Scenario#Actual;Years#FY24;Period#Jun;View#FCCS_YTD;Entity#"&amp;$B75&amp;";Data Source#FCCS_Total Data Source;Account#"&amp;AP$3&amp;";Intercompany#FCCS_Intercompany Top;Movement#CA_ENDBAL;Consolidation#FCCS_Entity Total;Custom1#Total custom1;Custom2#Total Custom2;Custom3#Total Custom3;Custom4#Total Custom4")</f>
        <v>0</v>
      </c>
      <c r="AQ75" s="210">
        <f>[1]!HsGetValue("FCC","Scenario#Actual;Years#FY24;Period#Jun;View#FCCS_YTD;Entity#"&amp;$B75&amp;";Data Source#FCCS_Total Data Source;Account#"&amp;AQ$3&amp;";Intercompany#FCCS_Intercompany Top;Movement#CA_ENDBAL;Consolidation#FCCS_Entity Total;Custom1#Total custom1;Custom2#Total Custom2;Custom3#Total Custom3;Custom4#Total Custom4")</f>
        <v>0</v>
      </c>
      <c r="AR75" s="210">
        <f>[1]!HsGetValue("FCC","Scenario#Actual;Years#FY24;Period#Jun;View#FCCS_YTD;Entity#"&amp;$B75&amp;";Data Source#FCCS_Total Data Source;Account#"&amp;AR$3&amp;";Intercompany#FCCS_Intercompany Top;Movement#CA_ENDBAL;Consolidation#FCCS_Entity Total;Custom1#Total custom1;Custom2#Total Custom2;Custom3#Total Custom3;Custom4#Total Custom4")</f>
        <v>0</v>
      </c>
      <c r="AS75" s="210">
        <f>[1]!HsGetValue("FCC","Scenario#Actual;Years#FY24;Period#Jun;View#FCCS_YTD;Entity#"&amp;$B75&amp;";Data Source#FCCS_Total Data Source;Account#"&amp;AS$3&amp;";Intercompany#FCCS_Intercompany Top;Movement#CA_ENDBAL;Consolidation#FCCS_Entity Total;Custom1#"&amp;$E75&amp;";Custom2#Total Custom2;Custom3#Total Custom3;Custom4#Total Custom4")</f>
        <v>0</v>
      </c>
    </row>
    <row r="76" spans="1:45" x14ac:dyDescent="0.3">
      <c r="A76" s="328" t="s">
        <v>413</v>
      </c>
      <c r="B76" s="607" t="s">
        <v>555</v>
      </c>
      <c r="C76" s="75">
        <v>47700</v>
      </c>
      <c r="D76" s="75" t="s">
        <v>415</v>
      </c>
      <c r="E76" s="75" t="s">
        <v>419</v>
      </c>
      <c r="F76" s="328" t="s">
        <v>556</v>
      </c>
      <c r="G76" s="608" t="s">
        <v>558</v>
      </c>
      <c r="H76" s="598"/>
      <c r="I76" s="327">
        <f t="shared" si="8"/>
        <v>41573487.920000002</v>
      </c>
      <c r="J76" s="209">
        <f t="shared" si="7"/>
        <v>4091242.81</v>
      </c>
      <c r="K76" s="327">
        <f t="shared" si="6"/>
        <v>37482245.109999999</v>
      </c>
      <c r="L76" s="210">
        <f>[1]!HsGetValue("FCC","Scenario#Actual;Years#FY24;Period#Jun;View#FCCS_YTD;Entity#"&amp;$B76&amp;";Data Source#FCCS_Total Data Source;Account#"&amp;L$3&amp;";Intercompany#FCCS_Intercompany Top;Movement#CA_ENDBAL;Consolidation#FCCS_Entity Total;Custom1#"&amp;$E76&amp;";Custom2#Total Custom2;Custom3#Total Custom3;Custom4#Total Custom4")</f>
        <v>4091242.81</v>
      </c>
      <c r="M76" s="210">
        <f>[1]!HsGetValue("FCC","Scenario#Actual;Years#FY24;Period#Jun;View#FCCS_YTD;Entity#"&amp;$B76&amp;";Data Source#FCCS_Total Data Source;Account#"&amp;M$3&amp;";Intercompany#FCCS_Intercompany Top;Movement#CA_ENDBAL;Consolidation#FCCS_Entity Total;Custom1#"&amp;$E76&amp;";Custom2#Total Custom2;Custom3#Total Custom3;Custom4#Total Custom4")</f>
        <v>38331398.210000001</v>
      </c>
      <c r="N76" s="210">
        <f>[1]!HsGetValue("FCC","Scenario#Actual;Years#FY24;Period#Jun;View#FCCS_YTD;Entity#"&amp;$B76&amp;";Data Source#FCCS_Total Data Source;Account#"&amp;N$3&amp;";Intercompany#FCCS_Intercompany Top;Movement#CA_ENDBAL;Consolidation#FCCS_Entity Total;Custom1#"&amp;$E76&amp;";Custom2#Total Custom2;Custom3#Total Custom3;Custom4#Total Custom4")</f>
        <v>0</v>
      </c>
      <c r="O76" s="210">
        <f>[1]!HsGetValue("FCC","Scenario#Actual;Years#FY24;Period#Jun;View#FCCS_YTD;Entity#"&amp;$B76&amp;";Data Source#FCCS_Total Data Source;Account#"&amp;O$3&amp;";Intercompany#FCCS_Intercompany Top;Movement#CA_ENDBAL;Consolidation#FCCS_Entity Total;Custom1#"&amp;$E76&amp;";Custom2#Total Custom2;Custom3#Total Custom3;Custom4#Total Custom4")</f>
        <v>0</v>
      </c>
      <c r="P76" s="210">
        <f>[1]!HsGetValue("FCC","Scenario#Actual;Years#FY24;Period#Jun;View#FCCS_YTD;Entity#"&amp;$B76&amp;";Data Source#FCCS_Total Data Source;Account#"&amp;P$3&amp;";Intercompany#FCCS_Intercompany Top;Movement#CA_ENDBAL;Consolidation#FCCS_Entity Total;Custom1#"&amp;$E76&amp;";Custom2#Total Custom2;Custom3#Total Custom3;Custom4#Total Custom4")</f>
        <v>22673787.479999997</v>
      </c>
      <c r="Q76" s="210">
        <f>[1]!HsGetValue("FCC","Scenario#Actual;Years#FY24;Period#Jun;View#FCCS_YTD;Entity#"&amp;$B76&amp;";Data Source#FCCS_Total Data Source;Account#"&amp;Q$3&amp;";Intercompany#FCCS_Intercompany Top;Movement#CA_ENDBAL;Consolidation#FCCS_Entity Total;Custom1#"&amp;$E76&amp;";Custom2#Total Custom2;Custom3#Total Custom3;Custom4#Total Custom4")</f>
        <v>0</v>
      </c>
      <c r="R76" s="210">
        <f>[1]!HsGetValue("FCC","Scenario#Actual;Years#FY24;Period#Jun;View#FCCS_YTD;Entity#"&amp;$B76&amp;";Data Source#FCCS_Total Data Source;Account#"&amp;R$3&amp;";Intercompany#FCCS_Intercompany Top;Movement#CA_ENDBAL;Consolidation#FCCS_Entity Total;Custom1#"&amp;$E76&amp;";Custom2#Total Custom2;Custom3#Total Custom3;Custom4#Total Custom4")</f>
        <v>0</v>
      </c>
      <c r="S76" s="210">
        <f>[1]!HsGetValue("FCC","Scenario#Actual;Years#FY24;Period#Jun;View#FCCS_YTD;Entity#"&amp;$B76&amp;";Data Source#FCCS_Total Data Source;Account#"&amp;S$3&amp;";Intercompany#FCCS_Intercompany Top;Movement#CA_ENDBAL;Consolidation#FCCS_Entity Total;Custom1#"&amp;$E76&amp;";Custom2#Total Custom2;Custom3#Total Custom3;Custom4#Total Custom4")</f>
        <v>0</v>
      </c>
      <c r="T76" s="210">
        <f>[1]!HsGetValue("FCC","Scenario#Actual;Years#FY24;Period#Jun;View#FCCS_YTD;Entity#"&amp;$B76&amp;";Data Source#FCCS_Total Data Source;Account#"&amp;T$3&amp;";Intercompany#FCCS_Intercompany Top;Movement#CA_ENDBAL;Consolidation#FCCS_Entity Total;Custom1#"&amp;$E76&amp;";Custom2#Total Custom2;Custom3#Total Custom3;Custom4#Total Custom4")</f>
        <v>0</v>
      </c>
      <c r="U76" s="210">
        <f>[1]!HsGetValue("FCC","Scenario#Actual;Years#FY24;Period#Jun;View#FCCS_YTD;Entity#"&amp;$B76&amp;";Data Source#FCCS_Total Data Source;Account#"&amp;U$3&amp;";Intercompany#FCCS_Intercompany Top;Movement#CA_ENDBAL;Consolidation#FCCS_Entity Total;Custom1#"&amp;$E76&amp;";Custom2#Total Custom2;Custom3#Total Custom3;Custom4#Total Custom4")</f>
        <v>0</v>
      </c>
      <c r="V76" s="210">
        <f>[1]!HsGetValue("FCC","Scenario#Actual;Years#FY24;Period#Jun;View#FCCS_YTD;Entity#"&amp;$B76&amp;";Data Source#FCCS_Total Data Source;Account#"&amp;V$3&amp;";Intercompany#FCCS_Intercompany Top;Movement#CA_ENDBAL;Consolidation#FCCS_Entity Total;Custom1#"&amp;$E76&amp;";Custom2#Total Custom2;Custom3#Total Custom3;Custom4#Total Custom4")</f>
        <v>0</v>
      </c>
      <c r="W76" s="210">
        <f>[1]!HsGetValue("FCC","Scenario#Actual;Years#FY24;Period#Jun;View#FCCS_YTD;Entity#"&amp;$B76&amp;";Data Source#FCCS_Total Data Source;Account#"&amp;W$3&amp;";Intercompany#FCCS_Intercompany Top;Movement#CA_ENDBAL;Consolidation#FCCS_Entity Total;Custom1#"&amp;$E76&amp;";Custom2#Total Custom2;Custom3#Total Custom3;Custom4#Total Custom4")</f>
        <v>0</v>
      </c>
      <c r="X76" s="210">
        <f>[1]!HsGetValue("FCC","Scenario#Actual;Years#FY24;Period#Jun;View#FCCS_YTD;Entity#"&amp;$B76&amp;";Data Source#FCCS_Total Data Source;Account#"&amp;X$3&amp;";Intercompany#FCCS_Intercompany Top;Movement#CA_ENDBAL;Consolidation#FCCS_Entity Total;Custom1#"&amp;$E76&amp;";Custom2#Total Custom2;Custom3#Total Custom3;Custom4#Total Custom4")</f>
        <v>0</v>
      </c>
      <c r="Y76" s="361"/>
      <c r="Z76" s="361"/>
      <c r="AA76" s="361"/>
      <c r="AB76" s="361"/>
      <c r="AC76" s="361"/>
      <c r="AD76" s="361"/>
      <c r="AE76" s="210">
        <f>[1]!HsGetValue("FCC","Scenario#Actual;Years#FY24;Period#Jun;View#FCCS_YTD;Entity#"&amp;$B76&amp;";Data Source#FCCS_Total Data Source;Account#"&amp;AE$3&amp;";Intercompany#FCCS_Intercompany Top;Movement#CA_ENDBAL;Consolidation#FCCS_Entity Total;Custom1#"&amp;$E76&amp;";Custom2#Total Custom2;Custom3#Total Custom3;Custom4#Total Custom4")</f>
        <v>-13753095.500000002</v>
      </c>
      <c r="AF76" s="210">
        <f>[1]!HsGetValue("FCC","Scenario#Actual;Years#FY24;Period#Jun;View#FCCS_YTD;Entity#"&amp;$B76&amp;";Data Source#FCCS_Total Data Source;Account#"&amp;AF$3&amp;";Intercompany#FCCS_Intercompany Top;Movement#CA_ENDBAL;Consolidation#FCCS_Entity Total;Custom1#"&amp;$E76&amp;";Custom2#Total Custom2;Custom3#Total Custom3;Custom4#Total Custom4")</f>
        <v>0</v>
      </c>
      <c r="AG76" s="210">
        <f>[1]!HsGetValue("FCC","Scenario#Actual;Years#FY24;Period#Jun;View#FCCS_YTD;Entity#"&amp;$B76&amp;";Data Source#FCCS_Total Data Source;Account#"&amp;AG$3&amp;";Intercompany#FCCS_Intercompany Top;Movement#CA_ENDBAL;Consolidation#FCCS_Entity Total;Custom1#"&amp;$E76&amp;";Custom2#Total Custom2;Custom3#Total Custom3;Custom4#Total Custom4")</f>
        <v>0</v>
      </c>
      <c r="AH76" s="210">
        <f>[1]!HsGetValue("FCC","Scenario#Actual;Years#FY24;Period#Jun;View#FCCS_YTD;Entity#"&amp;$B76&amp;";Data Source#FCCS_Total Data Source;Account#"&amp;AH$3&amp;";Intercompany#FCCS_Intercompany Top;Movement#CA_ENDBAL;Consolidation#FCCS_Entity Total;Custom1#"&amp;$E76&amp;";Custom2#Total Custom2;Custom3#Total Custom3;Custom4#Total Custom4")</f>
        <v>-9769845.0800000001</v>
      </c>
      <c r="AI76" s="210">
        <f>[1]!HsGetValue("FCC","Scenario#Actual;Years#FY24;Period#Jun;View#FCCS_YTD;Entity#"&amp;$B76&amp;";Data Source#FCCS_Total Data Source;Account#"&amp;AI$3&amp;";Intercompany#FCCS_Intercompany Top;Movement#CA_ENDBAL;Consolidation#FCCS_Entity Total;Custom1#"&amp;$E76&amp;";Custom2#Total Custom2;Custom3#Total Custom3;Custom4#Total Custom4")</f>
        <v>0</v>
      </c>
      <c r="AJ76" s="210">
        <f>[1]!HsGetValue("FCC","Scenario#Actual;Years#FY24;Period#Jun;View#FCCS_YTD;Entity#"&amp;$B76&amp;";Data Source#FCCS_Total Data Source;Account#"&amp;AJ$3&amp;";Intercompany#FCCS_Intercompany Top;Movement#CA_ENDBAL;Consolidation#FCCS_Entity Total;Custom1#"&amp;$E76&amp;";Custom2#Total Custom2;Custom3#Total Custom3;Custom4#Total Custom4")</f>
        <v>0</v>
      </c>
      <c r="AK76" s="210">
        <f>[1]!HsGetValue("FCC","Scenario#Actual;Years#FY24;Period#Jun;View#FCCS_YTD;Entity#"&amp;$B76&amp;";Data Source#FCCS_Total Data Source;Account#"&amp;AK$3&amp;";Intercompany#FCCS_Intercompany Top;Movement#CA_ENDBAL;Consolidation#FCCS_Entity Total;Custom1#"&amp;$E76&amp;";Custom2#Total Custom2;Custom3#Total Custom3;Custom4#Total Custom4")</f>
        <v>0</v>
      </c>
      <c r="AL76" s="210">
        <f>[1]!HsGetValue("FCC","Scenario#Actual;Years#FY24;Period#Jun;View#FCCS_YTD;Entity#"&amp;$B76&amp;";Data Source#FCCS_Total Data Source;Account#"&amp;AL$3&amp;";Intercompany#FCCS_Intercompany Top;Movement#CA_ENDBAL;Consolidation#FCCS_Entity Total;Custom1#"&amp;$E76&amp;";Custom2#Total Custom2;Custom3#Total Custom3;Custom4#Total Custom4")</f>
        <v>0</v>
      </c>
      <c r="AM76" s="210">
        <f>[1]!HsGetValue("FCC","Scenario#Actual;Years#FY24;Period#Jun;View#FCCS_YTD;Entity#"&amp;$B76&amp;";Data Source#FCCS_Total Data Source;Account#"&amp;AM$3&amp;";Intercompany#FCCS_Intercompany Top;Movement#CA_ENDBAL;Consolidation#FCCS_Entity Total;Custom1#"&amp;$E76&amp;";Custom2#Total Custom2;Custom3#Total Custom3;Custom4#Total Custom4")</f>
        <v>0</v>
      </c>
      <c r="AN76" s="361"/>
      <c r="AO76" s="361"/>
      <c r="AP76" s="361"/>
      <c r="AQ76" s="361"/>
      <c r="AR76" s="361"/>
      <c r="AS76" s="329">
        <v>0</v>
      </c>
    </row>
    <row r="77" spans="1:45" x14ac:dyDescent="0.3">
      <c r="A77" s="207" t="s">
        <v>413</v>
      </c>
      <c r="B77" s="207" t="s">
        <v>559</v>
      </c>
      <c r="C77" s="208">
        <v>47800</v>
      </c>
      <c r="D77" s="208" t="s">
        <v>415</v>
      </c>
      <c r="E77" s="208" t="s">
        <v>416</v>
      </c>
      <c r="F77" s="207" t="s">
        <v>556</v>
      </c>
      <c r="G77" s="207" t="s">
        <v>560</v>
      </c>
      <c r="H77" s="603"/>
      <c r="I77" s="209">
        <f t="shared" si="8"/>
        <v>0</v>
      </c>
      <c r="J77" s="209">
        <f t="shared" si="7"/>
        <v>0</v>
      </c>
      <c r="K77" s="209">
        <f t="shared" si="6"/>
        <v>0</v>
      </c>
      <c r="L77" s="210">
        <f>[1]!HsGetValue("FCC","Scenario#Actual;Years#FY24;Period#Jun;View#FCCS_YTD;Entity#"&amp;$B77&amp;";Data Source#FCCS_Total Data Source;Account#"&amp;L$3&amp;";Intercompany#FCCS_Intercompany Top;Movement#CA_ENDBAL;Consolidation#FCCS_Entity Total;Custom1#"&amp;$E77&amp;";Custom2#Total Custom2;Custom3#Total Custom3;Custom4#Total Custom4")</f>
        <v>0</v>
      </c>
      <c r="M77" s="210">
        <f>[1]!HsGetValue("FCC","Scenario#Actual;Years#FY24;Period#Jun;View#FCCS_YTD;Entity#"&amp;$B77&amp;";Data Source#FCCS_Total Data Source;Account#"&amp;M$3&amp;";Intercompany#FCCS_Intercompany Top;Movement#CA_ENDBAL;Consolidation#FCCS_Entity Total;Custom1#"&amp;$E77&amp;";Custom2#Total Custom2;Custom3#Total Custom3;Custom4#Total Custom4")</f>
        <v>0</v>
      </c>
      <c r="N77" s="210">
        <f>[1]!HsGetValue("FCC","Scenario#Actual;Years#FY24;Period#Jun;View#FCCS_YTD;Entity#"&amp;$B77&amp;";Data Source#FCCS_Total Data Source;Account#"&amp;N$3&amp;";Intercompany#FCCS_Intercompany Top;Movement#CA_ENDBAL;Consolidation#FCCS_Entity Total;Custom1#"&amp;$E77&amp;";Custom2#Total Custom2;Custom3#Total Custom3;Custom4#Total Custom4")</f>
        <v>0</v>
      </c>
      <c r="O77" s="210">
        <f>[1]!HsGetValue("FCC","Scenario#Actual;Years#FY24;Period#Jun;View#FCCS_YTD;Entity#"&amp;$B77&amp;";Data Source#FCCS_Total Data Source;Account#"&amp;O$3&amp;";Intercompany#FCCS_Intercompany Top;Movement#CA_ENDBAL;Consolidation#FCCS_Entity Total;Custom1#"&amp;$E77&amp;";Custom2#Total Custom2;Custom3#Total Custom3;Custom4#Total Custom4")</f>
        <v>0</v>
      </c>
      <c r="P77" s="210">
        <f>[1]!HsGetValue("FCC","Scenario#Actual;Years#FY24;Period#Jun;View#FCCS_YTD;Entity#"&amp;$B77&amp;";Data Source#FCCS_Total Data Source;Account#"&amp;P$3&amp;";Intercompany#FCCS_Intercompany Top;Movement#CA_ENDBAL;Consolidation#FCCS_Entity Total;Custom1#"&amp;$E77&amp;";Custom2#Total Custom2;Custom3#Total Custom3;Custom4#Total Custom4")</f>
        <v>0</v>
      </c>
      <c r="Q77" s="210">
        <f>[1]!HsGetValue("FCC","Scenario#Actual;Years#FY24;Period#Jun;View#FCCS_YTD;Entity#"&amp;$B77&amp;";Data Source#FCCS_Total Data Source;Account#"&amp;Q$3&amp;";Intercompany#FCCS_Intercompany Top;Movement#CA_ENDBAL;Consolidation#FCCS_Entity Total;Custom1#"&amp;$E77&amp;";Custom2#Total Custom2;Custom3#Total Custom3;Custom4#Total Custom4")</f>
        <v>0</v>
      </c>
      <c r="R77" s="210">
        <f>[1]!HsGetValue("FCC","Scenario#Actual;Years#FY24;Period#Jun;View#FCCS_YTD;Entity#"&amp;$B77&amp;";Data Source#FCCS_Total Data Source;Account#"&amp;R$3&amp;";Intercompany#FCCS_Intercompany Top;Movement#CA_ENDBAL;Consolidation#FCCS_Entity Total;Custom1#"&amp;$E77&amp;";Custom2#Total Custom2;Custom3#Total Custom3;Custom4#Total Custom4")</f>
        <v>0</v>
      </c>
      <c r="S77" s="210">
        <f>[1]!HsGetValue("FCC","Scenario#Actual;Years#FY24;Period#Jun;View#FCCS_YTD;Entity#"&amp;$B77&amp;";Data Source#FCCS_Total Data Source;Account#"&amp;S$3&amp;";Intercompany#FCCS_Intercompany Top;Movement#CA_ENDBAL;Consolidation#FCCS_Entity Total;Custom1#"&amp;$E77&amp;";Custom2#Total Custom2;Custom3#Total Custom3;Custom4#Total Custom4")</f>
        <v>0</v>
      </c>
      <c r="T77" s="210">
        <f>[1]!HsGetValue("FCC","Scenario#Actual;Years#FY24;Period#Jun;View#FCCS_YTD;Entity#"&amp;$B77&amp;";Data Source#FCCS_Total Data Source;Account#"&amp;T$3&amp;";Intercompany#FCCS_Intercompany Top;Movement#CA_ENDBAL;Consolidation#FCCS_Entity Total;Custom1#"&amp;$E77&amp;";Custom2#Total Custom2;Custom3#Total Custom3;Custom4#Total Custom4")</f>
        <v>0</v>
      </c>
      <c r="U77" s="210">
        <f>[1]!HsGetValue("FCC","Scenario#Actual;Years#FY24;Period#Jun;View#FCCS_YTD;Entity#"&amp;$B77&amp;";Data Source#FCCS_Total Data Source;Account#"&amp;U$3&amp;";Intercompany#FCCS_Intercompany Top;Movement#CA_ENDBAL;Consolidation#FCCS_Entity Total;Custom1#"&amp;$E77&amp;";Custom2#Total Custom2;Custom3#Total Custom3;Custom4#Total Custom4")</f>
        <v>0</v>
      </c>
      <c r="V77" s="210">
        <f>[1]!HsGetValue("FCC","Scenario#Actual;Years#FY24;Period#Jun;View#FCCS_YTD;Entity#"&amp;$B77&amp;";Data Source#FCCS_Total Data Source;Account#"&amp;V$3&amp;";Intercompany#FCCS_Intercompany Top;Movement#CA_ENDBAL;Consolidation#FCCS_Entity Total;Custom1#"&amp;$E77&amp;";Custom2#Total Custom2;Custom3#Total Custom3;Custom4#Total Custom4")</f>
        <v>0</v>
      </c>
      <c r="W77" s="210">
        <f>[1]!HsGetValue("FCC","Scenario#Actual;Years#FY24;Period#Jun;View#FCCS_YTD;Entity#"&amp;$B77&amp;";Data Source#FCCS_Total Data Source;Account#"&amp;W$3&amp;";Intercompany#FCCS_Intercompany Top;Movement#CA_ENDBAL;Consolidation#FCCS_Entity Total;Custom1#"&amp;$E77&amp;";Custom2#Total Custom2;Custom3#Total Custom3;Custom4#Total Custom4")</f>
        <v>0</v>
      </c>
      <c r="X77" s="210">
        <f>[1]!HsGetValue("FCC","Scenario#Actual;Years#FY24;Period#Jun;View#FCCS_YTD;Entity#"&amp;$B77&amp;";Data Source#FCCS_Total Data Source;Account#"&amp;X$3&amp;";Intercompany#FCCS_Intercompany Top;Movement#CA_ENDBAL;Consolidation#FCCS_Entity Total;Custom1#"&amp;$E77&amp;";Custom2#Total Custom2;Custom3#Total Custom3;Custom4#Total Custom4")</f>
        <v>0</v>
      </c>
      <c r="Y77" s="210">
        <f>[1]!HsGetValue("FCC","Scenario#Actual;Years#FY24;Period#Jun;View#FCCS_YTD;Entity#"&amp;$B77&amp;";Data Source#FCCS_Total Data Source;Account#"&amp;Y$3&amp;";Intercompany#FCCS_Intercompany Top;Movement#CA_ENDBAL;Consolidation#FCCS_Entity Total;Custom1#Total custom1;Custom2#Total Custom2;Custom3#Total Custom3;Custom4#Total Custom4")</f>
        <v>0</v>
      </c>
      <c r="Z77" s="210">
        <f>[1]!HsGetValue("FCC","Scenario#Actual;Years#FY24;Period#Jun;View#FCCS_YTD;Entity#"&amp;$B77&amp;";Data Source#FCCS_Total Data Source;Account#"&amp;Z$3&amp;";Intercompany#FCCS_Intercompany Top;Movement#CA_ENDBAL;Consolidation#FCCS_Entity Total;Custom1#Total custom1;Custom2#Total Custom2;Custom3#Total Custom3;Custom4#Total Custom4")</f>
        <v>0</v>
      </c>
      <c r="AA77" s="210">
        <f>[1]!HsGetValue("FCC","Scenario#Actual;Years#FY24;Period#Jun;View#FCCS_YTD;Entity#"&amp;$B77&amp;";Data Source#FCCS_Total Data Source;Account#"&amp;AA$3&amp;";Intercompany#FCCS_Intercompany Top;Movement#CA_ENDBAL;Consolidation#FCCS_Entity Total;Custom1#Total custom1;Custom2#Total Custom2;Custom3#Total Custom3;Custom4#Total Custom4")</f>
        <v>0</v>
      </c>
      <c r="AB77" s="210">
        <f>[1]!HsGetValue("FCC","Scenario#Actual;Years#FY24;Period#Jun;View#FCCS_YTD;Entity#"&amp;$B77&amp;";Data Source#FCCS_Total Data Source;Account#"&amp;AB$3&amp;";Intercompany#FCCS_Intercompany Top;Movement#CA_ENDBAL;Consolidation#FCCS_Entity Total;Custom1#Total custom1;Custom2#Total Custom2;Custom3#Total Custom3;Custom4#Total Custom4")</f>
        <v>0</v>
      </c>
      <c r="AC77" s="210">
        <f>[1]!HsGetValue("FCC","Scenario#Actual;Years#FY24;Period#Jun;View#FCCS_YTD;Entity#"&amp;$B77&amp;";Data Source#FCCS_Total Data Source;Account#"&amp;AC$3&amp;";Intercompany#FCCS_Intercompany Top;Movement#CA_ENDBAL;Consolidation#FCCS_Entity Total;Custom1#Total custom1;Custom2#Total Custom2;Custom3#Total Custom3;Custom4#Total Custom4")</f>
        <v>0</v>
      </c>
      <c r="AD77" s="210">
        <f>[1]!HsGetValue("FCC","Scenario#Actual;Years#FY24;Period#Jun;View#FCCS_YTD;Entity#"&amp;$B77&amp;";Data Source#FCCS_Total Data Source;Account#"&amp;AD$3&amp;";Intercompany#FCCS_Intercompany Top;Movement#CA_ENDBAL;Consolidation#FCCS_Entity Total;Custom1#Total custom1;Custom2#Total Custom2;Custom3#Total Custom3;Custom4#Total Custom4")</f>
        <v>0</v>
      </c>
      <c r="AE77" s="210">
        <f>[1]!HsGetValue("FCC","Scenario#Actual;Years#FY24;Period#Jun;View#FCCS_YTD;Entity#"&amp;$B77&amp;";Data Source#FCCS_Total Data Source;Account#"&amp;AE$3&amp;";Intercompany#FCCS_Intercompany Top;Movement#CA_ENDBAL;Consolidation#FCCS_Entity Total;Custom1#"&amp;$E77&amp;";Custom2#Total Custom2;Custom3#Total Custom3;Custom4#Total Custom4")</f>
        <v>0</v>
      </c>
      <c r="AF77" s="210">
        <f>[1]!HsGetValue("FCC","Scenario#Actual;Years#FY24;Period#Jun;View#FCCS_YTD;Entity#"&amp;$B77&amp;";Data Source#FCCS_Total Data Source;Account#"&amp;AF$3&amp;";Intercompany#FCCS_Intercompany Top;Movement#CA_ENDBAL;Consolidation#FCCS_Entity Total;Custom1#"&amp;$E77&amp;";Custom2#Total Custom2;Custom3#Total Custom3;Custom4#Total Custom4")</f>
        <v>0</v>
      </c>
      <c r="AG77" s="210">
        <f>[1]!HsGetValue("FCC","Scenario#Actual;Years#FY24;Period#Jun;View#FCCS_YTD;Entity#"&amp;$B77&amp;";Data Source#FCCS_Total Data Source;Account#"&amp;AG$3&amp;";Intercompany#FCCS_Intercompany Top;Movement#CA_ENDBAL;Consolidation#FCCS_Entity Total;Custom1#"&amp;$E77&amp;";Custom2#Total Custom2;Custom3#Total Custom3;Custom4#Total Custom4")</f>
        <v>0</v>
      </c>
      <c r="AH77" s="210">
        <f>[1]!HsGetValue("FCC","Scenario#Actual;Years#FY24;Period#Jun;View#FCCS_YTD;Entity#"&amp;$B77&amp;";Data Source#FCCS_Total Data Source;Account#"&amp;AH$3&amp;";Intercompany#FCCS_Intercompany Top;Movement#CA_ENDBAL;Consolidation#FCCS_Entity Total;Custom1#"&amp;$E77&amp;";Custom2#Total Custom2;Custom3#Total Custom3;Custom4#Total Custom4")</f>
        <v>0</v>
      </c>
      <c r="AI77" s="210">
        <f>[1]!HsGetValue("FCC","Scenario#Actual;Years#FY24;Period#Jun;View#FCCS_YTD;Entity#"&amp;$B77&amp;";Data Source#FCCS_Total Data Source;Account#"&amp;AI$3&amp;";Intercompany#FCCS_Intercompany Top;Movement#CA_ENDBAL;Consolidation#FCCS_Entity Total;Custom1#"&amp;$E77&amp;";Custom2#Total Custom2;Custom3#Total Custom3;Custom4#Total Custom4")</f>
        <v>0</v>
      </c>
      <c r="AJ77" s="210">
        <f>[1]!HsGetValue("FCC","Scenario#Actual;Years#FY24;Period#Jun;View#FCCS_YTD;Entity#"&amp;$B77&amp;";Data Source#FCCS_Total Data Source;Account#"&amp;AJ$3&amp;";Intercompany#FCCS_Intercompany Top;Movement#CA_ENDBAL;Consolidation#FCCS_Entity Total;Custom1#"&amp;$E77&amp;";Custom2#Total Custom2;Custom3#Total Custom3;Custom4#Total Custom4")</f>
        <v>0</v>
      </c>
      <c r="AK77" s="210">
        <f>[1]!HsGetValue("FCC","Scenario#Actual;Years#FY24;Period#Jun;View#FCCS_YTD;Entity#"&amp;$B77&amp;";Data Source#FCCS_Total Data Source;Account#"&amp;AK$3&amp;";Intercompany#FCCS_Intercompany Top;Movement#CA_ENDBAL;Consolidation#FCCS_Entity Total;Custom1#"&amp;$E77&amp;";Custom2#Total Custom2;Custom3#Total Custom3;Custom4#Total Custom4")</f>
        <v>0</v>
      </c>
      <c r="AL77" s="210">
        <f>[1]!HsGetValue("FCC","Scenario#Actual;Years#FY24;Period#Jun;View#FCCS_YTD;Entity#"&amp;$B77&amp;";Data Source#FCCS_Total Data Source;Account#"&amp;AL$3&amp;";Intercompany#FCCS_Intercompany Top;Movement#CA_ENDBAL;Consolidation#FCCS_Entity Total;Custom1#"&amp;$E77&amp;";Custom2#Total Custom2;Custom3#Total Custom3;Custom4#Total Custom4")</f>
        <v>0</v>
      </c>
      <c r="AM77" s="210">
        <f>[1]!HsGetValue("FCC","Scenario#Actual;Years#FY24;Period#Jun;View#FCCS_YTD;Entity#"&amp;$B77&amp;";Data Source#FCCS_Total Data Source;Account#"&amp;AM$3&amp;";Intercompany#FCCS_Intercompany Top;Movement#CA_ENDBAL;Consolidation#FCCS_Entity Total;Custom1#"&amp;$E77&amp;";Custom2#Total Custom2;Custom3#Total Custom3;Custom4#Total Custom4")</f>
        <v>0</v>
      </c>
      <c r="AN77" s="210">
        <f>[1]!HsGetValue("FCC","Scenario#Actual;Years#FY24;Period#Jun;View#FCCS_YTD;Entity#"&amp;$B77&amp;";Data Source#FCCS_Total Data Source;Account#"&amp;AN$3&amp;";Intercompany#FCCS_Intercompany Top;Movement#CA_ENDBAL;Consolidation#FCCS_Entity Total;Custom1#Total custom1;Custom2#Total Custom2;Custom3#Total Custom3;Custom4#Total Custom4")</f>
        <v>0</v>
      </c>
      <c r="AO77" s="210">
        <f>[1]!HsGetValue("FCC","Scenario#Actual;Years#FY24;Period#Jun;View#FCCS_YTD;Entity#"&amp;$B77&amp;";Data Source#FCCS_Total Data Source;Account#"&amp;AO$3&amp;";Intercompany#FCCS_Intercompany Top;Movement#CA_ENDBAL;Consolidation#FCCS_Entity Total;Custom1#Total custom1;Custom2#Total Custom2;Custom3#Total Custom3;Custom4#Total Custom4")</f>
        <v>0</v>
      </c>
      <c r="AP77" s="210">
        <f>[1]!HsGetValue("FCC","Scenario#Actual;Years#FY24;Period#Jun;View#FCCS_YTD;Entity#"&amp;$B77&amp;";Data Source#FCCS_Total Data Source;Account#"&amp;AP$3&amp;";Intercompany#FCCS_Intercompany Top;Movement#CA_ENDBAL;Consolidation#FCCS_Entity Total;Custom1#Total custom1;Custom2#Total Custom2;Custom3#Total Custom3;Custom4#Total Custom4")</f>
        <v>0</v>
      </c>
      <c r="AQ77" s="210">
        <f>[1]!HsGetValue("FCC","Scenario#Actual;Years#FY24;Period#Jun;View#FCCS_YTD;Entity#"&amp;$B77&amp;";Data Source#FCCS_Total Data Source;Account#"&amp;AQ$3&amp;";Intercompany#FCCS_Intercompany Top;Movement#CA_ENDBAL;Consolidation#FCCS_Entity Total;Custom1#Total custom1;Custom2#Total Custom2;Custom3#Total Custom3;Custom4#Total Custom4")</f>
        <v>0</v>
      </c>
      <c r="AR77" s="210">
        <f>[1]!HsGetValue("FCC","Scenario#Actual;Years#FY24;Period#Jun;View#FCCS_YTD;Entity#"&amp;$B77&amp;";Data Source#FCCS_Total Data Source;Account#"&amp;AR$3&amp;";Intercompany#FCCS_Intercompany Top;Movement#CA_ENDBAL;Consolidation#FCCS_Entity Total;Custom1#Total custom1;Custom2#Total Custom2;Custom3#Total Custom3;Custom4#Total Custom4")</f>
        <v>0</v>
      </c>
      <c r="AS77" s="210">
        <f>[1]!HsGetValue("FCC","Scenario#Actual;Years#FY24;Period#Jun;View#FCCS_YTD;Entity#"&amp;$B77&amp;";Data Source#FCCS_Total Data Source;Account#"&amp;AS$3&amp;";Intercompany#FCCS_Intercompany Top;Movement#CA_ENDBAL;Consolidation#FCCS_Entity Total;Custom1#"&amp;$E77&amp;";Custom2#Total Custom2;Custom3#Total Custom3;Custom4#Total Custom4")</f>
        <v>0</v>
      </c>
    </row>
    <row r="78" spans="1:45" x14ac:dyDescent="0.3">
      <c r="A78" s="328" t="s">
        <v>413</v>
      </c>
      <c r="B78" s="328" t="s">
        <v>559</v>
      </c>
      <c r="C78" s="75">
        <v>47800</v>
      </c>
      <c r="D78" s="75" t="s">
        <v>415</v>
      </c>
      <c r="E78" s="75" t="s">
        <v>419</v>
      </c>
      <c r="F78" s="328" t="s">
        <v>556</v>
      </c>
      <c r="G78" s="207" t="s">
        <v>561</v>
      </c>
      <c r="H78" s="598"/>
      <c r="I78" s="327">
        <f t="shared" si="8"/>
        <v>105426194.78999999</v>
      </c>
      <c r="J78" s="209">
        <f t="shared" si="7"/>
        <v>0</v>
      </c>
      <c r="K78" s="327">
        <f t="shared" si="6"/>
        <v>105426194.78999999</v>
      </c>
      <c r="L78" s="210">
        <f>[1]!HsGetValue("FCC","Scenario#Actual;Years#FY24;Period#Jun;View#FCCS_YTD;Entity#"&amp;$B78&amp;";Data Source#FCCS_Total Data Source;Account#"&amp;L$3&amp;";Intercompany#FCCS_Intercompany Top;Movement#CA_ENDBAL;Consolidation#FCCS_Entity Total;Custom1#"&amp;$E78&amp;";Custom2#Total Custom2;Custom3#Total Custom3;Custom4#Total Custom4")</f>
        <v>0</v>
      </c>
      <c r="M78" s="210">
        <f>[1]!HsGetValue("FCC","Scenario#Actual;Years#FY24;Period#Jun;View#FCCS_YTD;Entity#"&amp;$B78&amp;";Data Source#FCCS_Total Data Source;Account#"&amp;M$3&amp;";Intercompany#FCCS_Intercompany Top;Movement#CA_ENDBAL;Consolidation#FCCS_Entity Total;Custom1#"&amp;$E78&amp;";Custom2#Total Custom2;Custom3#Total Custom3;Custom4#Total Custom4")</f>
        <v>0</v>
      </c>
      <c r="N78" s="210">
        <f>[1]!HsGetValue("FCC","Scenario#Actual;Years#FY24;Period#Jun;View#FCCS_YTD;Entity#"&amp;$B78&amp;";Data Source#FCCS_Total Data Source;Account#"&amp;N$3&amp;";Intercompany#FCCS_Intercompany Top;Movement#CA_ENDBAL;Consolidation#FCCS_Entity Total;Custom1#"&amp;$E78&amp;";Custom2#Total Custom2;Custom3#Total Custom3;Custom4#Total Custom4")</f>
        <v>0</v>
      </c>
      <c r="O78" s="210">
        <f>[1]!HsGetValue("FCC","Scenario#Actual;Years#FY24;Period#Jun;View#FCCS_YTD;Entity#"&amp;$B78&amp;";Data Source#FCCS_Total Data Source;Account#"&amp;O$3&amp;";Intercompany#FCCS_Intercompany Top;Movement#CA_ENDBAL;Consolidation#FCCS_Entity Total;Custom1#"&amp;$E78&amp;";Custom2#Total Custom2;Custom3#Total Custom3;Custom4#Total Custom4")</f>
        <v>0</v>
      </c>
      <c r="P78" s="210">
        <f>[1]!HsGetValue("FCC","Scenario#Actual;Years#FY24;Period#Jun;View#FCCS_YTD;Entity#"&amp;$B78&amp;";Data Source#FCCS_Total Data Source;Account#"&amp;P$3&amp;";Intercompany#FCCS_Intercompany Top;Movement#CA_ENDBAL;Consolidation#FCCS_Entity Total;Custom1#"&amp;$E78&amp;";Custom2#Total Custom2;Custom3#Total Custom3;Custom4#Total Custom4")</f>
        <v>145720970.05000001</v>
      </c>
      <c r="Q78" s="210">
        <f>[1]!HsGetValue("FCC","Scenario#Actual;Years#FY24;Period#Jun;View#FCCS_YTD;Entity#"&amp;$B78&amp;";Data Source#FCCS_Total Data Source;Account#"&amp;Q$3&amp;";Intercompany#FCCS_Intercompany Top;Movement#CA_ENDBAL;Consolidation#FCCS_Entity Total;Custom1#"&amp;$E78&amp;";Custom2#Total Custom2;Custom3#Total Custom3;Custom4#Total Custom4")</f>
        <v>0</v>
      </c>
      <c r="R78" s="210">
        <f>[1]!HsGetValue("FCC","Scenario#Actual;Years#FY24;Period#Jun;View#FCCS_YTD;Entity#"&amp;$B78&amp;";Data Source#FCCS_Total Data Source;Account#"&amp;R$3&amp;";Intercompany#FCCS_Intercompany Top;Movement#CA_ENDBAL;Consolidation#FCCS_Entity Total;Custom1#"&amp;$E78&amp;";Custom2#Total Custom2;Custom3#Total Custom3;Custom4#Total Custom4")</f>
        <v>0</v>
      </c>
      <c r="S78" s="210">
        <f>[1]!HsGetValue("FCC","Scenario#Actual;Years#FY24;Period#Jun;View#FCCS_YTD;Entity#"&amp;$B78&amp;";Data Source#FCCS_Total Data Source;Account#"&amp;S$3&amp;";Intercompany#FCCS_Intercompany Top;Movement#CA_ENDBAL;Consolidation#FCCS_Entity Total;Custom1#"&amp;$E78&amp;";Custom2#Total Custom2;Custom3#Total Custom3;Custom4#Total Custom4")</f>
        <v>0</v>
      </c>
      <c r="T78" s="210">
        <f>[1]!HsGetValue("FCC","Scenario#Actual;Years#FY24;Period#Jun;View#FCCS_YTD;Entity#"&amp;$B78&amp;";Data Source#FCCS_Total Data Source;Account#"&amp;T$3&amp;";Intercompany#FCCS_Intercompany Top;Movement#CA_ENDBAL;Consolidation#FCCS_Entity Total;Custom1#"&amp;$E78&amp;";Custom2#Total Custom2;Custom3#Total Custom3;Custom4#Total Custom4")</f>
        <v>8537848.9800000004</v>
      </c>
      <c r="U78" s="210">
        <f>[1]!HsGetValue("FCC","Scenario#Actual;Years#FY24;Period#Jun;View#FCCS_YTD;Entity#"&amp;$B78&amp;";Data Source#FCCS_Total Data Source;Account#"&amp;U$3&amp;";Intercompany#FCCS_Intercompany Top;Movement#CA_ENDBAL;Consolidation#FCCS_Entity Total;Custom1#"&amp;$E78&amp;";Custom2#Total Custom2;Custom3#Total Custom3;Custom4#Total Custom4")</f>
        <v>0</v>
      </c>
      <c r="V78" s="210">
        <f>[1]!HsGetValue("FCC","Scenario#Actual;Years#FY24;Period#Jun;View#FCCS_YTD;Entity#"&amp;$B78&amp;";Data Source#FCCS_Total Data Source;Account#"&amp;V$3&amp;";Intercompany#FCCS_Intercompany Top;Movement#CA_ENDBAL;Consolidation#FCCS_Entity Total;Custom1#"&amp;$E78&amp;";Custom2#Total Custom2;Custom3#Total Custom3;Custom4#Total Custom4")</f>
        <v>0</v>
      </c>
      <c r="W78" s="210">
        <f>[1]!HsGetValue("FCC","Scenario#Actual;Years#FY24;Period#Jun;View#FCCS_YTD;Entity#"&amp;$B78&amp;";Data Source#FCCS_Total Data Source;Account#"&amp;W$3&amp;";Intercompany#FCCS_Intercompany Top;Movement#CA_ENDBAL;Consolidation#FCCS_Entity Total;Custom1#"&amp;$E78&amp;";Custom2#Total Custom2;Custom3#Total Custom3;Custom4#Total Custom4")</f>
        <v>0</v>
      </c>
      <c r="X78" s="210">
        <f>[1]!HsGetValue("FCC","Scenario#Actual;Years#FY24;Period#Jun;View#FCCS_YTD;Entity#"&amp;$B78&amp;";Data Source#FCCS_Total Data Source;Account#"&amp;X$3&amp;";Intercompany#FCCS_Intercompany Top;Movement#CA_ENDBAL;Consolidation#FCCS_Entity Total;Custom1#"&amp;$E78&amp;";Custom2#Total Custom2;Custom3#Total Custom3;Custom4#Total Custom4")</f>
        <v>0</v>
      </c>
      <c r="Y78" s="361"/>
      <c r="Z78" s="361"/>
      <c r="AA78" s="361"/>
      <c r="AB78" s="361"/>
      <c r="AC78" s="361"/>
      <c r="AD78" s="361"/>
      <c r="AE78" s="210">
        <f>[1]!HsGetValue("FCC","Scenario#Actual;Years#FY24;Period#Jun;View#FCCS_YTD;Entity#"&amp;$B78&amp;";Data Source#FCCS_Total Data Source;Account#"&amp;AE$3&amp;";Intercompany#FCCS_Intercompany Top;Movement#CA_ENDBAL;Consolidation#FCCS_Entity Total;Custom1#"&amp;$E78&amp;";Custom2#Total Custom2;Custom3#Total Custom3;Custom4#Total Custom4")</f>
        <v>0</v>
      </c>
      <c r="AF78" s="210">
        <f>[1]!HsGetValue("FCC","Scenario#Actual;Years#FY24;Period#Jun;View#FCCS_YTD;Entity#"&amp;$B78&amp;";Data Source#FCCS_Total Data Source;Account#"&amp;AF$3&amp;";Intercompany#FCCS_Intercompany Top;Movement#CA_ENDBAL;Consolidation#FCCS_Entity Total;Custom1#"&amp;$E78&amp;";Custom2#Total Custom2;Custom3#Total Custom3;Custom4#Total Custom4")</f>
        <v>0</v>
      </c>
      <c r="AG78" s="210">
        <f>[1]!HsGetValue("FCC","Scenario#Actual;Years#FY24;Period#Jun;View#FCCS_YTD;Entity#"&amp;$B78&amp;";Data Source#FCCS_Total Data Source;Account#"&amp;AG$3&amp;";Intercompany#FCCS_Intercompany Top;Movement#CA_ENDBAL;Consolidation#FCCS_Entity Total;Custom1#"&amp;$E78&amp;";Custom2#Total Custom2;Custom3#Total Custom3;Custom4#Total Custom4")</f>
        <v>0</v>
      </c>
      <c r="AH78" s="210">
        <f>[1]!HsGetValue("FCC","Scenario#Actual;Years#FY24;Period#Jun;View#FCCS_YTD;Entity#"&amp;$B78&amp;";Data Source#FCCS_Total Data Source;Account#"&amp;AH$3&amp;";Intercompany#FCCS_Intercompany Top;Movement#CA_ENDBAL;Consolidation#FCCS_Entity Total;Custom1#"&amp;$E78&amp;";Custom2#Total Custom2;Custom3#Total Custom3;Custom4#Total Custom4")</f>
        <v>-48832624.240000002</v>
      </c>
      <c r="AI78" s="210">
        <f>[1]!HsGetValue("FCC","Scenario#Actual;Years#FY24;Period#Jun;View#FCCS_YTD;Entity#"&amp;$B78&amp;";Data Source#FCCS_Total Data Source;Account#"&amp;AI$3&amp;";Intercompany#FCCS_Intercompany Top;Movement#CA_ENDBAL;Consolidation#FCCS_Entity Total;Custom1#"&amp;$E78&amp;";Custom2#Total Custom2;Custom3#Total Custom3;Custom4#Total Custom4")</f>
        <v>0</v>
      </c>
      <c r="AJ78" s="210">
        <f>[1]!HsGetValue("FCC","Scenario#Actual;Years#FY24;Period#Jun;View#FCCS_YTD;Entity#"&amp;$B78&amp;";Data Source#FCCS_Total Data Source;Account#"&amp;AJ$3&amp;";Intercompany#FCCS_Intercompany Top;Movement#CA_ENDBAL;Consolidation#FCCS_Entity Total;Custom1#"&amp;$E78&amp;";Custom2#Total Custom2;Custom3#Total Custom3;Custom4#Total Custom4")</f>
        <v>0</v>
      </c>
      <c r="AK78" s="210">
        <f>[1]!HsGetValue("FCC","Scenario#Actual;Years#FY24;Period#Jun;View#FCCS_YTD;Entity#"&amp;$B78&amp;";Data Source#FCCS_Total Data Source;Account#"&amp;AK$3&amp;";Intercompany#FCCS_Intercompany Top;Movement#CA_ENDBAL;Consolidation#FCCS_Entity Total;Custom1#"&amp;$E78&amp;";Custom2#Total Custom2;Custom3#Total Custom3;Custom4#Total Custom4")</f>
        <v>0</v>
      </c>
      <c r="AL78" s="210">
        <f>[1]!HsGetValue("FCC","Scenario#Actual;Years#FY24;Period#Jun;View#FCCS_YTD;Entity#"&amp;$B78&amp;";Data Source#FCCS_Total Data Source;Account#"&amp;AL$3&amp;";Intercompany#FCCS_Intercompany Top;Movement#CA_ENDBAL;Consolidation#FCCS_Entity Total;Custom1#"&amp;$E78&amp;";Custom2#Total Custom2;Custom3#Total Custom3;Custom4#Total Custom4")</f>
        <v>0</v>
      </c>
      <c r="AM78" s="210">
        <f>[1]!HsGetValue("FCC","Scenario#Actual;Years#FY24;Period#Jun;View#FCCS_YTD;Entity#"&amp;$B78&amp;";Data Source#FCCS_Total Data Source;Account#"&amp;AM$3&amp;";Intercompany#FCCS_Intercompany Top;Movement#CA_ENDBAL;Consolidation#FCCS_Entity Total;Custom1#"&amp;$E78&amp;";Custom2#Total Custom2;Custom3#Total Custom3;Custom4#Total Custom4")</f>
        <v>0</v>
      </c>
      <c r="AN78" s="361"/>
      <c r="AO78" s="361"/>
      <c r="AP78" s="361"/>
      <c r="AQ78" s="361"/>
      <c r="AR78" s="361"/>
      <c r="AS78" s="329">
        <v>0</v>
      </c>
    </row>
    <row r="79" spans="1:45" x14ac:dyDescent="0.3">
      <c r="A79" s="207" t="s">
        <v>413</v>
      </c>
      <c r="B79" s="207" t="s">
        <v>562</v>
      </c>
      <c r="C79" s="208">
        <v>48000</v>
      </c>
      <c r="D79" s="208" t="s">
        <v>415</v>
      </c>
      <c r="E79" s="208" t="s">
        <v>416</v>
      </c>
      <c r="F79" s="207" t="s">
        <v>563</v>
      </c>
      <c r="G79" s="207" t="s">
        <v>564</v>
      </c>
      <c r="H79" s="603"/>
      <c r="I79" s="209">
        <f t="shared" si="8"/>
        <v>0</v>
      </c>
      <c r="J79" s="209">
        <f t="shared" si="7"/>
        <v>0</v>
      </c>
      <c r="K79" s="209">
        <f t="shared" si="6"/>
        <v>0</v>
      </c>
      <c r="L79" s="210">
        <f>[1]!HsGetValue("FCC","Scenario#Actual;Years#FY24;Period#Jun;View#FCCS_YTD;Entity#"&amp;$B79&amp;";Data Source#FCCS_Total Data Source;Account#"&amp;L$3&amp;";Intercompany#FCCS_Intercompany Top;Movement#CA_ENDBAL;Consolidation#FCCS_Entity Total;Custom1#"&amp;$E79&amp;";Custom2#Total Custom2;Custom3#Total Custom3;Custom4#Total Custom4")</f>
        <v>0</v>
      </c>
      <c r="M79" s="210">
        <f>[1]!HsGetValue("FCC","Scenario#Actual;Years#FY24;Period#Jun;View#FCCS_YTD;Entity#"&amp;$B79&amp;";Data Source#FCCS_Total Data Source;Account#"&amp;M$3&amp;";Intercompany#FCCS_Intercompany Top;Movement#CA_ENDBAL;Consolidation#FCCS_Entity Total;Custom1#"&amp;$E79&amp;";Custom2#Total Custom2;Custom3#Total Custom3;Custom4#Total Custom4")</f>
        <v>0</v>
      </c>
      <c r="N79" s="210">
        <f>[1]!HsGetValue("FCC","Scenario#Actual;Years#FY24;Period#Jun;View#FCCS_YTD;Entity#"&amp;$B79&amp;";Data Source#FCCS_Total Data Source;Account#"&amp;N$3&amp;";Intercompany#FCCS_Intercompany Top;Movement#CA_ENDBAL;Consolidation#FCCS_Entity Total;Custom1#"&amp;$E79&amp;";Custom2#Total Custom2;Custom3#Total Custom3;Custom4#Total Custom4")</f>
        <v>0</v>
      </c>
      <c r="O79" s="210">
        <f>[1]!HsGetValue("FCC","Scenario#Actual;Years#FY24;Period#Jun;View#FCCS_YTD;Entity#"&amp;$B79&amp;";Data Source#FCCS_Total Data Source;Account#"&amp;O$3&amp;";Intercompany#FCCS_Intercompany Top;Movement#CA_ENDBAL;Consolidation#FCCS_Entity Total;Custom1#"&amp;$E79&amp;";Custom2#Total Custom2;Custom3#Total Custom3;Custom4#Total Custom4")</f>
        <v>0</v>
      </c>
      <c r="P79" s="210">
        <f>[1]!HsGetValue("FCC","Scenario#Actual;Years#FY24;Period#Jun;View#FCCS_YTD;Entity#"&amp;$B79&amp;";Data Source#FCCS_Total Data Source;Account#"&amp;P$3&amp;";Intercompany#FCCS_Intercompany Top;Movement#CA_ENDBAL;Consolidation#FCCS_Entity Total;Custom1#"&amp;$E79&amp;";Custom2#Total Custom2;Custom3#Total Custom3;Custom4#Total Custom4")</f>
        <v>0</v>
      </c>
      <c r="Q79" s="210">
        <f>[1]!HsGetValue("FCC","Scenario#Actual;Years#FY24;Period#Jun;View#FCCS_YTD;Entity#"&amp;$B79&amp;";Data Source#FCCS_Total Data Source;Account#"&amp;Q$3&amp;";Intercompany#FCCS_Intercompany Top;Movement#CA_ENDBAL;Consolidation#FCCS_Entity Total;Custom1#"&amp;$E79&amp;";Custom2#Total Custom2;Custom3#Total Custom3;Custom4#Total Custom4")</f>
        <v>0</v>
      </c>
      <c r="R79" s="210">
        <f>[1]!HsGetValue("FCC","Scenario#Actual;Years#FY24;Period#Jun;View#FCCS_YTD;Entity#"&amp;$B79&amp;";Data Source#FCCS_Total Data Source;Account#"&amp;R$3&amp;";Intercompany#FCCS_Intercompany Top;Movement#CA_ENDBAL;Consolidation#FCCS_Entity Total;Custom1#"&amp;$E79&amp;";Custom2#Total Custom2;Custom3#Total Custom3;Custom4#Total Custom4")</f>
        <v>0</v>
      </c>
      <c r="S79" s="210">
        <f>[1]!HsGetValue("FCC","Scenario#Actual;Years#FY24;Period#Jun;View#FCCS_YTD;Entity#"&amp;$B79&amp;";Data Source#FCCS_Total Data Source;Account#"&amp;S$3&amp;";Intercompany#FCCS_Intercompany Top;Movement#CA_ENDBAL;Consolidation#FCCS_Entity Total;Custom1#"&amp;$E79&amp;";Custom2#Total Custom2;Custom3#Total Custom3;Custom4#Total Custom4")</f>
        <v>0</v>
      </c>
      <c r="T79" s="210">
        <f>[1]!HsGetValue("FCC","Scenario#Actual;Years#FY24;Period#Jun;View#FCCS_YTD;Entity#"&amp;$B79&amp;";Data Source#FCCS_Total Data Source;Account#"&amp;T$3&amp;";Intercompany#FCCS_Intercompany Top;Movement#CA_ENDBAL;Consolidation#FCCS_Entity Total;Custom1#"&amp;$E79&amp;";Custom2#Total Custom2;Custom3#Total Custom3;Custom4#Total Custom4")</f>
        <v>0</v>
      </c>
      <c r="U79" s="210">
        <f>[1]!HsGetValue("FCC","Scenario#Actual;Years#FY24;Period#Jun;View#FCCS_YTD;Entity#"&amp;$B79&amp;";Data Source#FCCS_Total Data Source;Account#"&amp;U$3&amp;";Intercompany#FCCS_Intercompany Top;Movement#CA_ENDBAL;Consolidation#FCCS_Entity Total;Custom1#"&amp;$E79&amp;";Custom2#Total Custom2;Custom3#Total Custom3;Custom4#Total Custom4")</f>
        <v>0</v>
      </c>
      <c r="V79" s="210">
        <f>[1]!HsGetValue("FCC","Scenario#Actual;Years#FY24;Period#Jun;View#FCCS_YTD;Entity#"&amp;$B79&amp;";Data Source#FCCS_Total Data Source;Account#"&amp;V$3&amp;";Intercompany#FCCS_Intercompany Top;Movement#CA_ENDBAL;Consolidation#FCCS_Entity Total;Custom1#"&amp;$E79&amp;";Custom2#Total Custom2;Custom3#Total Custom3;Custom4#Total Custom4")</f>
        <v>0</v>
      </c>
      <c r="W79" s="210">
        <f>[1]!HsGetValue("FCC","Scenario#Actual;Years#FY24;Period#Jun;View#FCCS_YTD;Entity#"&amp;$B79&amp;";Data Source#FCCS_Total Data Source;Account#"&amp;W$3&amp;";Intercompany#FCCS_Intercompany Top;Movement#CA_ENDBAL;Consolidation#FCCS_Entity Total;Custom1#"&amp;$E79&amp;";Custom2#Total Custom2;Custom3#Total Custom3;Custom4#Total Custom4")</f>
        <v>0</v>
      </c>
      <c r="X79" s="210">
        <f>[1]!HsGetValue("FCC","Scenario#Actual;Years#FY24;Period#Jun;View#FCCS_YTD;Entity#"&amp;$B79&amp;";Data Source#FCCS_Total Data Source;Account#"&amp;X$3&amp;";Intercompany#FCCS_Intercompany Top;Movement#CA_ENDBAL;Consolidation#FCCS_Entity Total;Custom1#"&amp;$E79&amp;";Custom2#Total Custom2;Custom3#Total Custom3;Custom4#Total Custom4")</f>
        <v>0</v>
      </c>
      <c r="Y79" s="210">
        <f>[1]!HsGetValue("FCC","Scenario#Actual;Years#FY24;Period#Jun;View#FCCS_YTD;Entity#"&amp;$B79&amp;";Data Source#FCCS_Total Data Source;Account#"&amp;Y$3&amp;";Intercompany#FCCS_Intercompany Top;Movement#CA_ENDBAL;Consolidation#FCCS_Entity Total;Custom1#Total custom1;Custom2#Total Custom2;Custom3#Total Custom3;Custom4#Total Custom4")</f>
        <v>0</v>
      </c>
      <c r="Z79" s="210">
        <f>[1]!HsGetValue("FCC","Scenario#Actual;Years#FY24;Period#Jun;View#FCCS_YTD;Entity#"&amp;$B79&amp;";Data Source#FCCS_Total Data Source;Account#"&amp;Z$3&amp;";Intercompany#FCCS_Intercompany Top;Movement#CA_ENDBAL;Consolidation#FCCS_Entity Total;Custom1#Total custom1;Custom2#Total Custom2;Custom3#Total Custom3;Custom4#Total Custom4")</f>
        <v>0</v>
      </c>
      <c r="AA79" s="210">
        <f>[1]!HsGetValue("FCC","Scenario#Actual;Years#FY24;Period#Jun;View#FCCS_YTD;Entity#"&amp;$B79&amp;";Data Source#FCCS_Total Data Source;Account#"&amp;AA$3&amp;";Intercompany#FCCS_Intercompany Top;Movement#CA_ENDBAL;Consolidation#FCCS_Entity Total;Custom1#Total custom1;Custom2#Total Custom2;Custom3#Total Custom3;Custom4#Total Custom4")</f>
        <v>0</v>
      </c>
      <c r="AB79" s="210">
        <f>[1]!HsGetValue("FCC","Scenario#Actual;Years#FY24;Period#Jun;View#FCCS_YTD;Entity#"&amp;$B79&amp;";Data Source#FCCS_Total Data Source;Account#"&amp;AB$3&amp;";Intercompany#FCCS_Intercompany Top;Movement#CA_ENDBAL;Consolidation#FCCS_Entity Total;Custom1#Total custom1;Custom2#Total Custom2;Custom3#Total Custom3;Custom4#Total Custom4")</f>
        <v>0</v>
      </c>
      <c r="AC79" s="210">
        <f>[1]!HsGetValue("FCC","Scenario#Actual;Years#FY24;Period#Jun;View#FCCS_YTD;Entity#"&amp;$B79&amp;";Data Source#FCCS_Total Data Source;Account#"&amp;AC$3&amp;";Intercompany#FCCS_Intercompany Top;Movement#CA_ENDBAL;Consolidation#FCCS_Entity Total;Custom1#Total custom1;Custom2#Total Custom2;Custom3#Total Custom3;Custom4#Total Custom4")</f>
        <v>0</v>
      </c>
      <c r="AD79" s="210">
        <f>[1]!HsGetValue("FCC","Scenario#Actual;Years#FY24;Period#Jun;View#FCCS_YTD;Entity#"&amp;$B79&amp;";Data Source#FCCS_Total Data Source;Account#"&amp;AD$3&amp;";Intercompany#FCCS_Intercompany Top;Movement#CA_ENDBAL;Consolidation#FCCS_Entity Total;Custom1#Total custom1;Custom2#Total Custom2;Custom3#Total Custom3;Custom4#Total Custom4")</f>
        <v>0</v>
      </c>
      <c r="AE79" s="210">
        <f>[1]!HsGetValue("FCC","Scenario#Actual;Years#FY24;Period#Jun;View#FCCS_YTD;Entity#"&amp;$B79&amp;";Data Source#FCCS_Total Data Source;Account#"&amp;AE$3&amp;";Intercompany#FCCS_Intercompany Top;Movement#CA_ENDBAL;Consolidation#FCCS_Entity Total;Custom1#"&amp;$E79&amp;";Custom2#Total Custom2;Custom3#Total Custom3;Custom4#Total Custom4")</f>
        <v>0</v>
      </c>
      <c r="AF79" s="210">
        <f>[1]!HsGetValue("FCC","Scenario#Actual;Years#FY24;Period#Jun;View#FCCS_YTD;Entity#"&amp;$B79&amp;";Data Source#FCCS_Total Data Source;Account#"&amp;AF$3&amp;";Intercompany#FCCS_Intercompany Top;Movement#CA_ENDBAL;Consolidation#FCCS_Entity Total;Custom1#"&amp;$E79&amp;";Custom2#Total Custom2;Custom3#Total Custom3;Custom4#Total Custom4")</f>
        <v>0</v>
      </c>
      <c r="AG79" s="210">
        <f>[1]!HsGetValue("FCC","Scenario#Actual;Years#FY24;Period#Jun;View#FCCS_YTD;Entity#"&amp;$B79&amp;";Data Source#FCCS_Total Data Source;Account#"&amp;AG$3&amp;";Intercompany#FCCS_Intercompany Top;Movement#CA_ENDBAL;Consolidation#FCCS_Entity Total;Custom1#"&amp;$E79&amp;";Custom2#Total Custom2;Custom3#Total Custom3;Custom4#Total Custom4")</f>
        <v>0</v>
      </c>
      <c r="AH79" s="210">
        <f>[1]!HsGetValue("FCC","Scenario#Actual;Years#FY24;Period#Jun;View#FCCS_YTD;Entity#"&amp;$B79&amp;";Data Source#FCCS_Total Data Source;Account#"&amp;AH$3&amp;";Intercompany#FCCS_Intercompany Top;Movement#CA_ENDBAL;Consolidation#FCCS_Entity Total;Custom1#"&amp;$E79&amp;";Custom2#Total Custom2;Custom3#Total Custom3;Custom4#Total Custom4")</f>
        <v>0</v>
      </c>
      <c r="AI79" s="210">
        <f>[1]!HsGetValue("FCC","Scenario#Actual;Years#FY24;Period#Jun;View#FCCS_YTD;Entity#"&amp;$B79&amp;";Data Source#FCCS_Total Data Source;Account#"&amp;AI$3&amp;";Intercompany#FCCS_Intercompany Top;Movement#CA_ENDBAL;Consolidation#FCCS_Entity Total;Custom1#"&amp;$E79&amp;";Custom2#Total Custom2;Custom3#Total Custom3;Custom4#Total Custom4")</f>
        <v>0</v>
      </c>
      <c r="AJ79" s="210">
        <f>[1]!HsGetValue("FCC","Scenario#Actual;Years#FY24;Period#Jun;View#FCCS_YTD;Entity#"&amp;$B79&amp;";Data Source#FCCS_Total Data Source;Account#"&amp;AJ$3&amp;";Intercompany#FCCS_Intercompany Top;Movement#CA_ENDBAL;Consolidation#FCCS_Entity Total;Custom1#"&amp;$E79&amp;";Custom2#Total Custom2;Custom3#Total Custom3;Custom4#Total Custom4")</f>
        <v>0</v>
      </c>
      <c r="AK79" s="210">
        <f>[1]!HsGetValue("FCC","Scenario#Actual;Years#FY24;Period#Jun;View#FCCS_YTD;Entity#"&amp;$B79&amp;";Data Source#FCCS_Total Data Source;Account#"&amp;AK$3&amp;";Intercompany#FCCS_Intercompany Top;Movement#CA_ENDBAL;Consolidation#FCCS_Entity Total;Custom1#"&amp;$E79&amp;";Custom2#Total Custom2;Custom3#Total Custom3;Custom4#Total Custom4")</f>
        <v>0</v>
      </c>
      <c r="AL79" s="210">
        <f>[1]!HsGetValue("FCC","Scenario#Actual;Years#FY24;Period#Jun;View#FCCS_YTD;Entity#"&amp;$B79&amp;";Data Source#FCCS_Total Data Source;Account#"&amp;AL$3&amp;";Intercompany#FCCS_Intercompany Top;Movement#CA_ENDBAL;Consolidation#FCCS_Entity Total;Custom1#"&amp;$E79&amp;";Custom2#Total Custom2;Custom3#Total Custom3;Custom4#Total Custom4")</f>
        <v>0</v>
      </c>
      <c r="AM79" s="210">
        <f>[1]!HsGetValue("FCC","Scenario#Actual;Years#FY24;Period#Jun;View#FCCS_YTD;Entity#"&amp;$B79&amp;";Data Source#FCCS_Total Data Source;Account#"&amp;AM$3&amp;";Intercompany#FCCS_Intercompany Top;Movement#CA_ENDBAL;Consolidation#FCCS_Entity Total;Custom1#"&amp;$E79&amp;";Custom2#Total Custom2;Custom3#Total Custom3;Custom4#Total Custom4")</f>
        <v>0</v>
      </c>
      <c r="AN79" s="210">
        <f>[1]!HsGetValue("FCC","Scenario#Actual;Years#FY24;Period#Jun;View#FCCS_YTD;Entity#"&amp;$B79&amp;";Data Source#FCCS_Total Data Source;Account#"&amp;AN$3&amp;";Intercompany#FCCS_Intercompany Top;Movement#CA_ENDBAL;Consolidation#FCCS_Entity Total;Custom1#Total custom1;Custom2#Total Custom2;Custom3#Total Custom3;Custom4#Total Custom4")</f>
        <v>0</v>
      </c>
      <c r="AO79" s="210">
        <f>[1]!HsGetValue("FCC","Scenario#Actual;Years#FY24;Period#Jun;View#FCCS_YTD;Entity#"&amp;$B79&amp;";Data Source#FCCS_Total Data Source;Account#"&amp;AO$3&amp;";Intercompany#FCCS_Intercompany Top;Movement#CA_ENDBAL;Consolidation#FCCS_Entity Total;Custom1#Total custom1;Custom2#Total Custom2;Custom3#Total Custom3;Custom4#Total Custom4")</f>
        <v>0</v>
      </c>
      <c r="AP79" s="210">
        <f>[1]!HsGetValue("FCC","Scenario#Actual;Years#FY24;Period#Jun;View#FCCS_YTD;Entity#"&amp;$B79&amp;";Data Source#FCCS_Total Data Source;Account#"&amp;AP$3&amp;";Intercompany#FCCS_Intercompany Top;Movement#CA_ENDBAL;Consolidation#FCCS_Entity Total;Custom1#Total custom1;Custom2#Total Custom2;Custom3#Total Custom3;Custom4#Total Custom4")</f>
        <v>0</v>
      </c>
      <c r="AQ79" s="210">
        <f>[1]!HsGetValue("FCC","Scenario#Actual;Years#FY24;Period#Jun;View#FCCS_YTD;Entity#"&amp;$B79&amp;";Data Source#FCCS_Total Data Source;Account#"&amp;AQ$3&amp;";Intercompany#FCCS_Intercompany Top;Movement#CA_ENDBAL;Consolidation#FCCS_Entity Total;Custom1#Total custom1;Custom2#Total Custom2;Custom3#Total Custom3;Custom4#Total Custom4")</f>
        <v>0</v>
      </c>
      <c r="AR79" s="210">
        <f>[1]!HsGetValue("FCC","Scenario#Actual;Years#FY24;Period#Jun;View#FCCS_YTD;Entity#"&amp;$B79&amp;";Data Source#FCCS_Total Data Source;Account#"&amp;AR$3&amp;";Intercompany#FCCS_Intercompany Top;Movement#CA_ENDBAL;Consolidation#FCCS_Entity Total;Custom1#Total custom1;Custom2#Total Custom2;Custom3#Total Custom3;Custom4#Total Custom4")</f>
        <v>0</v>
      </c>
      <c r="AS79" s="210">
        <f>[1]!HsGetValue("FCC","Scenario#Actual;Years#FY24;Period#Jun;View#FCCS_YTD;Entity#"&amp;$B79&amp;";Data Source#FCCS_Total Data Source;Account#"&amp;AS$3&amp;";Intercompany#FCCS_Intercompany Top;Movement#CA_ENDBAL;Consolidation#FCCS_Entity Total;Custom1#"&amp;$E79&amp;";Custom2#Total Custom2;Custom3#Total Custom3;Custom4#Total Custom4")</f>
        <v>0</v>
      </c>
    </row>
    <row r="80" spans="1:45" x14ac:dyDescent="0.3">
      <c r="A80" s="328" t="s">
        <v>413</v>
      </c>
      <c r="B80" s="328" t="s">
        <v>562</v>
      </c>
      <c r="C80" s="75">
        <v>48000</v>
      </c>
      <c r="D80" s="75" t="s">
        <v>415</v>
      </c>
      <c r="E80" s="75" t="s">
        <v>419</v>
      </c>
      <c r="F80" s="328" t="s">
        <v>563</v>
      </c>
      <c r="G80" s="207" t="s">
        <v>565</v>
      </c>
      <c r="H80" s="598"/>
      <c r="I80" s="327">
        <f t="shared" si="8"/>
        <v>0</v>
      </c>
      <c r="J80" s="209">
        <f t="shared" si="7"/>
        <v>0</v>
      </c>
      <c r="K80" s="327">
        <f t="shared" si="6"/>
        <v>0</v>
      </c>
      <c r="L80" s="210">
        <f>[1]!HsGetValue("FCC","Scenario#Actual;Years#FY24;Period#Jun;View#FCCS_YTD;Entity#"&amp;$B80&amp;";Data Source#FCCS_Total Data Source;Account#"&amp;L$3&amp;";Intercompany#FCCS_Intercompany Top;Movement#CA_ENDBAL;Consolidation#FCCS_Entity Total;Custom1#"&amp;$E80&amp;";Custom2#Total Custom2;Custom3#Total Custom3;Custom4#Total Custom4")</f>
        <v>0</v>
      </c>
      <c r="M80" s="210">
        <f>[1]!HsGetValue("FCC","Scenario#Actual;Years#FY24;Period#Jun;View#FCCS_YTD;Entity#"&amp;$B80&amp;";Data Source#FCCS_Total Data Source;Account#"&amp;M$3&amp;";Intercompany#FCCS_Intercompany Top;Movement#CA_ENDBAL;Consolidation#FCCS_Entity Total;Custom1#"&amp;$E80&amp;";Custom2#Total Custom2;Custom3#Total Custom3;Custom4#Total Custom4")</f>
        <v>0</v>
      </c>
      <c r="N80" s="210">
        <f>[1]!HsGetValue("FCC","Scenario#Actual;Years#FY24;Period#Jun;View#FCCS_YTD;Entity#"&amp;$B80&amp;";Data Source#FCCS_Total Data Source;Account#"&amp;N$3&amp;";Intercompany#FCCS_Intercompany Top;Movement#CA_ENDBAL;Consolidation#FCCS_Entity Total;Custom1#"&amp;$E80&amp;";Custom2#Total Custom2;Custom3#Total Custom3;Custom4#Total Custom4")</f>
        <v>0</v>
      </c>
      <c r="O80" s="210">
        <f>[1]!HsGetValue("FCC","Scenario#Actual;Years#FY24;Period#Jun;View#FCCS_YTD;Entity#"&amp;$B80&amp;";Data Source#FCCS_Total Data Source;Account#"&amp;O$3&amp;";Intercompany#FCCS_Intercompany Top;Movement#CA_ENDBAL;Consolidation#FCCS_Entity Total;Custom1#"&amp;$E80&amp;";Custom2#Total Custom2;Custom3#Total Custom3;Custom4#Total Custom4")</f>
        <v>0</v>
      </c>
      <c r="P80" s="210">
        <f>[1]!HsGetValue("FCC","Scenario#Actual;Years#FY24;Period#Jun;View#FCCS_YTD;Entity#"&amp;$B80&amp;";Data Source#FCCS_Total Data Source;Account#"&amp;P$3&amp;";Intercompany#FCCS_Intercompany Top;Movement#CA_ENDBAL;Consolidation#FCCS_Entity Total;Custom1#"&amp;$E80&amp;";Custom2#Total Custom2;Custom3#Total Custom3;Custom4#Total Custom4")</f>
        <v>0</v>
      </c>
      <c r="Q80" s="210">
        <f>[1]!HsGetValue("FCC","Scenario#Actual;Years#FY24;Period#Jun;View#FCCS_YTD;Entity#"&amp;$B80&amp;";Data Source#FCCS_Total Data Source;Account#"&amp;Q$3&amp;";Intercompany#FCCS_Intercompany Top;Movement#CA_ENDBAL;Consolidation#FCCS_Entity Total;Custom1#"&amp;$E80&amp;";Custom2#Total Custom2;Custom3#Total Custom3;Custom4#Total Custom4")</f>
        <v>0</v>
      </c>
      <c r="R80" s="210">
        <f>[1]!HsGetValue("FCC","Scenario#Actual;Years#FY24;Period#Jun;View#FCCS_YTD;Entity#"&amp;$B80&amp;";Data Source#FCCS_Total Data Source;Account#"&amp;R$3&amp;";Intercompany#FCCS_Intercompany Top;Movement#CA_ENDBAL;Consolidation#FCCS_Entity Total;Custom1#"&amp;$E80&amp;";Custom2#Total Custom2;Custom3#Total Custom3;Custom4#Total Custom4")</f>
        <v>0</v>
      </c>
      <c r="S80" s="210">
        <f>[1]!HsGetValue("FCC","Scenario#Actual;Years#FY24;Period#Jun;View#FCCS_YTD;Entity#"&amp;$B80&amp;";Data Source#FCCS_Total Data Source;Account#"&amp;S$3&amp;";Intercompany#FCCS_Intercompany Top;Movement#CA_ENDBAL;Consolidation#FCCS_Entity Total;Custom1#"&amp;$E80&amp;";Custom2#Total Custom2;Custom3#Total Custom3;Custom4#Total Custom4")</f>
        <v>0</v>
      </c>
      <c r="T80" s="210">
        <f>[1]!HsGetValue("FCC","Scenario#Actual;Years#FY24;Period#Jun;View#FCCS_YTD;Entity#"&amp;$B80&amp;";Data Source#FCCS_Total Data Source;Account#"&amp;T$3&amp;";Intercompany#FCCS_Intercompany Top;Movement#CA_ENDBAL;Consolidation#FCCS_Entity Total;Custom1#"&amp;$E80&amp;";Custom2#Total Custom2;Custom3#Total Custom3;Custom4#Total Custom4")</f>
        <v>0</v>
      </c>
      <c r="U80" s="210">
        <f>[1]!HsGetValue("FCC","Scenario#Actual;Years#FY24;Period#Jun;View#FCCS_YTD;Entity#"&amp;$B80&amp;";Data Source#FCCS_Total Data Source;Account#"&amp;U$3&amp;";Intercompany#FCCS_Intercompany Top;Movement#CA_ENDBAL;Consolidation#FCCS_Entity Total;Custom1#"&amp;$E80&amp;";Custom2#Total Custom2;Custom3#Total Custom3;Custom4#Total Custom4")</f>
        <v>0</v>
      </c>
      <c r="V80" s="210">
        <f>[1]!HsGetValue("FCC","Scenario#Actual;Years#FY24;Period#Jun;View#FCCS_YTD;Entity#"&amp;$B80&amp;";Data Source#FCCS_Total Data Source;Account#"&amp;V$3&amp;";Intercompany#FCCS_Intercompany Top;Movement#CA_ENDBAL;Consolidation#FCCS_Entity Total;Custom1#"&amp;$E80&amp;";Custom2#Total Custom2;Custom3#Total Custom3;Custom4#Total Custom4")</f>
        <v>0</v>
      </c>
      <c r="W80" s="210">
        <f>[1]!HsGetValue("FCC","Scenario#Actual;Years#FY24;Period#Jun;View#FCCS_YTD;Entity#"&amp;$B80&amp;";Data Source#FCCS_Total Data Source;Account#"&amp;W$3&amp;";Intercompany#FCCS_Intercompany Top;Movement#CA_ENDBAL;Consolidation#FCCS_Entity Total;Custom1#"&amp;$E80&amp;";Custom2#Total Custom2;Custom3#Total Custom3;Custom4#Total Custom4")</f>
        <v>0</v>
      </c>
      <c r="X80" s="210">
        <f>[1]!HsGetValue("FCC","Scenario#Actual;Years#FY24;Period#Jun;View#FCCS_YTD;Entity#"&amp;$B80&amp;";Data Source#FCCS_Total Data Source;Account#"&amp;X$3&amp;";Intercompany#FCCS_Intercompany Top;Movement#CA_ENDBAL;Consolidation#FCCS_Entity Total;Custom1#"&amp;$E80&amp;";Custom2#Total Custom2;Custom3#Total Custom3;Custom4#Total Custom4")</f>
        <v>0</v>
      </c>
      <c r="Y80" s="361"/>
      <c r="Z80" s="361"/>
      <c r="AA80" s="361"/>
      <c r="AB80" s="361"/>
      <c r="AC80" s="361"/>
      <c r="AD80" s="361"/>
      <c r="AE80" s="210">
        <f>[1]!HsGetValue("FCC","Scenario#Actual;Years#FY24;Period#Jun;View#FCCS_YTD;Entity#"&amp;$B80&amp;";Data Source#FCCS_Total Data Source;Account#"&amp;AE$3&amp;";Intercompany#FCCS_Intercompany Top;Movement#CA_ENDBAL;Consolidation#FCCS_Entity Total;Custom1#"&amp;$E80&amp;";Custom2#Total Custom2;Custom3#Total Custom3;Custom4#Total Custom4")</f>
        <v>0</v>
      </c>
      <c r="AF80" s="210">
        <f>[1]!HsGetValue("FCC","Scenario#Actual;Years#FY24;Period#Jun;View#FCCS_YTD;Entity#"&amp;$B80&amp;";Data Source#FCCS_Total Data Source;Account#"&amp;AF$3&amp;";Intercompany#FCCS_Intercompany Top;Movement#CA_ENDBAL;Consolidation#FCCS_Entity Total;Custom1#"&amp;$E80&amp;";Custom2#Total Custom2;Custom3#Total Custom3;Custom4#Total Custom4")</f>
        <v>0</v>
      </c>
      <c r="AG80" s="210">
        <f>[1]!HsGetValue("FCC","Scenario#Actual;Years#FY24;Period#Jun;View#FCCS_YTD;Entity#"&amp;$B80&amp;";Data Source#FCCS_Total Data Source;Account#"&amp;AG$3&amp;";Intercompany#FCCS_Intercompany Top;Movement#CA_ENDBAL;Consolidation#FCCS_Entity Total;Custom1#"&amp;$E80&amp;";Custom2#Total Custom2;Custom3#Total Custom3;Custom4#Total Custom4")</f>
        <v>0</v>
      </c>
      <c r="AH80" s="210">
        <f>[1]!HsGetValue("FCC","Scenario#Actual;Years#FY24;Period#Jun;View#FCCS_YTD;Entity#"&amp;$B80&amp;";Data Source#FCCS_Total Data Source;Account#"&amp;AH$3&amp;";Intercompany#FCCS_Intercompany Top;Movement#CA_ENDBAL;Consolidation#FCCS_Entity Total;Custom1#"&amp;$E80&amp;";Custom2#Total Custom2;Custom3#Total Custom3;Custom4#Total Custom4")</f>
        <v>0</v>
      </c>
      <c r="AI80" s="210">
        <f>[1]!HsGetValue("FCC","Scenario#Actual;Years#FY24;Period#Jun;View#FCCS_YTD;Entity#"&amp;$B80&amp;";Data Source#FCCS_Total Data Source;Account#"&amp;AI$3&amp;";Intercompany#FCCS_Intercompany Top;Movement#CA_ENDBAL;Consolidation#FCCS_Entity Total;Custom1#"&amp;$E80&amp;";Custom2#Total Custom2;Custom3#Total Custom3;Custom4#Total Custom4")</f>
        <v>0</v>
      </c>
      <c r="AJ80" s="210">
        <f>[1]!HsGetValue("FCC","Scenario#Actual;Years#FY24;Period#Jun;View#FCCS_YTD;Entity#"&amp;$B80&amp;";Data Source#FCCS_Total Data Source;Account#"&amp;AJ$3&amp;";Intercompany#FCCS_Intercompany Top;Movement#CA_ENDBAL;Consolidation#FCCS_Entity Total;Custom1#"&amp;$E80&amp;";Custom2#Total Custom2;Custom3#Total Custom3;Custom4#Total Custom4")</f>
        <v>0</v>
      </c>
      <c r="AK80" s="210">
        <f>[1]!HsGetValue("FCC","Scenario#Actual;Years#FY24;Period#Jun;View#FCCS_YTD;Entity#"&amp;$B80&amp;";Data Source#FCCS_Total Data Source;Account#"&amp;AK$3&amp;";Intercompany#FCCS_Intercompany Top;Movement#CA_ENDBAL;Consolidation#FCCS_Entity Total;Custom1#"&amp;$E80&amp;";Custom2#Total Custom2;Custom3#Total Custom3;Custom4#Total Custom4")</f>
        <v>0</v>
      </c>
      <c r="AL80" s="210">
        <f>[1]!HsGetValue("FCC","Scenario#Actual;Years#FY24;Period#Jun;View#FCCS_YTD;Entity#"&amp;$B80&amp;";Data Source#FCCS_Total Data Source;Account#"&amp;AL$3&amp;";Intercompany#FCCS_Intercompany Top;Movement#CA_ENDBAL;Consolidation#FCCS_Entity Total;Custom1#"&amp;$E80&amp;";Custom2#Total Custom2;Custom3#Total Custom3;Custom4#Total Custom4")</f>
        <v>0</v>
      </c>
      <c r="AM80" s="210">
        <f>[1]!HsGetValue("FCC","Scenario#Actual;Years#FY24;Period#Jun;View#FCCS_YTD;Entity#"&amp;$B80&amp;";Data Source#FCCS_Total Data Source;Account#"&amp;AM$3&amp;";Intercompany#FCCS_Intercompany Top;Movement#CA_ENDBAL;Consolidation#FCCS_Entity Total;Custom1#"&amp;$E80&amp;";Custom2#Total Custom2;Custom3#Total Custom3;Custom4#Total Custom4")</f>
        <v>0</v>
      </c>
      <c r="AN80" s="361"/>
      <c r="AO80" s="361"/>
      <c r="AP80" s="361"/>
      <c r="AQ80" s="361"/>
      <c r="AR80" s="361"/>
      <c r="AS80" s="329">
        <v>0</v>
      </c>
    </row>
    <row r="81" spans="1:45" x14ac:dyDescent="0.3">
      <c r="A81" s="207" t="s">
        <v>413</v>
      </c>
      <c r="B81" s="207" t="s">
        <v>566</v>
      </c>
      <c r="C81" s="208">
        <v>48400</v>
      </c>
      <c r="D81" s="208" t="s">
        <v>415</v>
      </c>
      <c r="E81" s="208" t="s">
        <v>416</v>
      </c>
      <c r="F81" s="207" t="s">
        <v>567</v>
      </c>
      <c r="G81" s="207" t="s">
        <v>568</v>
      </c>
      <c r="H81" s="603"/>
      <c r="I81" s="209">
        <f t="shared" si="8"/>
        <v>0</v>
      </c>
      <c r="J81" s="209">
        <f t="shared" si="7"/>
        <v>0</v>
      </c>
      <c r="K81" s="209">
        <f t="shared" si="6"/>
        <v>0</v>
      </c>
      <c r="L81" s="210">
        <f>[1]!HsGetValue("FCC","Scenario#Actual;Years#FY24;Period#Jun;View#FCCS_YTD;Entity#"&amp;$B81&amp;";Data Source#FCCS_Total Data Source;Account#"&amp;L$3&amp;";Intercompany#FCCS_Intercompany Top;Movement#CA_ENDBAL;Consolidation#FCCS_Entity Total;Custom1#"&amp;$E81&amp;";Custom2#Total Custom2;Custom3#Total Custom3;Custom4#Total Custom4")</f>
        <v>0</v>
      </c>
      <c r="M81" s="210">
        <f>[1]!HsGetValue("FCC","Scenario#Actual;Years#FY24;Period#Jun;View#FCCS_YTD;Entity#"&amp;$B81&amp;";Data Source#FCCS_Total Data Source;Account#"&amp;M$3&amp;";Intercompany#FCCS_Intercompany Top;Movement#CA_ENDBAL;Consolidation#FCCS_Entity Total;Custom1#"&amp;$E81&amp;";Custom2#Total Custom2;Custom3#Total Custom3;Custom4#Total Custom4")</f>
        <v>0</v>
      </c>
      <c r="N81" s="210">
        <f>[1]!HsGetValue("FCC","Scenario#Actual;Years#FY24;Period#Jun;View#FCCS_YTD;Entity#"&amp;$B81&amp;";Data Source#FCCS_Total Data Source;Account#"&amp;N$3&amp;";Intercompany#FCCS_Intercompany Top;Movement#CA_ENDBAL;Consolidation#FCCS_Entity Total;Custom1#"&amp;$E81&amp;";Custom2#Total Custom2;Custom3#Total Custom3;Custom4#Total Custom4")</f>
        <v>0</v>
      </c>
      <c r="O81" s="210">
        <f>[1]!HsGetValue("FCC","Scenario#Actual;Years#FY24;Period#Jun;View#FCCS_YTD;Entity#"&amp;$B81&amp;";Data Source#FCCS_Total Data Source;Account#"&amp;O$3&amp;";Intercompany#FCCS_Intercompany Top;Movement#CA_ENDBAL;Consolidation#FCCS_Entity Total;Custom1#"&amp;$E81&amp;";Custom2#Total Custom2;Custom3#Total Custom3;Custom4#Total Custom4")</f>
        <v>0</v>
      </c>
      <c r="P81" s="210">
        <f>[1]!HsGetValue("FCC","Scenario#Actual;Years#FY24;Period#Jun;View#FCCS_YTD;Entity#"&amp;$B81&amp;";Data Source#FCCS_Total Data Source;Account#"&amp;P$3&amp;";Intercompany#FCCS_Intercompany Top;Movement#CA_ENDBAL;Consolidation#FCCS_Entity Total;Custom1#"&amp;$E81&amp;";Custom2#Total Custom2;Custom3#Total Custom3;Custom4#Total Custom4")</f>
        <v>0</v>
      </c>
      <c r="Q81" s="210">
        <f>[1]!HsGetValue("FCC","Scenario#Actual;Years#FY24;Period#Jun;View#FCCS_YTD;Entity#"&amp;$B81&amp;";Data Source#FCCS_Total Data Source;Account#"&amp;Q$3&amp;";Intercompany#FCCS_Intercompany Top;Movement#CA_ENDBAL;Consolidation#FCCS_Entity Total;Custom1#"&amp;$E81&amp;";Custom2#Total Custom2;Custom3#Total Custom3;Custom4#Total Custom4")</f>
        <v>0</v>
      </c>
      <c r="R81" s="210">
        <f>[1]!HsGetValue("FCC","Scenario#Actual;Years#FY24;Period#Jun;View#FCCS_YTD;Entity#"&amp;$B81&amp;";Data Source#FCCS_Total Data Source;Account#"&amp;R$3&amp;";Intercompany#FCCS_Intercompany Top;Movement#CA_ENDBAL;Consolidation#FCCS_Entity Total;Custom1#"&amp;$E81&amp;";Custom2#Total Custom2;Custom3#Total Custom3;Custom4#Total Custom4")</f>
        <v>0</v>
      </c>
      <c r="S81" s="210">
        <f>[1]!HsGetValue("FCC","Scenario#Actual;Years#FY24;Period#Jun;View#FCCS_YTD;Entity#"&amp;$B81&amp;";Data Source#FCCS_Total Data Source;Account#"&amp;S$3&amp;";Intercompany#FCCS_Intercompany Top;Movement#CA_ENDBAL;Consolidation#FCCS_Entity Total;Custom1#"&amp;$E81&amp;";Custom2#Total Custom2;Custom3#Total Custom3;Custom4#Total Custom4")</f>
        <v>0</v>
      </c>
      <c r="T81" s="210">
        <f>[1]!HsGetValue("FCC","Scenario#Actual;Years#FY24;Period#Jun;View#FCCS_YTD;Entity#"&amp;$B81&amp;";Data Source#FCCS_Total Data Source;Account#"&amp;T$3&amp;";Intercompany#FCCS_Intercompany Top;Movement#CA_ENDBAL;Consolidation#FCCS_Entity Total;Custom1#"&amp;$E81&amp;";Custom2#Total Custom2;Custom3#Total Custom3;Custom4#Total Custom4")</f>
        <v>0</v>
      </c>
      <c r="U81" s="210">
        <f>[1]!HsGetValue("FCC","Scenario#Actual;Years#FY24;Period#Jun;View#FCCS_YTD;Entity#"&amp;$B81&amp;";Data Source#FCCS_Total Data Source;Account#"&amp;U$3&amp;";Intercompany#FCCS_Intercompany Top;Movement#CA_ENDBAL;Consolidation#FCCS_Entity Total;Custom1#"&amp;$E81&amp;";Custom2#Total Custom2;Custom3#Total Custom3;Custom4#Total Custom4")</f>
        <v>0</v>
      </c>
      <c r="V81" s="210">
        <f>[1]!HsGetValue("FCC","Scenario#Actual;Years#FY24;Period#Jun;View#FCCS_YTD;Entity#"&amp;$B81&amp;";Data Source#FCCS_Total Data Source;Account#"&amp;V$3&amp;";Intercompany#FCCS_Intercompany Top;Movement#CA_ENDBAL;Consolidation#FCCS_Entity Total;Custom1#"&amp;$E81&amp;";Custom2#Total Custom2;Custom3#Total Custom3;Custom4#Total Custom4")</f>
        <v>0</v>
      </c>
      <c r="W81" s="210">
        <f>[1]!HsGetValue("FCC","Scenario#Actual;Years#FY24;Period#Jun;View#FCCS_YTD;Entity#"&amp;$B81&amp;";Data Source#FCCS_Total Data Source;Account#"&amp;W$3&amp;";Intercompany#FCCS_Intercompany Top;Movement#CA_ENDBAL;Consolidation#FCCS_Entity Total;Custom1#"&amp;$E81&amp;";Custom2#Total Custom2;Custom3#Total Custom3;Custom4#Total Custom4")</f>
        <v>0</v>
      </c>
      <c r="X81" s="210">
        <f>[1]!HsGetValue("FCC","Scenario#Actual;Years#FY24;Period#Jun;View#FCCS_YTD;Entity#"&amp;$B81&amp;";Data Source#FCCS_Total Data Source;Account#"&amp;X$3&amp;";Intercompany#FCCS_Intercompany Top;Movement#CA_ENDBAL;Consolidation#FCCS_Entity Total;Custom1#"&amp;$E81&amp;";Custom2#Total Custom2;Custom3#Total Custom3;Custom4#Total Custom4")</f>
        <v>0</v>
      </c>
      <c r="Y81" s="210">
        <f>[1]!HsGetValue("FCC","Scenario#Actual;Years#FY24;Period#Jun;View#FCCS_YTD;Entity#"&amp;$B81&amp;";Data Source#FCCS_Total Data Source;Account#"&amp;Y$3&amp;";Intercompany#FCCS_Intercompany Top;Movement#CA_ENDBAL;Consolidation#FCCS_Entity Total;Custom1#Total custom1;Custom2#Total Custom2;Custom3#Total Custom3;Custom4#Total Custom4")</f>
        <v>0</v>
      </c>
      <c r="Z81" s="210">
        <f>[1]!HsGetValue("FCC","Scenario#Actual;Years#FY24;Period#Jun;View#FCCS_YTD;Entity#"&amp;$B81&amp;";Data Source#FCCS_Total Data Source;Account#"&amp;Z$3&amp;";Intercompany#FCCS_Intercompany Top;Movement#CA_ENDBAL;Consolidation#FCCS_Entity Total;Custom1#Total custom1;Custom2#Total Custom2;Custom3#Total Custom3;Custom4#Total Custom4")</f>
        <v>0</v>
      </c>
      <c r="AA81" s="210">
        <f>[1]!HsGetValue("FCC","Scenario#Actual;Years#FY24;Period#Jun;View#FCCS_YTD;Entity#"&amp;$B81&amp;";Data Source#FCCS_Total Data Source;Account#"&amp;AA$3&amp;";Intercompany#FCCS_Intercompany Top;Movement#CA_ENDBAL;Consolidation#FCCS_Entity Total;Custom1#Total custom1;Custom2#Total Custom2;Custom3#Total Custom3;Custom4#Total Custom4")</f>
        <v>0</v>
      </c>
      <c r="AB81" s="210">
        <f>[1]!HsGetValue("FCC","Scenario#Actual;Years#FY24;Period#Jun;View#FCCS_YTD;Entity#"&amp;$B81&amp;";Data Source#FCCS_Total Data Source;Account#"&amp;AB$3&amp;";Intercompany#FCCS_Intercompany Top;Movement#CA_ENDBAL;Consolidation#FCCS_Entity Total;Custom1#Total custom1;Custom2#Total Custom2;Custom3#Total Custom3;Custom4#Total Custom4")</f>
        <v>0</v>
      </c>
      <c r="AC81" s="210">
        <f>[1]!HsGetValue("FCC","Scenario#Actual;Years#FY24;Period#Jun;View#FCCS_YTD;Entity#"&amp;$B81&amp;";Data Source#FCCS_Total Data Source;Account#"&amp;AC$3&amp;";Intercompany#FCCS_Intercompany Top;Movement#CA_ENDBAL;Consolidation#FCCS_Entity Total;Custom1#Total custom1;Custom2#Total Custom2;Custom3#Total Custom3;Custom4#Total Custom4")</f>
        <v>0</v>
      </c>
      <c r="AD81" s="210">
        <f>[1]!HsGetValue("FCC","Scenario#Actual;Years#FY24;Period#Jun;View#FCCS_YTD;Entity#"&amp;$B81&amp;";Data Source#FCCS_Total Data Source;Account#"&amp;AD$3&amp;";Intercompany#FCCS_Intercompany Top;Movement#CA_ENDBAL;Consolidation#FCCS_Entity Total;Custom1#Total custom1;Custom2#Total Custom2;Custom3#Total Custom3;Custom4#Total Custom4")</f>
        <v>0</v>
      </c>
      <c r="AE81" s="210">
        <f>[1]!HsGetValue("FCC","Scenario#Actual;Years#FY24;Period#Jun;View#FCCS_YTD;Entity#"&amp;$B81&amp;";Data Source#FCCS_Total Data Source;Account#"&amp;AE$3&amp;";Intercompany#FCCS_Intercompany Top;Movement#CA_ENDBAL;Consolidation#FCCS_Entity Total;Custom1#"&amp;$E81&amp;";Custom2#Total Custom2;Custom3#Total Custom3;Custom4#Total Custom4")</f>
        <v>0</v>
      </c>
      <c r="AF81" s="210">
        <f>[1]!HsGetValue("FCC","Scenario#Actual;Years#FY24;Period#Jun;View#FCCS_YTD;Entity#"&amp;$B81&amp;";Data Source#FCCS_Total Data Source;Account#"&amp;AF$3&amp;";Intercompany#FCCS_Intercompany Top;Movement#CA_ENDBAL;Consolidation#FCCS_Entity Total;Custom1#"&amp;$E81&amp;";Custom2#Total Custom2;Custom3#Total Custom3;Custom4#Total Custom4")</f>
        <v>0</v>
      </c>
      <c r="AG81" s="210">
        <f>[1]!HsGetValue("FCC","Scenario#Actual;Years#FY24;Period#Jun;View#FCCS_YTD;Entity#"&amp;$B81&amp;";Data Source#FCCS_Total Data Source;Account#"&amp;AG$3&amp;";Intercompany#FCCS_Intercompany Top;Movement#CA_ENDBAL;Consolidation#FCCS_Entity Total;Custom1#"&amp;$E81&amp;";Custom2#Total Custom2;Custom3#Total Custom3;Custom4#Total Custom4")</f>
        <v>0</v>
      </c>
      <c r="AH81" s="210">
        <f>[1]!HsGetValue("FCC","Scenario#Actual;Years#FY24;Period#Jun;View#FCCS_YTD;Entity#"&amp;$B81&amp;";Data Source#FCCS_Total Data Source;Account#"&amp;AH$3&amp;";Intercompany#FCCS_Intercompany Top;Movement#CA_ENDBAL;Consolidation#FCCS_Entity Total;Custom1#"&amp;$E81&amp;";Custom2#Total Custom2;Custom3#Total Custom3;Custom4#Total Custom4")</f>
        <v>0</v>
      </c>
      <c r="AI81" s="210">
        <f>[1]!HsGetValue("FCC","Scenario#Actual;Years#FY24;Period#Jun;View#FCCS_YTD;Entity#"&amp;$B81&amp;";Data Source#FCCS_Total Data Source;Account#"&amp;AI$3&amp;";Intercompany#FCCS_Intercompany Top;Movement#CA_ENDBAL;Consolidation#FCCS_Entity Total;Custom1#"&amp;$E81&amp;";Custom2#Total Custom2;Custom3#Total Custom3;Custom4#Total Custom4")</f>
        <v>0</v>
      </c>
      <c r="AJ81" s="210">
        <f>[1]!HsGetValue("FCC","Scenario#Actual;Years#FY24;Period#Jun;View#FCCS_YTD;Entity#"&amp;$B81&amp;";Data Source#FCCS_Total Data Source;Account#"&amp;AJ$3&amp;";Intercompany#FCCS_Intercompany Top;Movement#CA_ENDBAL;Consolidation#FCCS_Entity Total;Custom1#"&amp;$E81&amp;";Custom2#Total Custom2;Custom3#Total Custom3;Custom4#Total Custom4")</f>
        <v>0</v>
      </c>
      <c r="AK81" s="210">
        <f>[1]!HsGetValue("FCC","Scenario#Actual;Years#FY24;Period#Jun;View#FCCS_YTD;Entity#"&amp;$B81&amp;";Data Source#FCCS_Total Data Source;Account#"&amp;AK$3&amp;";Intercompany#FCCS_Intercompany Top;Movement#CA_ENDBAL;Consolidation#FCCS_Entity Total;Custom1#"&amp;$E81&amp;";Custom2#Total Custom2;Custom3#Total Custom3;Custom4#Total Custom4")</f>
        <v>0</v>
      </c>
      <c r="AL81" s="210">
        <f>[1]!HsGetValue("FCC","Scenario#Actual;Years#FY24;Period#Jun;View#FCCS_YTD;Entity#"&amp;$B81&amp;";Data Source#FCCS_Total Data Source;Account#"&amp;AL$3&amp;";Intercompany#FCCS_Intercompany Top;Movement#CA_ENDBAL;Consolidation#FCCS_Entity Total;Custom1#"&amp;$E81&amp;";Custom2#Total Custom2;Custom3#Total Custom3;Custom4#Total Custom4")</f>
        <v>0</v>
      </c>
      <c r="AM81" s="210">
        <f>[1]!HsGetValue("FCC","Scenario#Actual;Years#FY24;Period#Jun;View#FCCS_YTD;Entity#"&amp;$B81&amp;";Data Source#FCCS_Total Data Source;Account#"&amp;AM$3&amp;";Intercompany#FCCS_Intercompany Top;Movement#CA_ENDBAL;Consolidation#FCCS_Entity Total;Custom1#"&amp;$E81&amp;";Custom2#Total Custom2;Custom3#Total Custom3;Custom4#Total Custom4")</f>
        <v>0</v>
      </c>
      <c r="AN81" s="210">
        <f>[1]!HsGetValue("FCC","Scenario#Actual;Years#FY24;Period#Jun;View#FCCS_YTD;Entity#"&amp;$B81&amp;";Data Source#FCCS_Total Data Source;Account#"&amp;AN$3&amp;";Intercompany#FCCS_Intercompany Top;Movement#CA_ENDBAL;Consolidation#FCCS_Entity Total;Custom1#Total custom1;Custom2#Total Custom2;Custom3#Total Custom3;Custom4#Total Custom4")</f>
        <v>0</v>
      </c>
      <c r="AO81" s="210">
        <f>[1]!HsGetValue("FCC","Scenario#Actual;Years#FY24;Period#Jun;View#FCCS_YTD;Entity#"&amp;$B81&amp;";Data Source#FCCS_Total Data Source;Account#"&amp;AO$3&amp;";Intercompany#FCCS_Intercompany Top;Movement#CA_ENDBAL;Consolidation#FCCS_Entity Total;Custom1#Total custom1;Custom2#Total Custom2;Custom3#Total Custom3;Custom4#Total Custom4")</f>
        <v>0</v>
      </c>
      <c r="AP81" s="210">
        <f>[1]!HsGetValue("FCC","Scenario#Actual;Years#FY24;Period#Jun;View#FCCS_YTD;Entity#"&amp;$B81&amp;";Data Source#FCCS_Total Data Source;Account#"&amp;AP$3&amp;";Intercompany#FCCS_Intercompany Top;Movement#CA_ENDBAL;Consolidation#FCCS_Entity Total;Custom1#Total custom1;Custom2#Total Custom2;Custom3#Total Custom3;Custom4#Total Custom4")</f>
        <v>0</v>
      </c>
      <c r="AQ81" s="210">
        <f>[1]!HsGetValue("FCC","Scenario#Actual;Years#FY24;Period#Jun;View#FCCS_YTD;Entity#"&amp;$B81&amp;";Data Source#FCCS_Total Data Source;Account#"&amp;AQ$3&amp;";Intercompany#FCCS_Intercompany Top;Movement#CA_ENDBAL;Consolidation#FCCS_Entity Total;Custom1#Total custom1;Custom2#Total Custom2;Custom3#Total Custom3;Custom4#Total Custom4")</f>
        <v>0</v>
      </c>
      <c r="AR81" s="210">
        <f>[1]!HsGetValue("FCC","Scenario#Actual;Years#FY24;Period#Jun;View#FCCS_YTD;Entity#"&amp;$B81&amp;";Data Source#FCCS_Total Data Source;Account#"&amp;AR$3&amp;";Intercompany#FCCS_Intercompany Top;Movement#CA_ENDBAL;Consolidation#FCCS_Entity Total;Custom1#Total custom1;Custom2#Total Custom2;Custom3#Total Custom3;Custom4#Total Custom4")</f>
        <v>0</v>
      </c>
      <c r="AS81" s="210">
        <f>[1]!HsGetValue("FCC","Scenario#Actual;Years#FY24;Period#Jun;View#FCCS_YTD;Entity#"&amp;$B81&amp;";Data Source#FCCS_Total Data Source;Account#"&amp;AS$3&amp;";Intercompany#FCCS_Intercompany Top;Movement#CA_ENDBAL;Consolidation#FCCS_Entity Total;Custom1#"&amp;$E81&amp;";Custom2#Total Custom2;Custom3#Total Custom3;Custom4#Total Custom4")</f>
        <v>0</v>
      </c>
    </row>
    <row r="82" spans="1:45" x14ac:dyDescent="0.3">
      <c r="A82" s="328" t="s">
        <v>413</v>
      </c>
      <c r="B82" s="328" t="s">
        <v>566</v>
      </c>
      <c r="C82" s="75">
        <v>48400</v>
      </c>
      <c r="D82" s="75" t="s">
        <v>415</v>
      </c>
      <c r="E82" s="75" t="s">
        <v>419</v>
      </c>
      <c r="F82" s="328" t="s">
        <v>567</v>
      </c>
      <c r="G82" s="207" t="s">
        <v>569</v>
      </c>
      <c r="H82" s="598"/>
      <c r="I82" s="327">
        <f t="shared" si="8"/>
        <v>24721084078.401627</v>
      </c>
      <c r="J82" s="209">
        <f t="shared" si="7"/>
        <v>9674401772.8539047</v>
      </c>
      <c r="K82" s="327">
        <f t="shared" si="6"/>
        <v>15046682305.547722</v>
      </c>
      <c r="L82" s="210">
        <f>[1]!HsGetValue("FCC","Scenario#Actual;Years#FY24;Period#Jun;View#FCCS_YTD;Entity#"&amp;$B82&amp;";Data Source#FCCS_Total Data Source;Account#"&amp;L$3&amp;";Intercompany#FCCS_Intercompany Top;Movement#CA_ENDBAL;Consolidation#FCCS_Entity Total;Custom1#"&amp;$E82&amp;";Custom2#Total Custom2;Custom3#Total Custom3;Custom4#Total Custom4")</f>
        <v>4601903190.1891527</v>
      </c>
      <c r="M82" s="210">
        <f>[1]!HsGetValue("FCC","Scenario#Actual;Years#FY24;Period#Jun;View#FCCS_YTD;Entity#"&amp;$B82&amp;";Data Source#FCCS_Total Data Source;Account#"&amp;M$3&amp;";Intercompany#FCCS_Intercompany Top;Movement#CA_ENDBAL;Consolidation#FCCS_Entity Total;Custom1#"&amp;$E82&amp;";Custom2#Total Custom2;Custom3#Total Custom3;Custom4#Total Custom4")</f>
        <v>164516987.41587499</v>
      </c>
      <c r="N82" s="210">
        <f>[1]!HsGetValue("FCC","Scenario#Actual;Years#FY24;Period#Jun;View#FCCS_YTD;Entity#"&amp;$B82&amp;";Data Source#FCCS_Total Data Source;Account#"&amp;N$3&amp;";Intercompany#FCCS_Intercompany Top;Movement#CA_ENDBAL;Consolidation#FCCS_Entity Total;Custom1#"&amp;$E82&amp;";Custom2#Total Custom2;Custom3#Total Custom3;Custom4#Total Custom4")</f>
        <v>0</v>
      </c>
      <c r="O82" s="210">
        <f>[1]!HsGetValue("FCC","Scenario#Actual;Years#FY24;Period#Jun;View#FCCS_YTD;Entity#"&amp;$B82&amp;";Data Source#FCCS_Total Data Source;Account#"&amp;O$3&amp;";Intercompany#FCCS_Intercompany Top;Movement#CA_ENDBAL;Consolidation#FCCS_Entity Total;Custom1#"&amp;$E82&amp;";Custom2#Total Custom2;Custom3#Total Custom3;Custom4#Total Custom4")</f>
        <v>38677904532.700005</v>
      </c>
      <c r="P82" s="210">
        <f>[1]!HsGetValue("FCC","Scenario#Actual;Years#FY24;Period#Jun;View#FCCS_YTD;Entity#"&amp;$B82&amp;";Data Source#FCCS_Total Data Source;Account#"&amp;P$3&amp;";Intercompany#FCCS_Intercompany Top;Movement#CA_ENDBAL;Consolidation#FCCS_Entity Total;Custom1#"&amp;$E82&amp;";Custom2#Total Custom2;Custom3#Total Custom3;Custom4#Total Custom4")</f>
        <v>337794569.02000004</v>
      </c>
      <c r="Q82" s="210">
        <f>[1]!HsGetValue("FCC","Scenario#Actual;Years#FY24;Period#Jun;View#FCCS_YTD;Entity#"&amp;$B82&amp;";Data Source#FCCS_Total Data Source;Account#"&amp;Q$3&amp;";Intercompany#FCCS_Intercompany Top;Movement#CA_ENDBAL;Consolidation#FCCS_Entity Total;Custom1#"&amp;$E82&amp;";Custom2#Total Custom2;Custom3#Total Custom3;Custom4#Total Custom4")</f>
        <v>0</v>
      </c>
      <c r="R82" s="210">
        <f>[1]!HsGetValue("FCC","Scenario#Actual;Years#FY24;Period#Jun;View#FCCS_YTD;Entity#"&amp;$B82&amp;";Data Source#FCCS_Total Data Source;Account#"&amp;R$3&amp;";Intercompany#FCCS_Intercompany Top;Movement#CA_ENDBAL;Consolidation#FCCS_Entity Total;Custom1#"&amp;$E82&amp;";Custom2#Total Custom2;Custom3#Total Custom3;Custom4#Total Custom4")</f>
        <v>0</v>
      </c>
      <c r="S82" s="210">
        <f>[1]!HsGetValue("FCC","Scenario#Actual;Years#FY24;Period#Jun;View#FCCS_YTD;Entity#"&amp;$B82&amp;";Data Source#FCCS_Total Data Source;Account#"&amp;S$3&amp;";Intercompany#FCCS_Intercompany Top;Movement#CA_ENDBAL;Consolidation#FCCS_Entity Total;Custom1#"&amp;$E82&amp;";Custom2#Total Custom2;Custom3#Total Custom3;Custom4#Total Custom4")</f>
        <v>0</v>
      </c>
      <c r="T82" s="210">
        <f>[1]!HsGetValue("FCC","Scenario#Actual;Years#FY24;Period#Jun;View#FCCS_YTD;Entity#"&amp;$B82&amp;";Data Source#FCCS_Total Data Source;Account#"&amp;T$3&amp;";Intercompany#FCCS_Intercompany Top;Movement#CA_ENDBAL;Consolidation#FCCS_Entity Total;Custom1#"&amp;$E82&amp;";Custom2#Total Custom2;Custom3#Total Custom3;Custom4#Total Custom4")</f>
        <v>119014329.24779001</v>
      </c>
      <c r="U82" s="210">
        <f>[1]!HsGetValue("FCC","Scenario#Actual;Years#FY24;Period#Jun;View#FCCS_YTD;Entity#"&amp;$B82&amp;";Data Source#FCCS_Total Data Source;Account#"&amp;U$3&amp;";Intercompany#FCCS_Intercompany Top;Movement#CA_ENDBAL;Consolidation#FCCS_Entity Total;Custom1#"&amp;$E82&amp;";Custom2#Total Custom2;Custom3#Total Custom3;Custom4#Total Custom4")</f>
        <v>0</v>
      </c>
      <c r="V82" s="210">
        <f>[1]!HsGetValue("FCC","Scenario#Actual;Years#FY24;Period#Jun;View#FCCS_YTD;Entity#"&amp;$B82&amp;";Data Source#FCCS_Total Data Source;Account#"&amp;V$3&amp;";Intercompany#FCCS_Intercompany Top;Movement#CA_ENDBAL;Consolidation#FCCS_Entity Total;Custom1#"&amp;$E82&amp;";Custom2#Total Custom2;Custom3#Total Custom3;Custom4#Total Custom4")</f>
        <v>1700353.85</v>
      </c>
      <c r="W82" s="210">
        <f>[1]!HsGetValue("FCC","Scenario#Actual;Years#FY24;Period#Jun;View#FCCS_YTD;Entity#"&amp;$B82&amp;";Data Source#FCCS_Total Data Source;Account#"&amp;W$3&amp;";Intercompany#FCCS_Intercompany Top;Movement#CA_ENDBAL;Consolidation#FCCS_Entity Total;Custom1#"&amp;$E82&amp;";Custom2#Total Custom2;Custom3#Total Custom3;Custom4#Total Custom4")</f>
        <v>21599475.30175361</v>
      </c>
      <c r="X82" s="210">
        <f>[1]!HsGetValue("FCC","Scenario#Actual;Years#FY24;Period#Jun;View#FCCS_YTD;Entity#"&amp;$B82&amp;";Data Source#FCCS_Total Data Source;Account#"&amp;X$3&amp;";Intercompany#FCCS_Intercompany Top;Movement#CA_ENDBAL;Consolidation#FCCS_Entity Total;Custom1#"&amp;$E82&amp;";Custom2#Total Custom2;Custom3#Total Custom3;Custom4#Total Custom4")</f>
        <v>5050899107.3629971</v>
      </c>
      <c r="Y82" s="361"/>
      <c r="Z82" s="361"/>
      <c r="AA82" s="361"/>
      <c r="AB82" s="361"/>
      <c r="AC82" s="361"/>
      <c r="AD82" s="361"/>
      <c r="AE82" s="210">
        <f>[1]!HsGetValue("FCC","Scenario#Actual;Years#FY24;Period#Jun;View#FCCS_YTD;Entity#"&amp;$B82&amp;";Data Source#FCCS_Total Data Source;Account#"&amp;AE$3&amp;";Intercompany#FCCS_Intercompany Top;Movement#CA_ENDBAL;Consolidation#FCCS_Entity Total;Custom1#"&amp;$E82&amp;";Custom2#Total Custom2;Custom3#Total Custom3;Custom4#Total Custom4")</f>
        <v>-48060029.170000002</v>
      </c>
      <c r="AF82" s="210">
        <f>[1]!HsGetValue("FCC","Scenario#Actual;Years#FY24;Period#Jun;View#FCCS_YTD;Entity#"&amp;$B82&amp;";Data Source#FCCS_Total Data Source;Account#"&amp;AF$3&amp;";Intercompany#FCCS_Intercompany Top;Movement#CA_ENDBAL;Consolidation#FCCS_Entity Total;Custom1#"&amp;$E82&amp;";Custom2#Total Custom2;Custom3#Total Custom3;Custom4#Total Custom4")</f>
        <v>0</v>
      </c>
      <c r="AG82" s="210">
        <f>[1]!HsGetValue("FCC","Scenario#Actual;Years#FY24;Period#Jun;View#FCCS_YTD;Entity#"&amp;$B82&amp;";Data Source#FCCS_Total Data Source;Account#"&amp;AG$3&amp;";Intercompany#FCCS_Intercompany Top;Movement#CA_ENDBAL;Consolidation#FCCS_Entity Total;Custom1#"&amp;$E82&amp;";Custom2#Total Custom2;Custom3#Total Custom3;Custom4#Total Custom4")</f>
        <v>-23933607715.409935</v>
      </c>
      <c r="AH82" s="210">
        <f>[1]!HsGetValue("FCC","Scenario#Actual;Years#FY24;Period#Jun;View#FCCS_YTD;Entity#"&amp;$B82&amp;";Data Source#FCCS_Total Data Source;Account#"&amp;AH$3&amp;";Intercompany#FCCS_Intercompany Top;Movement#CA_ENDBAL;Consolidation#FCCS_Entity Total;Custom1#"&amp;$E82&amp;";Custom2#Total Custom2;Custom3#Total Custom3;Custom4#Total Custom4")</f>
        <v>-199210897.74171686</v>
      </c>
      <c r="AI82" s="210">
        <f>[1]!HsGetValue("FCC","Scenario#Actual;Years#FY24;Period#Jun;View#FCCS_YTD;Entity#"&amp;$B82&amp;";Data Source#FCCS_Total Data Source;Account#"&amp;AI$3&amp;";Intercompany#FCCS_Intercompany Top;Movement#CA_ENDBAL;Consolidation#FCCS_Entity Total;Custom1#"&amp;$E82&amp;";Custom2#Total Custom2;Custom3#Total Custom3;Custom4#Total Custom4")</f>
        <v>0</v>
      </c>
      <c r="AJ82" s="210">
        <f>[1]!HsGetValue("FCC","Scenario#Actual;Years#FY24;Period#Jun;View#FCCS_YTD;Entity#"&amp;$B82&amp;";Data Source#FCCS_Total Data Source;Account#"&amp;AJ$3&amp;";Intercompany#FCCS_Intercompany Top;Movement#CA_ENDBAL;Consolidation#FCCS_Entity Total;Custom1#"&amp;$E82&amp;";Custom2#Total Custom2;Custom3#Total Custom3;Custom4#Total Custom4")</f>
        <v>0</v>
      </c>
      <c r="AK82" s="210">
        <f>[1]!HsGetValue("FCC","Scenario#Actual;Years#FY24;Period#Jun;View#FCCS_YTD;Entity#"&amp;$B82&amp;";Data Source#FCCS_Total Data Source;Account#"&amp;AK$3&amp;";Intercompany#FCCS_Intercompany Top;Movement#CA_ENDBAL;Consolidation#FCCS_Entity Total;Custom1#"&amp;$E82&amp;";Custom2#Total Custom2;Custom3#Total Custom3;Custom4#Total Custom4")</f>
        <v>-72822739.461957991</v>
      </c>
      <c r="AL82" s="210">
        <f>[1]!HsGetValue("FCC","Scenario#Actual;Years#FY24;Period#Jun;View#FCCS_YTD;Entity#"&amp;$B82&amp;";Data Source#FCCS_Total Data Source;Account#"&amp;AL$3&amp;";Intercompany#FCCS_Intercompany Top;Movement#CA_ENDBAL;Consolidation#FCCS_Entity Total;Custom1#"&amp;$E82&amp;";Custom2#Total Custom2;Custom3#Total Custom3;Custom4#Total Custom4")</f>
        <v>0</v>
      </c>
      <c r="AM82" s="210">
        <f>[1]!HsGetValue("FCC","Scenario#Actual;Years#FY24;Period#Jun;View#FCCS_YTD;Entity#"&amp;$B82&amp;";Data Source#FCCS_Total Data Source;Account#"&amp;AM$3&amp;";Intercompany#FCCS_Intercompany Top;Movement#CA_ENDBAL;Consolidation#FCCS_Entity Total;Custom1#"&amp;$E82&amp;";Custom2#Total Custom2;Custom3#Total Custom3;Custom4#Total Custom4")</f>
        <v>-547084.90233333316</v>
      </c>
      <c r="AN82" s="361"/>
      <c r="AO82" s="361"/>
      <c r="AP82" s="361"/>
      <c r="AQ82" s="361"/>
      <c r="AR82" s="361"/>
      <c r="AS82" s="329">
        <v>0</v>
      </c>
    </row>
    <row r="83" spans="1:45" x14ac:dyDescent="0.3">
      <c r="A83" s="207" t="s">
        <v>413</v>
      </c>
      <c r="B83" s="207" t="s">
        <v>570</v>
      </c>
      <c r="C83" s="208">
        <v>48600</v>
      </c>
      <c r="D83" s="208" t="s">
        <v>415</v>
      </c>
      <c r="E83" s="208" t="s">
        <v>416</v>
      </c>
      <c r="F83" s="207" t="s">
        <v>571</v>
      </c>
      <c r="G83" s="207" t="s">
        <v>572</v>
      </c>
      <c r="H83" s="603"/>
      <c r="I83" s="209">
        <f t="shared" si="8"/>
        <v>0</v>
      </c>
      <c r="J83" s="209">
        <f t="shared" si="7"/>
        <v>0</v>
      </c>
      <c r="K83" s="209">
        <f t="shared" si="6"/>
        <v>0</v>
      </c>
      <c r="L83" s="210">
        <f>[1]!HsGetValue("FCC","Scenario#Actual;Years#FY24;Period#Jun;View#FCCS_YTD;Entity#"&amp;$B83&amp;";Data Source#FCCS_Total Data Source;Account#"&amp;L$3&amp;";Intercompany#FCCS_Intercompany Top;Movement#CA_ENDBAL;Consolidation#FCCS_Entity Total;Custom1#"&amp;$E83&amp;";Custom2#Total Custom2;Custom3#Total Custom3;Custom4#Total Custom4")</f>
        <v>0</v>
      </c>
      <c r="M83" s="210">
        <f>[1]!HsGetValue("FCC","Scenario#Actual;Years#FY24;Period#Jun;View#FCCS_YTD;Entity#"&amp;$B83&amp;";Data Source#FCCS_Total Data Source;Account#"&amp;M$3&amp;";Intercompany#FCCS_Intercompany Top;Movement#CA_ENDBAL;Consolidation#FCCS_Entity Total;Custom1#"&amp;$E83&amp;";Custom2#Total Custom2;Custom3#Total Custom3;Custom4#Total Custom4")</f>
        <v>0</v>
      </c>
      <c r="N83" s="210">
        <f>[1]!HsGetValue("FCC","Scenario#Actual;Years#FY24;Period#Jun;View#FCCS_YTD;Entity#"&amp;$B83&amp;";Data Source#FCCS_Total Data Source;Account#"&amp;N$3&amp;";Intercompany#FCCS_Intercompany Top;Movement#CA_ENDBAL;Consolidation#FCCS_Entity Total;Custom1#"&amp;$E83&amp;";Custom2#Total Custom2;Custom3#Total Custom3;Custom4#Total Custom4")</f>
        <v>0</v>
      </c>
      <c r="O83" s="210">
        <f>[1]!HsGetValue("FCC","Scenario#Actual;Years#FY24;Period#Jun;View#FCCS_YTD;Entity#"&amp;$B83&amp;";Data Source#FCCS_Total Data Source;Account#"&amp;O$3&amp;";Intercompany#FCCS_Intercompany Top;Movement#CA_ENDBAL;Consolidation#FCCS_Entity Total;Custom1#"&amp;$E83&amp;";Custom2#Total Custom2;Custom3#Total Custom3;Custom4#Total Custom4")</f>
        <v>0</v>
      </c>
      <c r="P83" s="210">
        <f>[1]!HsGetValue("FCC","Scenario#Actual;Years#FY24;Period#Jun;View#FCCS_YTD;Entity#"&amp;$B83&amp;";Data Source#FCCS_Total Data Source;Account#"&amp;P$3&amp;";Intercompany#FCCS_Intercompany Top;Movement#CA_ENDBAL;Consolidation#FCCS_Entity Total;Custom1#"&amp;$E83&amp;";Custom2#Total Custom2;Custom3#Total Custom3;Custom4#Total Custom4")</f>
        <v>0</v>
      </c>
      <c r="Q83" s="210">
        <f>[1]!HsGetValue("FCC","Scenario#Actual;Years#FY24;Period#Jun;View#FCCS_YTD;Entity#"&amp;$B83&amp;";Data Source#FCCS_Total Data Source;Account#"&amp;Q$3&amp;";Intercompany#FCCS_Intercompany Top;Movement#CA_ENDBAL;Consolidation#FCCS_Entity Total;Custom1#"&amp;$E83&amp;";Custom2#Total Custom2;Custom3#Total Custom3;Custom4#Total Custom4")</f>
        <v>0</v>
      </c>
      <c r="R83" s="210">
        <f>[1]!HsGetValue("FCC","Scenario#Actual;Years#FY24;Period#Jun;View#FCCS_YTD;Entity#"&amp;$B83&amp;";Data Source#FCCS_Total Data Source;Account#"&amp;R$3&amp;";Intercompany#FCCS_Intercompany Top;Movement#CA_ENDBAL;Consolidation#FCCS_Entity Total;Custom1#"&amp;$E83&amp;";Custom2#Total Custom2;Custom3#Total Custom3;Custom4#Total Custom4")</f>
        <v>0</v>
      </c>
      <c r="S83" s="210">
        <f>[1]!HsGetValue("FCC","Scenario#Actual;Years#FY24;Period#Jun;View#FCCS_YTD;Entity#"&amp;$B83&amp;";Data Source#FCCS_Total Data Source;Account#"&amp;S$3&amp;";Intercompany#FCCS_Intercompany Top;Movement#CA_ENDBAL;Consolidation#FCCS_Entity Total;Custom1#"&amp;$E83&amp;";Custom2#Total Custom2;Custom3#Total Custom3;Custom4#Total Custom4")</f>
        <v>0</v>
      </c>
      <c r="T83" s="210">
        <f>[1]!HsGetValue("FCC","Scenario#Actual;Years#FY24;Period#Jun;View#FCCS_YTD;Entity#"&amp;$B83&amp;";Data Source#FCCS_Total Data Source;Account#"&amp;T$3&amp;";Intercompany#FCCS_Intercompany Top;Movement#CA_ENDBAL;Consolidation#FCCS_Entity Total;Custom1#"&amp;$E83&amp;";Custom2#Total Custom2;Custom3#Total Custom3;Custom4#Total Custom4")</f>
        <v>0</v>
      </c>
      <c r="U83" s="210">
        <f>[1]!HsGetValue("FCC","Scenario#Actual;Years#FY24;Period#Jun;View#FCCS_YTD;Entity#"&amp;$B83&amp;";Data Source#FCCS_Total Data Source;Account#"&amp;U$3&amp;";Intercompany#FCCS_Intercompany Top;Movement#CA_ENDBAL;Consolidation#FCCS_Entity Total;Custom1#"&amp;$E83&amp;";Custom2#Total Custom2;Custom3#Total Custom3;Custom4#Total Custom4")</f>
        <v>0</v>
      </c>
      <c r="V83" s="210">
        <f>[1]!HsGetValue("FCC","Scenario#Actual;Years#FY24;Period#Jun;View#FCCS_YTD;Entity#"&amp;$B83&amp;";Data Source#FCCS_Total Data Source;Account#"&amp;V$3&amp;";Intercompany#FCCS_Intercompany Top;Movement#CA_ENDBAL;Consolidation#FCCS_Entity Total;Custom1#"&amp;$E83&amp;";Custom2#Total Custom2;Custom3#Total Custom3;Custom4#Total Custom4")</f>
        <v>0</v>
      </c>
      <c r="W83" s="210">
        <f>[1]!HsGetValue("FCC","Scenario#Actual;Years#FY24;Period#Jun;View#FCCS_YTD;Entity#"&amp;$B83&amp;";Data Source#FCCS_Total Data Source;Account#"&amp;W$3&amp;";Intercompany#FCCS_Intercompany Top;Movement#CA_ENDBAL;Consolidation#FCCS_Entity Total;Custom1#"&amp;$E83&amp;";Custom2#Total Custom2;Custom3#Total Custom3;Custom4#Total Custom4")</f>
        <v>0</v>
      </c>
      <c r="X83" s="210">
        <f>[1]!HsGetValue("FCC","Scenario#Actual;Years#FY24;Period#Jun;View#FCCS_YTD;Entity#"&amp;$B83&amp;";Data Source#FCCS_Total Data Source;Account#"&amp;X$3&amp;";Intercompany#FCCS_Intercompany Top;Movement#CA_ENDBAL;Consolidation#FCCS_Entity Total;Custom1#"&amp;$E83&amp;";Custom2#Total Custom2;Custom3#Total Custom3;Custom4#Total Custom4")</f>
        <v>0</v>
      </c>
      <c r="Y83" s="210">
        <f>[1]!HsGetValue("FCC","Scenario#Actual;Years#FY24;Period#Jun;View#FCCS_YTD;Entity#"&amp;$B83&amp;";Data Source#FCCS_Total Data Source;Account#"&amp;Y$3&amp;";Intercompany#FCCS_Intercompany Top;Movement#CA_ENDBAL;Consolidation#FCCS_Entity Total;Custom1#Total custom1;Custom2#Total Custom2;Custom3#Total Custom3;Custom4#Total Custom4")</f>
        <v>0</v>
      </c>
      <c r="Z83" s="210">
        <f>[1]!HsGetValue("FCC","Scenario#Actual;Years#FY24;Period#Jun;View#FCCS_YTD;Entity#"&amp;$B83&amp;";Data Source#FCCS_Total Data Source;Account#"&amp;Z$3&amp;";Intercompany#FCCS_Intercompany Top;Movement#CA_ENDBAL;Consolidation#FCCS_Entity Total;Custom1#Total custom1;Custom2#Total Custom2;Custom3#Total Custom3;Custom4#Total Custom4")</f>
        <v>0</v>
      </c>
      <c r="AA83" s="210">
        <f>[1]!HsGetValue("FCC","Scenario#Actual;Years#FY24;Period#Jun;View#FCCS_YTD;Entity#"&amp;$B83&amp;";Data Source#FCCS_Total Data Source;Account#"&amp;AA$3&amp;";Intercompany#FCCS_Intercompany Top;Movement#CA_ENDBAL;Consolidation#FCCS_Entity Total;Custom1#Total custom1;Custom2#Total Custom2;Custom3#Total Custom3;Custom4#Total Custom4")</f>
        <v>0</v>
      </c>
      <c r="AB83" s="210">
        <f>[1]!HsGetValue("FCC","Scenario#Actual;Years#FY24;Period#Jun;View#FCCS_YTD;Entity#"&amp;$B83&amp;";Data Source#FCCS_Total Data Source;Account#"&amp;AB$3&amp;";Intercompany#FCCS_Intercompany Top;Movement#CA_ENDBAL;Consolidation#FCCS_Entity Total;Custom1#Total custom1;Custom2#Total Custom2;Custom3#Total Custom3;Custom4#Total Custom4")</f>
        <v>0</v>
      </c>
      <c r="AC83" s="210">
        <f>[1]!HsGetValue("FCC","Scenario#Actual;Years#FY24;Period#Jun;View#FCCS_YTD;Entity#"&amp;$B83&amp;";Data Source#FCCS_Total Data Source;Account#"&amp;AC$3&amp;";Intercompany#FCCS_Intercompany Top;Movement#CA_ENDBAL;Consolidation#FCCS_Entity Total;Custom1#Total custom1;Custom2#Total Custom2;Custom3#Total Custom3;Custom4#Total Custom4")</f>
        <v>0</v>
      </c>
      <c r="AD83" s="210">
        <f>[1]!HsGetValue("FCC","Scenario#Actual;Years#FY24;Period#Jun;View#FCCS_YTD;Entity#"&amp;$B83&amp;";Data Source#FCCS_Total Data Source;Account#"&amp;AD$3&amp;";Intercompany#FCCS_Intercompany Top;Movement#CA_ENDBAL;Consolidation#FCCS_Entity Total;Custom1#Total custom1;Custom2#Total Custom2;Custom3#Total Custom3;Custom4#Total Custom4")</f>
        <v>0</v>
      </c>
      <c r="AE83" s="210">
        <f>[1]!HsGetValue("FCC","Scenario#Actual;Years#FY24;Period#Jun;View#FCCS_YTD;Entity#"&amp;$B83&amp;";Data Source#FCCS_Total Data Source;Account#"&amp;AE$3&amp;";Intercompany#FCCS_Intercompany Top;Movement#CA_ENDBAL;Consolidation#FCCS_Entity Total;Custom1#"&amp;$E83&amp;";Custom2#Total Custom2;Custom3#Total Custom3;Custom4#Total Custom4")</f>
        <v>0</v>
      </c>
      <c r="AF83" s="210">
        <f>[1]!HsGetValue("FCC","Scenario#Actual;Years#FY24;Period#Jun;View#FCCS_YTD;Entity#"&amp;$B83&amp;";Data Source#FCCS_Total Data Source;Account#"&amp;AF$3&amp;";Intercompany#FCCS_Intercompany Top;Movement#CA_ENDBAL;Consolidation#FCCS_Entity Total;Custom1#"&amp;$E83&amp;";Custom2#Total Custom2;Custom3#Total Custom3;Custom4#Total Custom4")</f>
        <v>0</v>
      </c>
      <c r="AG83" s="210">
        <f>[1]!HsGetValue("FCC","Scenario#Actual;Years#FY24;Period#Jun;View#FCCS_YTD;Entity#"&amp;$B83&amp;";Data Source#FCCS_Total Data Source;Account#"&amp;AG$3&amp;";Intercompany#FCCS_Intercompany Top;Movement#CA_ENDBAL;Consolidation#FCCS_Entity Total;Custom1#"&amp;$E83&amp;";Custom2#Total Custom2;Custom3#Total Custom3;Custom4#Total Custom4")</f>
        <v>0</v>
      </c>
      <c r="AH83" s="210">
        <f>[1]!HsGetValue("FCC","Scenario#Actual;Years#FY24;Period#Jun;View#FCCS_YTD;Entity#"&amp;$B83&amp;";Data Source#FCCS_Total Data Source;Account#"&amp;AH$3&amp;";Intercompany#FCCS_Intercompany Top;Movement#CA_ENDBAL;Consolidation#FCCS_Entity Total;Custom1#"&amp;$E83&amp;";Custom2#Total Custom2;Custom3#Total Custom3;Custom4#Total Custom4")</f>
        <v>0</v>
      </c>
      <c r="AI83" s="210">
        <f>[1]!HsGetValue("FCC","Scenario#Actual;Years#FY24;Period#Jun;View#FCCS_YTD;Entity#"&amp;$B83&amp;";Data Source#FCCS_Total Data Source;Account#"&amp;AI$3&amp;";Intercompany#FCCS_Intercompany Top;Movement#CA_ENDBAL;Consolidation#FCCS_Entity Total;Custom1#"&amp;$E83&amp;";Custom2#Total Custom2;Custom3#Total Custom3;Custom4#Total Custom4")</f>
        <v>0</v>
      </c>
      <c r="AJ83" s="210">
        <f>[1]!HsGetValue("FCC","Scenario#Actual;Years#FY24;Period#Jun;View#FCCS_YTD;Entity#"&amp;$B83&amp;";Data Source#FCCS_Total Data Source;Account#"&amp;AJ$3&amp;";Intercompany#FCCS_Intercompany Top;Movement#CA_ENDBAL;Consolidation#FCCS_Entity Total;Custom1#"&amp;$E83&amp;";Custom2#Total Custom2;Custom3#Total Custom3;Custom4#Total Custom4")</f>
        <v>0</v>
      </c>
      <c r="AK83" s="210">
        <f>[1]!HsGetValue("FCC","Scenario#Actual;Years#FY24;Period#Jun;View#FCCS_YTD;Entity#"&amp;$B83&amp;";Data Source#FCCS_Total Data Source;Account#"&amp;AK$3&amp;";Intercompany#FCCS_Intercompany Top;Movement#CA_ENDBAL;Consolidation#FCCS_Entity Total;Custom1#"&amp;$E83&amp;";Custom2#Total Custom2;Custom3#Total Custom3;Custom4#Total Custom4")</f>
        <v>0</v>
      </c>
      <c r="AL83" s="210">
        <f>[1]!HsGetValue("FCC","Scenario#Actual;Years#FY24;Period#Jun;View#FCCS_YTD;Entity#"&amp;$B83&amp;";Data Source#FCCS_Total Data Source;Account#"&amp;AL$3&amp;";Intercompany#FCCS_Intercompany Top;Movement#CA_ENDBAL;Consolidation#FCCS_Entity Total;Custom1#"&amp;$E83&amp;";Custom2#Total Custom2;Custom3#Total Custom3;Custom4#Total Custom4")</f>
        <v>0</v>
      </c>
      <c r="AM83" s="210">
        <f>[1]!HsGetValue("FCC","Scenario#Actual;Years#FY24;Period#Jun;View#FCCS_YTD;Entity#"&amp;$B83&amp;";Data Source#FCCS_Total Data Source;Account#"&amp;AM$3&amp;";Intercompany#FCCS_Intercompany Top;Movement#CA_ENDBAL;Consolidation#FCCS_Entity Total;Custom1#"&amp;$E83&amp;";Custom2#Total Custom2;Custom3#Total Custom3;Custom4#Total Custom4")</f>
        <v>0</v>
      </c>
      <c r="AN83" s="210">
        <f>[1]!HsGetValue("FCC","Scenario#Actual;Years#FY24;Period#Jun;View#FCCS_YTD;Entity#"&amp;$B83&amp;";Data Source#FCCS_Total Data Source;Account#"&amp;AN$3&amp;";Intercompany#FCCS_Intercompany Top;Movement#CA_ENDBAL;Consolidation#FCCS_Entity Total;Custom1#Total custom1;Custom2#Total Custom2;Custom3#Total Custom3;Custom4#Total Custom4")</f>
        <v>0</v>
      </c>
      <c r="AO83" s="210">
        <f>[1]!HsGetValue("FCC","Scenario#Actual;Years#FY24;Period#Jun;View#FCCS_YTD;Entity#"&amp;$B83&amp;";Data Source#FCCS_Total Data Source;Account#"&amp;AO$3&amp;";Intercompany#FCCS_Intercompany Top;Movement#CA_ENDBAL;Consolidation#FCCS_Entity Total;Custom1#Total custom1;Custom2#Total Custom2;Custom3#Total Custom3;Custom4#Total Custom4")</f>
        <v>0</v>
      </c>
      <c r="AP83" s="210">
        <f>[1]!HsGetValue("FCC","Scenario#Actual;Years#FY24;Period#Jun;View#FCCS_YTD;Entity#"&amp;$B83&amp;";Data Source#FCCS_Total Data Source;Account#"&amp;AP$3&amp;";Intercompany#FCCS_Intercompany Top;Movement#CA_ENDBAL;Consolidation#FCCS_Entity Total;Custom1#Total custom1;Custom2#Total Custom2;Custom3#Total Custom3;Custom4#Total Custom4")</f>
        <v>0</v>
      </c>
      <c r="AQ83" s="210">
        <f>[1]!HsGetValue("FCC","Scenario#Actual;Years#FY24;Period#Jun;View#FCCS_YTD;Entity#"&amp;$B83&amp;";Data Source#FCCS_Total Data Source;Account#"&amp;AQ$3&amp;";Intercompany#FCCS_Intercompany Top;Movement#CA_ENDBAL;Consolidation#FCCS_Entity Total;Custom1#Total custom1;Custom2#Total Custom2;Custom3#Total Custom3;Custom4#Total Custom4")</f>
        <v>0</v>
      </c>
      <c r="AR83" s="210">
        <f>[1]!HsGetValue("FCC","Scenario#Actual;Years#FY24;Period#Jun;View#FCCS_YTD;Entity#"&amp;$B83&amp;";Data Source#FCCS_Total Data Source;Account#"&amp;AR$3&amp;";Intercompany#FCCS_Intercompany Top;Movement#CA_ENDBAL;Consolidation#FCCS_Entity Total;Custom1#Total custom1;Custom2#Total Custom2;Custom3#Total Custom3;Custom4#Total Custom4")</f>
        <v>0</v>
      </c>
      <c r="AS83" s="210">
        <f>[1]!HsGetValue("FCC","Scenario#Actual;Years#FY24;Period#Jun;View#FCCS_YTD;Entity#"&amp;$B83&amp;";Data Source#FCCS_Total Data Source;Account#"&amp;AS$3&amp;";Intercompany#FCCS_Intercompany Top;Movement#CA_ENDBAL;Consolidation#FCCS_Entity Total;Custom1#"&amp;$E83&amp;";Custom2#Total Custom2;Custom3#Total Custom3;Custom4#Total Custom4")</f>
        <v>0</v>
      </c>
    </row>
    <row r="84" spans="1:45" x14ac:dyDescent="0.3">
      <c r="A84" s="328" t="s">
        <v>413</v>
      </c>
      <c r="B84" s="328" t="s">
        <v>570</v>
      </c>
      <c r="C84" s="75">
        <v>48600</v>
      </c>
      <c r="D84" s="75" t="s">
        <v>415</v>
      </c>
      <c r="E84" s="75" t="s">
        <v>419</v>
      </c>
      <c r="F84" s="328" t="s">
        <v>571</v>
      </c>
      <c r="G84" s="207" t="s">
        <v>573</v>
      </c>
      <c r="H84" s="598"/>
      <c r="I84" s="327">
        <f t="shared" si="8"/>
        <v>0</v>
      </c>
      <c r="J84" s="209">
        <f t="shared" si="7"/>
        <v>0</v>
      </c>
      <c r="K84" s="327">
        <f t="shared" si="6"/>
        <v>0</v>
      </c>
      <c r="L84" s="210">
        <f>[1]!HsGetValue("FCC","Scenario#Actual;Years#FY24;Period#Jun;View#FCCS_YTD;Entity#"&amp;$B84&amp;";Data Source#FCCS_Total Data Source;Account#"&amp;L$3&amp;";Intercompany#FCCS_Intercompany Top;Movement#CA_ENDBAL;Consolidation#FCCS_Entity Total;Custom1#"&amp;$E84&amp;";Custom2#Total Custom2;Custom3#Total Custom3;Custom4#Total Custom4")</f>
        <v>0</v>
      </c>
      <c r="M84" s="210">
        <f>[1]!HsGetValue("FCC","Scenario#Actual;Years#FY24;Period#Jun;View#FCCS_YTD;Entity#"&amp;$B84&amp;";Data Source#FCCS_Total Data Source;Account#"&amp;M$3&amp;";Intercompany#FCCS_Intercompany Top;Movement#CA_ENDBAL;Consolidation#FCCS_Entity Total;Custom1#"&amp;$E84&amp;";Custom2#Total Custom2;Custom3#Total Custom3;Custom4#Total Custom4")</f>
        <v>0</v>
      </c>
      <c r="N84" s="210">
        <f>[1]!HsGetValue("FCC","Scenario#Actual;Years#FY24;Period#Jun;View#FCCS_YTD;Entity#"&amp;$B84&amp;";Data Source#FCCS_Total Data Source;Account#"&amp;N$3&amp;";Intercompany#FCCS_Intercompany Top;Movement#CA_ENDBAL;Consolidation#FCCS_Entity Total;Custom1#"&amp;$E84&amp;";Custom2#Total Custom2;Custom3#Total Custom3;Custom4#Total Custom4")</f>
        <v>0</v>
      </c>
      <c r="O84" s="210">
        <f>[1]!HsGetValue("FCC","Scenario#Actual;Years#FY24;Period#Jun;View#FCCS_YTD;Entity#"&amp;$B84&amp;";Data Source#FCCS_Total Data Source;Account#"&amp;O$3&amp;";Intercompany#FCCS_Intercompany Top;Movement#CA_ENDBAL;Consolidation#FCCS_Entity Total;Custom1#"&amp;$E84&amp;";Custom2#Total Custom2;Custom3#Total Custom3;Custom4#Total Custom4")</f>
        <v>0</v>
      </c>
      <c r="P84" s="210">
        <f>[1]!HsGetValue("FCC","Scenario#Actual;Years#FY24;Period#Jun;View#FCCS_YTD;Entity#"&amp;$B84&amp;";Data Source#FCCS_Total Data Source;Account#"&amp;P$3&amp;";Intercompany#FCCS_Intercompany Top;Movement#CA_ENDBAL;Consolidation#FCCS_Entity Total;Custom1#"&amp;$E84&amp;";Custom2#Total Custom2;Custom3#Total Custom3;Custom4#Total Custom4")</f>
        <v>0</v>
      </c>
      <c r="Q84" s="210">
        <f>[1]!HsGetValue("FCC","Scenario#Actual;Years#FY24;Period#Jun;View#FCCS_YTD;Entity#"&amp;$B84&amp;";Data Source#FCCS_Total Data Source;Account#"&amp;Q$3&amp;";Intercompany#FCCS_Intercompany Top;Movement#CA_ENDBAL;Consolidation#FCCS_Entity Total;Custom1#"&amp;$E84&amp;";Custom2#Total Custom2;Custom3#Total Custom3;Custom4#Total Custom4")</f>
        <v>0</v>
      </c>
      <c r="R84" s="210">
        <f>[1]!HsGetValue("FCC","Scenario#Actual;Years#FY24;Period#Jun;View#FCCS_YTD;Entity#"&amp;$B84&amp;";Data Source#FCCS_Total Data Source;Account#"&amp;R$3&amp;";Intercompany#FCCS_Intercompany Top;Movement#CA_ENDBAL;Consolidation#FCCS_Entity Total;Custom1#"&amp;$E84&amp;";Custom2#Total Custom2;Custom3#Total Custom3;Custom4#Total Custom4")</f>
        <v>0</v>
      </c>
      <c r="S84" s="210">
        <f>[1]!HsGetValue("FCC","Scenario#Actual;Years#FY24;Period#Jun;View#FCCS_YTD;Entity#"&amp;$B84&amp;";Data Source#FCCS_Total Data Source;Account#"&amp;S$3&amp;";Intercompany#FCCS_Intercompany Top;Movement#CA_ENDBAL;Consolidation#FCCS_Entity Total;Custom1#"&amp;$E84&amp;";Custom2#Total Custom2;Custom3#Total Custom3;Custom4#Total Custom4")</f>
        <v>0</v>
      </c>
      <c r="T84" s="210">
        <f>[1]!HsGetValue("FCC","Scenario#Actual;Years#FY24;Period#Jun;View#FCCS_YTD;Entity#"&amp;$B84&amp;";Data Source#FCCS_Total Data Source;Account#"&amp;T$3&amp;";Intercompany#FCCS_Intercompany Top;Movement#CA_ENDBAL;Consolidation#FCCS_Entity Total;Custom1#"&amp;$E84&amp;";Custom2#Total Custom2;Custom3#Total Custom3;Custom4#Total Custom4")</f>
        <v>0</v>
      </c>
      <c r="U84" s="210">
        <f>[1]!HsGetValue("FCC","Scenario#Actual;Years#FY24;Period#Jun;View#FCCS_YTD;Entity#"&amp;$B84&amp;";Data Source#FCCS_Total Data Source;Account#"&amp;U$3&amp;";Intercompany#FCCS_Intercompany Top;Movement#CA_ENDBAL;Consolidation#FCCS_Entity Total;Custom1#"&amp;$E84&amp;";Custom2#Total Custom2;Custom3#Total Custom3;Custom4#Total Custom4")</f>
        <v>0</v>
      </c>
      <c r="V84" s="210">
        <f>[1]!HsGetValue("FCC","Scenario#Actual;Years#FY24;Period#Jun;View#FCCS_YTD;Entity#"&amp;$B84&amp;";Data Source#FCCS_Total Data Source;Account#"&amp;V$3&amp;";Intercompany#FCCS_Intercompany Top;Movement#CA_ENDBAL;Consolidation#FCCS_Entity Total;Custom1#"&amp;$E84&amp;";Custom2#Total Custom2;Custom3#Total Custom3;Custom4#Total Custom4")</f>
        <v>0</v>
      </c>
      <c r="W84" s="210">
        <f>[1]!HsGetValue("FCC","Scenario#Actual;Years#FY24;Period#Jun;View#FCCS_YTD;Entity#"&amp;$B84&amp;";Data Source#FCCS_Total Data Source;Account#"&amp;W$3&amp;";Intercompany#FCCS_Intercompany Top;Movement#CA_ENDBAL;Consolidation#FCCS_Entity Total;Custom1#"&amp;$E84&amp;";Custom2#Total Custom2;Custom3#Total Custom3;Custom4#Total Custom4")</f>
        <v>0</v>
      </c>
      <c r="X84" s="210">
        <f>[1]!HsGetValue("FCC","Scenario#Actual;Years#FY24;Period#Jun;View#FCCS_YTD;Entity#"&amp;$B84&amp;";Data Source#FCCS_Total Data Source;Account#"&amp;X$3&amp;";Intercompany#FCCS_Intercompany Top;Movement#CA_ENDBAL;Consolidation#FCCS_Entity Total;Custom1#"&amp;$E84&amp;";Custom2#Total Custom2;Custom3#Total Custom3;Custom4#Total Custom4")</f>
        <v>0</v>
      </c>
      <c r="Y84" s="361"/>
      <c r="Z84" s="361"/>
      <c r="AA84" s="361"/>
      <c r="AB84" s="361"/>
      <c r="AC84" s="361"/>
      <c r="AD84" s="361"/>
      <c r="AE84" s="210">
        <f>[1]!HsGetValue("FCC","Scenario#Actual;Years#FY24;Period#Jun;View#FCCS_YTD;Entity#"&amp;$B84&amp;";Data Source#FCCS_Total Data Source;Account#"&amp;AE$3&amp;";Intercompany#FCCS_Intercompany Top;Movement#CA_ENDBAL;Consolidation#FCCS_Entity Total;Custom1#"&amp;$E84&amp;";Custom2#Total Custom2;Custom3#Total Custom3;Custom4#Total Custom4")</f>
        <v>0</v>
      </c>
      <c r="AF84" s="210">
        <f>[1]!HsGetValue("FCC","Scenario#Actual;Years#FY24;Period#Jun;View#FCCS_YTD;Entity#"&amp;$B84&amp;";Data Source#FCCS_Total Data Source;Account#"&amp;AF$3&amp;";Intercompany#FCCS_Intercompany Top;Movement#CA_ENDBAL;Consolidation#FCCS_Entity Total;Custom1#"&amp;$E84&amp;";Custom2#Total Custom2;Custom3#Total Custom3;Custom4#Total Custom4")</f>
        <v>0</v>
      </c>
      <c r="AG84" s="210">
        <f>[1]!HsGetValue("FCC","Scenario#Actual;Years#FY24;Period#Jun;View#FCCS_YTD;Entity#"&amp;$B84&amp;";Data Source#FCCS_Total Data Source;Account#"&amp;AG$3&amp;";Intercompany#FCCS_Intercompany Top;Movement#CA_ENDBAL;Consolidation#FCCS_Entity Total;Custom1#"&amp;$E84&amp;";Custom2#Total Custom2;Custom3#Total Custom3;Custom4#Total Custom4")</f>
        <v>0</v>
      </c>
      <c r="AH84" s="210">
        <f>[1]!HsGetValue("FCC","Scenario#Actual;Years#FY24;Period#Jun;View#FCCS_YTD;Entity#"&amp;$B84&amp;";Data Source#FCCS_Total Data Source;Account#"&amp;AH$3&amp;";Intercompany#FCCS_Intercompany Top;Movement#CA_ENDBAL;Consolidation#FCCS_Entity Total;Custom1#"&amp;$E84&amp;";Custom2#Total Custom2;Custom3#Total Custom3;Custom4#Total Custom4")</f>
        <v>0</v>
      </c>
      <c r="AI84" s="210">
        <f>[1]!HsGetValue("FCC","Scenario#Actual;Years#FY24;Period#Jun;View#FCCS_YTD;Entity#"&amp;$B84&amp;";Data Source#FCCS_Total Data Source;Account#"&amp;AI$3&amp;";Intercompany#FCCS_Intercompany Top;Movement#CA_ENDBAL;Consolidation#FCCS_Entity Total;Custom1#"&amp;$E84&amp;";Custom2#Total Custom2;Custom3#Total Custom3;Custom4#Total Custom4")</f>
        <v>0</v>
      </c>
      <c r="AJ84" s="210">
        <f>[1]!HsGetValue("FCC","Scenario#Actual;Years#FY24;Period#Jun;View#FCCS_YTD;Entity#"&amp;$B84&amp;";Data Source#FCCS_Total Data Source;Account#"&amp;AJ$3&amp;";Intercompany#FCCS_Intercompany Top;Movement#CA_ENDBAL;Consolidation#FCCS_Entity Total;Custom1#"&amp;$E84&amp;";Custom2#Total Custom2;Custom3#Total Custom3;Custom4#Total Custom4")</f>
        <v>0</v>
      </c>
      <c r="AK84" s="210">
        <f>[1]!HsGetValue("FCC","Scenario#Actual;Years#FY24;Period#Jun;View#FCCS_YTD;Entity#"&amp;$B84&amp;";Data Source#FCCS_Total Data Source;Account#"&amp;AK$3&amp;";Intercompany#FCCS_Intercompany Top;Movement#CA_ENDBAL;Consolidation#FCCS_Entity Total;Custom1#"&amp;$E84&amp;";Custom2#Total Custom2;Custom3#Total Custom3;Custom4#Total Custom4")</f>
        <v>0</v>
      </c>
      <c r="AL84" s="210">
        <f>[1]!HsGetValue("FCC","Scenario#Actual;Years#FY24;Period#Jun;View#FCCS_YTD;Entity#"&amp;$B84&amp;";Data Source#FCCS_Total Data Source;Account#"&amp;AL$3&amp;";Intercompany#FCCS_Intercompany Top;Movement#CA_ENDBAL;Consolidation#FCCS_Entity Total;Custom1#"&amp;$E84&amp;";Custom2#Total Custom2;Custom3#Total Custom3;Custom4#Total Custom4")</f>
        <v>0</v>
      </c>
      <c r="AM84" s="210">
        <f>[1]!HsGetValue("FCC","Scenario#Actual;Years#FY24;Period#Jun;View#FCCS_YTD;Entity#"&amp;$B84&amp;";Data Source#FCCS_Total Data Source;Account#"&amp;AM$3&amp;";Intercompany#FCCS_Intercompany Top;Movement#CA_ENDBAL;Consolidation#FCCS_Entity Total;Custom1#"&amp;$E84&amp;";Custom2#Total Custom2;Custom3#Total Custom3;Custom4#Total Custom4")</f>
        <v>0</v>
      </c>
      <c r="AN84" s="361"/>
      <c r="AO84" s="361"/>
      <c r="AP84" s="361"/>
      <c r="AQ84" s="361"/>
      <c r="AR84" s="361"/>
      <c r="AS84" s="329">
        <v>0</v>
      </c>
    </row>
    <row r="85" spans="1:45" x14ac:dyDescent="0.3">
      <c r="A85" s="207" t="s">
        <v>413</v>
      </c>
      <c r="B85" s="207" t="s">
        <v>574</v>
      </c>
      <c r="C85" s="208">
        <v>48800</v>
      </c>
      <c r="D85" s="208" t="s">
        <v>415</v>
      </c>
      <c r="E85" s="208" t="s">
        <v>416</v>
      </c>
      <c r="F85" s="207" t="s">
        <v>575</v>
      </c>
      <c r="G85" s="207" t="s">
        <v>576</v>
      </c>
      <c r="H85" s="603"/>
      <c r="I85" s="209">
        <f t="shared" si="8"/>
        <v>0</v>
      </c>
      <c r="J85" s="209">
        <f t="shared" si="7"/>
        <v>0</v>
      </c>
      <c r="K85" s="209">
        <f t="shared" si="6"/>
        <v>0</v>
      </c>
      <c r="L85" s="210">
        <f>[1]!HsGetValue("FCC","Scenario#Actual;Years#FY24;Period#Jun;View#FCCS_YTD;Entity#"&amp;$B85&amp;";Data Source#FCCS_Total Data Source;Account#"&amp;L$3&amp;";Intercompany#FCCS_Intercompany Top;Movement#CA_ENDBAL;Consolidation#FCCS_Entity Total;Custom1#"&amp;$E85&amp;";Custom2#Total Custom2;Custom3#Total Custom3;Custom4#Total Custom4")</f>
        <v>0</v>
      </c>
      <c r="M85" s="210">
        <f>[1]!HsGetValue("FCC","Scenario#Actual;Years#FY24;Period#Jun;View#FCCS_YTD;Entity#"&amp;$B85&amp;";Data Source#FCCS_Total Data Source;Account#"&amp;M$3&amp;";Intercompany#FCCS_Intercompany Top;Movement#CA_ENDBAL;Consolidation#FCCS_Entity Total;Custom1#"&amp;$E85&amp;";Custom2#Total Custom2;Custom3#Total Custom3;Custom4#Total Custom4")</f>
        <v>0</v>
      </c>
      <c r="N85" s="210">
        <f>[1]!HsGetValue("FCC","Scenario#Actual;Years#FY24;Period#Jun;View#FCCS_YTD;Entity#"&amp;$B85&amp;";Data Source#FCCS_Total Data Source;Account#"&amp;N$3&amp;";Intercompany#FCCS_Intercompany Top;Movement#CA_ENDBAL;Consolidation#FCCS_Entity Total;Custom1#"&amp;$E85&amp;";Custom2#Total Custom2;Custom3#Total Custom3;Custom4#Total Custom4")</f>
        <v>0</v>
      </c>
      <c r="O85" s="210">
        <f>[1]!HsGetValue("FCC","Scenario#Actual;Years#FY24;Period#Jun;View#FCCS_YTD;Entity#"&amp;$B85&amp;";Data Source#FCCS_Total Data Source;Account#"&amp;O$3&amp;";Intercompany#FCCS_Intercompany Top;Movement#CA_ENDBAL;Consolidation#FCCS_Entity Total;Custom1#"&amp;$E85&amp;";Custom2#Total Custom2;Custom3#Total Custom3;Custom4#Total Custom4")</f>
        <v>0</v>
      </c>
      <c r="P85" s="210">
        <f>[1]!HsGetValue("FCC","Scenario#Actual;Years#FY24;Period#Jun;View#FCCS_YTD;Entity#"&amp;$B85&amp;";Data Source#FCCS_Total Data Source;Account#"&amp;P$3&amp;";Intercompany#FCCS_Intercompany Top;Movement#CA_ENDBAL;Consolidation#FCCS_Entity Total;Custom1#"&amp;$E85&amp;";Custom2#Total Custom2;Custom3#Total Custom3;Custom4#Total Custom4")</f>
        <v>0</v>
      </c>
      <c r="Q85" s="210">
        <f>[1]!HsGetValue("FCC","Scenario#Actual;Years#FY24;Period#Jun;View#FCCS_YTD;Entity#"&amp;$B85&amp;";Data Source#FCCS_Total Data Source;Account#"&amp;Q$3&amp;";Intercompany#FCCS_Intercompany Top;Movement#CA_ENDBAL;Consolidation#FCCS_Entity Total;Custom1#"&amp;$E85&amp;";Custom2#Total Custom2;Custom3#Total Custom3;Custom4#Total Custom4")</f>
        <v>0</v>
      </c>
      <c r="R85" s="210">
        <f>[1]!HsGetValue("FCC","Scenario#Actual;Years#FY24;Period#Jun;View#FCCS_YTD;Entity#"&amp;$B85&amp;";Data Source#FCCS_Total Data Source;Account#"&amp;R$3&amp;";Intercompany#FCCS_Intercompany Top;Movement#CA_ENDBAL;Consolidation#FCCS_Entity Total;Custom1#"&amp;$E85&amp;";Custom2#Total Custom2;Custom3#Total Custom3;Custom4#Total Custom4")</f>
        <v>0</v>
      </c>
      <c r="S85" s="210">
        <f>[1]!HsGetValue("FCC","Scenario#Actual;Years#FY24;Period#Jun;View#FCCS_YTD;Entity#"&amp;$B85&amp;";Data Source#FCCS_Total Data Source;Account#"&amp;S$3&amp;";Intercompany#FCCS_Intercompany Top;Movement#CA_ENDBAL;Consolidation#FCCS_Entity Total;Custom1#"&amp;$E85&amp;";Custom2#Total Custom2;Custom3#Total Custom3;Custom4#Total Custom4")</f>
        <v>0</v>
      </c>
      <c r="T85" s="210">
        <f>[1]!HsGetValue("FCC","Scenario#Actual;Years#FY24;Period#Jun;View#FCCS_YTD;Entity#"&amp;$B85&amp;";Data Source#FCCS_Total Data Source;Account#"&amp;T$3&amp;";Intercompany#FCCS_Intercompany Top;Movement#CA_ENDBAL;Consolidation#FCCS_Entity Total;Custom1#"&amp;$E85&amp;";Custom2#Total Custom2;Custom3#Total Custom3;Custom4#Total Custom4")</f>
        <v>0</v>
      </c>
      <c r="U85" s="210">
        <f>[1]!HsGetValue("FCC","Scenario#Actual;Years#FY24;Period#Jun;View#FCCS_YTD;Entity#"&amp;$B85&amp;";Data Source#FCCS_Total Data Source;Account#"&amp;U$3&amp;";Intercompany#FCCS_Intercompany Top;Movement#CA_ENDBAL;Consolidation#FCCS_Entity Total;Custom1#"&amp;$E85&amp;";Custom2#Total Custom2;Custom3#Total Custom3;Custom4#Total Custom4")</f>
        <v>0</v>
      </c>
      <c r="V85" s="210">
        <f>[1]!HsGetValue("FCC","Scenario#Actual;Years#FY24;Period#Jun;View#FCCS_YTD;Entity#"&amp;$B85&amp;";Data Source#FCCS_Total Data Source;Account#"&amp;V$3&amp;";Intercompany#FCCS_Intercompany Top;Movement#CA_ENDBAL;Consolidation#FCCS_Entity Total;Custom1#"&amp;$E85&amp;";Custom2#Total Custom2;Custom3#Total Custom3;Custom4#Total Custom4")</f>
        <v>0</v>
      </c>
      <c r="W85" s="210">
        <f>[1]!HsGetValue("FCC","Scenario#Actual;Years#FY24;Period#Jun;View#FCCS_YTD;Entity#"&amp;$B85&amp;";Data Source#FCCS_Total Data Source;Account#"&amp;W$3&amp;";Intercompany#FCCS_Intercompany Top;Movement#CA_ENDBAL;Consolidation#FCCS_Entity Total;Custom1#"&amp;$E85&amp;";Custom2#Total Custom2;Custom3#Total Custom3;Custom4#Total Custom4")</f>
        <v>0</v>
      </c>
      <c r="X85" s="210">
        <f>[1]!HsGetValue("FCC","Scenario#Actual;Years#FY24;Period#Jun;View#FCCS_YTD;Entity#"&amp;$B85&amp;";Data Source#FCCS_Total Data Source;Account#"&amp;X$3&amp;";Intercompany#FCCS_Intercompany Top;Movement#CA_ENDBAL;Consolidation#FCCS_Entity Total;Custom1#"&amp;$E85&amp;";Custom2#Total Custom2;Custom3#Total Custom3;Custom4#Total Custom4")</f>
        <v>0</v>
      </c>
      <c r="Y85" s="210">
        <f>[1]!HsGetValue("FCC","Scenario#Actual;Years#FY24;Period#Jun;View#FCCS_YTD;Entity#"&amp;$B85&amp;";Data Source#FCCS_Total Data Source;Account#"&amp;Y$3&amp;";Intercompany#FCCS_Intercompany Top;Movement#CA_ENDBAL;Consolidation#FCCS_Entity Total;Custom1#Total custom1;Custom2#Total Custom2;Custom3#Total Custom3;Custom4#Total Custom4")</f>
        <v>0</v>
      </c>
      <c r="Z85" s="210">
        <f>[1]!HsGetValue("FCC","Scenario#Actual;Years#FY24;Period#Jun;View#FCCS_YTD;Entity#"&amp;$B85&amp;";Data Source#FCCS_Total Data Source;Account#"&amp;Z$3&amp;";Intercompany#FCCS_Intercompany Top;Movement#CA_ENDBAL;Consolidation#FCCS_Entity Total;Custom1#Total custom1;Custom2#Total Custom2;Custom3#Total Custom3;Custom4#Total Custom4")</f>
        <v>0</v>
      </c>
      <c r="AA85" s="210">
        <f>[1]!HsGetValue("FCC","Scenario#Actual;Years#FY24;Period#Jun;View#FCCS_YTD;Entity#"&amp;$B85&amp;";Data Source#FCCS_Total Data Source;Account#"&amp;AA$3&amp;";Intercompany#FCCS_Intercompany Top;Movement#CA_ENDBAL;Consolidation#FCCS_Entity Total;Custom1#Total custom1;Custom2#Total Custom2;Custom3#Total Custom3;Custom4#Total Custom4")</f>
        <v>0</v>
      </c>
      <c r="AB85" s="210">
        <f>[1]!HsGetValue("FCC","Scenario#Actual;Years#FY24;Period#Jun;View#FCCS_YTD;Entity#"&amp;$B85&amp;";Data Source#FCCS_Total Data Source;Account#"&amp;AB$3&amp;";Intercompany#FCCS_Intercompany Top;Movement#CA_ENDBAL;Consolidation#FCCS_Entity Total;Custom1#Total custom1;Custom2#Total Custom2;Custom3#Total Custom3;Custom4#Total Custom4")</f>
        <v>0</v>
      </c>
      <c r="AC85" s="210">
        <f>[1]!HsGetValue("FCC","Scenario#Actual;Years#FY24;Period#Jun;View#FCCS_YTD;Entity#"&amp;$B85&amp;";Data Source#FCCS_Total Data Source;Account#"&amp;AC$3&amp;";Intercompany#FCCS_Intercompany Top;Movement#CA_ENDBAL;Consolidation#FCCS_Entity Total;Custom1#Total custom1;Custom2#Total Custom2;Custom3#Total Custom3;Custom4#Total Custom4")</f>
        <v>0</v>
      </c>
      <c r="AD85" s="210">
        <f>[1]!HsGetValue("FCC","Scenario#Actual;Years#FY24;Period#Jun;View#FCCS_YTD;Entity#"&amp;$B85&amp;";Data Source#FCCS_Total Data Source;Account#"&amp;AD$3&amp;";Intercompany#FCCS_Intercompany Top;Movement#CA_ENDBAL;Consolidation#FCCS_Entity Total;Custom1#Total custom1;Custom2#Total Custom2;Custom3#Total Custom3;Custom4#Total Custom4")</f>
        <v>0</v>
      </c>
      <c r="AE85" s="210">
        <f>[1]!HsGetValue("FCC","Scenario#Actual;Years#FY24;Period#Jun;View#FCCS_YTD;Entity#"&amp;$B85&amp;";Data Source#FCCS_Total Data Source;Account#"&amp;AE$3&amp;";Intercompany#FCCS_Intercompany Top;Movement#CA_ENDBAL;Consolidation#FCCS_Entity Total;Custom1#"&amp;$E85&amp;";Custom2#Total Custom2;Custom3#Total Custom3;Custom4#Total Custom4")</f>
        <v>0</v>
      </c>
      <c r="AF85" s="210">
        <f>[1]!HsGetValue("FCC","Scenario#Actual;Years#FY24;Period#Jun;View#FCCS_YTD;Entity#"&amp;$B85&amp;";Data Source#FCCS_Total Data Source;Account#"&amp;AF$3&amp;";Intercompany#FCCS_Intercompany Top;Movement#CA_ENDBAL;Consolidation#FCCS_Entity Total;Custom1#"&amp;$E85&amp;";Custom2#Total Custom2;Custom3#Total Custom3;Custom4#Total Custom4")</f>
        <v>0</v>
      </c>
      <c r="AG85" s="210">
        <f>[1]!HsGetValue("FCC","Scenario#Actual;Years#FY24;Period#Jun;View#FCCS_YTD;Entity#"&amp;$B85&amp;";Data Source#FCCS_Total Data Source;Account#"&amp;AG$3&amp;";Intercompany#FCCS_Intercompany Top;Movement#CA_ENDBAL;Consolidation#FCCS_Entity Total;Custom1#"&amp;$E85&amp;";Custom2#Total Custom2;Custom3#Total Custom3;Custom4#Total Custom4")</f>
        <v>0</v>
      </c>
      <c r="AH85" s="210">
        <f>[1]!HsGetValue("FCC","Scenario#Actual;Years#FY24;Period#Jun;View#FCCS_YTD;Entity#"&amp;$B85&amp;";Data Source#FCCS_Total Data Source;Account#"&amp;AH$3&amp;";Intercompany#FCCS_Intercompany Top;Movement#CA_ENDBAL;Consolidation#FCCS_Entity Total;Custom1#"&amp;$E85&amp;";Custom2#Total Custom2;Custom3#Total Custom3;Custom4#Total Custom4")</f>
        <v>0</v>
      </c>
      <c r="AI85" s="210">
        <f>[1]!HsGetValue("FCC","Scenario#Actual;Years#FY24;Period#Jun;View#FCCS_YTD;Entity#"&amp;$B85&amp;";Data Source#FCCS_Total Data Source;Account#"&amp;AI$3&amp;";Intercompany#FCCS_Intercompany Top;Movement#CA_ENDBAL;Consolidation#FCCS_Entity Total;Custom1#"&amp;$E85&amp;";Custom2#Total Custom2;Custom3#Total Custom3;Custom4#Total Custom4")</f>
        <v>0</v>
      </c>
      <c r="AJ85" s="210">
        <f>[1]!HsGetValue("FCC","Scenario#Actual;Years#FY24;Period#Jun;View#FCCS_YTD;Entity#"&amp;$B85&amp;";Data Source#FCCS_Total Data Source;Account#"&amp;AJ$3&amp;";Intercompany#FCCS_Intercompany Top;Movement#CA_ENDBAL;Consolidation#FCCS_Entity Total;Custom1#"&amp;$E85&amp;";Custom2#Total Custom2;Custom3#Total Custom3;Custom4#Total Custom4")</f>
        <v>0</v>
      </c>
      <c r="AK85" s="210">
        <f>[1]!HsGetValue("FCC","Scenario#Actual;Years#FY24;Period#Jun;View#FCCS_YTD;Entity#"&amp;$B85&amp;";Data Source#FCCS_Total Data Source;Account#"&amp;AK$3&amp;";Intercompany#FCCS_Intercompany Top;Movement#CA_ENDBAL;Consolidation#FCCS_Entity Total;Custom1#"&amp;$E85&amp;";Custom2#Total Custom2;Custom3#Total Custom3;Custom4#Total Custom4")</f>
        <v>0</v>
      </c>
      <c r="AL85" s="210">
        <f>[1]!HsGetValue("FCC","Scenario#Actual;Years#FY24;Period#Jun;View#FCCS_YTD;Entity#"&amp;$B85&amp;";Data Source#FCCS_Total Data Source;Account#"&amp;AL$3&amp;";Intercompany#FCCS_Intercompany Top;Movement#CA_ENDBAL;Consolidation#FCCS_Entity Total;Custom1#"&amp;$E85&amp;";Custom2#Total Custom2;Custom3#Total Custom3;Custom4#Total Custom4")</f>
        <v>0</v>
      </c>
      <c r="AM85" s="210">
        <f>[1]!HsGetValue("FCC","Scenario#Actual;Years#FY24;Period#Jun;View#FCCS_YTD;Entity#"&amp;$B85&amp;";Data Source#FCCS_Total Data Source;Account#"&amp;AM$3&amp;";Intercompany#FCCS_Intercompany Top;Movement#CA_ENDBAL;Consolidation#FCCS_Entity Total;Custom1#"&amp;$E85&amp;";Custom2#Total Custom2;Custom3#Total Custom3;Custom4#Total Custom4")</f>
        <v>0</v>
      </c>
      <c r="AN85" s="210">
        <f>[1]!HsGetValue("FCC","Scenario#Actual;Years#FY24;Period#Jun;View#FCCS_YTD;Entity#"&amp;$B85&amp;";Data Source#FCCS_Total Data Source;Account#"&amp;AN$3&amp;";Intercompany#FCCS_Intercompany Top;Movement#CA_ENDBAL;Consolidation#FCCS_Entity Total;Custom1#Total custom1;Custom2#Total Custom2;Custom3#Total Custom3;Custom4#Total Custom4")</f>
        <v>0</v>
      </c>
      <c r="AO85" s="210">
        <f>[1]!HsGetValue("FCC","Scenario#Actual;Years#FY24;Period#Jun;View#FCCS_YTD;Entity#"&amp;$B85&amp;";Data Source#FCCS_Total Data Source;Account#"&amp;AO$3&amp;";Intercompany#FCCS_Intercompany Top;Movement#CA_ENDBAL;Consolidation#FCCS_Entity Total;Custom1#Total custom1;Custom2#Total Custom2;Custom3#Total Custom3;Custom4#Total Custom4")</f>
        <v>0</v>
      </c>
      <c r="AP85" s="210">
        <f>[1]!HsGetValue("FCC","Scenario#Actual;Years#FY24;Period#Jun;View#FCCS_YTD;Entity#"&amp;$B85&amp;";Data Source#FCCS_Total Data Source;Account#"&amp;AP$3&amp;";Intercompany#FCCS_Intercompany Top;Movement#CA_ENDBAL;Consolidation#FCCS_Entity Total;Custom1#Total custom1;Custom2#Total Custom2;Custom3#Total Custom3;Custom4#Total Custom4")</f>
        <v>0</v>
      </c>
      <c r="AQ85" s="210">
        <f>[1]!HsGetValue("FCC","Scenario#Actual;Years#FY24;Period#Jun;View#FCCS_YTD;Entity#"&amp;$B85&amp;";Data Source#FCCS_Total Data Source;Account#"&amp;AQ$3&amp;";Intercompany#FCCS_Intercompany Top;Movement#CA_ENDBAL;Consolidation#FCCS_Entity Total;Custom1#Total custom1;Custom2#Total Custom2;Custom3#Total Custom3;Custom4#Total Custom4")</f>
        <v>0</v>
      </c>
      <c r="AR85" s="210">
        <f>[1]!HsGetValue("FCC","Scenario#Actual;Years#FY24;Period#Jun;View#FCCS_YTD;Entity#"&amp;$B85&amp;";Data Source#FCCS_Total Data Source;Account#"&amp;AR$3&amp;";Intercompany#FCCS_Intercompany Top;Movement#CA_ENDBAL;Consolidation#FCCS_Entity Total;Custom1#Total custom1;Custom2#Total Custom2;Custom3#Total Custom3;Custom4#Total Custom4")</f>
        <v>0</v>
      </c>
      <c r="AS85" s="210">
        <f>[1]!HsGetValue("FCC","Scenario#Actual;Years#FY24;Period#Jun;View#FCCS_YTD;Entity#"&amp;$B85&amp;";Data Source#FCCS_Total Data Source;Account#"&amp;AS$3&amp;";Intercompany#FCCS_Intercompany Top;Movement#CA_ENDBAL;Consolidation#FCCS_Entity Total;Custom1#"&amp;$E85&amp;";Custom2#Total Custom2;Custom3#Total Custom3;Custom4#Total Custom4")</f>
        <v>0</v>
      </c>
    </row>
    <row r="86" spans="1:45" x14ac:dyDescent="0.3">
      <c r="A86" s="328" t="s">
        <v>413</v>
      </c>
      <c r="B86" s="328" t="s">
        <v>574</v>
      </c>
      <c r="C86" s="75">
        <v>48800</v>
      </c>
      <c r="D86" s="75" t="s">
        <v>415</v>
      </c>
      <c r="E86" s="75" t="s">
        <v>419</v>
      </c>
      <c r="F86" s="328" t="s">
        <v>575</v>
      </c>
      <c r="G86" s="207" t="s">
        <v>577</v>
      </c>
      <c r="H86" s="598"/>
      <c r="I86" s="327">
        <f t="shared" si="8"/>
        <v>30304345.43999999</v>
      </c>
      <c r="J86" s="209">
        <f t="shared" si="7"/>
        <v>14805678.789999999</v>
      </c>
      <c r="K86" s="327">
        <f t="shared" si="6"/>
        <v>15498666.649999991</v>
      </c>
      <c r="L86" s="210">
        <f>[1]!HsGetValue("FCC","Scenario#Actual;Years#FY24;Period#Jun;View#FCCS_YTD;Entity#"&amp;$B86&amp;";Data Source#FCCS_Total Data Source;Account#"&amp;L$3&amp;";Intercompany#FCCS_Intercompany Top;Movement#CA_ENDBAL;Consolidation#FCCS_Entity Total;Custom1#"&amp;$E86&amp;";Custom2#Total Custom2;Custom3#Total Custom3;Custom4#Total Custom4")</f>
        <v>3128110.5</v>
      </c>
      <c r="M86" s="210">
        <f>[1]!HsGetValue("FCC","Scenario#Actual;Years#FY24;Period#Jun;View#FCCS_YTD;Entity#"&amp;$B86&amp;";Data Source#FCCS_Total Data Source;Account#"&amp;M$3&amp;";Intercompany#FCCS_Intercompany Top;Movement#CA_ENDBAL;Consolidation#FCCS_Entity Total;Custom1#"&amp;$E86&amp;";Custom2#Total Custom2;Custom3#Total Custom3;Custom4#Total Custom4")</f>
        <v>48323807.93</v>
      </c>
      <c r="N86" s="210">
        <f>[1]!HsGetValue("FCC","Scenario#Actual;Years#FY24;Period#Jun;View#FCCS_YTD;Entity#"&amp;$B86&amp;";Data Source#FCCS_Total Data Source;Account#"&amp;N$3&amp;";Intercompany#FCCS_Intercompany Top;Movement#CA_ENDBAL;Consolidation#FCCS_Entity Total;Custom1#"&amp;$E86&amp;";Custom2#Total Custom2;Custom3#Total Custom3;Custom4#Total Custom4")</f>
        <v>1469288.44</v>
      </c>
      <c r="O86" s="210">
        <f>[1]!HsGetValue("FCC","Scenario#Actual;Years#FY24;Period#Jun;View#FCCS_YTD;Entity#"&amp;$B86&amp;";Data Source#FCCS_Total Data Source;Account#"&amp;O$3&amp;";Intercompany#FCCS_Intercompany Top;Movement#CA_ENDBAL;Consolidation#FCCS_Entity Total;Custom1#"&amp;$E86&amp;";Custom2#Total Custom2;Custom3#Total Custom3;Custom4#Total Custom4")</f>
        <v>0</v>
      </c>
      <c r="P86" s="210">
        <f>[1]!HsGetValue("FCC","Scenario#Actual;Years#FY24;Period#Jun;View#FCCS_YTD;Entity#"&amp;$B86&amp;";Data Source#FCCS_Total Data Source;Account#"&amp;P$3&amp;";Intercompany#FCCS_Intercompany Top;Movement#CA_ENDBAL;Consolidation#FCCS_Entity Total;Custom1#"&amp;$E86&amp;";Custom2#Total Custom2;Custom3#Total Custom3;Custom4#Total Custom4")</f>
        <v>2834173.1100000003</v>
      </c>
      <c r="Q86" s="210">
        <f>[1]!HsGetValue("FCC","Scenario#Actual;Years#FY24;Period#Jun;View#FCCS_YTD;Entity#"&amp;$B86&amp;";Data Source#FCCS_Total Data Source;Account#"&amp;Q$3&amp;";Intercompany#FCCS_Intercompany Top;Movement#CA_ENDBAL;Consolidation#FCCS_Entity Total;Custom1#"&amp;$E86&amp;";Custom2#Total Custom2;Custom3#Total Custom3;Custom4#Total Custom4")</f>
        <v>0</v>
      </c>
      <c r="R86" s="210">
        <f>[1]!HsGetValue("FCC","Scenario#Actual;Years#FY24;Period#Jun;View#FCCS_YTD;Entity#"&amp;$B86&amp;";Data Source#FCCS_Total Data Source;Account#"&amp;R$3&amp;";Intercompany#FCCS_Intercompany Top;Movement#CA_ENDBAL;Consolidation#FCCS_Entity Total;Custom1#"&amp;$E86&amp;";Custom2#Total Custom2;Custom3#Total Custom3;Custom4#Total Custom4")</f>
        <v>0</v>
      </c>
      <c r="S86" s="210">
        <f>[1]!HsGetValue("FCC","Scenario#Actual;Years#FY24;Period#Jun;View#FCCS_YTD;Entity#"&amp;$B86&amp;";Data Source#FCCS_Total Data Source;Account#"&amp;S$3&amp;";Intercompany#FCCS_Intercompany Top;Movement#CA_ENDBAL;Consolidation#FCCS_Entity Total;Custom1#"&amp;$E86&amp;";Custom2#Total Custom2;Custom3#Total Custom3;Custom4#Total Custom4")</f>
        <v>0</v>
      </c>
      <c r="T86" s="210">
        <f>[1]!HsGetValue("FCC","Scenario#Actual;Years#FY24;Period#Jun;View#FCCS_YTD;Entity#"&amp;$B86&amp;";Data Source#FCCS_Total Data Source;Account#"&amp;T$3&amp;";Intercompany#FCCS_Intercompany Top;Movement#CA_ENDBAL;Consolidation#FCCS_Entity Total;Custom1#"&amp;$E86&amp;";Custom2#Total Custom2;Custom3#Total Custom3;Custom4#Total Custom4")</f>
        <v>0</v>
      </c>
      <c r="U86" s="210">
        <f>[1]!HsGetValue("FCC","Scenario#Actual;Years#FY24;Period#Jun;View#FCCS_YTD;Entity#"&amp;$B86&amp;";Data Source#FCCS_Total Data Source;Account#"&amp;U$3&amp;";Intercompany#FCCS_Intercompany Top;Movement#CA_ENDBAL;Consolidation#FCCS_Entity Total;Custom1#"&amp;$E86&amp;";Custom2#Total Custom2;Custom3#Total Custom3;Custom4#Total Custom4")</f>
        <v>0</v>
      </c>
      <c r="V86" s="210">
        <f>[1]!HsGetValue("FCC","Scenario#Actual;Years#FY24;Period#Jun;View#FCCS_YTD;Entity#"&amp;$B86&amp;";Data Source#FCCS_Total Data Source;Account#"&amp;V$3&amp;";Intercompany#FCCS_Intercompany Top;Movement#CA_ENDBAL;Consolidation#FCCS_Entity Total;Custom1#"&amp;$E86&amp;";Custom2#Total Custom2;Custom3#Total Custom3;Custom4#Total Custom4")</f>
        <v>0</v>
      </c>
      <c r="W86" s="210">
        <f>[1]!HsGetValue("FCC","Scenario#Actual;Years#FY24;Period#Jun;View#FCCS_YTD;Entity#"&amp;$B86&amp;";Data Source#FCCS_Total Data Source;Account#"&amp;W$3&amp;";Intercompany#FCCS_Intercompany Top;Movement#CA_ENDBAL;Consolidation#FCCS_Entity Total;Custom1#"&amp;$E86&amp;";Custom2#Total Custom2;Custom3#Total Custom3;Custom4#Total Custom4")</f>
        <v>0</v>
      </c>
      <c r="X86" s="210">
        <f>[1]!HsGetValue("FCC","Scenario#Actual;Years#FY24;Period#Jun;View#FCCS_YTD;Entity#"&amp;$B86&amp;";Data Source#FCCS_Total Data Source;Account#"&amp;X$3&amp;";Intercompany#FCCS_Intercompany Top;Movement#CA_ENDBAL;Consolidation#FCCS_Entity Total;Custom1#"&amp;$E86&amp;";Custom2#Total Custom2;Custom3#Total Custom3;Custom4#Total Custom4")</f>
        <v>11677568.289999999</v>
      </c>
      <c r="Y86" s="361"/>
      <c r="Z86" s="361"/>
      <c r="AA86" s="361"/>
      <c r="AB86" s="361"/>
      <c r="AC86" s="361"/>
      <c r="AD86" s="361"/>
      <c r="AE86" s="210">
        <f>[1]!HsGetValue("FCC","Scenario#Actual;Years#FY24;Period#Jun;View#FCCS_YTD;Entity#"&amp;$B86&amp;";Data Source#FCCS_Total Data Source;Account#"&amp;AE$3&amp;";Intercompany#FCCS_Intercompany Top;Movement#CA_ENDBAL;Consolidation#FCCS_Entity Total;Custom1#"&amp;$E86&amp;";Custom2#Total Custom2;Custom3#Total Custom3;Custom4#Total Custom4")</f>
        <v>-34001147.430000007</v>
      </c>
      <c r="AF86" s="210">
        <f>[1]!HsGetValue("FCC","Scenario#Actual;Years#FY24;Period#Jun;View#FCCS_YTD;Entity#"&amp;$B86&amp;";Data Source#FCCS_Total Data Source;Account#"&amp;AF$3&amp;";Intercompany#FCCS_Intercompany Top;Movement#CA_ENDBAL;Consolidation#FCCS_Entity Total;Custom1#"&amp;$E86&amp;";Custom2#Total Custom2;Custom3#Total Custom3;Custom4#Total Custom4")</f>
        <v>-1469288.4400000002</v>
      </c>
      <c r="AG86" s="210">
        <f>[1]!HsGetValue("FCC","Scenario#Actual;Years#FY24;Period#Jun;View#FCCS_YTD;Entity#"&amp;$B86&amp;";Data Source#FCCS_Total Data Source;Account#"&amp;AG$3&amp;";Intercompany#FCCS_Intercompany Top;Movement#CA_ENDBAL;Consolidation#FCCS_Entity Total;Custom1#"&amp;$E86&amp;";Custom2#Total Custom2;Custom3#Total Custom3;Custom4#Total Custom4")</f>
        <v>0</v>
      </c>
      <c r="AH86" s="210">
        <f>[1]!HsGetValue("FCC","Scenario#Actual;Years#FY24;Period#Jun;View#FCCS_YTD;Entity#"&amp;$B86&amp;";Data Source#FCCS_Total Data Source;Account#"&amp;AH$3&amp;";Intercompany#FCCS_Intercompany Top;Movement#CA_ENDBAL;Consolidation#FCCS_Entity Total;Custom1#"&amp;$E86&amp;";Custom2#Total Custom2;Custom3#Total Custom3;Custom4#Total Custom4")</f>
        <v>-1658166.96</v>
      </c>
      <c r="AI86" s="210">
        <f>[1]!HsGetValue("FCC","Scenario#Actual;Years#FY24;Period#Jun;View#FCCS_YTD;Entity#"&amp;$B86&amp;";Data Source#FCCS_Total Data Source;Account#"&amp;AI$3&amp;";Intercompany#FCCS_Intercompany Top;Movement#CA_ENDBAL;Consolidation#FCCS_Entity Total;Custom1#"&amp;$E86&amp;";Custom2#Total Custom2;Custom3#Total Custom3;Custom4#Total Custom4")</f>
        <v>0</v>
      </c>
      <c r="AJ86" s="210">
        <f>[1]!HsGetValue("FCC","Scenario#Actual;Years#FY24;Period#Jun;View#FCCS_YTD;Entity#"&amp;$B86&amp;";Data Source#FCCS_Total Data Source;Account#"&amp;AJ$3&amp;";Intercompany#FCCS_Intercompany Top;Movement#CA_ENDBAL;Consolidation#FCCS_Entity Total;Custom1#"&amp;$E86&amp;";Custom2#Total Custom2;Custom3#Total Custom3;Custom4#Total Custom4")</f>
        <v>0</v>
      </c>
      <c r="AK86" s="210">
        <f>[1]!HsGetValue("FCC","Scenario#Actual;Years#FY24;Period#Jun;View#FCCS_YTD;Entity#"&amp;$B86&amp;";Data Source#FCCS_Total Data Source;Account#"&amp;AK$3&amp;";Intercompany#FCCS_Intercompany Top;Movement#CA_ENDBAL;Consolidation#FCCS_Entity Total;Custom1#"&amp;$E86&amp;";Custom2#Total Custom2;Custom3#Total Custom3;Custom4#Total Custom4")</f>
        <v>0</v>
      </c>
      <c r="AL86" s="210">
        <f>[1]!HsGetValue("FCC","Scenario#Actual;Years#FY24;Period#Jun;View#FCCS_YTD;Entity#"&amp;$B86&amp;";Data Source#FCCS_Total Data Source;Account#"&amp;AL$3&amp;";Intercompany#FCCS_Intercompany Top;Movement#CA_ENDBAL;Consolidation#FCCS_Entity Total;Custom1#"&amp;$E86&amp;";Custom2#Total Custom2;Custom3#Total Custom3;Custom4#Total Custom4")</f>
        <v>0</v>
      </c>
      <c r="AM86" s="210">
        <f>[1]!HsGetValue("FCC","Scenario#Actual;Years#FY24;Period#Jun;View#FCCS_YTD;Entity#"&amp;$B86&amp;";Data Source#FCCS_Total Data Source;Account#"&amp;AM$3&amp;";Intercompany#FCCS_Intercompany Top;Movement#CA_ENDBAL;Consolidation#FCCS_Entity Total;Custom1#"&amp;$E86&amp;";Custom2#Total Custom2;Custom3#Total Custom3;Custom4#Total Custom4")</f>
        <v>0</v>
      </c>
      <c r="AN86" s="361"/>
      <c r="AO86" s="361"/>
      <c r="AP86" s="361"/>
      <c r="AQ86" s="361"/>
      <c r="AR86" s="361"/>
      <c r="AS86" s="329">
        <v>0</v>
      </c>
    </row>
    <row r="87" spans="1:45" x14ac:dyDescent="0.3">
      <c r="A87" s="207" t="s">
        <v>413</v>
      </c>
      <c r="B87" s="207" t="s">
        <v>578</v>
      </c>
      <c r="C87" s="208">
        <v>49000</v>
      </c>
      <c r="D87" s="208" t="s">
        <v>415</v>
      </c>
      <c r="E87" s="208" t="s">
        <v>416</v>
      </c>
      <c r="F87" s="207" t="s">
        <v>579</v>
      </c>
      <c r="G87" s="207" t="s">
        <v>580</v>
      </c>
      <c r="H87" s="603"/>
      <c r="I87" s="209">
        <f t="shared" si="8"/>
        <v>0</v>
      </c>
      <c r="J87" s="209">
        <f t="shared" si="7"/>
        <v>0</v>
      </c>
      <c r="K87" s="209">
        <f t="shared" si="6"/>
        <v>0</v>
      </c>
      <c r="L87" s="210">
        <f>[1]!HsGetValue("FCC","Scenario#Actual;Years#FY24;Period#Jun;View#FCCS_YTD;Entity#"&amp;$B87&amp;";Data Source#FCCS_Total Data Source;Account#"&amp;L$3&amp;";Intercompany#FCCS_Intercompany Top;Movement#CA_ENDBAL;Consolidation#FCCS_Entity Total;Custom1#"&amp;$E87&amp;";Custom2#Total Custom2;Custom3#Total Custom3;Custom4#Total Custom4")</f>
        <v>0</v>
      </c>
      <c r="M87" s="210">
        <f>[1]!HsGetValue("FCC","Scenario#Actual;Years#FY24;Period#Jun;View#FCCS_YTD;Entity#"&amp;$B87&amp;";Data Source#FCCS_Total Data Source;Account#"&amp;M$3&amp;";Intercompany#FCCS_Intercompany Top;Movement#CA_ENDBAL;Consolidation#FCCS_Entity Total;Custom1#"&amp;$E87&amp;";Custom2#Total Custom2;Custom3#Total Custom3;Custom4#Total Custom4")</f>
        <v>0</v>
      </c>
      <c r="N87" s="210">
        <f>[1]!HsGetValue("FCC","Scenario#Actual;Years#FY24;Period#Jun;View#FCCS_YTD;Entity#"&amp;$B87&amp;";Data Source#FCCS_Total Data Source;Account#"&amp;N$3&amp;";Intercompany#FCCS_Intercompany Top;Movement#CA_ENDBAL;Consolidation#FCCS_Entity Total;Custom1#"&amp;$E87&amp;";Custom2#Total Custom2;Custom3#Total Custom3;Custom4#Total Custom4")</f>
        <v>0</v>
      </c>
      <c r="O87" s="210">
        <f>[1]!HsGetValue("FCC","Scenario#Actual;Years#FY24;Period#Jun;View#FCCS_YTD;Entity#"&amp;$B87&amp;";Data Source#FCCS_Total Data Source;Account#"&amp;O$3&amp;";Intercompany#FCCS_Intercompany Top;Movement#CA_ENDBAL;Consolidation#FCCS_Entity Total;Custom1#"&amp;$E87&amp;";Custom2#Total Custom2;Custom3#Total Custom3;Custom4#Total Custom4")</f>
        <v>0</v>
      </c>
      <c r="P87" s="210">
        <f>[1]!HsGetValue("FCC","Scenario#Actual;Years#FY24;Period#Jun;View#FCCS_YTD;Entity#"&amp;$B87&amp;";Data Source#FCCS_Total Data Source;Account#"&amp;P$3&amp;";Intercompany#FCCS_Intercompany Top;Movement#CA_ENDBAL;Consolidation#FCCS_Entity Total;Custom1#"&amp;$E87&amp;";Custom2#Total Custom2;Custom3#Total Custom3;Custom4#Total Custom4")</f>
        <v>0</v>
      </c>
      <c r="Q87" s="210">
        <f>[1]!HsGetValue("FCC","Scenario#Actual;Years#FY24;Period#Jun;View#FCCS_YTD;Entity#"&amp;$B87&amp;";Data Source#FCCS_Total Data Source;Account#"&amp;Q$3&amp;";Intercompany#FCCS_Intercompany Top;Movement#CA_ENDBAL;Consolidation#FCCS_Entity Total;Custom1#"&amp;$E87&amp;";Custom2#Total Custom2;Custom3#Total Custom3;Custom4#Total Custom4")</f>
        <v>0</v>
      </c>
      <c r="R87" s="210">
        <f>[1]!HsGetValue("FCC","Scenario#Actual;Years#FY24;Period#Jun;View#FCCS_YTD;Entity#"&amp;$B87&amp;";Data Source#FCCS_Total Data Source;Account#"&amp;R$3&amp;";Intercompany#FCCS_Intercompany Top;Movement#CA_ENDBAL;Consolidation#FCCS_Entity Total;Custom1#"&amp;$E87&amp;";Custom2#Total Custom2;Custom3#Total Custom3;Custom4#Total Custom4")</f>
        <v>0</v>
      </c>
      <c r="S87" s="210">
        <f>[1]!HsGetValue("FCC","Scenario#Actual;Years#FY24;Period#Jun;View#FCCS_YTD;Entity#"&amp;$B87&amp;";Data Source#FCCS_Total Data Source;Account#"&amp;S$3&amp;";Intercompany#FCCS_Intercompany Top;Movement#CA_ENDBAL;Consolidation#FCCS_Entity Total;Custom1#"&amp;$E87&amp;";Custom2#Total Custom2;Custom3#Total Custom3;Custom4#Total Custom4")</f>
        <v>0</v>
      </c>
      <c r="T87" s="210">
        <f>[1]!HsGetValue("FCC","Scenario#Actual;Years#FY24;Period#Jun;View#FCCS_YTD;Entity#"&amp;$B87&amp;";Data Source#FCCS_Total Data Source;Account#"&amp;T$3&amp;";Intercompany#FCCS_Intercompany Top;Movement#CA_ENDBAL;Consolidation#FCCS_Entity Total;Custom1#"&amp;$E87&amp;";Custom2#Total Custom2;Custom3#Total Custom3;Custom4#Total Custom4")</f>
        <v>0</v>
      </c>
      <c r="U87" s="210">
        <f>[1]!HsGetValue("FCC","Scenario#Actual;Years#FY24;Period#Jun;View#FCCS_YTD;Entity#"&amp;$B87&amp;";Data Source#FCCS_Total Data Source;Account#"&amp;U$3&amp;";Intercompany#FCCS_Intercompany Top;Movement#CA_ENDBAL;Consolidation#FCCS_Entity Total;Custom1#"&amp;$E87&amp;";Custom2#Total Custom2;Custom3#Total Custom3;Custom4#Total Custom4")</f>
        <v>0</v>
      </c>
      <c r="V87" s="210">
        <f>[1]!HsGetValue("FCC","Scenario#Actual;Years#FY24;Period#Jun;View#FCCS_YTD;Entity#"&amp;$B87&amp;";Data Source#FCCS_Total Data Source;Account#"&amp;V$3&amp;";Intercompany#FCCS_Intercompany Top;Movement#CA_ENDBAL;Consolidation#FCCS_Entity Total;Custom1#"&amp;$E87&amp;";Custom2#Total Custom2;Custom3#Total Custom3;Custom4#Total Custom4")</f>
        <v>0</v>
      </c>
      <c r="W87" s="210">
        <f>[1]!HsGetValue("FCC","Scenario#Actual;Years#FY24;Period#Jun;View#FCCS_YTD;Entity#"&amp;$B87&amp;";Data Source#FCCS_Total Data Source;Account#"&amp;W$3&amp;";Intercompany#FCCS_Intercompany Top;Movement#CA_ENDBAL;Consolidation#FCCS_Entity Total;Custom1#"&amp;$E87&amp;";Custom2#Total Custom2;Custom3#Total Custom3;Custom4#Total Custom4")</f>
        <v>0</v>
      </c>
      <c r="X87" s="210">
        <f>[1]!HsGetValue("FCC","Scenario#Actual;Years#FY24;Period#Jun;View#FCCS_YTD;Entity#"&amp;$B87&amp;";Data Source#FCCS_Total Data Source;Account#"&amp;X$3&amp;";Intercompany#FCCS_Intercompany Top;Movement#CA_ENDBAL;Consolidation#FCCS_Entity Total;Custom1#"&amp;$E87&amp;";Custom2#Total Custom2;Custom3#Total Custom3;Custom4#Total Custom4")</f>
        <v>0</v>
      </c>
      <c r="Y87" s="210">
        <f>[1]!HsGetValue("FCC","Scenario#Actual;Years#FY24;Period#Jun;View#FCCS_YTD;Entity#"&amp;$B87&amp;";Data Source#FCCS_Total Data Source;Account#"&amp;Y$3&amp;";Intercompany#FCCS_Intercompany Top;Movement#CA_ENDBAL;Consolidation#FCCS_Entity Total;Custom1#Total custom1;Custom2#Total Custom2;Custom3#Total Custom3;Custom4#Total Custom4")</f>
        <v>0</v>
      </c>
      <c r="Z87" s="210">
        <f>[1]!HsGetValue("FCC","Scenario#Actual;Years#FY24;Period#Jun;View#FCCS_YTD;Entity#"&amp;$B87&amp;";Data Source#FCCS_Total Data Source;Account#"&amp;Z$3&amp;";Intercompany#FCCS_Intercompany Top;Movement#CA_ENDBAL;Consolidation#FCCS_Entity Total;Custom1#Total custom1;Custom2#Total Custom2;Custom3#Total Custom3;Custom4#Total Custom4")</f>
        <v>0</v>
      </c>
      <c r="AA87" s="210">
        <f>[1]!HsGetValue("FCC","Scenario#Actual;Years#FY24;Period#Jun;View#FCCS_YTD;Entity#"&amp;$B87&amp;";Data Source#FCCS_Total Data Source;Account#"&amp;AA$3&amp;";Intercompany#FCCS_Intercompany Top;Movement#CA_ENDBAL;Consolidation#FCCS_Entity Total;Custom1#Total custom1;Custom2#Total Custom2;Custom3#Total Custom3;Custom4#Total Custom4")</f>
        <v>0</v>
      </c>
      <c r="AB87" s="210">
        <f>[1]!HsGetValue("FCC","Scenario#Actual;Years#FY24;Period#Jun;View#FCCS_YTD;Entity#"&amp;$B87&amp;";Data Source#FCCS_Total Data Source;Account#"&amp;AB$3&amp;";Intercompany#FCCS_Intercompany Top;Movement#CA_ENDBAL;Consolidation#FCCS_Entity Total;Custom1#Total custom1;Custom2#Total Custom2;Custom3#Total Custom3;Custom4#Total Custom4")</f>
        <v>0</v>
      </c>
      <c r="AC87" s="210">
        <f>[1]!HsGetValue("FCC","Scenario#Actual;Years#FY24;Period#Jun;View#FCCS_YTD;Entity#"&amp;$B87&amp;";Data Source#FCCS_Total Data Source;Account#"&amp;AC$3&amp;";Intercompany#FCCS_Intercompany Top;Movement#CA_ENDBAL;Consolidation#FCCS_Entity Total;Custom1#Total custom1;Custom2#Total Custom2;Custom3#Total Custom3;Custom4#Total Custom4")</f>
        <v>0</v>
      </c>
      <c r="AD87" s="210">
        <f>[1]!HsGetValue("FCC","Scenario#Actual;Years#FY24;Period#Jun;View#FCCS_YTD;Entity#"&amp;$B87&amp;";Data Source#FCCS_Total Data Source;Account#"&amp;AD$3&amp;";Intercompany#FCCS_Intercompany Top;Movement#CA_ENDBAL;Consolidation#FCCS_Entity Total;Custom1#Total custom1;Custom2#Total Custom2;Custom3#Total Custom3;Custom4#Total Custom4")</f>
        <v>0</v>
      </c>
      <c r="AE87" s="210">
        <f>[1]!HsGetValue("FCC","Scenario#Actual;Years#FY24;Period#Jun;View#FCCS_YTD;Entity#"&amp;$B87&amp;";Data Source#FCCS_Total Data Source;Account#"&amp;AE$3&amp;";Intercompany#FCCS_Intercompany Top;Movement#CA_ENDBAL;Consolidation#FCCS_Entity Total;Custom1#"&amp;$E87&amp;";Custom2#Total Custom2;Custom3#Total Custom3;Custom4#Total Custom4")</f>
        <v>0</v>
      </c>
      <c r="AF87" s="210">
        <f>[1]!HsGetValue("FCC","Scenario#Actual;Years#FY24;Period#Jun;View#FCCS_YTD;Entity#"&amp;$B87&amp;";Data Source#FCCS_Total Data Source;Account#"&amp;AF$3&amp;";Intercompany#FCCS_Intercompany Top;Movement#CA_ENDBAL;Consolidation#FCCS_Entity Total;Custom1#"&amp;$E87&amp;";Custom2#Total Custom2;Custom3#Total Custom3;Custom4#Total Custom4")</f>
        <v>0</v>
      </c>
      <c r="AG87" s="210">
        <f>[1]!HsGetValue("FCC","Scenario#Actual;Years#FY24;Period#Jun;View#FCCS_YTD;Entity#"&amp;$B87&amp;";Data Source#FCCS_Total Data Source;Account#"&amp;AG$3&amp;";Intercompany#FCCS_Intercompany Top;Movement#CA_ENDBAL;Consolidation#FCCS_Entity Total;Custom1#"&amp;$E87&amp;";Custom2#Total Custom2;Custom3#Total Custom3;Custom4#Total Custom4")</f>
        <v>0</v>
      </c>
      <c r="AH87" s="210">
        <f>[1]!HsGetValue("FCC","Scenario#Actual;Years#FY24;Period#Jun;View#FCCS_YTD;Entity#"&amp;$B87&amp;";Data Source#FCCS_Total Data Source;Account#"&amp;AH$3&amp;";Intercompany#FCCS_Intercompany Top;Movement#CA_ENDBAL;Consolidation#FCCS_Entity Total;Custom1#"&amp;$E87&amp;";Custom2#Total Custom2;Custom3#Total Custom3;Custom4#Total Custom4")</f>
        <v>0</v>
      </c>
      <c r="AI87" s="210">
        <f>[1]!HsGetValue("FCC","Scenario#Actual;Years#FY24;Period#Jun;View#FCCS_YTD;Entity#"&amp;$B87&amp;";Data Source#FCCS_Total Data Source;Account#"&amp;AI$3&amp;";Intercompany#FCCS_Intercompany Top;Movement#CA_ENDBAL;Consolidation#FCCS_Entity Total;Custom1#"&amp;$E87&amp;";Custom2#Total Custom2;Custom3#Total Custom3;Custom4#Total Custom4")</f>
        <v>0</v>
      </c>
      <c r="AJ87" s="210">
        <f>[1]!HsGetValue("FCC","Scenario#Actual;Years#FY24;Period#Jun;View#FCCS_YTD;Entity#"&amp;$B87&amp;";Data Source#FCCS_Total Data Source;Account#"&amp;AJ$3&amp;";Intercompany#FCCS_Intercompany Top;Movement#CA_ENDBAL;Consolidation#FCCS_Entity Total;Custom1#"&amp;$E87&amp;";Custom2#Total Custom2;Custom3#Total Custom3;Custom4#Total Custom4")</f>
        <v>0</v>
      </c>
      <c r="AK87" s="210">
        <f>[1]!HsGetValue("FCC","Scenario#Actual;Years#FY24;Period#Jun;View#FCCS_YTD;Entity#"&amp;$B87&amp;";Data Source#FCCS_Total Data Source;Account#"&amp;AK$3&amp;";Intercompany#FCCS_Intercompany Top;Movement#CA_ENDBAL;Consolidation#FCCS_Entity Total;Custom1#"&amp;$E87&amp;";Custom2#Total Custom2;Custom3#Total Custom3;Custom4#Total Custom4")</f>
        <v>0</v>
      </c>
      <c r="AL87" s="210">
        <f>[1]!HsGetValue("FCC","Scenario#Actual;Years#FY24;Period#Jun;View#FCCS_YTD;Entity#"&amp;$B87&amp;";Data Source#FCCS_Total Data Source;Account#"&amp;AL$3&amp;";Intercompany#FCCS_Intercompany Top;Movement#CA_ENDBAL;Consolidation#FCCS_Entity Total;Custom1#"&amp;$E87&amp;";Custom2#Total Custom2;Custom3#Total Custom3;Custom4#Total Custom4")</f>
        <v>0</v>
      </c>
      <c r="AM87" s="210">
        <f>[1]!HsGetValue("FCC","Scenario#Actual;Years#FY24;Period#Jun;View#FCCS_YTD;Entity#"&amp;$B87&amp;";Data Source#FCCS_Total Data Source;Account#"&amp;AM$3&amp;";Intercompany#FCCS_Intercompany Top;Movement#CA_ENDBAL;Consolidation#FCCS_Entity Total;Custom1#"&amp;$E87&amp;";Custom2#Total Custom2;Custom3#Total Custom3;Custom4#Total Custom4")</f>
        <v>0</v>
      </c>
      <c r="AN87" s="210">
        <f>[1]!HsGetValue("FCC","Scenario#Actual;Years#FY24;Period#Jun;View#FCCS_YTD;Entity#"&amp;$B87&amp;";Data Source#FCCS_Total Data Source;Account#"&amp;AN$3&amp;";Intercompany#FCCS_Intercompany Top;Movement#CA_ENDBAL;Consolidation#FCCS_Entity Total;Custom1#Total custom1;Custom2#Total Custom2;Custom3#Total Custom3;Custom4#Total Custom4")</f>
        <v>0</v>
      </c>
      <c r="AO87" s="210">
        <f>[1]!HsGetValue("FCC","Scenario#Actual;Years#FY24;Period#Jun;View#FCCS_YTD;Entity#"&amp;$B87&amp;";Data Source#FCCS_Total Data Source;Account#"&amp;AO$3&amp;";Intercompany#FCCS_Intercompany Top;Movement#CA_ENDBAL;Consolidation#FCCS_Entity Total;Custom1#Total custom1;Custom2#Total Custom2;Custom3#Total Custom3;Custom4#Total Custom4")</f>
        <v>0</v>
      </c>
      <c r="AP87" s="210">
        <f>[1]!HsGetValue("FCC","Scenario#Actual;Years#FY24;Period#Jun;View#FCCS_YTD;Entity#"&amp;$B87&amp;";Data Source#FCCS_Total Data Source;Account#"&amp;AP$3&amp;";Intercompany#FCCS_Intercompany Top;Movement#CA_ENDBAL;Consolidation#FCCS_Entity Total;Custom1#Total custom1;Custom2#Total Custom2;Custom3#Total Custom3;Custom4#Total Custom4")</f>
        <v>0</v>
      </c>
      <c r="AQ87" s="210">
        <f>[1]!HsGetValue("FCC","Scenario#Actual;Years#FY24;Period#Jun;View#FCCS_YTD;Entity#"&amp;$B87&amp;";Data Source#FCCS_Total Data Source;Account#"&amp;AQ$3&amp;";Intercompany#FCCS_Intercompany Top;Movement#CA_ENDBAL;Consolidation#FCCS_Entity Total;Custom1#Total custom1;Custom2#Total Custom2;Custom3#Total Custom3;Custom4#Total Custom4")</f>
        <v>0</v>
      </c>
      <c r="AR87" s="210">
        <f>[1]!HsGetValue("FCC","Scenario#Actual;Years#FY24;Period#Jun;View#FCCS_YTD;Entity#"&amp;$B87&amp;";Data Source#FCCS_Total Data Source;Account#"&amp;AR$3&amp;";Intercompany#FCCS_Intercompany Top;Movement#CA_ENDBAL;Consolidation#FCCS_Entity Total;Custom1#Total custom1;Custom2#Total Custom2;Custom3#Total Custom3;Custom4#Total Custom4")</f>
        <v>0</v>
      </c>
      <c r="AS87" s="210">
        <f>[1]!HsGetValue("FCC","Scenario#Actual;Years#FY24;Period#Jun;View#FCCS_YTD;Entity#"&amp;$B87&amp;";Data Source#FCCS_Total Data Source;Account#"&amp;AS$3&amp;";Intercompany#FCCS_Intercompany Top;Movement#CA_ENDBAL;Consolidation#FCCS_Entity Total;Custom1#"&amp;$E87&amp;";Custom2#Total Custom2;Custom3#Total Custom3;Custom4#Total Custom4")</f>
        <v>0</v>
      </c>
    </row>
    <row r="88" spans="1:45" x14ac:dyDescent="0.3">
      <c r="A88" s="328" t="s">
        <v>413</v>
      </c>
      <c r="B88" s="328" t="s">
        <v>578</v>
      </c>
      <c r="C88" s="75">
        <v>49000</v>
      </c>
      <c r="D88" s="75" t="s">
        <v>415</v>
      </c>
      <c r="E88" s="75" t="s">
        <v>419</v>
      </c>
      <c r="F88" s="328" t="s">
        <v>579</v>
      </c>
      <c r="G88" s="207" t="s">
        <v>581</v>
      </c>
      <c r="H88" s="598"/>
      <c r="I88" s="327">
        <f t="shared" si="8"/>
        <v>67959.979999999981</v>
      </c>
      <c r="J88" s="209">
        <f t="shared" si="7"/>
        <v>0</v>
      </c>
      <c r="K88" s="327">
        <f t="shared" si="6"/>
        <v>67959.979999999981</v>
      </c>
      <c r="L88" s="210">
        <f>[1]!HsGetValue("FCC","Scenario#Actual;Years#FY24;Period#Jun;View#FCCS_YTD;Entity#"&amp;$B88&amp;";Data Source#FCCS_Total Data Source;Account#"&amp;L$3&amp;";Intercompany#FCCS_Intercompany Top;Movement#CA_ENDBAL;Consolidation#FCCS_Entity Total;Custom1#"&amp;$E88&amp;";Custom2#Total Custom2;Custom3#Total Custom3;Custom4#Total Custom4")</f>
        <v>0</v>
      </c>
      <c r="M88" s="210">
        <f>[1]!HsGetValue("FCC","Scenario#Actual;Years#FY24;Period#Jun;View#FCCS_YTD;Entity#"&amp;$B88&amp;";Data Source#FCCS_Total Data Source;Account#"&amp;M$3&amp;";Intercompany#FCCS_Intercompany Top;Movement#CA_ENDBAL;Consolidation#FCCS_Entity Total;Custom1#"&amp;$E88&amp;";Custom2#Total Custom2;Custom3#Total Custom3;Custom4#Total Custom4")</f>
        <v>0</v>
      </c>
      <c r="N88" s="210">
        <f>[1]!HsGetValue("FCC","Scenario#Actual;Years#FY24;Period#Jun;View#FCCS_YTD;Entity#"&amp;$B88&amp;";Data Source#FCCS_Total Data Source;Account#"&amp;N$3&amp;";Intercompany#FCCS_Intercompany Top;Movement#CA_ENDBAL;Consolidation#FCCS_Entity Total;Custom1#"&amp;$E88&amp;";Custom2#Total Custom2;Custom3#Total Custom3;Custom4#Total Custom4")</f>
        <v>0</v>
      </c>
      <c r="O88" s="210">
        <f>[1]!HsGetValue("FCC","Scenario#Actual;Years#FY24;Period#Jun;View#FCCS_YTD;Entity#"&amp;$B88&amp;";Data Source#FCCS_Total Data Source;Account#"&amp;O$3&amp;";Intercompany#FCCS_Intercompany Top;Movement#CA_ENDBAL;Consolidation#FCCS_Entity Total;Custom1#"&amp;$E88&amp;";Custom2#Total Custom2;Custom3#Total Custom3;Custom4#Total Custom4")</f>
        <v>0</v>
      </c>
      <c r="P88" s="210">
        <f>[1]!HsGetValue("FCC","Scenario#Actual;Years#FY24;Period#Jun;View#FCCS_YTD;Entity#"&amp;$B88&amp;";Data Source#FCCS_Total Data Source;Account#"&amp;P$3&amp;";Intercompany#FCCS_Intercompany Top;Movement#CA_ENDBAL;Consolidation#FCCS_Entity Total;Custom1#"&amp;$E88&amp;";Custom2#Total Custom2;Custom3#Total Custom3;Custom4#Total Custom4")</f>
        <v>778493.19000000006</v>
      </c>
      <c r="Q88" s="210">
        <f>[1]!HsGetValue("FCC","Scenario#Actual;Years#FY24;Period#Jun;View#FCCS_YTD;Entity#"&amp;$B88&amp;";Data Source#FCCS_Total Data Source;Account#"&amp;Q$3&amp;";Intercompany#FCCS_Intercompany Top;Movement#CA_ENDBAL;Consolidation#FCCS_Entity Total;Custom1#"&amp;$E88&amp;";Custom2#Total Custom2;Custom3#Total Custom3;Custom4#Total Custom4")</f>
        <v>0</v>
      </c>
      <c r="R88" s="210">
        <f>[1]!HsGetValue("FCC","Scenario#Actual;Years#FY24;Period#Jun;View#FCCS_YTD;Entity#"&amp;$B88&amp;";Data Source#FCCS_Total Data Source;Account#"&amp;R$3&amp;";Intercompany#FCCS_Intercompany Top;Movement#CA_ENDBAL;Consolidation#FCCS_Entity Total;Custom1#"&amp;$E88&amp;";Custom2#Total Custom2;Custom3#Total Custom3;Custom4#Total Custom4")</f>
        <v>0</v>
      </c>
      <c r="S88" s="210">
        <f>[1]!HsGetValue("FCC","Scenario#Actual;Years#FY24;Period#Jun;View#FCCS_YTD;Entity#"&amp;$B88&amp;";Data Source#FCCS_Total Data Source;Account#"&amp;S$3&amp;";Intercompany#FCCS_Intercompany Top;Movement#CA_ENDBAL;Consolidation#FCCS_Entity Total;Custom1#"&amp;$E88&amp;";Custom2#Total Custom2;Custom3#Total Custom3;Custom4#Total Custom4")</f>
        <v>0</v>
      </c>
      <c r="T88" s="210">
        <f>[1]!HsGetValue("FCC","Scenario#Actual;Years#FY24;Period#Jun;View#FCCS_YTD;Entity#"&amp;$B88&amp;";Data Source#FCCS_Total Data Source;Account#"&amp;T$3&amp;";Intercompany#FCCS_Intercompany Top;Movement#CA_ENDBAL;Consolidation#FCCS_Entity Total;Custom1#"&amp;$E88&amp;";Custom2#Total Custom2;Custom3#Total Custom3;Custom4#Total Custom4")</f>
        <v>0</v>
      </c>
      <c r="U88" s="210">
        <f>[1]!HsGetValue("FCC","Scenario#Actual;Years#FY24;Period#Jun;View#FCCS_YTD;Entity#"&amp;$B88&amp;";Data Source#FCCS_Total Data Source;Account#"&amp;U$3&amp;";Intercompany#FCCS_Intercompany Top;Movement#CA_ENDBAL;Consolidation#FCCS_Entity Total;Custom1#"&amp;$E88&amp;";Custom2#Total Custom2;Custom3#Total Custom3;Custom4#Total Custom4")</f>
        <v>0</v>
      </c>
      <c r="V88" s="210">
        <f>[1]!HsGetValue("FCC","Scenario#Actual;Years#FY24;Period#Jun;View#FCCS_YTD;Entity#"&amp;$B88&amp;";Data Source#FCCS_Total Data Source;Account#"&amp;V$3&amp;";Intercompany#FCCS_Intercompany Top;Movement#CA_ENDBAL;Consolidation#FCCS_Entity Total;Custom1#"&amp;$E88&amp;";Custom2#Total Custom2;Custom3#Total Custom3;Custom4#Total Custom4")</f>
        <v>0</v>
      </c>
      <c r="W88" s="210">
        <f>[1]!HsGetValue("FCC","Scenario#Actual;Years#FY24;Period#Jun;View#FCCS_YTD;Entity#"&amp;$B88&amp;";Data Source#FCCS_Total Data Source;Account#"&amp;W$3&amp;";Intercompany#FCCS_Intercompany Top;Movement#CA_ENDBAL;Consolidation#FCCS_Entity Total;Custom1#"&amp;$E88&amp;";Custom2#Total Custom2;Custom3#Total Custom3;Custom4#Total Custom4")</f>
        <v>0</v>
      </c>
      <c r="X88" s="210">
        <f>[1]!HsGetValue("FCC","Scenario#Actual;Years#FY24;Period#Jun;View#FCCS_YTD;Entity#"&amp;$B88&amp;";Data Source#FCCS_Total Data Source;Account#"&amp;X$3&amp;";Intercompany#FCCS_Intercompany Top;Movement#CA_ENDBAL;Consolidation#FCCS_Entity Total;Custom1#"&amp;$E88&amp;";Custom2#Total Custom2;Custom3#Total Custom3;Custom4#Total Custom4")</f>
        <v>0</v>
      </c>
      <c r="Y88" s="361"/>
      <c r="Z88" s="361"/>
      <c r="AA88" s="361"/>
      <c r="AB88" s="361"/>
      <c r="AC88" s="361"/>
      <c r="AD88" s="361"/>
      <c r="AE88" s="210">
        <f>[1]!HsGetValue("FCC","Scenario#Actual;Years#FY24;Period#Jun;View#FCCS_YTD;Entity#"&amp;$B88&amp;";Data Source#FCCS_Total Data Source;Account#"&amp;AE$3&amp;";Intercompany#FCCS_Intercompany Top;Movement#CA_ENDBAL;Consolidation#FCCS_Entity Total;Custom1#"&amp;$E88&amp;";Custom2#Total Custom2;Custom3#Total Custom3;Custom4#Total Custom4")</f>
        <v>0</v>
      </c>
      <c r="AF88" s="210">
        <f>[1]!HsGetValue("FCC","Scenario#Actual;Years#FY24;Period#Jun;View#FCCS_YTD;Entity#"&amp;$B88&amp;";Data Source#FCCS_Total Data Source;Account#"&amp;AF$3&amp;";Intercompany#FCCS_Intercompany Top;Movement#CA_ENDBAL;Consolidation#FCCS_Entity Total;Custom1#"&amp;$E88&amp;";Custom2#Total Custom2;Custom3#Total Custom3;Custom4#Total Custom4")</f>
        <v>0</v>
      </c>
      <c r="AG88" s="210">
        <f>[1]!HsGetValue("FCC","Scenario#Actual;Years#FY24;Period#Jun;View#FCCS_YTD;Entity#"&amp;$B88&amp;";Data Source#FCCS_Total Data Source;Account#"&amp;AG$3&amp;";Intercompany#FCCS_Intercompany Top;Movement#CA_ENDBAL;Consolidation#FCCS_Entity Total;Custom1#"&amp;$E88&amp;";Custom2#Total Custom2;Custom3#Total Custom3;Custom4#Total Custom4")</f>
        <v>0</v>
      </c>
      <c r="AH88" s="210">
        <f>[1]!HsGetValue("FCC","Scenario#Actual;Years#FY24;Period#Jun;View#FCCS_YTD;Entity#"&amp;$B88&amp;";Data Source#FCCS_Total Data Source;Account#"&amp;AH$3&amp;";Intercompany#FCCS_Intercompany Top;Movement#CA_ENDBAL;Consolidation#FCCS_Entity Total;Custom1#"&amp;$E88&amp;";Custom2#Total Custom2;Custom3#Total Custom3;Custom4#Total Custom4")</f>
        <v>-710533.21000000008</v>
      </c>
      <c r="AI88" s="210">
        <f>[1]!HsGetValue("FCC","Scenario#Actual;Years#FY24;Period#Jun;View#FCCS_YTD;Entity#"&amp;$B88&amp;";Data Source#FCCS_Total Data Source;Account#"&amp;AI$3&amp;";Intercompany#FCCS_Intercompany Top;Movement#CA_ENDBAL;Consolidation#FCCS_Entity Total;Custom1#"&amp;$E88&amp;";Custom2#Total Custom2;Custom3#Total Custom3;Custom4#Total Custom4")</f>
        <v>0</v>
      </c>
      <c r="AJ88" s="210">
        <f>[1]!HsGetValue("FCC","Scenario#Actual;Years#FY24;Period#Jun;View#FCCS_YTD;Entity#"&amp;$B88&amp;";Data Source#FCCS_Total Data Source;Account#"&amp;AJ$3&amp;";Intercompany#FCCS_Intercompany Top;Movement#CA_ENDBAL;Consolidation#FCCS_Entity Total;Custom1#"&amp;$E88&amp;";Custom2#Total Custom2;Custom3#Total Custom3;Custom4#Total Custom4")</f>
        <v>0</v>
      </c>
      <c r="AK88" s="210">
        <f>[1]!HsGetValue("FCC","Scenario#Actual;Years#FY24;Period#Jun;View#FCCS_YTD;Entity#"&amp;$B88&amp;";Data Source#FCCS_Total Data Source;Account#"&amp;AK$3&amp;";Intercompany#FCCS_Intercompany Top;Movement#CA_ENDBAL;Consolidation#FCCS_Entity Total;Custom1#"&amp;$E88&amp;";Custom2#Total Custom2;Custom3#Total Custom3;Custom4#Total Custom4")</f>
        <v>0</v>
      </c>
      <c r="AL88" s="210">
        <f>[1]!HsGetValue("FCC","Scenario#Actual;Years#FY24;Period#Jun;View#FCCS_YTD;Entity#"&amp;$B88&amp;";Data Source#FCCS_Total Data Source;Account#"&amp;AL$3&amp;";Intercompany#FCCS_Intercompany Top;Movement#CA_ENDBAL;Consolidation#FCCS_Entity Total;Custom1#"&amp;$E88&amp;";Custom2#Total Custom2;Custom3#Total Custom3;Custom4#Total Custom4")</f>
        <v>0</v>
      </c>
      <c r="AM88" s="210">
        <f>[1]!HsGetValue("FCC","Scenario#Actual;Years#FY24;Period#Jun;View#FCCS_YTD;Entity#"&amp;$B88&amp;";Data Source#FCCS_Total Data Source;Account#"&amp;AM$3&amp;";Intercompany#FCCS_Intercompany Top;Movement#CA_ENDBAL;Consolidation#FCCS_Entity Total;Custom1#"&amp;$E88&amp;";Custom2#Total Custom2;Custom3#Total Custom3;Custom4#Total Custom4")</f>
        <v>0</v>
      </c>
      <c r="AN88" s="361"/>
      <c r="AO88" s="361"/>
      <c r="AP88" s="361"/>
      <c r="AQ88" s="361"/>
      <c r="AR88" s="361"/>
      <c r="AS88" s="329">
        <v>0</v>
      </c>
    </row>
    <row r="89" spans="1:45" x14ac:dyDescent="0.3">
      <c r="A89" s="207" t="s">
        <v>413</v>
      </c>
      <c r="B89" s="207" t="s">
        <v>582</v>
      </c>
      <c r="C89" s="208">
        <v>49200</v>
      </c>
      <c r="D89" s="208" t="s">
        <v>415</v>
      </c>
      <c r="E89" s="208" t="s">
        <v>416</v>
      </c>
      <c r="F89" s="207" t="s">
        <v>583</v>
      </c>
      <c r="G89" s="207" t="s">
        <v>584</v>
      </c>
      <c r="H89" s="603"/>
      <c r="I89" s="209">
        <f t="shared" si="8"/>
        <v>0</v>
      </c>
      <c r="J89" s="209">
        <f t="shared" si="7"/>
        <v>0</v>
      </c>
      <c r="K89" s="209">
        <f t="shared" si="6"/>
        <v>0</v>
      </c>
      <c r="L89" s="210">
        <f>[1]!HsGetValue("FCC","Scenario#Actual;Years#FY24;Period#Jun;View#FCCS_YTD;Entity#"&amp;$B89&amp;";Data Source#FCCS_Total Data Source;Account#"&amp;L$3&amp;";Intercompany#FCCS_Intercompany Top;Movement#CA_ENDBAL;Consolidation#FCCS_Entity Total;Custom1#"&amp;$E89&amp;";Custom2#Total Custom2;Custom3#Total Custom3;Custom4#Total Custom4")</f>
        <v>0</v>
      </c>
      <c r="M89" s="210">
        <f>[1]!HsGetValue("FCC","Scenario#Actual;Years#FY24;Period#Jun;View#FCCS_YTD;Entity#"&amp;$B89&amp;";Data Source#FCCS_Total Data Source;Account#"&amp;M$3&amp;";Intercompany#FCCS_Intercompany Top;Movement#CA_ENDBAL;Consolidation#FCCS_Entity Total;Custom1#"&amp;$E89&amp;";Custom2#Total Custom2;Custom3#Total Custom3;Custom4#Total Custom4")</f>
        <v>0</v>
      </c>
      <c r="N89" s="210">
        <f>[1]!HsGetValue("FCC","Scenario#Actual;Years#FY24;Period#Jun;View#FCCS_YTD;Entity#"&amp;$B89&amp;";Data Source#FCCS_Total Data Source;Account#"&amp;N$3&amp;";Intercompany#FCCS_Intercompany Top;Movement#CA_ENDBAL;Consolidation#FCCS_Entity Total;Custom1#"&amp;$E89&amp;";Custom2#Total Custom2;Custom3#Total Custom3;Custom4#Total Custom4")</f>
        <v>0</v>
      </c>
      <c r="O89" s="210">
        <f>[1]!HsGetValue("FCC","Scenario#Actual;Years#FY24;Period#Jun;View#FCCS_YTD;Entity#"&amp;$B89&amp;";Data Source#FCCS_Total Data Source;Account#"&amp;O$3&amp;";Intercompany#FCCS_Intercompany Top;Movement#CA_ENDBAL;Consolidation#FCCS_Entity Total;Custom1#"&amp;$E89&amp;";Custom2#Total Custom2;Custom3#Total Custom3;Custom4#Total Custom4")</f>
        <v>0</v>
      </c>
      <c r="P89" s="210">
        <f>[1]!HsGetValue("FCC","Scenario#Actual;Years#FY24;Period#Jun;View#FCCS_YTD;Entity#"&amp;$B89&amp;";Data Source#FCCS_Total Data Source;Account#"&amp;P$3&amp;";Intercompany#FCCS_Intercompany Top;Movement#CA_ENDBAL;Consolidation#FCCS_Entity Total;Custom1#"&amp;$E89&amp;";Custom2#Total Custom2;Custom3#Total Custom3;Custom4#Total Custom4")</f>
        <v>0</v>
      </c>
      <c r="Q89" s="210">
        <f>[1]!HsGetValue("FCC","Scenario#Actual;Years#FY24;Period#Jun;View#FCCS_YTD;Entity#"&amp;$B89&amp;";Data Source#FCCS_Total Data Source;Account#"&amp;Q$3&amp;";Intercompany#FCCS_Intercompany Top;Movement#CA_ENDBAL;Consolidation#FCCS_Entity Total;Custom1#"&amp;$E89&amp;";Custom2#Total Custom2;Custom3#Total Custom3;Custom4#Total Custom4")</f>
        <v>0</v>
      </c>
      <c r="R89" s="210">
        <f>[1]!HsGetValue("FCC","Scenario#Actual;Years#FY24;Period#Jun;View#FCCS_YTD;Entity#"&amp;$B89&amp;";Data Source#FCCS_Total Data Source;Account#"&amp;R$3&amp;";Intercompany#FCCS_Intercompany Top;Movement#CA_ENDBAL;Consolidation#FCCS_Entity Total;Custom1#"&amp;$E89&amp;";Custom2#Total Custom2;Custom3#Total Custom3;Custom4#Total Custom4")</f>
        <v>0</v>
      </c>
      <c r="S89" s="210">
        <f>[1]!HsGetValue("FCC","Scenario#Actual;Years#FY24;Period#Jun;View#FCCS_YTD;Entity#"&amp;$B89&amp;";Data Source#FCCS_Total Data Source;Account#"&amp;S$3&amp;";Intercompany#FCCS_Intercompany Top;Movement#CA_ENDBAL;Consolidation#FCCS_Entity Total;Custom1#"&amp;$E89&amp;";Custom2#Total Custom2;Custom3#Total Custom3;Custom4#Total Custom4")</f>
        <v>0</v>
      </c>
      <c r="T89" s="210">
        <f>[1]!HsGetValue("FCC","Scenario#Actual;Years#FY24;Period#Jun;View#FCCS_YTD;Entity#"&amp;$B89&amp;";Data Source#FCCS_Total Data Source;Account#"&amp;T$3&amp;";Intercompany#FCCS_Intercompany Top;Movement#CA_ENDBAL;Consolidation#FCCS_Entity Total;Custom1#"&amp;$E89&amp;";Custom2#Total Custom2;Custom3#Total Custom3;Custom4#Total Custom4")</f>
        <v>0</v>
      </c>
      <c r="U89" s="210">
        <f>[1]!HsGetValue("FCC","Scenario#Actual;Years#FY24;Period#Jun;View#FCCS_YTD;Entity#"&amp;$B89&amp;";Data Source#FCCS_Total Data Source;Account#"&amp;U$3&amp;";Intercompany#FCCS_Intercompany Top;Movement#CA_ENDBAL;Consolidation#FCCS_Entity Total;Custom1#"&amp;$E89&amp;";Custom2#Total Custom2;Custom3#Total Custom3;Custom4#Total Custom4")</f>
        <v>0</v>
      </c>
      <c r="V89" s="210">
        <f>[1]!HsGetValue("FCC","Scenario#Actual;Years#FY24;Period#Jun;View#FCCS_YTD;Entity#"&amp;$B89&amp;";Data Source#FCCS_Total Data Source;Account#"&amp;V$3&amp;";Intercompany#FCCS_Intercompany Top;Movement#CA_ENDBAL;Consolidation#FCCS_Entity Total;Custom1#"&amp;$E89&amp;";Custom2#Total Custom2;Custom3#Total Custom3;Custom4#Total Custom4")</f>
        <v>0</v>
      </c>
      <c r="W89" s="210">
        <f>[1]!HsGetValue("FCC","Scenario#Actual;Years#FY24;Period#Jun;View#FCCS_YTD;Entity#"&amp;$B89&amp;";Data Source#FCCS_Total Data Source;Account#"&amp;W$3&amp;";Intercompany#FCCS_Intercompany Top;Movement#CA_ENDBAL;Consolidation#FCCS_Entity Total;Custom1#"&amp;$E89&amp;";Custom2#Total Custom2;Custom3#Total Custom3;Custom4#Total Custom4")</f>
        <v>0</v>
      </c>
      <c r="X89" s="210">
        <f>[1]!HsGetValue("FCC","Scenario#Actual;Years#FY24;Period#Jun;View#FCCS_YTD;Entity#"&amp;$B89&amp;";Data Source#FCCS_Total Data Source;Account#"&amp;X$3&amp;";Intercompany#FCCS_Intercompany Top;Movement#CA_ENDBAL;Consolidation#FCCS_Entity Total;Custom1#"&amp;$E89&amp;";Custom2#Total Custom2;Custom3#Total Custom3;Custom4#Total Custom4")</f>
        <v>0</v>
      </c>
      <c r="Y89" s="210">
        <f>[1]!HsGetValue("FCC","Scenario#Actual;Years#FY24;Period#Jun;View#FCCS_YTD;Entity#"&amp;$B89&amp;";Data Source#FCCS_Total Data Source;Account#"&amp;Y$3&amp;";Intercompany#FCCS_Intercompany Top;Movement#CA_ENDBAL;Consolidation#FCCS_Entity Total;Custom1#Total custom1;Custom2#Total Custom2;Custom3#Total Custom3;Custom4#Total Custom4")</f>
        <v>0</v>
      </c>
      <c r="Z89" s="210">
        <f>[1]!HsGetValue("FCC","Scenario#Actual;Years#FY24;Period#Jun;View#FCCS_YTD;Entity#"&amp;$B89&amp;";Data Source#FCCS_Total Data Source;Account#"&amp;Z$3&amp;";Intercompany#FCCS_Intercompany Top;Movement#CA_ENDBAL;Consolidation#FCCS_Entity Total;Custom1#Total custom1;Custom2#Total Custom2;Custom3#Total Custom3;Custom4#Total Custom4")</f>
        <v>0</v>
      </c>
      <c r="AA89" s="210">
        <f>[1]!HsGetValue("FCC","Scenario#Actual;Years#FY24;Period#Jun;View#FCCS_YTD;Entity#"&amp;$B89&amp;";Data Source#FCCS_Total Data Source;Account#"&amp;AA$3&amp;";Intercompany#FCCS_Intercompany Top;Movement#CA_ENDBAL;Consolidation#FCCS_Entity Total;Custom1#Total custom1;Custom2#Total Custom2;Custom3#Total Custom3;Custom4#Total Custom4")</f>
        <v>0</v>
      </c>
      <c r="AB89" s="210">
        <f>[1]!HsGetValue("FCC","Scenario#Actual;Years#FY24;Period#Jun;View#FCCS_YTD;Entity#"&amp;$B89&amp;";Data Source#FCCS_Total Data Source;Account#"&amp;AB$3&amp;";Intercompany#FCCS_Intercompany Top;Movement#CA_ENDBAL;Consolidation#FCCS_Entity Total;Custom1#Total custom1;Custom2#Total Custom2;Custom3#Total Custom3;Custom4#Total Custom4")</f>
        <v>0</v>
      </c>
      <c r="AC89" s="210">
        <f>[1]!HsGetValue("FCC","Scenario#Actual;Years#FY24;Period#Jun;View#FCCS_YTD;Entity#"&amp;$B89&amp;";Data Source#FCCS_Total Data Source;Account#"&amp;AC$3&amp;";Intercompany#FCCS_Intercompany Top;Movement#CA_ENDBAL;Consolidation#FCCS_Entity Total;Custom1#Total custom1;Custom2#Total Custom2;Custom3#Total Custom3;Custom4#Total Custom4")</f>
        <v>0</v>
      </c>
      <c r="AD89" s="210">
        <f>[1]!HsGetValue("FCC","Scenario#Actual;Years#FY24;Period#Jun;View#FCCS_YTD;Entity#"&amp;$B89&amp;";Data Source#FCCS_Total Data Source;Account#"&amp;AD$3&amp;";Intercompany#FCCS_Intercompany Top;Movement#CA_ENDBAL;Consolidation#FCCS_Entity Total;Custom1#Total custom1;Custom2#Total Custom2;Custom3#Total Custom3;Custom4#Total Custom4")</f>
        <v>0</v>
      </c>
      <c r="AE89" s="210">
        <f>[1]!HsGetValue("FCC","Scenario#Actual;Years#FY24;Period#Jun;View#FCCS_YTD;Entity#"&amp;$B89&amp;";Data Source#FCCS_Total Data Source;Account#"&amp;AE$3&amp;";Intercompany#FCCS_Intercompany Top;Movement#CA_ENDBAL;Consolidation#FCCS_Entity Total;Custom1#"&amp;$E89&amp;";Custom2#Total Custom2;Custom3#Total Custom3;Custom4#Total Custom4")</f>
        <v>0</v>
      </c>
      <c r="AF89" s="210">
        <f>[1]!HsGetValue("FCC","Scenario#Actual;Years#FY24;Period#Jun;View#FCCS_YTD;Entity#"&amp;$B89&amp;";Data Source#FCCS_Total Data Source;Account#"&amp;AF$3&amp;";Intercompany#FCCS_Intercompany Top;Movement#CA_ENDBAL;Consolidation#FCCS_Entity Total;Custom1#"&amp;$E89&amp;";Custom2#Total Custom2;Custom3#Total Custom3;Custom4#Total Custom4")</f>
        <v>0</v>
      </c>
      <c r="AG89" s="210">
        <f>[1]!HsGetValue("FCC","Scenario#Actual;Years#FY24;Period#Jun;View#FCCS_YTD;Entity#"&amp;$B89&amp;";Data Source#FCCS_Total Data Source;Account#"&amp;AG$3&amp;";Intercompany#FCCS_Intercompany Top;Movement#CA_ENDBAL;Consolidation#FCCS_Entity Total;Custom1#"&amp;$E89&amp;";Custom2#Total Custom2;Custom3#Total Custom3;Custom4#Total Custom4")</f>
        <v>0</v>
      </c>
      <c r="AH89" s="210">
        <f>[1]!HsGetValue("FCC","Scenario#Actual;Years#FY24;Period#Jun;View#FCCS_YTD;Entity#"&amp;$B89&amp;";Data Source#FCCS_Total Data Source;Account#"&amp;AH$3&amp;";Intercompany#FCCS_Intercompany Top;Movement#CA_ENDBAL;Consolidation#FCCS_Entity Total;Custom1#"&amp;$E89&amp;";Custom2#Total Custom2;Custom3#Total Custom3;Custom4#Total Custom4")</f>
        <v>0</v>
      </c>
      <c r="AI89" s="210">
        <f>[1]!HsGetValue("FCC","Scenario#Actual;Years#FY24;Period#Jun;View#FCCS_YTD;Entity#"&amp;$B89&amp;";Data Source#FCCS_Total Data Source;Account#"&amp;AI$3&amp;";Intercompany#FCCS_Intercompany Top;Movement#CA_ENDBAL;Consolidation#FCCS_Entity Total;Custom1#"&amp;$E89&amp;";Custom2#Total Custom2;Custom3#Total Custom3;Custom4#Total Custom4")</f>
        <v>0</v>
      </c>
      <c r="AJ89" s="210">
        <f>[1]!HsGetValue("FCC","Scenario#Actual;Years#FY24;Period#Jun;View#FCCS_YTD;Entity#"&amp;$B89&amp;";Data Source#FCCS_Total Data Source;Account#"&amp;AJ$3&amp;";Intercompany#FCCS_Intercompany Top;Movement#CA_ENDBAL;Consolidation#FCCS_Entity Total;Custom1#"&amp;$E89&amp;";Custom2#Total Custom2;Custom3#Total Custom3;Custom4#Total Custom4")</f>
        <v>0</v>
      </c>
      <c r="AK89" s="210">
        <f>[1]!HsGetValue("FCC","Scenario#Actual;Years#FY24;Period#Jun;View#FCCS_YTD;Entity#"&amp;$B89&amp;";Data Source#FCCS_Total Data Source;Account#"&amp;AK$3&amp;";Intercompany#FCCS_Intercompany Top;Movement#CA_ENDBAL;Consolidation#FCCS_Entity Total;Custom1#"&amp;$E89&amp;";Custom2#Total Custom2;Custom3#Total Custom3;Custom4#Total Custom4")</f>
        <v>0</v>
      </c>
      <c r="AL89" s="210">
        <f>[1]!HsGetValue("FCC","Scenario#Actual;Years#FY24;Period#Jun;View#FCCS_YTD;Entity#"&amp;$B89&amp;";Data Source#FCCS_Total Data Source;Account#"&amp;AL$3&amp;";Intercompany#FCCS_Intercompany Top;Movement#CA_ENDBAL;Consolidation#FCCS_Entity Total;Custom1#"&amp;$E89&amp;";Custom2#Total Custom2;Custom3#Total Custom3;Custom4#Total Custom4")</f>
        <v>0</v>
      </c>
      <c r="AM89" s="210">
        <f>[1]!HsGetValue("FCC","Scenario#Actual;Years#FY24;Period#Jun;View#FCCS_YTD;Entity#"&amp;$B89&amp;";Data Source#FCCS_Total Data Source;Account#"&amp;AM$3&amp;";Intercompany#FCCS_Intercompany Top;Movement#CA_ENDBAL;Consolidation#FCCS_Entity Total;Custom1#"&amp;$E89&amp;";Custom2#Total Custom2;Custom3#Total Custom3;Custom4#Total Custom4")</f>
        <v>0</v>
      </c>
      <c r="AN89" s="210">
        <f>[1]!HsGetValue("FCC","Scenario#Actual;Years#FY24;Period#Jun;View#FCCS_YTD;Entity#"&amp;$B89&amp;";Data Source#FCCS_Total Data Source;Account#"&amp;AN$3&amp;";Intercompany#FCCS_Intercompany Top;Movement#CA_ENDBAL;Consolidation#FCCS_Entity Total;Custom1#Total custom1;Custom2#Total Custom2;Custom3#Total Custom3;Custom4#Total Custom4")</f>
        <v>0</v>
      </c>
      <c r="AO89" s="210">
        <f>[1]!HsGetValue("FCC","Scenario#Actual;Years#FY24;Period#Jun;View#FCCS_YTD;Entity#"&amp;$B89&amp;";Data Source#FCCS_Total Data Source;Account#"&amp;AO$3&amp;";Intercompany#FCCS_Intercompany Top;Movement#CA_ENDBAL;Consolidation#FCCS_Entity Total;Custom1#Total custom1;Custom2#Total Custom2;Custom3#Total Custom3;Custom4#Total Custom4")</f>
        <v>0</v>
      </c>
      <c r="AP89" s="210">
        <f>[1]!HsGetValue("FCC","Scenario#Actual;Years#FY24;Period#Jun;View#FCCS_YTD;Entity#"&amp;$B89&amp;";Data Source#FCCS_Total Data Source;Account#"&amp;AP$3&amp;";Intercompany#FCCS_Intercompany Top;Movement#CA_ENDBAL;Consolidation#FCCS_Entity Total;Custom1#Total custom1;Custom2#Total Custom2;Custom3#Total Custom3;Custom4#Total Custom4")</f>
        <v>0</v>
      </c>
      <c r="AQ89" s="210">
        <f>[1]!HsGetValue("FCC","Scenario#Actual;Years#FY24;Period#Jun;View#FCCS_YTD;Entity#"&amp;$B89&amp;";Data Source#FCCS_Total Data Source;Account#"&amp;AQ$3&amp;";Intercompany#FCCS_Intercompany Top;Movement#CA_ENDBAL;Consolidation#FCCS_Entity Total;Custom1#Total custom1;Custom2#Total Custom2;Custom3#Total Custom3;Custom4#Total Custom4")</f>
        <v>0</v>
      </c>
      <c r="AR89" s="210">
        <f>[1]!HsGetValue("FCC","Scenario#Actual;Years#FY24;Period#Jun;View#FCCS_YTD;Entity#"&amp;$B89&amp;";Data Source#FCCS_Total Data Source;Account#"&amp;AR$3&amp;";Intercompany#FCCS_Intercompany Top;Movement#CA_ENDBAL;Consolidation#FCCS_Entity Total;Custom1#Total custom1;Custom2#Total Custom2;Custom3#Total Custom3;Custom4#Total Custom4")</f>
        <v>0</v>
      </c>
      <c r="AS89" s="210">
        <f>[1]!HsGetValue("FCC","Scenario#Actual;Years#FY24;Period#Jun;View#FCCS_YTD;Entity#"&amp;$B89&amp;";Data Source#FCCS_Total Data Source;Account#"&amp;AS$3&amp;";Intercompany#FCCS_Intercompany Top;Movement#CA_ENDBAL;Consolidation#FCCS_Entity Total;Custom1#"&amp;$E89&amp;";Custom2#Total Custom2;Custom3#Total Custom3;Custom4#Total Custom4")</f>
        <v>0</v>
      </c>
    </row>
    <row r="90" spans="1:45" x14ac:dyDescent="0.3">
      <c r="A90" s="328" t="s">
        <v>413</v>
      </c>
      <c r="B90" s="328" t="s">
        <v>582</v>
      </c>
      <c r="C90" s="75">
        <v>49200</v>
      </c>
      <c r="D90" s="75" t="s">
        <v>415</v>
      </c>
      <c r="E90" s="75" t="s">
        <v>419</v>
      </c>
      <c r="F90" s="328" t="s">
        <v>583</v>
      </c>
      <c r="G90" s="207" t="s">
        <v>585</v>
      </c>
      <c r="H90" s="598"/>
      <c r="I90" s="327">
        <f t="shared" si="8"/>
        <v>212225.62999999966</v>
      </c>
      <c r="J90" s="209">
        <f t="shared" si="7"/>
        <v>0</v>
      </c>
      <c r="K90" s="327">
        <f t="shared" si="6"/>
        <v>212225.62999999966</v>
      </c>
      <c r="L90" s="210">
        <f>[1]!HsGetValue("FCC","Scenario#Actual;Years#FY24;Period#Jun;View#FCCS_YTD;Entity#"&amp;$B90&amp;";Data Source#FCCS_Total Data Source;Account#"&amp;L$3&amp;";Intercompany#FCCS_Intercompany Top;Movement#CA_ENDBAL;Consolidation#FCCS_Entity Total;Custom1#"&amp;$E90&amp;";Custom2#Total Custom2;Custom3#Total Custom3;Custom4#Total Custom4")</f>
        <v>0</v>
      </c>
      <c r="M90" s="210">
        <f>[1]!HsGetValue("FCC","Scenario#Actual;Years#FY24;Period#Jun;View#FCCS_YTD;Entity#"&amp;$B90&amp;";Data Source#FCCS_Total Data Source;Account#"&amp;M$3&amp;";Intercompany#FCCS_Intercompany Top;Movement#CA_ENDBAL;Consolidation#FCCS_Entity Total;Custom1#"&amp;$E90&amp;";Custom2#Total Custom2;Custom3#Total Custom3;Custom4#Total Custom4")</f>
        <v>0</v>
      </c>
      <c r="N90" s="210">
        <f>[1]!HsGetValue("FCC","Scenario#Actual;Years#FY24;Period#Jun;View#FCCS_YTD;Entity#"&amp;$B90&amp;";Data Source#FCCS_Total Data Source;Account#"&amp;N$3&amp;";Intercompany#FCCS_Intercompany Top;Movement#CA_ENDBAL;Consolidation#FCCS_Entity Total;Custom1#"&amp;$E90&amp;";Custom2#Total Custom2;Custom3#Total Custom3;Custom4#Total Custom4")</f>
        <v>0</v>
      </c>
      <c r="O90" s="210">
        <f>[1]!HsGetValue("FCC","Scenario#Actual;Years#FY24;Period#Jun;View#FCCS_YTD;Entity#"&amp;$B90&amp;";Data Source#FCCS_Total Data Source;Account#"&amp;O$3&amp;";Intercompany#FCCS_Intercompany Top;Movement#CA_ENDBAL;Consolidation#FCCS_Entity Total;Custom1#"&amp;$E90&amp;";Custom2#Total Custom2;Custom3#Total Custom3;Custom4#Total Custom4")</f>
        <v>0</v>
      </c>
      <c r="P90" s="210">
        <f>[1]!HsGetValue("FCC","Scenario#Actual;Years#FY24;Period#Jun;View#FCCS_YTD;Entity#"&amp;$B90&amp;";Data Source#FCCS_Total Data Source;Account#"&amp;P$3&amp;";Intercompany#FCCS_Intercompany Top;Movement#CA_ENDBAL;Consolidation#FCCS_Entity Total;Custom1#"&amp;$E90&amp;";Custom2#Total Custom2;Custom3#Total Custom3;Custom4#Total Custom4")</f>
        <v>1957337.66</v>
      </c>
      <c r="Q90" s="210">
        <f>[1]!HsGetValue("FCC","Scenario#Actual;Years#FY24;Period#Jun;View#FCCS_YTD;Entity#"&amp;$B90&amp;";Data Source#FCCS_Total Data Source;Account#"&amp;Q$3&amp;";Intercompany#FCCS_Intercompany Top;Movement#CA_ENDBAL;Consolidation#FCCS_Entity Total;Custom1#"&amp;$E90&amp;";Custom2#Total Custom2;Custom3#Total Custom3;Custom4#Total Custom4")</f>
        <v>0</v>
      </c>
      <c r="R90" s="210">
        <f>[1]!HsGetValue("FCC","Scenario#Actual;Years#FY24;Period#Jun;View#FCCS_YTD;Entity#"&amp;$B90&amp;";Data Source#FCCS_Total Data Source;Account#"&amp;R$3&amp;";Intercompany#FCCS_Intercompany Top;Movement#CA_ENDBAL;Consolidation#FCCS_Entity Total;Custom1#"&amp;$E90&amp;";Custom2#Total Custom2;Custom3#Total Custom3;Custom4#Total Custom4")</f>
        <v>0</v>
      </c>
      <c r="S90" s="210">
        <f>[1]!HsGetValue("FCC","Scenario#Actual;Years#FY24;Period#Jun;View#FCCS_YTD;Entity#"&amp;$B90&amp;";Data Source#FCCS_Total Data Source;Account#"&amp;S$3&amp;";Intercompany#FCCS_Intercompany Top;Movement#CA_ENDBAL;Consolidation#FCCS_Entity Total;Custom1#"&amp;$E90&amp;";Custom2#Total Custom2;Custom3#Total Custom3;Custom4#Total Custom4")</f>
        <v>0</v>
      </c>
      <c r="T90" s="210">
        <f>[1]!HsGetValue("FCC","Scenario#Actual;Years#FY24;Period#Jun;View#FCCS_YTD;Entity#"&amp;$B90&amp;";Data Source#FCCS_Total Data Source;Account#"&amp;T$3&amp;";Intercompany#FCCS_Intercompany Top;Movement#CA_ENDBAL;Consolidation#FCCS_Entity Total;Custom1#"&amp;$E90&amp;";Custom2#Total Custom2;Custom3#Total Custom3;Custom4#Total Custom4")</f>
        <v>0</v>
      </c>
      <c r="U90" s="210">
        <f>[1]!HsGetValue("FCC","Scenario#Actual;Years#FY24;Period#Jun;View#FCCS_YTD;Entity#"&amp;$B90&amp;";Data Source#FCCS_Total Data Source;Account#"&amp;U$3&amp;";Intercompany#FCCS_Intercompany Top;Movement#CA_ENDBAL;Consolidation#FCCS_Entity Total;Custom1#"&amp;$E90&amp;";Custom2#Total Custom2;Custom3#Total Custom3;Custom4#Total Custom4")</f>
        <v>0</v>
      </c>
      <c r="V90" s="210">
        <f>[1]!HsGetValue("FCC","Scenario#Actual;Years#FY24;Period#Jun;View#FCCS_YTD;Entity#"&amp;$B90&amp;";Data Source#FCCS_Total Data Source;Account#"&amp;V$3&amp;";Intercompany#FCCS_Intercompany Top;Movement#CA_ENDBAL;Consolidation#FCCS_Entity Total;Custom1#"&amp;$E90&amp;";Custom2#Total Custom2;Custom3#Total Custom3;Custom4#Total Custom4")</f>
        <v>0</v>
      </c>
      <c r="W90" s="210">
        <f>[1]!HsGetValue("FCC","Scenario#Actual;Years#FY24;Period#Jun;View#FCCS_YTD;Entity#"&amp;$B90&amp;";Data Source#FCCS_Total Data Source;Account#"&amp;W$3&amp;";Intercompany#FCCS_Intercompany Top;Movement#CA_ENDBAL;Consolidation#FCCS_Entity Total;Custom1#"&amp;$E90&amp;";Custom2#Total Custom2;Custom3#Total Custom3;Custom4#Total Custom4")</f>
        <v>0</v>
      </c>
      <c r="X90" s="210">
        <f>[1]!HsGetValue("FCC","Scenario#Actual;Years#FY24;Period#Jun;View#FCCS_YTD;Entity#"&amp;$B90&amp;";Data Source#FCCS_Total Data Source;Account#"&amp;X$3&amp;";Intercompany#FCCS_Intercompany Top;Movement#CA_ENDBAL;Consolidation#FCCS_Entity Total;Custom1#"&amp;$E90&amp;";Custom2#Total Custom2;Custom3#Total Custom3;Custom4#Total Custom4")</f>
        <v>0</v>
      </c>
      <c r="Y90" s="361"/>
      <c r="Z90" s="361"/>
      <c r="AA90" s="361"/>
      <c r="AB90" s="361"/>
      <c r="AC90" s="361"/>
      <c r="AD90" s="361"/>
      <c r="AE90" s="210">
        <f>[1]!HsGetValue("FCC","Scenario#Actual;Years#FY24;Period#Jun;View#FCCS_YTD;Entity#"&amp;$B90&amp;";Data Source#FCCS_Total Data Source;Account#"&amp;AE$3&amp;";Intercompany#FCCS_Intercompany Top;Movement#CA_ENDBAL;Consolidation#FCCS_Entity Total;Custom1#"&amp;$E90&amp;";Custom2#Total Custom2;Custom3#Total Custom3;Custom4#Total Custom4")</f>
        <v>0</v>
      </c>
      <c r="AF90" s="210">
        <f>[1]!HsGetValue("FCC","Scenario#Actual;Years#FY24;Period#Jun;View#FCCS_YTD;Entity#"&amp;$B90&amp;";Data Source#FCCS_Total Data Source;Account#"&amp;AF$3&amp;";Intercompany#FCCS_Intercompany Top;Movement#CA_ENDBAL;Consolidation#FCCS_Entity Total;Custom1#"&amp;$E90&amp;";Custom2#Total Custom2;Custom3#Total Custom3;Custom4#Total Custom4")</f>
        <v>0</v>
      </c>
      <c r="AG90" s="210">
        <f>[1]!HsGetValue("FCC","Scenario#Actual;Years#FY24;Period#Jun;View#FCCS_YTD;Entity#"&amp;$B90&amp;";Data Source#FCCS_Total Data Source;Account#"&amp;AG$3&amp;";Intercompany#FCCS_Intercompany Top;Movement#CA_ENDBAL;Consolidation#FCCS_Entity Total;Custom1#"&amp;$E90&amp;";Custom2#Total Custom2;Custom3#Total Custom3;Custom4#Total Custom4")</f>
        <v>0</v>
      </c>
      <c r="AH90" s="210">
        <f>[1]!HsGetValue("FCC","Scenario#Actual;Years#FY24;Period#Jun;View#FCCS_YTD;Entity#"&amp;$B90&amp;";Data Source#FCCS_Total Data Source;Account#"&amp;AH$3&amp;";Intercompany#FCCS_Intercompany Top;Movement#CA_ENDBAL;Consolidation#FCCS_Entity Total;Custom1#"&amp;$E90&amp;";Custom2#Total Custom2;Custom3#Total Custom3;Custom4#Total Custom4")</f>
        <v>-1745112.0300000003</v>
      </c>
      <c r="AI90" s="210">
        <f>[1]!HsGetValue("FCC","Scenario#Actual;Years#FY24;Period#Jun;View#FCCS_YTD;Entity#"&amp;$B90&amp;";Data Source#FCCS_Total Data Source;Account#"&amp;AI$3&amp;";Intercompany#FCCS_Intercompany Top;Movement#CA_ENDBAL;Consolidation#FCCS_Entity Total;Custom1#"&amp;$E90&amp;";Custom2#Total Custom2;Custom3#Total Custom3;Custom4#Total Custom4")</f>
        <v>0</v>
      </c>
      <c r="AJ90" s="210">
        <f>[1]!HsGetValue("FCC","Scenario#Actual;Years#FY24;Period#Jun;View#FCCS_YTD;Entity#"&amp;$B90&amp;";Data Source#FCCS_Total Data Source;Account#"&amp;AJ$3&amp;";Intercompany#FCCS_Intercompany Top;Movement#CA_ENDBAL;Consolidation#FCCS_Entity Total;Custom1#"&amp;$E90&amp;";Custom2#Total Custom2;Custom3#Total Custom3;Custom4#Total Custom4")</f>
        <v>0</v>
      </c>
      <c r="AK90" s="210">
        <f>[1]!HsGetValue("FCC","Scenario#Actual;Years#FY24;Period#Jun;View#FCCS_YTD;Entity#"&amp;$B90&amp;";Data Source#FCCS_Total Data Source;Account#"&amp;AK$3&amp;";Intercompany#FCCS_Intercompany Top;Movement#CA_ENDBAL;Consolidation#FCCS_Entity Total;Custom1#"&amp;$E90&amp;";Custom2#Total Custom2;Custom3#Total Custom3;Custom4#Total Custom4")</f>
        <v>0</v>
      </c>
      <c r="AL90" s="210">
        <f>[1]!HsGetValue("FCC","Scenario#Actual;Years#FY24;Period#Jun;View#FCCS_YTD;Entity#"&amp;$B90&amp;";Data Source#FCCS_Total Data Source;Account#"&amp;AL$3&amp;";Intercompany#FCCS_Intercompany Top;Movement#CA_ENDBAL;Consolidation#FCCS_Entity Total;Custom1#"&amp;$E90&amp;";Custom2#Total Custom2;Custom3#Total Custom3;Custom4#Total Custom4")</f>
        <v>0</v>
      </c>
      <c r="AM90" s="210">
        <f>[1]!HsGetValue("FCC","Scenario#Actual;Years#FY24;Period#Jun;View#FCCS_YTD;Entity#"&amp;$B90&amp;";Data Source#FCCS_Total Data Source;Account#"&amp;AM$3&amp;";Intercompany#FCCS_Intercompany Top;Movement#CA_ENDBAL;Consolidation#FCCS_Entity Total;Custom1#"&amp;$E90&amp;";Custom2#Total Custom2;Custom3#Total Custom3;Custom4#Total Custom4")</f>
        <v>0</v>
      </c>
      <c r="AN90" s="361"/>
      <c r="AO90" s="361"/>
      <c r="AP90" s="361"/>
      <c r="AQ90" s="361"/>
      <c r="AR90" s="361"/>
      <c r="AS90" s="329">
        <v>0</v>
      </c>
    </row>
    <row r="91" spans="1:45" s="520" customFormat="1" x14ac:dyDescent="0.3">
      <c r="A91" s="520" t="s">
        <v>413</v>
      </c>
      <c r="B91" s="520" t="s">
        <v>586</v>
      </c>
      <c r="C91" s="521" t="s">
        <v>587</v>
      </c>
      <c r="D91" s="521" t="s">
        <v>415</v>
      </c>
      <c r="E91" s="521" t="s">
        <v>416</v>
      </c>
      <c r="F91" s="520" t="s">
        <v>588</v>
      </c>
      <c r="G91" s="520" t="s">
        <v>589</v>
      </c>
      <c r="H91" s="609"/>
      <c r="I91" s="522">
        <f t="shared" si="8"/>
        <v>102384993.86818214</v>
      </c>
      <c r="J91" s="522">
        <f t="shared" si="7"/>
        <v>24857311.470000003</v>
      </c>
      <c r="K91" s="522">
        <f>SUM(M91:R91,T91:V91,Z91:AB91,AD91:AD91)+SUM(AE91:AQ91)</f>
        <v>77527682.398182139</v>
      </c>
      <c r="L91" s="523">
        <f>[1]!HsGetValue("FCC","Scenario#Actual;Years#FY24;Period#Jun;View#FCCS_YTD;Entity#"&amp;$B91&amp;";Data Source#FCCS_Total Data Source;Account#"&amp;L$3&amp;";Intercompany#FCCS_Intercompany Top;Movement#CA_ENDBAL;Consolidation#FCCS_Entity Total;Custom1#"&amp;$E91&amp;";Custom2#Total Custom2;Custom3#Total Custom3;Custom4#Total Custom4")</f>
        <v>22839217.690000001</v>
      </c>
      <c r="M91" s="523">
        <f>[1]!HsGetValue("FCC","Scenario#Actual;Years#FY24;Period#Jun;View#FCCS_YTD;Entity#"&amp;$B91&amp;";Data Source#FCCS_Total Data Source;Account#"&amp;M$3&amp;";Intercompany#FCCS_Intercompany Top;Movement#CA_ENDBAL;Consolidation#FCCS_Entity Total;Custom1#"&amp;$E91&amp;";Custom2#Total Custom2;Custom3#Total Custom3;Custom4#Total Custom4")</f>
        <v>11799636.99</v>
      </c>
      <c r="N91" s="523">
        <f>[1]!HsGetValue("FCC","Scenario#Actual;Years#FY24;Period#Jun;View#FCCS_YTD;Entity#"&amp;$B91&amp;";Data Source#FCCS_Total Data Source;Account#"&amp;N$3&amp;";Intercompany#FCCS_Intercompany Top;Movement#CA_ENDBAL;Consolidation#FCCS_Entity Total;Custom1#"&amp;$E91&amp;";Custom2#Total Custom2;Custom3#Total Custom3;Custom4#Total Custom4")</f>
        <v>0</v>
      </c>
      <c r="O91" s="523">
        <f>[1]!HsGetValue("FCC","Scenario#Actual;Years#FY24;Period#Jun;View#FCCS_YTD;Entity#"&amp;$B91&amp;";Data Source#FCCS_Total Data Source;Account#"&amp;O$3&amp;";Intercompany#FCCS_Intercompany Top;Movement#CA_ENDBAL;Consolidation#FCCS_Entity Total;Custom1#"&amp;$E91&amp;";Custom2#Total Custom2;Custom3#Total Custom3;Custom4#Total Custom4")</f>
        <v>48604097.239999995</v>
      </c>
      <c r="P91" s="523">
        <f>[1]!HsGetValue("FCC","Scenario#Actual;Years#FY24;Period#Jun;View#FCCS_YTD;Entity#"&amp;$B91&amp;";Data Source#FCCS_Total Data Source;Account#"&amp;P$3&amp;";Intercompany#FCCS_Intercompany Top;Movement#CA_ENDBAL;Consolidation#FCCS_Entity Total;Custom1#Total Custom1;Custom2#Total Custom2;Custom3#Total Custom3;Custom4#Total Custom4")</f>
        <v>104306401.98019999</v>
      </c>
      <c r="Q91" s="523">
        <f>[1]!HsGetValue("FCC","Scenario#Actual;Years#FY24;Period#Jun;View#FCCS_YTD;Entity#"&amp;$B91&amp;";Data Source#FCCS_Total Data Source;Account#"&amp;Q$3&amp;";Intercompany#FCCS_Intercompany Top;Movement#CA_ENDBAL;Consolidation#FCCS_Entity Total;Custom1#"&amp;$E91&amp;";Custom2#Total Custom2;Custom3#Total Custom3;Custom4#Total Custom4")</f>
        <v>0</v>
      </c>
      <c r="R91" s="523">
        <f>[1]!HsGetValue("FCC","Scenario#Actual;Years#FY24;Period#Jun;View#FCCS_YTD;Entity#"&amp;$B91&amp;";Data Source#FCCS_Total Data Source;Account#"&amp;R$3&amp;";Intercompany#FCCS_Intercompany Top;Movement#CA_ENDBAL;Consolidation#FCCS_Entity Total;Custom1#"&amp;$E91&amp;";Custom2#Total Custom2;Custom3#Total Custom3;Custom4#Total Custom4")</f>
        <v>0</v>
      </c>
      <c r="S91" s="523">
        <f>[1]!HsGetValue("FCC","Scenario#Actual;Years#FY24;Period#Jun;View#FCCS_YTD;Entity#"&amp;$B91&amp;";Data Source#FCCS_Total Data Source;Account#"&amp;S$3&amp;";Intercompany#FCCS_Intercompany Top;Movement#CA_ENDBAL;Consolidation#FCCS_Entity Total;Custom1#"&amp;$E91&amp;";Custom2#Total Custom2;Custom3#Total Custom3;Custom4#Total Custom4")</f>
        <v>0</v>
      </c>
      <c r="T91" s="523">
        <f>[1]!HsGetValue("FCC","Scenario#Actual;Years#FY24;Period#Jun;View#FCCS_YTD;Entity#"&amp;$B91&amp;";Data Source#FCCS_Total Data Source;Account#"&amp;T$3&amp;";Intercompany#FCCS_Intercompany Top;Movement#CA_ENDBAL;Consolidation#FCCS_Entity Total;Custom1#"&amp;$E91&amp;";Custom2#Total Custom2;Custom3#Total Custom3;Custom4#Total Custom4")</f>
        <v>0</v>
      </c>
      <c r="U91" s="523">
        <f>[1]!HsGetValue("FCC","Scenario#Actual;Years#FY24;Period#Jun;View#FCCS_YTD;Entity#"&amp;$B91&amp;";Data Source#FCCS_Total Data Source;Account#"&amp;U$3&amp;";Intercompany#FCCS_Intercompany Top;Movement#CA_ENDBAL;Consolidation#FCCS_Entity Total;Custom1#"&amp;$E91&amp;";Custom2#Total Custom2;Custom3#Total Custom3;Custom4#Total Custom4")</f>
        <v>0</v>
      </c>
      <c r="V91" s="523">
        <f>[1]!HsGetValue("FCC","Scenario#Actual;Years#FY24;Period#Jun;View#FCCS_YTD;Entity#"&amp;$B91&amp;";Data Source#FCCS_Total Data Source;Account#"&amp;V$3&amp;";Intercompany#FCCS_Intercompany Top;Movement#CA_ENDBAL;Consolidation#FCCS_Entity Total;Custom1#"&amp;$E91&amp;";Custom2#Total Custom2;Custom3#Total Custom3;Custom4#Total Custom4")</f>
        <v>0</v>
      </c>
      <c r="W91" s="523">
        <f>[1]!HsGetValue("FCC","Scenario#Actual;Years#FY24;Period#Jun;View#FCCS_YTD;Entity#"&amp;$B91&amp;";Data Source#FCCS_Total Data Source;Account#"&amp;W$3&amp;";Intercompany#FCCS_Intercompany Top;Movement#CA_ENDBAL;Consolidation#FCCS_Entity Total;Custom1#"&amp;$E91&amp;";Custom2#Total Custom2;Custom3#Total Custom3;Custom4#Total Custom4")</f>
        <v>0</v>
      </c>
      <c r="X91" s="523">
        <f>[1]!HsGetValue("FCC","Scenario#Actual;Years#FY24;Period#Jun;View#FCCS_YTD;Entity#"&amp;$B91&amp;";Data Source#FCCS_Total Data Source;Account#"&amp;X$3&amp;";Intercompany#FCCS_Intercompany Top;Movement#CA_ENDBAL;Consolidation#FCCS_Entity Total;Custom1#"&amp;$E91&amp;";Custom2#Total Custom2;Custom3#Total Custom3;Custom4#Total Custom4")</f>
        <v>2018093.7800000012</v>
      </c>
      <c r="Y91" s="523">
        <f>[1]!HsGetValue("FCC","Scenario#Actual;Years#FY24;Period#Jun;View#FCCS_YTD;Entity#"&amp;$B91&amp;";Data Source#FCCS_Total Data Source;Account#"&amp;Y$3&amp;";Intercompany#FCCS_Intercompany Top;Movement#CA_ENDBAL;Consolidation#FCCS_Entity Total;Custom1#Total custom1;Custom2#Total Custom2;Custom3#Total Custom3;Custom4#Total Custom4")</f>
        <v>0</v>
      </c>
      <c r="Z91" s="523">
        <f>[1]!HsGetValue("FCC","Scenario#Actual;Years#FY24;Period#Jun;View#FCCS_YTD;Entity#"&amp;$B91&amp;";Data Source#FCCS_Total Data Source;Account#"&amp;Z$3&amp;";Intercompany#FCCS_Intercompany Top;Movement#CA_ENDBAL;Consolidation#FCCS_Entity Total;Custom1#Total custom1;Custom2#Total Custom2;Custom3#Total Custom3;Custom4#Total Custom4")</f>
        <v>0</v>
      </c>
      <c r="AA91" s="523">
        <f>[1]!HsGetValue("FCC","Scenario#Actual;Years#FY24;Period#Jun;View#FCCS_YTD;Entity#"&amp;$B91&amp;";Data Source#FCCS_Total Data Source;Account#"&amp;AA$3&amp;";Intercompany#FCCS_Intercompany Top;Movement#CA_ENDBAL;Consolidation#FCCS_Entity Total;Custom1#Total custom1;Custom2#Total Custom2;Custom3#Total Custom3;Custom4#Total Custom4")</f>
        <v>0</v>
      </c>
      <c r="AB91" s="523">
        <f>[1]!HsGetValue("FCC","Scenario#Actual;Years#FY24;Period#Jun;View#FCCS_YTD;Entity#"&amp;$B91&amp;";Data Source#FCCS_Total Data Source;Account#"&amp;AB$3&amp;";Intercompany#FCCS_Intercompany Top;Movement#CA_ENDBAL;Consolidation#FCCS_Entity Total;Custom1#Total custom1;Custom2#Total Custom2;Custom3#Total Custom3;Custom4#Total Custom4")</f>
        <v>0</v>
      </c>
      <c r="AC91" s="523">
        <f>[1]!HsGetValue("FCC","Scenario#Actual;Years#FY24;Period#Jun;View#FCCS_YTD;Entity#"&amp;$B91&amp;";Data Source#FCCS_Total Data Source;Account#"&amp;AC$3&amp;";Intercompany#FCCS_Intercompany Top;Movement#CA_ENDBAL;Consolidation#FCCS_Entity Total;Custom1#Total custom1;Custom2#Total Custom2;Custom3#Total Custom3;Custom4#Total Custom4")</f>
        <v>0</v>
      </c>
      <c r="AD91" s="523">
        <f>[1]!HsGetValue("FCC","Scenario#Actual;Years#FY24;Period#Jun;View#FCCS_YTD;Entity#"&amp;$B91&amp;";Data Source#FCCS_Total Data Source;Account#"&amp;AD$3&amp;";Intercompany#FCCS_Intercompany Top;Movement#CA_ENDBAL;Consolidation#FCCS_Entity Total;Custom1#Total custom1;Custom2#Total Custom2;Custom3#Total Custom3;Custom4#Total Custom4")</f>
        <v>0</v>
      </c>
      <c r="AE91" s="523">
        <f>[1]!HsGetValue("FCC","Scenario#Actual;Years#FY24;Period#Jun;View#FCCS_YTD;Entity#"&amp;$B91&amp;";Data Source#FCCS_Total Data Source;Account#"&amp;AE$3&amp;";Intercompany#FCCS_Intercompany Top;Movement#CA_ENDBAL;Consolidation#FCCS_Entity Total;Custom1#"&amp;$E91&amp;";Custom2#Total Custom2;Custom3#Total Custom3;Custom4#Total Custom4")</f>
        <v>-1924796.6885957001</v>
      </c>
      <c r="AF91" s="523">
        <f>[1]!HsGetValue("FCC","Scenario#Actual;Years#FY24;Period#Jun;View#FCCS_YTD;Entity#"&amp;$B91&amp;";Data Source#FCCS_Total Data Source;Account#"&amp;AF$3&amp;";Intercompany#FCCS_Intercompany Top;Movement#CA_ENDBAL;Consolidation#FCCS_Entity Total;Custom1#"&amp;$E91&amp;";Custom2#Total Custom2;Custom3#Total Custom3;Custom4#Total Custom4")</f>
        <v>0</v>
      </c>
      <c r="AG91" s="523">
        <f>[1]!HsGetValue("FCC","Scenario#Actual;Years#FY24;Period#Jun;View#FCCS_YTD;Entity#"&amp;$B91&amp;";Data Source#FCCS_Total Data Source;Account#"&amp;AG$3&amp;";Intercompany#FCCS_Intercompany Top;Movement#CA_ENDBAL;Consolidation#FCCS_Entity Total;Custom1#"&amp;$E91&amp;";Custom2#Total Custom2;Custom3#Total Custom3;Custom4#Total Custom4")</f>
        <v>-16606293.853422148</v>
      </c>
      <c r="AH91" s="523">
        <f>[1]!HsGetValue("FCC","Scenario#Actual;Years#FY24;Period#Jun;View#FCCS_YTD;Entity#"&amp;$B91&amp;";Data Source#FCCS_Total Data Source;Account#"&amp;AH$3&amp;";Intercompany#FCCS_Intercompany Top;Movement#FCCS_Movements;Consolidation#FCCS_Entity Total;Custom1#Total Custom1;Custom2#Total Custom2;Custom3#Total Custom3;Custom4#Total Custom4")</f>
        <v>-68651363.269999996</v>
      </c>
      <c r="AI91" s="523">
        <f>[1]!HsGetValue("FCC","Scenario#Actual;Years#FY24;Period#Jun;View#FCCS_YTD;Entity#"&amp;$B91&amp;";Data Source#FCCS_Total Data Source;Account#"&amp;AI$3&amp;";Intercompany#FCCS_Intercompany Top;Movement#CA_ENDBAL;Consolidation#FCCS_Entity Total;Custom1#"&amp;$E91&amp;";Custom2#Total Custom2;Custom3#Total Custom3;Custom4#Total Custom4")</f>
        <v>0</v>
      </c>
      <c r="AJ91" s="523">
        <f>[1]!HsGetValue("FCC","Scenario#Actual;Years#FY24;Period#Jun;View#FCCS_YTD;Entity#"&amp;$B91&amp;";Data Source#FCCS_Total Data Source;Account#"&amp;AJ$3&amp;";Intercompany#FCCS_Intercompany Top;Movement#CA_ENDBAL;Consolidation#FCCS_Entity Total;Custom1#"&amp;$E91&amp;";Custom2#Total Custom2;Custom3#Total Custom3;Custom4#Total Custom4")</f>
        <v>0</v>
      </c>
      <c r="AK91" s="523">
        <f>[1]!HsGetValue("FCC","Scenario#Actual;Years#FY24;Period#Jun;View#FCCS_YTD;Entity#"&amp;$B91&amp;";Data Source#FCCS_Total Data Source;Account#"&amp;AK$3&amp;";Intercompany#FCCS_Intercompany Top;Movement#CA_ENDBAL;Consolidation#FCCS_Entity Total;Custom1#"&amp;$E91&amp;";Custom2#Total Custom2;Custom3#Total Custom3;Custom4#Total Custom4")</f>
        <v>0</v>
      </c>
      <c r="AL91" s="523">
        <f>[1]!HsGetValue("FCC","Scenario#Actual;Years#FY24;Period#Jun;View#FCCS_YTD;Entity#"&amp;$B91&amp;";Data Source#FCCS_Total Data Source;Account#"&amp;AL$3&amp;";Intercompany#FCCS_Intercompany Top;Movement#CA_ENDBAL;Consolidation#FCCS_Entity Total;Custom1#"&amp;$E91&amp;";Custom2#Total Custom2;Custom3#Total Custom3;Custom4#Total Custom4")</f>
        <v>0</v>
      </c>
      <c r="AM91" s="523">
        <f>[1]!HsGetValue("FCC","Scenario#Actual;Years#FY24;Period#Jun;View#FCCS_YTD;Entity#"&amp;$B91&amp;";Data Source#FCCS_Total Data Source;Account#"&amp;AM$3&amp;";Intercompany#FCCS_Intercompany Top;Movement#CA_ENDBAL;Consolidation#FCCS_Entity Total;Custom1#"&amp;$E91&amp;";Custom2#Total Custom2;Custom3#Total Custom3;Custom4#Total Custom4")</f>
        <v>0</v>
      </c>
      <c r="AN91" s="523">
        <f>[1]!HsGetValue("FCC","Scenario#Actual;Years#FY24;Period#Jun;View#FCCS_YTD;Entity#"&amp;$B91&amp;";Data Source#FCCS_Total Data Source;Account#"&amp;AN$3&amp;";Intercompany#FCCS_Intercompany Top;Movement#CA_ENDBAL;Consolidation#FCCS_Entity Total;Custom1#Total custom1;Custom2#Total Custom2;Custom3#Total Custom3;Custom4#Total Custom4")</f>
        <v>0</v>
      </c>
      <c r="AO91" s="523">
        <f>[1]!HsGetValue("FCC","Scenario#Actual;Years#FY24;Period#Jun;View#FCCS_YTD;Entity#"&amp;$B91&amp;";Data Source#FCCS_Total Data Source;Account#"&amp;AO$3&amp;";Intercompany#FCCS_Intercompany Top;Movement#CA_ENDBAL;Consolidation#FCCS_Entity Total;Custom1#Total custom1;Custom2#Total Custom2;Custom3#Total Custom3;Custom4#Total Custom4")</f>
        <v>0</v>
      </c>
      <c r="AP91" s="523">
        <f>[1]!HsGetValue("FCC","Scenario#Actual;Years#FY24;Period#Jun;View#FCCS_YTD;Entity#"&amp;$B91&amp;";Data Source#FCCS_Total Data Source;Account#"&amp;AP$3&amp;";Intercompany#FCCS_Intercompany Top;Movement#CA_ENDBAL;Consolidation#FCCS_Entity Total;Custom1#Total custom1;Custom2#Total Custom2;Custom3#Total Custom3;Custom4#Total Custom4")</f>
        <v>0</v>
      </c>
      <c r="AQ91" s="523">
        <f>[1]!HsGetValue("FCC","Scenario#Actual;Years#FY24;Period#Jun;View#FCCS_YTD;Entity#"&amp;$B91&amp;";Data Source#FCCS_Total Data Source;Account#"&amp;AQ$3&amp;";Intercompany#FCCS_Intercompany Top;Movement#CA_ENDBAL;Consolidation#FCCS_Entity Total;Custom1#Total custom1;Custom2#Total Custom2;Custom3#Total Custom3;Custom4#Total Custom4")</f>
        <v>0</v>
      </c>
      <c r="AR91" s="523">
        <f>[1]!HsGetValue("FCC","Scenario#Actual;Years#FY24;Period#Jun;View#FCCS_YTD;Entity#"&amp;$B91&amp;";Data Source#FCCS_Total Data Source;Account#"&amp;AR$3&amp;";Intercompany#FCCS_Intercompany Top;Movement#CA_ENDBAL;Consolidation#FCCS_Entity Total;Custom1#Total custom1;Custom2#Total Custom2;Custom3#Total Custom3;Custom4#Total Custom4")</f>
        <v>0</v>
      </c>
      <c r="AS91" s="523">
        <f>[1]!HsGetValue("FCC","Scenario#Actual;Years#FY24;Period#Jun;View#FCCS_YTD;Entity#"&amp;$B91&amp;";Data Source#FCCS_Total Data Source;Account#"&amp;AS$3&amp;";Intercompany#FCCS_Intercompany Top;Movement#CA_ENDBAL;Consolidation#FCCS_Entity Total;Custom1#"&amp;$E91&amp;";Custom2#Total Custom2;Custom3#Total Custom3;Custom4#Total Custom4")</f>
        <v>0</v>
      </c>
    </row>
    <row r="92" spans="1:45" s="520" customFormat="1" x14ac:dyDescent="0.3">
      <c r="A92" s="520" t="s">
        <v>413</v>
      </c>
      <c r="B92" s="520" t="s">
        <v>586</v>
      </c>
      <c r="C92" s="521" t="s">
        <v>587</v>
      </c>
      <c r="D92" s="521" t="s">
        <v>415</v>
      </c>
      <c r="E92" s="521" t="s">
        <v>419</v>
      </c>
      <c r="F92" s="520" t="s">
        <v>588</v>
      </c>
      <c r="G92" s="520" t="s">
        <v>590</v>
      </c>
      <c r="H92" s="609"/>
      <c r="I92" s="522">
        <f t="shared" si="8"/>
        <v>0</v>
      </c>
      <c r="J92" s="522">
        <f t="shared" si="7"/>
        <v>0</v>
      </c>
      <c r="K92" s="522">
        <f t="shared" si="6"/>
        <v>0</v>
      </c>
      <c r="L92" s="523">
        <f>[1]!HsGetValue("FCC","Scenario#Actual;Years#FY24;Period#Jun;View#FCCS_YTD;Entity#"&amp;$B92&amp;";Data Source#FCCS_Total Data Source;Account#"&amp;L$3&amp;";Intercompany#FCCS_Intercompany Top;Movement#CA_ENDBAL;Consolidation#FCCS_Entity Total;Custom1#"&amp;$E92&amp;";Custom2#Total Custom2;Custom3#Total Custom3;Custom4#Total Custom4")</f>
        <v>0</v>
      </c>
      <c r="M92" s="523">
        <f>[1]!HsGetValue("FCC","Scenario#Actual;Years#FY24;Period#Jun;View#FCCS_YTD;Entity#"&amp;$B92&amp;";Data Source#FCCS_Total Data Source;Account#"&amp;M$3&amp;";Intercompany#FCCS_Intercompany Top;Movement#CA_ENDBAL;Consolidation#FCCS_Entity Total;Custom1#"&amp;$E92&amp;";Custom2#Total Custom2;Custom3#Total Custom3;Custom4#Total Custom4")</f>
        <v>0</v>
      </c>
      <c r="N92" s="523">
        <f>[1]!HsGetValue("FCC","Scenario#Actual;Years#FY24;Period#Jun;View#FCCS_YTD;Entity#"&amp;$B92&amp;";Data Source#FCCS_Total Data Source;Account#"&amp;N$3&amp;";Intercompany#FCCS_Intercompany Top;Movement#CA_ENDBAL;Consolidation#FCCS_Entity Total;Custom1#"&amp;$E92&amp;";Custom2#Total Custom2;Custom3#Total Custom3;Custom4#Total Custom4")</f>
        <v>0</v>
      </c>
      <c r="O92" s="523">
        <f>[1]!HsGetValue("FCC","Scenario#Actual;Years#FY24;Period#Jun;View#FCCS_YTD;Entity#"&amp;$B92&amp;";Data Source#FCCS_Total Data Source;Account#"&amp;O$3&amp;";Intercompany#FCCS_Intercompany Top;Movement#CA_ENDBAL;Consolidation#FCCS_Entity Total;Custom1#"&amp;$E92&amp;";Custom2#Total Custom2;Custom3#Total Custom3;Custom4#Total Custom4")</f>
        <v>0</v>
      </c>
      <c r="P92" s="523">
        <f>[1]!HsGetValue("FCC","Scenario#Actual;Years#FY24;Period#Jun;View#FCCS_YTD;Entity#"&amp;$B92&amp;";Data Source#FCCS_Total Data Source;Account#"&amp;P$3&amp;";Intercompany#FCCS_Intercompany Top;Movement#CA_ENDBAL;Consolidation#FCCS_Entity Total;Custom1#"&amp;$E92&amp;";Custom2#Total Custom2;Custom3#Total Custom3;Custom4#Total Custom4")</f>
        <v>0</v>
      </c>
      <c r="Q92" s="523">
        <f>[1]!HsGetValue("FCC","Scenario#Actual;Years#FY24;Period#Jun;View#FCCS_YTD;Entity#"&amp;$B92&amp;";Data Source#FCCS_Total Data Source;Account#"&amp;Q$3&amp;";Intercompany#FCCS_Intercompany Top;Movement#CA_ENDBAL;Consolidation#FCCS_Entity Total;Custom1#"&amp;$E92&amp;";Custom2#Total Custom2;Custom3#Total Custom3;Custom4#Total Custom4")</f>
        <v>0</v>
      </c>
      <c r="R92" s="523">
        <f>[1]!HsGetValue("FCC","Scenario#Actual;Years#FY24;Period#Jun;View#FCCS_YTD;Entity#"&amp;$B92&amp;";Data Source#FCCS_Total Data Source;Account#"&amp;R$3&amp;";Intercompany#FCCS_Intercompany Top;Movement#CA_ENDBAL;Consolidation#FCCS_Entity Total;Custom1#"&amp;$E92&amp;";Custom2#Total Custom2;Custom3#Total Custom3;Custom4#Total Custom4")</f>
        <v>0</v>
      </c>
      <c r="S92" s="523">
        <f>[1]!HsGetValue("FCC","Scenario#Actual;Years#FY24;Period#Jun;View#FCCS_YTD;Entity#"&amp;$B92&amp;";Data Source#FCCS_Total Data Source;Account#"&amp;S$3&amp;";Intercompany#FCCS_Intercompany Top;Movement#CA_ENDBAL;Consolidation#FCCS_Entity Total;Custom1#"&amp;$E92&amp;";Custom2#Total Custom2;Custom3#Total Custom3;Custom4#Total Custom4")</f>
        <v>0</v>
      </c>
      <c r="T92" s="523">
        <f>[1]!HsGetValue("FCC","Scenario#Actual;Years#FY24;Period#Jun;View#FCCS_YTD;Entity#"&amp;$B92&amp;";Data Source#FCCS_Total Data Source;Account#"&amp;T$3&amp;";Intercompany#FCCS_Intercompany Top;Movement#CA_ENDBAL;Consolidation#FCCS_Entity Total;Custom1#"&amp;$E92&amp;";Custom2#Total Custom2;Custom3#Total Custom3;Custom4#Total Custom4")</f>
        <v>0</v>
      </c>
      <c r="U92" s="523">
        <f>[1]!HsGetValue("FCC","Scenario#Actual;Years#FY24;Period#Jun;View#FCCS_YTD;Entity#"&amp;$B92&amp;";Data Source#FCCS_Total Data Source;Account#"&amp;U$3&amp;";Intercompany#FCCS_Intercompany Top;Movement#CA_ENDBAL;Consolidation#FCCS_Entity Total;Custom1#"&amp;$E92&amp;";Custom2#Total Custom2;Custom3#Total Custom3;Custom4#Total Custom4")</f>
        <v>0</v>
      </c>
      <c r="V92" s="523">
        <f>[1]!HsGetValue("FCC","Scenario#Actual;Years#FY24;Period#Jun;View#FCCS_YTD;Entity#"&amp;$B92&amp;";Data Source#FCCS_Total Data Source;Account#"&amp;V$3&amp;";Intercompany#FCCS_Intercompany Top;Movement#CA_ENDBAL;Consolidation#FCCS_Entity Total;Custom1#"&amp;$E92&amp;";Custom2#Total Custom2;Custom3#Total Custom3;Custom4#Total Custom4")</f>
        <v>0</v>
      </c>
      <c r="W92" s="523">
        <f>[1]!HsGetValue("FCC","Scenario#Actual;Years#FY24;Period#Jun;View#FCCS_YTD;Entity#"&amp;$B92&amp;";Data Source#FCCS_Total Data Source;Account#"&amp;W$3&amp;";Intercompany#FCCS_Intercompany Top;Movement#CA_ENDBAL;Consolidation#FCCS_Entity Total;Custom1#"&amp;$E92&amp;";Custom2#Total Custom2;Custom3#Total Custom3;Custom4#Total Custom4")</f>
        <v>0</v>
      </c>
      <c r="X92" s="523">
        <f>[1]!HsGetValue("FCC","Scenario#Actual;Years#FY24;Period#Jun;View#FCCS_YTD;Entity#"&amp;$B92&amp;";Data Source#FCCS_Total Data Source;Account#"&amp;X$3&amp;";Intercompany#FCCS_Intercompany Top;Movement#CA_ENDBAL;Consolidation#FCCS_Entity Total;Custom1#"&amp;$E92&amp;";Custom2#Total Custom2;Custom3#Total Custom3;Custom4#Total Custom4")</f>
        <v>0</v>
      </c>
      <c r="Y92" s="523"/>
      <c r="Z92" s="523"/>
      <c r="AA92" s="523"/>
      <c r="AB92" s="523"/>
      <c r="AC92" s="523"/>
      <c r="AD92" s="523"/>
      <c r="AE92" s="523">
        <f>[1]!HsGetValue("FCC","Scenario#Actual;Years#FY24;Period#Jun;View#FCCS_YTD;Entity#"&amp;$B92&amp;";Data Source#FCCS_Total Data Source;Account#"&amp;AE$3&amp;";Intercompany#FCCS_Intercompany Top;Movement#CA_ENDBAL;Consolidation#FCCS_Entity Total;Custom1#"&amp;$E92&amp;";Custom2#Total Custom2;Custom3#Total Custom3;Custom4#Total Custom4")</f>
        <v>0</v>
      </c>
      <c r="AF92" s="523">
        <f>[1]!HsGetValue("FCC","Scenario#Actual;Years#FY24;Period#Jun;View#FCCS_YTD;Entity#"&amp;$B92&amp;";Data Source#FCCS_Total Data Source;Account#"&amp;AF$3&amp;";Intercompany#FCCS_Intercompany Top;Movement#CA_ENDBAL;Consolidation#FCCS_Entity Total;Custom1#"&amp;$E92&amp;";Custom2#Total Custom2;Custom3#Total Custom3;Custom4#Total Custom4")</f>
        <v>0</v>
      </c>
      <c r="AG92" s="523">
        <f>[1]!HsGetValue("FCC","Scenario#Actual;Years#FY24;Period#Jun;View#FCCS_YTD;Entity#"&amp;$B92&amp;";Data Source#FCCS_Total Data Source;Account#"&amp;AG$3&amp;";Intercompany#FCCS_Intercompany Top;Movement#CA_ENDBAL;Consolidation#FCCS_Entity Total;Custom1#"&amp;$E92&amp;";Custom2#Total Custom2;Custom3#Total Custom3;Custom4#Total Custom4")</f>
        <v>0</v>
      </c>
      <c r="AH92" s="523">
        <f>[1]!HsGetValue("FCC","Scenario#Actual;Years#FY24;Period#Jun;View#FCCS_YTD;Entity#"&amp;$B92&amp;";Data Source#FCCS_Total Data Source;Account#"&amp;AH$3&amp;";Intercompany#FCCS_Intercompany Top;Movement#CA_ENDBAL;Consolidation#FCCS_Entity Total;Custom1#"&amp;$E92&amp;";Custom2#Total Custom2;Custom3#Total Custom3;Custom4#Total Custom4")</f>
        <v>0</v>
      </c>
      <c r="AI92" s="523">
        <f>[1]!HsGetValue("FCC","Scenario#Actual;Years#FY24;Period#Jun;View#FCCS_YTD;Entity#"&amp;$B92&amp;";Data Source#FCCS_Total Data Source;Account#"&amp;AI$3&amp;";Intercompany#FCCS_Intercompany Top;Movement#CA_ENDBAL;Consolidation#FCCS_Entity Total;Custom1#"&amp;$E92&amp;";Custom2#Total Custom2;Custom3#Total Custom3;Custom4#Total Custom4")</f>
        <v>0</v>
      </c>
      <c r="AJ92" s="523">
        <f>[1]!HsGetValue("FCC","Scenario#Actual;Years#FY24;Period#Jun;View#FCCS_YTD;Entity#"&amp;$B92&amp;";Data Source#FCCS_Total Data Source;Account#"&amp;AJ$3&amp;";Intercompany#FCCS_Intercompany Top;Movement#CA_ENDBAL;Consolidation#FCCS_Entity Total;Custom1#"&amp;$E92&amp;";Custom2#Total Custom2;Custom3#Total Custom3;Custom4#Total Custom4")</f>
        <v>0</v>
      </c>
      <c r="AK92" s="523">
        <f>[1]!HsGetValue("FCC","Scenario#Actual;Years#FY24;Period#Jun;View#FCCS_YTD;Entity#"&amp;$B92&amp;";Data Source#FCCS_Total Data Source;Account#"&amp;AK$3&amp;";Intercompany#FCCS_Intercompany Top;Movement#CA_ENDBAL;Consolidation#FCCS_Entity Total;Custom1#"&amp;$E92&amp;";Custom2#Total Custom2;Custom3#Total Custom3;Custom4#Total Custom4")</f>
        <v>0</v>
      </c>
      <c r="AL92" s="523">
        <f>[1]!HsGetValue("FCC","Scenario#Actual;Years#FY24;Period#Jun;View#FCCS_YTD;Entity#"&amp;$B92&amp;";Data Source#FCCS_Total Data Source;Account#"&amp;AL$3&amp;";Intercompany#FCCS_Intercompany Top;Movement#CA_ENDBAL;Consolidation#FCCS_Entity Total;Custom1#"&amp;$E92&amp;";Custom2#Total Custom2;Custom3#Total Custom3;Custom4#Total Custom4")</f>
        <v>0</v>
      </c>
      <c r="AM92" s="523">
        <f>[1]!HsGetValue("FCC","Scenario#Actual;Years#FY24;Period#Jun;View#FCCS_YTD;Entity#"&amp;$B92&amp;";Data Source#FCCS_Total Data Source;Account#"&amp;AM$3&amp;";Intercompany#FCCS_Intercompany Top;Movement#CA_ENDBAL;Consolidation#FCCS_Entity Total;Custom1#"&amp;$E92&amp;";Custom2#Total Custom2;Custom3#Total Custom3;Custom4#Total Custom4")</f>
        <v>0</v>
      </c>
      <c r="AN92" s="523"/>
      <c r="AO92" s="523"/>
      <c r="AP92" s="523"/>
      <c r="AQ92" s="523"/>
      <c r="AR92" s="523"/>
      <c r="AS92" s="523">
        <v>0</v>
      </c>
    </row>
    <row r="93" spans="1:45" x14ac:dyDescent="0.3">
      <c r="A93" s="207" t="s">
        <v>413</v>
      </c>
      <c r="B93" s="207" t="s">
        <v>591</v>
      </c>
      <c r="C93" s="208">
        <v>40200</v>
      </c>
      <c r="D93" s="208" t="s">
        <v>415</v>
      </c>
      <c r="E93" s="208" t="s">
        <v>416</v>
      </c>
      <c r="F93" s="207" t="s">
        <v>592</v>
      </c>
      <c r="G93" s="207" t="s">
        <v>593</v>
      </c>
      <c r="H93" s="603"/>
      <c r="I93" s="209">
        <f t="shared" si="8"/>
        <v>0</v>
      </c>
      <c r="J93" s="209">
        <f t="shared" si="7"/>
        <v>0</v>
      </c>
      <c r="K93" s="209">
        <f t="shared" si="6"/>
        <v>0</v>
      </c>
      <c r="L93" s="210">
        <f>[1]!HsGetValue("FCC","Scenario#Actual;Years#FY24;Period#Jun;View#FCCS_YTD;Entity#"&amp;$B93&amp;";Data Source#FCCS_Total Data Source;Account#"&amp;L$3&amp;";Intercompany#FCCS_Intercompany Top;Movement#CA_ENDBAL;Consolidation#FCCS_Entity Total;Custom1#"&amp;$E93&amp;";Custom2#Total Custom2;Custom3#Total Custom3;Custom4#Total Custom4")</f>
        <v>0</v>
      </c>
      <c r="M93" s="210">
        <f>[1]!HsGetValue("FCC","Scenario#Actual;Years#FY24;Period#Jun;View#FCCS_YTD;Entity#"&amp;$B93&amp;";Data Source#FCCS_Total Data Source;Account#"&amp;M$3&amp;";Intercompany#FCCS_Intercompany Top;Movement#CA_ENDBAL;Consolidation#FCCS_Entity Total;Custom1#"&amp;$E93&amp;";Custom2#Total Custom2;Custom3#Total Custom3;Custom4#Total Custom4")</f>
        <v>0</v>
      </c>
      <c r="N93" s="210">
        <f>[1]!HsGetValue("FCC","Scenario#Actual;Years#FY24;Period#Jun;View#FCCS_YTD;Entity#"&amp;$B93&amp;";Data Source#FCCS_Total Data Source;Account#"&amp;N$3&amp;";Intercompany#FCCS_Intercompany Top;Movement#CA_ENDBAL;Consolidation#FCCS_Entity Total;Custom1#"&amp;$E93&amp;";Custom2#Total Custom2;Custom3#Total Custom3;Custom4#Total Custom4")</f>
        <v>0</v>
      </c>
      <c r="O93" s="210">
        <f>[1]!HsGetValue("FCC","Scenario#Actual;Years#FY24;Period#Jun;View#FCCS_YTD;Entity#"&amp;$B93&amp;";Data Source#FCCS_Total Data Source;Account#"&amp;O$3&amp;";Intercompany#FCCS_Intercompany Top;Movement#CA_ENDBAL;Consolidation#FCCS_Entity Total;Custom1#"&amp;$E93&amp;";Custom2#Total Custom2;Custom3#Total Custom3;Custom4#Total Custom4")</f>
        <v>0</v>
      </c>
      <c r="P93" s="210">
        <f>[1]!HsGetValue("FCC","Scenario#Actual;Years#FY24;Period#Jun;View#FCCS_YTD;Entity#"&amp;$B93&amp;";Data Source#FCCS_Total Data Source;Account#"&amp;P$3&amp;";Intercompany#FCCS_Intercompany Top;Movement#CA_ENDBAL;Consolidation#FCCS_Entity Total;Custom1#"&amp;$E93&amp;";Custom2#Total Custom2;Custom3#Total Custom3;Custom4#Total Custom4")</f>
        <v>0</v>
      </c>
      <c r="Q93" s="210">
        <f>[1]!HsGetValue("FCC","Scenario#Actual;Years#FY24;Period#Jun;View#FCCS_YTD;Entity#"&amp;$B93&amp;";Data Source#FCCS_Total Data Source;Account#"&amp;Q$3&amp;";Intercompany#FCCS_Intercompany Top;Movement#CA_ENDBAL;Consolidation#FCCS_Entity Total;Custom1#"&amp;$E93&amp;";Custom2#Total Custom2;Custom3#Total Custom3;Custom4#Total Custom4")</f>
        <v>0</v>
      </c>
      <c r="R93" s="210">
        <f>[1]!HsGetValue("FCC","Scenario#Actual;Years#FY24;Period#Jun;View#FCCS_YTD;Entity#"&amp;$B93&amp;";Data Source#FCCS_Total Data Source;Account#"&amp;R$3&amp;";Intercompany#FCCS_Intercompany Top;Movement#CA_ENDBAL;Consolidation#FCCS_Entity Total;Custom1#"&amp;$E93&amp;";Custom2#Total Custom2;Custom3#Total Custom3;Custom4#Total Custom4")</f>
        <v>0</v>
      </c>
      <c r="S93" s="210">
        <f>[1]!HsGetValue("FCC","Scenario#Actual;Years#FY24;Period#Jun;View#FCCS_YTD;Entity#"&amp;$B93&amp;";Data Source#FCCS_Total Data Source;Account#"&amp;S$3&amp;";Intercompany#FCCS_Intercompany Top;Movement#CA_ENDBAL;Consolidation#FCCS_Entity Total;Custom1#"&amp;$E93&amp;";Custom2#Total Custom2;Custom3#Total Custom3;Custom4#Total Custom4")</f>
        <v>0</v>
      </c>
      <c r="T93" s="210">
        <f>[1]!HsGetValue("FCC","Scenario#Actual;Years#FY24;Period#Jun;View#FCCS_YTD;Entity#"&amp;$B93&amp;";Data Source#FCCS_Total Data Source;Account#"&amp;T$3&amp;";Intercompany#FCCS_Intercompany Top;Movement#CA_ENDBAL;Consolidation#FCCS_Entity Total;Custom1#"&amp;$E93&amp;";Custom2#Total Custom2;Custom3#Total Custom3;Custom4#Total Custom4")</f>
        <v>0</v>
      </c>
      <c r="U93" s="210">
        <f>[1]!HsGetValue("FCC","Scenario#Actual;Years#FY24;Period#Jun;View#FCCS_YTD;Entity#"&amp;$B93&amp;";Data Source#FCCS_Total Data Source;Account#"&amp;U$3&amp;";Intercompany#FCCS_Intercompany Top;Movement#CA_ENDBAL;Consolidation#FCCS_Entity Total;Custom1#"&amp;$E93&amp;";Custom2#Total Custom2;Custom3#Total Custom3;Custom4#Total Custom4")</f>
        <v>0</v>
      </c>
      <c r="V93" s="210">
        <f>[1]!HsGetValue("FCC","Scenario#Actual;Years#FY24;Period#Jun;View#FCCS_YTD;Entity#"&amp;$B93&amp;";Data Source#FCCS_Total Data Source;Account#"&amp;V$3&amp;";Intercompany#FCCS_Intercompany Top;Movement#CA_ENDBAL;Consolidation#FCCS_Entity Total;Custom1#"&amp;$E93&amp;";Custom2#Total Custom2;Custom3#Total Custom3;Custom4#Total Custom4")</f>
        <v>0</v>
      </c>
      <c r="W93" s="210">
        <f>[1]!HsGetValue("FCC","Scenario#Actual;Years#FY24;Period#Jun;View#FCCS_YTD;Entity#"&amp;$B93&amp;";Data Source#FCCS_Total Data Source;Account#"&amp;W$3&amp;";Intercompany#FCCS_Intercompany Top;Movement#CA_ENDBAL;Consolidation#FCCS_Entity Total;Custom1#"&amp;$E93&amp;";Custom2#Total Custom2;Custom3#Total Custom3;Custom4#Total Custom4")</f>
        <v>0</v>
      </c>
      <c r="X93" s="210">
        <f>[1]!HsGetValue("FCC","Scenario#Actual;Years#FY24;Period#Jun;View#FCCS_YTD;Entity#"&amp;$B93&amp;";Data Source#FCCS_Total Data Source;Account#"&amp;X$3&amp;";Intercompany#FCCS_Intercompany Top;Movement#CA_ENDBAL;Consolidation#FCCS_Entity Total;Custom1#"&amp;$E93&amp;";Custom2#Total Custom2;Custom3#Total Custom3;Custom4#Total Custom4")</f>
        <v>0</v>
      </c>
      <c r="Y93" s="210">
        <f>[1]!HsGetValue("FCC","Scenario#Actual;Years#FY24;Period#Jun;View#FCCS_YTD;Entity#"&amp;$B93&amp;";Data Source#FCCS_Total Data Source;Account#"&amp;Y$3&amp;";Intercompany#FCCS_Intercompany Top;Movement#CA_ENDBAL;Consolidation#FCCS_Entity Total;Custom1#Total custom1;Custom2#Total Custom2;Custom3#Total Custom3;Custom4#Total Custom4")</f>
        <v>0</v>
      </c>
      <c r="Z93" s="210">
        <f>[1]!HsGetValue("FCC","Scenario#Actual;Years#FY24;Period#Jun;View#FCCS_YTD;Entity#"&amp;$B93&amp;";Data Source#FCCS_Total Data Source;Account#"&amp;Z$3&amp;";Intercompany#FCCS_Intercompany Top;Movement#CA_ENDBAL;Consolidation#FCCS_Entity Total;Custom1#Total custom1;Custom2#Total Custom2;Custom3#Total Custom3;Custom4#Total Custom4")</f>
        <v>0</v>
      </c>
      <c r="AA93" s="210">
        <f>[1]!HsGetValue("FCC","Scenario#Actual;Years#FY24;Period#Jun;View#FCCS_YTD;Entity#"&amp;$B93&amp;";Data Source#FCCS_Total Data Source;Account#"&amp;AA$3&amp;";Intercompany#FCCS_Intercompany Top;Movement#CA_ENDBAL;Consolidation#FCCS_Entity Total;Custom1#Total custom1;Custom2#Total Custom2;Custom3#Total Custom3;Custom4#Total Custom4")</f>
        <v>0</v>
      </c>
      <c r="AB93" s="210">
        <f>[1]!HsGetValue("FCC","Scenario#Actual;Years#FY24;Period#Jun;View#FCCS_YTD;Entity#"&amp;$B93&amp;";Data Source#FCCS_Total Data Source;Account#"&amp;AB$3&amp;";Intercompany#FCCS_Intercompany Top;Movement#CA_ENDBAL;Consolidation#FCCS_Entity Total;Custom1#Total custom1;Custom2#Total Custom2;Custom3#Total Custom3;Custom4#Total Custom4")</f>
        <v>0</v>
      </c>
      <c r="AC93" s="210">
        <f>[1]!HsGetValue("FCC","Scenario#Actual;Years#FY24;Period#Jun;View#FCCS_YTD;Entity#"&amp;$B93&amp;";Data Source#FCCS_Total Data Source;Account#"&amp;AC$3&amp;";Intercompany#FCCS_Intercompany Top;Movement#CA_ENDBAL;Consolidation#FCCS_Entity Total;Custom1#Total custom1;Custom2#Total Custom2;Custom3#Total Custom3;Custom4#Total Custom4")</f>
        <v>0</v>
      </c>
      <c r="AD93" s="210">
        <f>[1]!HsGetValue("FCC","Scenario#Actual;Years#FY24;Period#Jun;View#FCCS_YTD;Entity#"&amp;$B93&amp;";Data Source#FCCS_Total Data Source;Account#"&amp;AD$3&amp;";Intercompany#FCCS_Intercompany Top;Movement#CA_ENDBAL;Consolidation#FCCS_Entity Total;Custom1#Total custom1;Custom2#Total Custom2;Custom3#Total Custom3;Custom4#Total Custom4")</f>
        <v>0</v>
      </c>
      <c r="AE93" s="210">
        <f>[1]!HsGetValue("FCC","Scenario#Actual;Years#FY24;Period#Jun;View#FCCS_YTD;Entity#"&amp;$B93&amp;";Data Source#FCCS_Total Data Source;Account#"&amp;AE$3&amp;";Intercompany#FCCS_Intercompany Top;Movement#CA_ENDBAL;Consolidation#FCCS_Entity Total;Custom1#"&amp;$E93&amp;";Custom2#Total Custom2;Custom3#Total Custom3;Custom4#Total Custom4")</f>
        <v>0</v>
      </c>
      <c r="AF93" s="210">
        <f>[1]!HsGetValue("FCC","Scenario#Actual;Years#FY24;Period#Jun;View#FCCS_YTD;Entity#"&amp;$B93&amp;";Data Source#FCCS_Total Data Source;Account#"&amp;AF$3&amp;";Intercompany#FCCS_Intercompany Top;Movement#CA_ENDBAL;Consolidation#FCCS_Entity Total;Custom1#"&amp;$E93&amp;";Custom2#Total Custom2;Custom3#Total Custom3;Custom4#Total Custom4")</f>
        <v>0</v>
      </c>
      <c r="AG93" s="210">
        <f>[1]!HsGetValue("FCC","Scenario#Actual;Years#FY24;Period#Jun;View#FCCS_YTD;Entity#"&amp;$B93&amp;";Data Source#FCCS_Total Data Source;Account#"&amp;AG$3&amp;";Intercompany#FCCS_Intercompany Top;Movement#CA_ENDBAL;Consolidation#FCCS_Entity Total;Custom1#"&amp;$E93&amp;";Custom2#Total Custom2;Custom3#Total Custom3;Custom4#Total Custom4")</f>
        <v>0</v>
      </c>
      <c r="AH93" s="210">
        <f>[1]!HsGetValue("FCC","Scenario#Actual;Years#FY24;Period#Jun;View#FCCS_YTD;Entity#"&amp;$B93&amp;";Data Source#FCCS_Total Data Source;Account#"&amp;AH$3&amp;";Intercompany#FCCS_Intercompany Top;Movement#CA_ENDBAL;Consolidation#FCCS_Entity Total;Custom1#"&amp;$E93&amp;";Custom2#Total Custom2;Custom3#Total Custom3;Custom4#Total Custom4")</f>
        <v>0</v>
      </c>
      <c r="AI93" s="210">
        <f>[1]!HsGetValue("FCC","Scenario#Actual;Years#FY24;Period#Jun;View#FCCS_YTD;Entity#"&amp;$B93&amp;";Data Source#FCCS_Total Data Source;Account#"&amp;AI$3&amp;";Intercompany#FCCS_Intercompany Top;Movement#CA_ENDBAL;Consolidation#FCCS_Entity Total;Custom1#"&amp;$E93&amp;";Custom2#Total Custom2;Custom3#Total Custom3;Custom4#Total Custom4")</f>
        <v>0</v>
      </c>
      <c r="AJ93" s="210">
        <f>[1]!HsGetValue("FCC","Scenario#Actual;Years#FY24;Period#Jun;View#FCCS_YTD;Entity#"&amp;$B93&amp;";Data Source#FCCS_Total Data Source;Account#"&amp;AJ$3&amp;";Intercompany#FCCS_Intercompany Top;Movement#CA_ENDBAL;Consolidation#FCCS_Entity Total;Custom1#"&amp;$E93&amp;";Custom2#Total Custom2;Custom3#Total Custom3;Custom4#Total Custom4")</f>
        <v>0</v>
      </c>
      <c r="AK93" s="210">
        <f>[1]!HsGetValue("FCC","Scenario#Actual;Years#FY24;Period#Jun;View#FCCS_YTD;Entity#"&amp;$B93&amp;";Data Source#FCCS_Total Data Source;Account#"&amp;AK$3&amp;";Intercompany#FCCS_Intercompany Top;Movement#CA_ENDBAL;Consolidation#FCCS_Entity Total;Custom1#"&amp;$E93&amp;";Custom2#Total Custom2;Custom3#Total Custom3;Custom4#Total Custom4")</f>
        <v>0</v>
      </c>
      <c r="AL93" s="210">
        <f>[1]!HsGetValue("FCC","Scenario#Actual;Years#FY24;Period#Jun;View#FCCS_YTD;Entity#"&amp;$B93&amp;";Data Source#FCCS_Total Data Source;Account#"&amp;AL$3&amp;";Intercompany#FCCS_Intercompany Top;Movement#CA_ENDBAL;Consolidation#FCCS_Entity Total;Custom1#"&amp;$E93&amp;";Custom2#Total Custom2;Custom3#Total Custom3;Custom4#Total Custom4")</f>
        <v>0</v>
      </c>
      <c r="AM93" s="210">
        <f>[1]!HsGetValue("FCC","Scenario#Actual;Years#FY24;Period#Jun;View#FCCS_YTD;Entity#"&amp;$B93&amp;";Data Source#FCCS_Total Data Source;Account#"&amp;AM$3&amp;";Intercompany#FCCS_Intercompany Top;Movement#CA_ENDBAL;Consolidation#FCCS_Entity Total;Custom1#"&amp;$E93&amp;";Custom2#Total Custom2;Custom3#Total Custom3;Custom4#Total Custom4")</f>
        <v>0</v>
      </c>
      <c r="AN93" s="210">
        <f>[1]!HsGetValue("FCC","Scenario#Actual;Years#FY24;Period#Jun;View#FCCS_YTD;Entity#"&amp;$B93&amp;";Data Source#FCCS_Total Data Source;Account#"&amp;AN$3&amp;";Intercompany#FCCS_Intercompany Top;Movement#CA_ENDBAL;Consolidation#FCCS_Entity Total;Custom1#Total custom1;Custom2#Total Custom2;Custom3#Total Custom3;Custom4#Total Custom4")</f>
        <v>0</v>
      </c>
      <c r="AO93" s="210">
        <f>[1]!HsGetValue("FCC","Scenario#Actual;Years#FY24;Period#Jun;View#FCCS_YTD;Entity#"&amp;$B93&amp;";Data Source#FCCS_Total Data Source;Account#"&amp;AO$3&amp;";Intercompany#FCCS_Intercompany Top;Movement#CA_ENDBAL;Consolidation#FCCS_Entity Total;Custom1#Total custom1;Custom2#Total Custom2;Custom3#Total Custom3;Custom4#Total Custom4")</f>
        <v>0</v>
      </c>
      <c r="AP93" s="210">
        <f>[1]!HsGetValue("FCC","Scenario#Actual;Years#FY24;Period#Jun;View#FCCS_YTD;Entity#"&amp;$B93&amp;";Data Source#FCCS_Total Data Source;Account#"&amp;AP$3&amp;";Intercompany#FCCS_Intercompany Top;Movement#CA_ENDBAL;Consolidation#FCCS_Entity Total;Custom1#Total custom1;Custom2#Total Custom2;Custom3#Total Custom3;Custom4#Total Custom4")</f>
        <v>0</v>
      </c>
      <c r="AQ93" s="210">
        <f>[1]!HsGetValue("FCC","Scenario#Actual;Years#FY24;Period#Jun;View#FCCS_YTD;Entity#"&amp;$B93&amp;";Data Source#FCCS_Total Data Source;Account#"&amp;AQ$3&amp;";Intercompany#FCCS_Intercompany Top;Movement#CA_ENDBAL;Consolidation#FCCS_Entity Total;Custom1#Total custom1;Custom2#Total Custom2;Custom3#Total Custom3;Custom4#Total Custom4")</f>
        <v>0</v>
      </c>
      <c r="AR93" s="210">
        <f>[1]!HsGetValue("FCC","Scenario#Actual;Years#FY24;Period#Jun;View#FCCS_YTD;Entity#"&amp;$B93&amp;";Data Source#FCCS_Total Data Source;Account#"&amp;AR$3&amp;";Intercompany#FCCS_Intercompany Top;Movement#CA_ENDBAL;Consolidation#FCCS_Entity Total;Custom1#Total custom1;Custom2#Total Custom2;Custom3#Total Custom3;Custom4#Total Custom4")</f>
        <v>0</v>
      </c>
      <c r="AS93" s="210">
        <f>[1]!HsGetValue("FCC","Scenario#Actual;Years#FY24;Period#Jun;View#FCCS_YTD;Entity#"&amp;$B93&amp;";Data Source#FCCS_Total Data Source;Account#"&amp;AS$3&amp;";Intercompany#FCCS_Intercompany Top;Movement#CA_ENDBAL;Consolidation#FCCS_Entity Total;Custom1#"&amp;$E93&amp;";Custom2#Total Custom2;Custom3#Total Custom3;Custom4#Total Custom4")</f>
        <v>0</v>
      </c>
    </row>
    <row r="94" spans="1:45" x14ac:dyDescent="0.3">
      <c r="A94" s="328" t="s">
        <v>413</v>
      </c>
      <c r="B94" s="328" t="s">
        <v>591</v>
      </c>
      <c r="C94" s="75">
        <v>40200</v>
      </c>
      <c r="D94" s="75" t="s">
        <v>415</v>
      </c>
      <c r="E94" s="75" t="s">
        <v>419</v>
      </c>
      <c r="F94" s="328" t="s">
        <v>592</v>
      </c>
      <c r="G94" s="207" t="s">
        <v>594</v>
      </c>
      <c r="H94" s="598"/>
      <c r="I94" s="327">
        <f t="shared" si="8"/>
        <v>94878331.370100006</v>
      </c>
      <c r="J94" s="209">
        <f t="shared" si="7"/>
        <v>22320384.550099999</v>
      </c>
      <c r="K94" s="327">
        <f t="shared" si="6"/>
        <v>72557946.820000008</v>
      </c>
      <c r="L94" s="210">
        <f>[1]!HsGetValue("FCC","Scenario#Actual;Years#FY24;Period#Jun;View#FCCS_YTD;Entity#"&amp;$B94&amp;";Data Source#FCCS_Total Data Source;Account#"&amp;L$3&amp;";Intercompany#FCCS_Intercompany Top;Movement#CA_ENDBAL;Consolidation#FCCS_Entity Total;Custom1#"&amp;$E94&amp;";Custom2#Total Custom2;Custom3#Total Custom3;Custom4#Total Custom4")</f>
        <v>2859954</v>
      </c>
      <c r="M94" s="210">
        <f>[1]!HsGetValue("FCC","Scenario#Actual;Years#FY24;Period#Jun;View#FCCS_YTD;Entity#"&amp;$B94&amp;";Data Source#FCCS_Total Data Source;Account#"&amp;M$3&amp;";Intercompany#FCCS_Intercompany Top;Movement#CA_ENDBAL;Consolidation#FCCS_Entity Total;Custom1#"&amp;$E94&amp;";Custom2#Total Custom2;Custom3#Total Custom3;Custom4#Total Custom4")</f>
        <v>98748862.849999994</v>
      </c>
      <c r="N94" s="210">
        <f>[1]!HsGetValue("FCC","Scenario#Actual;Years#FY24;Period#Jun;View#FCCS_YTD;Entity#"&amp;$B94&amp;";Data Source#FCCS_Total Data Source;Account#"&amp;N$3&amp;";Intercompany#FCCS_Intercompany Top;Movement#CA_ENDBAL;Consolidation#FCCS_Entity Total;Custom1#"&amp;$E94&amp;";Custom2#Total Custom2;Custom3#Total Custom3;Custom4#Total Custom4")</f>
        <v>0</v>
      </c>
      <c r="O94" s="210">
        <f>[1]!HsGetValue("FCC","Scenario#Actual;Years#FY24;Period#Jun;View#FCCS_YTD;Entity#"&amp;$B94&amp;";Data Source#FCCS_Total Data Source;Account#"&amp;O$3&amp;";Intercompany#FCCS_Intercompany Top;Movement#CA_ENDBAL;Consolidation#FCCS_Entity Total;Custom1#"&amp;$E94&amp;";Custom2#Total Custom2;Custom3#Total Custom3;Custom4#Total Custom4")</f>
        <v>3476530</v>
      </c>
      <c r="P94" s="210">
        <f>[1]!HsGetValue("FCC","Scenario#Actual;Years#FY24;Period#Jun;View#FCCS_YTD;Entity#"&amp;$B94&amp;";Data Source#FCCS_Total Data Source;Account#"&amp;P$3&amp;";Intercompany#FCCS_Intercompany Top;Movement#CA_ENDBAL;Consolidation#FCCS_Entity Total;Custom1#"&amp;$E94&amp;";Custom2#Total Custom2;Custom3#Total Custom3;Custom4#Total Custom4")</f>
        <v>27474229.68</v>
      </c>
      <c r="Q94" s="210">
        <f>[1]!HsGetValue("FCC","Scenario#Actual;Years#FY24;Period#Jun;View#FCCS_YTD;Entity#"&amp;$B94&amp;";Data Source#FCCS_Total Data Source;Account#"&amp;Q$3&amp;";Intercompany#FCCS_Intercompany Top;Movement#CA_ENDBAL;Consolidation#FCCS_Entity Total;Custom1#"&amp;$E94&amp;";Custom2#Total Custom2;Custom3#Total Custom3;Custom4#Total Custom4")</f>
        <v>0</v>
      </c>
      <c r="R94" s="210">
        <f>[1]!HsGetValue("FCC","Scenario#Actual;Years#FY24;Period#Jun;View#FCCS_YTD;Entity#"&amp;$B94&amp;";Data Source#FCCS_Total Data Source;Account#"&amp;R$3&amp;";Intercompany#FCCS_Intercompany Top;Movement#CA_ENDBAL;Consolidation#FCCS_Entity Total;Custom1#"&amp;$E94&amp;";Custom2#Total Custom2;Custom3#Total Custom3;Custom4#Total Custom4")</f>
        <v>0</v>
      </c>
      <c r="S94" s="210">
        <f>[1]!HsGetValue("FCC","Scenario#Actual;Years#FY24;Period#Jun;View#FCCS_YTD;Entity#"&amp;$B94&amp;";Data Source#FCCS_Total Data Source;Account#"&amp;S$3&amp;";Intercompany#FCCS_Intercompany Top;Movement#CA_ENDBAL;Consolidation#FCCS_Entity Total;Custom1#"&amp;$E94&amp;";Custom2#Total Custom2;Custom3#Total Custom3;Custom4#Total Custom4")</f>
        <v>0</v>
      </c>
      <c r="T94" s="210">
        <f>[1]!HsGetValue("FCC","Scenario#Actual;Years#FY24;Period#Jun;View#FCCS_YTD;Entity#"&amp;$B94&amp;";Data Source#FCCS_Total Data Source;Account#"&amp;T$3&amp;";Intercompany#FCCS_Intercompany Top;Movement#CA_ENDBAL;Consolidation#FCCS_Entity Total;Custom1#"&amp;$E94&amp;";Custom2#Total Custom2;Custom3#Total Custom3;Custom4#Total Custom4")</f>
        <v>0</v>
      </c>
      <c r="U94" s="210">
        <f>[1]!HsGetValue("FCC","Scenario#Actual;Years#FY24;Period#Jun;View#FCCS_YTD;Entity#"&amp;$B94&amp;";Data Source#FCCS_Total Data Source;Account#"&amp;U$3&amp;";Intercompany#FCCS_Intercompany Top;Movement#CA_ENDBAL;Consolidation#FCCS_Entity Total;Custom1#"&amp;$E94&amp;";Custom2#Total Custom2;Custom3#Total Custom3;Custom4#Total Custom4")</f>
        <v>0</v>
      </c>
      <c r="V94" s="210">
        <f>[1]!HsGetValue("FCC","Scenario#Actual;Years#FY24;Period#Jun;View#FCCS_YTD;Entity#"&amp;$B94&amp;";Data Source#FCCS_Total Data Source;Account#"&amp;V$3&amp;";Intercompany#FCCS_Intercompany Top;Movement#CA_ENDBAL;Consolidation#FCCS_Entity Total;Custom1#"&amp;$E94&amp;";Custom2#Total Custom2;Custom3#Total Custom3;Custom4#Total Custom4")</f>
        <v>0</v>
      </c>
      <c r="W94" s="210">
        <f>[1]!HsGetValue("FCC","Scenario#Actual;Years#FY24;Period#Jun;View#FCCS_YTD;Entity#"&amp;$B94&amp;";Data Source#FCCS_Total Data Source;Account#"&amp;W$3&amp;";Intercompany#FCCS_Intercompany Top;Movement#CA_ENDBAL;Consolidation#FCCS_Entity Total;Custom1#"&amp;$E94&amp;";Custom2#Total Custom2;Custom3#Total Custom3;Custom4#Total Custom4")</f>
        <v>0</v>
      </c>
      <c r="X94" s="210">
        <f>[1]!HsGetValue("FCC","Scenario#Actual;Years#FY24;Period#Jun;View#FCCS_YTD;Entity#"&amp;$B94&amp;";Data Source#FCCS_Total Data Source;Account#"&amp;X$3&amp;";Intercompany#FCCS_Intercompany Top;Movement#CA_ENDBAL;Consolidation#FCCS_Entity Total;Custom1#"&amp;$E94&amp;";Custom2#Total Custom2;Custom3#Total Custom3;Custom4#Total Custom4")</f>
        <v>19460430.550099999</v>
      </c>
      <c r="Y94" s="361"/>
      <c r="Z94" s="361"/>
      <c r="AA94" s="361"/>
      <c r="AB94" s="361"/>
      <c r="AC94" s="361"/>
      <c r="AD94" s="361"/>
      <c r="AE94" s="210">
        <f>[1]!HsGetValue("FCC","Scenario#Actual;Years#FY24;Period#Jun;View#FCCS_YTD;Entity#"&amp;$B94&amp;";Data Source#FCCS_Total Data Source;Account#"&amp;AE$3&amp;";Intercompany#FCCS_Intercompany Top;Movement#CA_ENDBAL;Consolidation#FCCS_Entity Total;Custom1#"&amp;$E94&amp;";Custom2#Total Custom2;Custom3#Total Custom3;Custom4#Total Custom4")</f>
        <v>-39555427.950000003</v>
      </c>
      <c r="AF94" s="210">
        <f>[1]!HsGetValue("FCC","Scenario#Actual;Years#FY24;Period#Jun;View#FCCS_YTD;Entity#"&amp;$B94&amp;";Data Source#FCCS_Total Data Source;Account#"&amp;AF$3&amp;";Intercompany#FCCS_Intercompany Top;Movement#CA_ENDBAL;Consolidation#FCCS_Entity Total;Custom1#"&amp;$E94&amp;";Custom2#Total Custom2;Custom3#Total Custom3;Custom4#Total Custom4")</f>
        <v>0</v>
      </c>
      <c r="AG94" s="210">
        <f>[1]!HsGetValue("FCC","Scenario#Actual;Years#FY24;Period#Jun;View#FCCS_YTD;Entity#"&amp;$B94&amp;";Data Source#FCCS_Total Data Source;Account#"&amp;AG$3&amp;";Intercompany#FCCS_Intercompany Top;Movement#CA_ENDBAL;Consolidation#FCCS_Entity Total;Custom1#"&amp;$E94&amp;";Custom2#Total Custom2;Custom3#Total Custom3;Custom4#Total Custom4")</f>
        <v>-3476530</v>
      </c>
      <c r="AH94" s="210">
        <f>[1]!HsGetValue("FCC","Scenario#Actual;Years#FY24;Period#Jun;View#FCCS_YTD;Entity#"&amp;$B94&amp;";Data Source#FCCS_Total Data Source;Account#"&amp;AH$3&amp;";Intercompany#FCCS_Intercompany Top;Movement#CA_ENDBAL;Consolidation#FCCS_Entity Total;Custom1#"&amp;$E94&amp;";Custom2#Total Custom2;Custom3#Total Custom3;Custom4#Total Custom4")</f>
        <v>-14109717.759999994</v>
      </c>
      <c r="AI94" s="210">
        <f>[1]!HsGetValue("FCC","Scenario#Actual;Years#FY24;Period#Jun;View#FCCS_YTD;Entity#"&amp;$B94&amp;";Data Source#FCCS_Total Data Source;Account#"&amp;AI$3&amp;";Intercompany#FCCS_Intercompany Top;Movement#CA_ENDBAL;Consolidation#FCCS_Entity Total;Custom1#"&amp;$E94&amp;";Custom2#Total Custom2;Custom3#Total Custom3;Custom4#Total Custom4")</f>
        <v>0</v>
      </c>
      <c r="AJ94" s="210">
        <f>[1]!HsGetValue("FCC","Scenario#Actual;Years#FY24;Period#Jun;View#FCCS_YTD;Entity#"&amp;$B94&amp;";Data Source#FCCS_Total Data Source;Account#"&amp;AJ$3&amp;";Intercompany#FCCS_Intercompany Top;Movement#CA_ENDBAL;Consolidation#FCCS_Entity Total;Custom1#"&amp;$E94&amp;";Custom2#Total Custom2;Custom3#Total Custom3;Custom4#Total Custom4")</f>
        <v>0</v>
      </c>
      <c r="AK94" s="210">
        <f>[1]!HsGetValue("FCC","Scenario#Actual;Years#FY24;Period#Jun;View#FCCS_YTD;Entity#"&amp;$B94&amp;";Data Source#FCCS_Total Data Source;Account#"&amp;AK$3&amp;";Intercompany#FCCS_Intercompany Top;Movement#CA_ENDBAL;Consolidation#FCCS_Entity Total;Custom1#"&amp;$E94&amp;";Custom2#Total Custom2;Custom3#Total Custom3;Custom4#Total Custom4")</f>
        <v>0</v>
      </c>
      <c r="AL94" s="210">
        <f>[1]!HsGetValue("FCC","Scenario#Actual;Years#FY24;Period#Jun;View#FCCS_YTD;Entity#"&amp;$B94&amp;";Data Source#FCCS_Total Data Source;Account#"&amp;AL$3&amp;";Intercompany#FCCS_Intercompany Top;Movement#CA_ENDBAL;Consolidation#FCCS_Entity Total;Custom1#"&amp;$E94&amp;";Custom2#Total Custom2;Custom3#Total Custom3;Custom4#Total Custom4")</f>
        <v>0</v>
      </c>
      <c r="AM94" s="210">
        <f>[1]!HsGetValue("FCC","Scenario#Actual;Years#FY24;Period#Jun;View#FCCS_YTD;Entity#"&amp;$B94&amp;";Data Source#FCCS_Total Data Source;Account#"&amp;AM$3&amp;";Intercompany#FCCS_Intercompany Top;Movement#CA_ENDBAL;Consolidation#FCCS_Entity Total;Custom1#"&amp;$E94&amp;";Custom2#Total Custom2;Custom3#Total Custom3;Custom4#Total Custom4")</f>
        <v>0</v>
      </c>
      <c r="AN94" s="361"/>
      <c r="AO94" s="361"/>
      <c r="AP94" s="361"/>
      <c r="AQ94" s="361"/>
      <c r="AR94" s="361"/>
      <c r="AS94" s="329">
        <v>0</v>
      </c>
    </row>
    <row r="95" spans="1:45" x14ac:dyDescent="0.3">
      <c r="A95" s="207" t="s">
        <v>413</v>
      </c>
      <c r="B95" s="207" t="s">
        <v>595</v>
      </c>
      <c r="C95" s="208" t="s">
        <v>596</v>
      </c>
      <c r="D95" s="208" t="s">
        <v>415</v>
      </c>
      <c r="E95" s="208" t="s">
        <v>416</v>
      </c>
      <c r="F95" s="207" t="s">
        <v>597</v>
      </c>
      <c r="G95" s="608" t="s">
        <v>1184</v>
      </c>
      <c r="H95" s="603"/>
      <c r="I95" s="209">
        <f t="shared" si="8"/>
        <v>0</v>
      </c>
      <c r="J95" s="209">
        <f t="shared" si="7"/>
        <v>0</v>
      </c>
      <c r="K95" s="209">
        <f t="shared" si="6"/>
        <v>0</v>
      </c>
      <c r="L95" s="210">
        <f>[1]!HsGetValue("FCC","Scenario#Actual;Years#FY24;Period#Jun;View#FCCS_YTD;Entity#"&amp;$B95&amp;";Data Source#FCCS_Total Data Source;Account#"&amp;L$3&amp;";Intercompany#FCCS_Intercompany Top;Movement#CA_ENDBAL;Consolidation#FCCS_Entity Total;Custom1#"&amp;$E95&amp;";Custom2#Total Custom2;Custom3#Total Custom3;Custom4#Total Custom4")</f>
        <v>0</v>
      </c>
      <c r="M95" s="210">
        <f>[1]!HsGetValue("FCC","Scenario#Actual;Years#FY24;Period#Jun;View#FCCS_YTD;Entity#"&amp;$B95&amp;";Data Source#FCCS_Total Data Source;Account#"&amp;M$3&amp;";Intercompany#FCCS_Intercompany Top;Movement#CA_ENDBAL;Consolidation#FCCS_Entity Total;Custom1#"&amp;$E95&amp;";Custom2#Total Custom2;Custom3#Total Custom3;Custom4#Total Custom4")</f>
        <v>0</v>
      </c>
      <c r="N95" s="210">
        <f>[1]!HsGetValue("FCC","Scenario#Actual;Years#FY24;Period#Jun;View#FCCS_YTD;Entity#"&amp;$B95&amp;";Data Source#FCCS_Total Data Source;Account#"&amp;N$3&amp;";Intercompany#FCCS_Intercompany Top;Movement#CA_ENDBAL;Consolidation#FCCS_Entity Total;Custom1#"&amp;$E95&amp;";Custom2#Total Custom2;Custom3#Total Custom3;Custom4#Total Custom4")</f>
        <v>0</v>
      </c>
      <c r="O95" s="210">
        <f>[1]!HsGetValue("FCC","Scenario#Actual;Years#FY24;Period#Jun;View#FCCS_YTD;Entity#"&amp;$B95&amp;";Data Source#FCCS_Total Data Source;Account#"&amp;O$3&amp;";Intercompany#FCCS_Intercompany Top;Movement#CA_ENDBAL;Consolidation#FCCS_Entity Total;Custom1#"&amp;$E95&amp;";Custom2#Total Custom2;Custom3#Total Custom3;Custom4#Total Custom4")</f>
        <v>0</v>
      </c>
      <c r="P95" s="210">
        <f>[1]!HsGetValue("FCC","Scenario#Actual;Years#FY24;Period#Jun;View#FCCS_YTD;Entity#"&amp;$B95&amp;";Data Source#FCCS_Total Data Source;Account#"&amp;P$3&amp;";Intercompany#FCCS_Intercompany Top;Movement#CA_ENDBAL;Consolidation#FCCS_Entity Total;Custom1#"&amp;$E95&amp;";Custom2#Total Custom2;Custom3#Total Custom3;Custom4#Total Custom4")</f>
        <v>0</v>
      </c>
      <c r="Q95" s="210">
        <f>[1]!HsGetValue("FCC","Scenario#Actual;Years#FY24;Period#Jun;View#FCCS_YTD;Entity#"&amp;$B95&amp;";Data Source#FCCS_Total Data Source;Account#"&amp;Q$3&amp;";Intercompany#FCCS_Intercompany Top;Movement#CA_ENDBAL;Consolidation#FCCS_Entity Total;Custom1#"&amp;$E95&amp;";Custom2#Total Custom2;Custom3#Total Custom3;Custom4#Total Custom4")</f>
        <v>0</v>
      </c>
      <c r="R95" s="210">
        <f>[1]!HsGetValue("FCC","Scenario#Actual;Years#FY24;Period#Jun;View#FCCS_YTD;Entity#"&amp;$B95&amp;";Data Source#FCCS_Total Data Source;Account#"&amp;R$3&amp;";Intercompany#FCCS_Intercompany Top;Movement#CA_ENDBAL;Consolidation#FCCS_Entity Total;Custom1#"&amp;$E95&amp;";Custom2#Total Custom2;Custom3#Total Custom3;Custom4#Total Custom4")</f>
        <v>0</v>
      </c>
      <c r="S95" s="210">
        <f>[1]!HsGetValue("FCC","Scenario#Actual;Years#FY24;Period#Jun;View#FCCS_YTD;Entity#"&amp;$B95&amp;";Data Source#FCCS_Total Data Source;Account#"&amp;S$3&amp;";Intercompany#FCCS_Intercompany Top;Movement#CA_ENDBAL;Consolidation#FCCS_Entity Total;Custom1#"&amp;$E95&amp;";Custom2#Total Custom2;Custom3#Total Custom3;Custom4#Total Custom4")</f>
        <v>0</v>
      </c>
      <c r="T95" s="210">
        <f>[1]!HsGetValue("FCC","Scenario#Actual;Years#FY24;Period#Jun;View#FCCS_YTD;Entity#"&amp;$B95&amp;";Data Source#FCCS_Total Data Source;Account#"&amp;T$3&amp;";Intercompany#FCCS_Intercompany Top;Movement#CA_ENDBAL;Consolidation#FCCS_Entity Total;Custom1#"&amp;$E95&amp;";Custom2#Total Custom2;Custom3#Total Custom3;Custom4#Total Custom4")</f>
        <v>0</v>
      </c>
      <c r="U95" s="210">
        <f>[1]!HsGetValue("FCC","Scenario#Actual;Years#FY24;Period#Jun;View#FCCS_YTD;Entity#"&amp;$B95&amp;";Data Source#FCCS_Total Data Source;Account#"&amp;U$3&amp;";Intercompany#FCCS_Intercompany Top;Movement#CA_ENDBAL;Consolidation#FCCS_Entity Total;Custom1#"&amp;$E95&amp;";Custom2#Total Custom2;Custom3#Total Custom3;Custom4#Total Custom4")</f>
        <v>0</v>
      </c>
      <c r="V95" s="210">
        <f>[1]!HsGetValue("FCC","Scenario#Actual;Years#FY24;Period#Jun;View#FCCS_YTD;Entity#"&amp;$B95&amp;";Data Source#FCCS_Total Data Source;Account#"&amp;V$3&amp;";Intercompany#FCCS_Intercompany Top;Movement#CA_ENDBAL;Consolidation#FCCS_Entity Total;Custom1#"&amp;$E95&amp;";Custom2#Total Custom2;Custom3#Total Custom3;Custom4#Total Custom4")</f>
        <v>0</v>
      </c>
      <c r="W95" s="210">
        <f>[1]!HsGetValue("FCC","Scenario#Actual;Years#FY24;Period#Jun;View#FCCS_YTD;Entity#"&amp;$B95&amp;";Data Source#FCCS_Total Data Source;Account#"&amp;W$3&amp;";Intercompany#FCCS_Intercompany Top;Movement#CA_ENDBAL;Consolidation#FCCS_Entity Total;Custom1#"&amp;$E95&amp;";Custom2#Total Custom2;Custom3#Total Custom3;Custom4#Total Custom4")</f>
        <v>0</v>
      </c>
      <c r="X95" s="210">
        <f>[1]!HsGetValue("FCC","Scenario#Actual;Years#FY24;Period#Jun;View#FCCS_YTD;Entity#"&amp;$B95&amp;";Data Source#FCCS_Total Data Source;Account#"&amp;X$3&amp;";Intercompany#FCCS_Intercompany Top;Movement#CA_ENDBAL;Consolidation#FCCS_Entity Total;Custom1#"&amp;$E95&amp;";Custom2#Total Custom2;Custom3#Total Custom3;Custom4#Total Custom4")</f>
        <v>0</v>
      </c>
      <c r="Y95" s="210">
        <f>[1]!HsGetValue("FCC","Scenario#Actual;Years#FY24;Period#Jun;View#FCCS_YTD;Entity#"&amp;$B95&amp;";Data Source#FCCS_Total Data Source;Account#"&amp;Y$3&amp;";Intercompany#FCCS_Intercompany Top;Movement#CA_ENDBAL;Consolidation#FCCS_Entity Total;Custom1#Total custom1;Custom2#Total Custom2;Custom3#Total Custom3;Custom4#Total Custom4")</f>
        <v>0</v>
      </c>
      <c r="Z95" s="210">
        <f>[1]!HsGetValue("FCC","Scenario#Actual;Years#FY24;Period#Jun;View#FCCS_YTD;Entity#"&amp;$B95&amp;";Data Source#FCCS_Total Data Source;Account#"&amp;Z$3&amp;";Intercompany#FCCS_Intercompany Top;Movement#CA_ENDBAL;Consolidation#FCCS_Entity Total;Custom1#Total custom1;Custom2#Total Custom2;Custom3#Total Custom3;Custom4#Total Custom4")</f>
        <v>0</v>
      </c>
      <c r="AA95" s="210">
        <f>[1]!HsGetValue("FCC","Scenario#Actual;Years#FY24;Period#Jun;View#FCCS_YTD;Entity#"&amp;$B95&amp;";Data Source#FCCS_Total Data Source;Account#"&amp;AA$3&amp;";Intercompany#FCCS_Intercompany Top;Movement#CA_ENDBAL;Consolidation#FCCS_Entity Total;Custom1#Total custom1;Custom2#Total Custom2;Custom3#Total Custom3;Custom4#Total Custom4")</f>
        <v>0</v>
      </c>
      <c r="AB95" s="210">
        <f>[1]!HsGetValue("FCC","Scenario#Actual;Years#FY24;Period#Jun;View#FCCS_YTD;Entity#"&amp;$B95&amp;";Data Source#FCCS_Total Data Source;Account#"&amp;AB$3&amp;";Intercompany#FCCS_Intercompany Top;Movement#CA_ENDBAL;Consolidation#FCCS_Entity Total;Custom1#Total custom1;Custom2#Total Custom2;Custom3#Total Custom3;Custom4#Total Custom4")</f>
        <v>0</v>
      </c>
      <c r="AC95" s="210">
        <f>[1]!HsGetValue("FCC","Scenario#Actual;Years#FY24;Period#Jun;View#FCCS_YTD;Entity#"&amp;$B95&amp;";Data Source#FCCS_Total Data Source;Account#"&amp;AC$3&amp;";Intercompany#FCCS_Intercompany Top;Movement#CA_ENDBAL;Consolidation#FCCS_Entity Total;Custom1#Total custom1;Custom2#Total Custom2;Custom3#Total Custom3;Custom4#Total Custom4")</f>
        <v>0</v>
      </c>
      <c r="AD95" s="210">
        <f>[1]!HsGetValue("FCC","Scenario#Actual;Years#FY24;Period#Jun;View#FCCS_YTD;Entity#"&amp;$B95&amp;";Data Source#FCCS_Total Data Source;Account#"&amp;AD$3&amp;";Intercompany#FCCS_Intercompany Top;Movement#CA_ENDBAL;Consolidation#FCCS_Entity Total;Custom1#Total custom1;Custom2#Total Custom2;Custom3#Total Custom3;Custom4#Total Custom4")</f>
        <v>0</v>
      </c>
      <c r="AE95" s="210">
        <f>[1]!HsGetValue("FCC","Scenario#Actual;Years#FY24;Period#Jun;View#FCCS_YTD;Entity#"&amp;$B95&amp;";Data Source#FCCS_Total Data Source;Account#"&amp;AE$3&amp;";Intercompany#FCCS_Intercompany Top;Movement#CA_ENDBAL;Consolidation#FCCS_Entity Total;Custom1#"&amp;$E95&amp;";Custom2#Total Custom2;Custom3#Total Custom3;Custom4#Total Custom4")</f>
        <v>0</v>
      </c>
      <c r="AF95" s="210">
        <f>[1]!HsGetValue("FCC","Scenario#Actual;Years#FY24;Period#Jun;View#FCCS_YTD;Entity#"&amp;$B95&amp;";Data Source#FCCS_Total Data Source;Account#"&amp;AF$3&amp;";Intercompany#FCCS_Intercompany Top;Movement#CA_ENDBAL;Consolidation#FCCS_Entity Total;Custom1#"&amp;$E95&amp;";Custom2#Total Custom2;Custom3#Total Custom3;Custom4#Total Custom4")</f>
        <v>0</v>
      </c>
      <c r="AG95" s="210">
        <f>[1]!HsGetValue("FCC","Scenario#Actual;Years#FY24;Period#Jun;View#FCCS_YTD;Entity#"&amp;$B95&amp;";Data Source#FCCS_Total Data Source;Account#"&amp;AG$3&amp;";Intercompany#FCCS_Intercompany Top;Movement#CA_ENDBAL;Consolidation#FCCS_Entity Total;Custom1#"&amp;$E95&amp;";Custom2#Total Custom2;Custom3#Total Custom3;Custom4#Total Custom4")</f>
        <v>0</v>
      </c>
      <c r="AH95" s="210">
        <f>[1]!HsGetValue("FCC","Scenario#Actual;Years#FY24;Period#Jun;View#FCCS_YTD;Entity#"&amp;$B95&amp;";Data Source#FCCS_Total Data Source;Account#"&amp;AH$3&amp;";Intercompany#FCCS_Intercompany Top;Movement#CA_ENDBAL;Consolidation#FCCS_Entity Total;Custom1#"&amp;$E95&amp;";Custom2#Total Custom2;Custom3#Total Custom3;Custom4#Total Custom4")</f>
        <v>0</v>
      </c>
      <c r="AI95" s="210">
        <f>[1]!HsGetValue("FCC","Scenario#Actual;Years#FY24;Period#Jun;View#FCCS_YTD;Entity#"&amp;$B95&amp;";Data Source#FCCS_Total Data Source;Account#"&amp;AI$3&amp;";Intercompany#FCCS_Intercompany Top;Movement#CA_ENDBAL;Consolidation#FCCS_Entity Total;Custom1#"&amp;$E95&amp;";Custom2#Total Custom2;Custom3#Total Custom3;Custom4#Total Custom4")</f>
        <v>0</v>
      </c>
      <c r="AJ95" s="210">
        <f>[1]!HsGetValue("FCC","Scenario#Actual;Years#FY24;Period#Jun;View#FCCS_YTD;Entity#"&amp;$B95&amp;";Data Source#FCCS_Total Data Source;Account#"&amp;AJ$3&amp;";Intercompany#FCCS_Intercompany Top;Movement#CA_ENDBAL;Consolidation#FCCS_Entity Total;Custom1#"&amp;$E95&amp;";Custom2#Total Custom2;Custom3#Total Custom3;Custom4#Total Custom4")</f>
        <v>0</v>
      </c>
      <c r="AK95" s="210">
        <f>[1]!HsGetValue("FCC","Scenario#Actual;Years#FY24;Period#Jun;View#FCCS_YTD;Entity#"&amp;$B95&amp;";Data Source#FCCS_Total Data Source;Account#"&amp;AK$3&amp;";Intercompany#FCCS_Intercompany Top;Movement#CA_ENDBAL;Consolidation#FCCS_Entity Total;Custom1#"&amp;$E95&amp;";Custom2#Total Custom2;Custom3#Total Custom3;Custom4#Total Custom4")</f>
        <v>0</v>
      </c>
      <c r="AL95" s="210">
        <f>[1]!HsGetValue("FCC","Scenario#Actual;Years#FY24;Period#Jun;View#FCCS_YTD;Entity#"&amp;$B95&amp;";Data Source#FCCS_Total Data Source;Account#"&amp;AL$3&amp;";Intercompany#FCCS_Intercompany Top;Movement#CA_ENDBAL;Consolidation#FCCS_Entity Total;Custom1#"&amp;$E95&amp;";Custom2#Total Custom2;Custom3#Total Custom3;Custom4#Total Custom4")</f>
        <v>0</v>
      </c>
      <c r="AM95" s="210">
        <f>[1]!HsGetValue("FCC","Scenario#Actual;Years#FY24;Period#Jun;View#FCCS_YTD;Entity#"&amp;$B95&amp;";Data Source#FCCS_Total Data Source;Account#"&amp;AM$3&amp;";Intercompany#FCCS_Intercompany Top;Movement#CA_ENDBAL;Consolidation#FCCS_Entity Total;Custom1#"&amp;$E95&amp;";Custom2#Total Custom2;Custom3#Total Custom3;Custom4#Total Custom4")</f>
        <v>0</v>
      </c>
      <c r="AN95" s="210">
        <f>[1]!HsGetValue("FCC","Scenario#Actual;Years#FY24;Period#Jun;View#FCCS_YTD;Entity#"&amp;$B95&amp;";Data Source#FCCS_Total Data Source;Account#"&amp;AN$3&amp;";Intercompany#FCCS_Intercompany Top;Movement#CA_ENDBAL;Consolidation#FCCS_Entity Total;Custom1#"&amp;$E95&amp;";Custom2#Total Custom2;Custom3#Total Custom3;Custom4#Total Custom4")</f>
        <v>0</v>
      </c>
      <c r="AO95" s="210">
        <f>[1]!HsGetValue("FCC","Scenario#Actual;Years#FY24;Period#Jun;View#FCCS_YTD;Entity#"&amp;$B95&amp;";Data Source#FCCS_Total Data Source;Account#"&amp;AO$3&amp;";Intercompany#FCCS_Intercompany Top;Movement#CA_ENDBAL;Consolidation#FCCS_Entity Total;Custom1#"&amp;$E95&amp;";Custom2#Total Custom2;Custom3#Total Custom3;Custom4#Total Custom4")</f>
        <v>0</v>
      </c>
      <c r="AP95" s="210">
        <f>[1]!HsGetValue("FCC","Scenario#Actual;Years#FY24;Period#Jun;View#FCCS_YTD;Entity#"&amp;$B95&amp;";Data Source#FCCS_Total Data Source;Account#"&amp;AP$3&amp;";Intercompany#FCCS_Intercompany Top;Movement#CA_ENDBAL;Consolidation#FCCS_Entity Total;Custom1#"&amp;$E95&amp;";Custom2#Total Custom2;Custom3#Total Custom3;Custom4#Total Custom4")</f>
        <v>0</v>
      </c>
      <c r="AQ95" s="210">
        <f>[1]!HsGetValue("FCC","Scenario#Actual;Years#FY24;Period#Jun;View#FCCS_YTD;Entity#"&amp;$B95&amp;";Data Source#FCCS_Total Data Source;Account#"&amp;AQ$3&amp;";Intercompany#FCCS_Intercompany Top;Movement#CA_ENDBAL;Consolidation#FCCS_Entity Total;Custom1#"&amp;$E95&amp;";Custom2#Total Custom2;Custom3#Total Custom3;Custom4#Total Custom4")</f>
        <v>0</v>
      </c>
      <c r="AR95" s="210">
        <f>[1]!HsGetValue("FCC","Scenario#Actual;Years#FY24;Period#Jun;View#FCCS_YTD;Entity#"&amp;$B95&amp;";Data Source#FCCS_Total Data Source;Account#"&amp;AR$3&amp;";Intercompany#FCCS_Intercompany Top;Movement#CA_ENDBAL;Consolidation#FCCS_Entity Total;Custom1#"&amp;$E95&amp;";Custom2#Total Custom2;Custom3#Total Custom3;Custom4#Total Custom4")</f>
        <v>0</v>
      </c>
      <c r="AS95" s="210">
        <f>[1]!HsGetValue("FCC","Scenario#Actual;Years#FY24;Period#Jun;View#FCCS_YTD;Entity#"&amp;$B95&amp;";Data Source#FCCS_Total Data Source;Account#"&amp;AS$3&amp;";Intercompany#FCCS_Intercompany Top;Movement#CA_ENDBAL;Consolidation#FCCS_Entity Total;Custom1#"&amp;$E95&amp;";Custom2#Total Custom2;Custom3#Total Custom3;Custom4#Total Custom4")</f>
        <v>0</v>
      </c>
    </row>
    <row r="96" spans="1:45" x14ac:dyDescent="0.3">
      <c r="A96" s="328" t="s">
        <v>413</v>
      </c>
      <c r="B96" s="328" t="s">
        <v>595</v>
      </c>
      <c r="C96" s="75" t="s">
        <v>596</v>
      </c>
      <c r="D96" s="75" t="s">
        <v>415</v>
      </c>
      <c r="E96" s="75" t="s">
        <v>419</v>
      </c>
      <c r="F96" s="328" t="s">
        <v>597</v>
      </c>
      <c r="G96" s="608" t="s">
        <v>1185</v>
      </c>
      <c r="H96" s="598"/>
      <c r="I96" s="327">
        <f t="shared" si="8"/>
        <v>3547.8300000000017</v>
      </c>
      <c r="J96" s="209">
        <f t="shared" si="7"/>
        <v>0</v>
      </c>
      <c r="K96" s="327">
        <f t="shared" si="6"/>
        <v>3547.8300000000017</v>
      </c>
      <c r="L96" s="210">
        <f>[1]!HsGetValue("FCC","Scenario#Actual;Years#FY24;Period#Jun;View#FCCS_YTD;Entity#"&amp;$B96&amp;";Data Source#FCCS_Total Data Source;Account#"&amp;L$3&amp;";Intercompany#FCCS_Intercompany Top;Movement#CA_ENDBAL;Consolidation#FCCS_Entity Total;Custom1#"&amp;$E96&amp;";Custom2#Total Custom2;Custom3#Total Custom3;Custom4#Total Custom4")</f>
        <v>0</v>
      </c>
      <c r="M96" s="210">
        <f>[1]!HsGetValue("FCC","Scenario#Actual;Years#FY24;Period#Jun;View#FCCS_YTD;Entity#"&amp;$B96&amp;";Data Source#FCCS_Total Data Source;Account#"&amp;M$3&amp;";Intercompany#FCCS_Intercompany Top;Movement#CA_ENDBAL;Consolidation#FCCS_Entity Total;Custom1#"&amp;$E96&amp;";Custom2#Total Custom2;Custom3#Total Custom3;Custom4#Total Custom4")</f>
        <v>0</v>
      </c>
      <c r="N96" s="210">
        <f>[1]!HsGetValue("FCC","Scenario#Actual;Years#FY24;Period#Jun;View#FCCS_YTD;Entity#"&amp;$B96&amp;";Data Source#FCCS_Total Data Source;Account#"&amp;N$3&amp;";Intercompany#FCCS_Intercompany Top;Movement#CA_ENDBAL;Consolidation#FCCS_Entity Total;Custom1#"&amp;$E96&amp;";Custom2#Total Custom2;Custom3#Total Custom3;Custom4#Total Custom4")</f>
        <v>0</v>
      </c>
      <c r="O96" s="210">
        <f>[1]!HsGetValue("FCC","Scenario#Actual;Years#FY24;Period#Jun;View#FCCS_YTD;Entity#"&amp;$B96&amp;";Data Source#FCCS_Total Data Source;Account#"&amp;O$3&amp;";Intercompany#FCCS_Intercompany Top;Movement#CA_ENDBAL;Consolidation#FCCS_Entity Total;Custom1#"&amp;$E96&amp;";Custom2#Total Custom2;Custom3#Total Custom3;Custom4#Total Custom4")</f>
        <v>0</v>
      </c>
      <c r="P96" s="210">
        <f>[1]!HsGetValue("FCC","Scenario#Actual;Years#FY24;Period#Jun;View#FCCS_YTD;Entity#"&amp;$B96&amp;";Data Source#FCCS_Total Data Source;Account#"&amp;P$3&amp;";Intercompany#FCCS_Intercompany Top;Movement#CA_ENDBAL;Consolidation#FCCS_Entity Total;Custom1#"&amp;$E96&amp;";Custom2#Total Custom2;Custom3#Total Custom3;Custom4#Total Custom4")</f>
        <v>85872.88</v>
      </c>
      <c r="Q96" s="210">
        <f>[1]!HsGetValue("FCC","Scenario#Actual;Years#FY24;Period#Jun;View#FCCS_YTD;Entity#"&amp;$B96&amp;";Data Source#FCCS_Total Data Source;Account#"&amp;Q$3&amp;";Intercompany#FCCS_Intercompany Top;Movement#CA_ENDBAL;Consolidation#FCCS_Entity Total;Custom1#"&amp;$E96&amp;";Custom2#Total Custom2;Custom3#Total Custom3;Custom4#Total Custom4")</f>
        <v>0</v>
      </c>
      <c r="R96" s="210">
        <f>[1]!HsGetValue("FCC","Scenario#Actual;Years#FY24;Period#Jun;View#FCCS_YTD;Entity#"&amp;$B96&amp;";Data Source#FCCS_Total Data Source;Account#"&amp;R$3&amp;";Intercompany#FCCS_Intercompany Top;Movement#CA_ENDBAL;Consolidation#FCCS_Entity Total;Custom1#"&amp;$E96&amp;";Custom2#Total Custom2;Custom3#Total Custom3;Custom4#Total Custom4")</f>
        <v>0</v>
      </c>
      <c r="S96" s="210">
        <f>[1]!HsGetValue("FCC","Scenario#Actual;Years#FY24;Period#Jun;View#FCCS_YTD;Entity#"&amp;$B96&amp;";Data Source#FCCS_Total Data Source;Account#"&amp;S$3&amp;";Intercompany#FCCS_Intercompany Top;Movement#CA_ENDBAL;Consolidation#FCCS_Entity Total;Custom1#"&amp;$E96&amp;";Custom2#Total Custom2;Custom3#Total Custom3;Custom4#Total Custom4")</f>
        <v>0</v>
      </c>
      <c r="T96" s="210">
        <f>[1]!HsGetValue("FCC","Scenario#Actual;Years#FY24;Period#Jun;View#FCCS_YTD;Entity#"&amp;$B96&amp;";Data Source#FCCS_Total Data Source;Account#"&amp;T$3&amp;";Intercompany#FCCS_Intercompany Top;Movement#CA_ENDBAL;Consolidation#FCCS_Entity Total;Custom1#"&amp;$E96&amp;";Custom2#Total Custom2;Custom3#Total Custom3;Custom4#Total Custom4")</f>
        <v>0</v>
      </c>
      <c r="U96" s="210">
        <f>[1]!HsGetValue("FCC","Scenario#Actual;Years#FY24;Period#Jun;View#FCCS_YTD;Entity#"&amp;$B96&amp;";Data Source#FCCS_Total Data Source;Account#"&amp;U$3&amp;";Intercompany#FCCS_Intercompany Top;Movement#CA_ENDBAL;Consolidation#FCCS_Entity Total;Custom1#"&amp;$E96&amp;";Custom2#Total Custom2;Custom3#Total Custom3;Custom4#Total Custom4")</f>
        <v>0</v>
      </c>
      <c r="V96" s="210">
        <f>[1]!HsGetValue("FCC","Scenario#Actual;Years#FY24;Period#Jun;View#FCCS_YTD;Entity#"&amp;$B96&amp;";Data Source#FCCS_Total Data Source;Account#"&amp;V$3&amp;";Intercompany#FCCS_Intercompany Top;Movement#CA_ENDBAL;Consolidation#FCCS_Entity Total;Custom1#"&amp;$E96&amp;";Custom2#Total Custom2;Custom3#Total Custom3;Custom4#Total Custom4")</f>
        <v>0</v>
      </c>
      <c r="W96" s="210">
        <f>[1]!HsGetValue("FCC","Scenario#Actual;Years#FY24;Period#Jun;View#FCCS_YTD;Entity#"&amp;$B96&amp;";Data Source#FCCS_Total Data Source;Account#"&amp;W$3&amp;";Intercompany#FCCS_Intercompany Top;Movement#CA_ENDBAL;Consolidation#FCCS_Entity Total;Custom1#"&amp;$E96&amp;";Custom2#Total Custom2;Custom3#Total Custom3;Custom4#Total Custom4")</f>
        <v>0</v>
      </c>
      <c r="X96" s="210">
        <f>[1]!HsGetValue("FCC","Scenario#Actual;Years#FY24;Period#Jun;View#FCCS_YTD;Entity#"&amp;$B96&amp;";Data Source#FCCS_Total Data Source;Account#"&amp;X$3&amp;";Intercompany#FCCS_Intercompany Top;Movement#CA_ENDBAL;Consolidation#FCCS_Entity Total;Custom1#"&amp;$E96&amp;";Custom2#Total Custom2;Custom3#Total Custom3;Custom4#Total Custom4")</f>
        <v>0</v>
      </c>
      <c r="Y96" s="361"/>
      <c r="Z96" s="361"/>
      <c r="AA96" s="361"/>
      <c r="AB96" s="361"/>
      <c r="AC96" s="361"/>
      <c r="AD96" s="361"/>
      <c r="AE96" s="210">
        <f>[1]!HsGetValue("FCC","Scenario#Actual;Years#FY24;Period#Jun;View#FCCS_YTD;Entity#"&amp;$B96&amp;";Data Source#FCCS_Total Data Source;Account#"&amp;AE$3&amp;";Intercompany#FCCS_Intercompany Top;Movement#CA_ENDBAL;Consolidation#FCCS_Entity Total;Custom1#"&amp;$E96&amp;";Custom2#Total Custom2;Custom3#Total Custom3;Custom4#Total Custom4")</f>
        <v>0</v>
      </c>
      <c r="AF96" s="210">
        <f>[1]!HsGetValue("FCC","Scenario#Actual;Years#FY24;Period#Jun;View#FCCS_YTD;Entity#"&amp;$B96&amp;";Data Source#FCCS_Total Data Source;Account#"&amp;AF$3&amp;";Intercompany#FCCS_Intercompany Top;Movement#CA_ENDBAL;Consolidation#FCCS_Entity Total;Custom1#"&amp;$E96&amp;";Custom2#Total Custom2;Custom3#Total Custom3;Custom4#Total Custom4")</f>
        <v>0</v>
      </c>
      <c r="AG96" s="210">
        <f>[1]!HsGetValue("FCC","Scenario#Actual;Years#FY24;Period#Jun;View#FCCS_YTD;Entity#"&amp;$B96&amp;";Data Source#FCCS_Total Data Source;Account#"&amp;AG$3&amp;";Intercompany#FCCS_Intercompany Top;Movement#CA_ENDBAL;Consolidation#FCCS_Entity Total;Custom1#"&amp;$E96&amp;";Custom2#Total Custom2;Custom3#Total Custom3;Custom4#Total Custom4")</f>
        <v>0</v>
      </c>
      <c r="AH96" s="210">
        <f>[1]!HsGetValue("FCC","Scenario#Actual;Years#FY24;Period#Jun;View#FCCS_YTD;Entity#"&amp;$B96&amp;";Data Source#FCCS_Total Data Source;Account#"&amp;AH$3&amp;";Intercompany#FCCS_Intercompany Top;Movement#CA_ENDBAL;Consolidation#FCCS_Entity Total;Custom1#"&amp;$E96&amp;";Custom2#Total Custom2;Custom3#Total Custom3;Custom4#Total Custom4")</f>
        <v>-82325.05</v>
      </c>
      <c r="AI96" s="210">
        <f>[1]!HsGetValue("FCC","Scenario#Actual;Years#FY24;Period#Jun;View#FCCS_YTD;Entity#"&amp;$B96&amp;";Data Source#FCCS_Total Data Source;Account#"&amp;AI$3&amp;";Intercompany#FCCS_Intercompany Top;Movement#CA_ENDBAL;Consolidation#FCCS_Entity Total;Custom1#"&amp;$E96&amp;";Custom2#Total Custom2;Custom3#Total Custom3;Custom4#Total Custom4")</f>
        <v>0</v>
      </c>
      <c r="AJ96" s="210">
        <f>[1]!HsGetValue("FCC","Scenario#Actual;Years#FY24;Period#Jun;View#FCCS_YTD;Entity#"&amp;$B96&amp;";Data Source#FCCS_Total Data Source;Account#"&amp;AJ$3&amp;";Intercompany#FCCS_Intercompany Top;Movement#CA_ENDBAL;Consolidation#FCCS_Entity Total;Custom1#"&amp;$E96&amp;";Custom2#Total Custom2;Custom3#Total Custom3;Custom4#Total Custom4")</f>
        <v>0</v>
      </c>
      <c r="AK96" s="210">
        <f>[1]!HsGetValue("FCC","Scenario#Actual;Years#FY24;Period#Jun;View#FCCS_YTD;Entity#"&amp;$B96&amp;";Data Source#FCCS_Total Data Source;Account#"&amp;AK$3&amp;";Intercompany#FCCS_Intercompany Top;Movement#CA_ENDBAL;Consolidation#FCCS_Entity Total;Custom1#"&amp;$E96&amp;";Custom2#Total Custom2;Custom3#Total Custom3;Custom4#Total Custom4")</f>
        <v>0</v>
      </c>
      <c r="AL96" s="210">
        <f>[1]!HsGetValue("FCC","Scenario#Actual;Years#FY24;Period#Jun;View#FCCS_YTD;Entity#"&amp;$B96&amp;";Data Source#FCCS_Total Data Source;Account#"&amp;AL$3&amp;";Intercompany#FCCS_Intercompany Top;Movement#CA_ENDBAL;Consolidation#FCCS_Entity Total;Custom1#"&amp;$E96&amp;";Custom2#Total Custom2;Custom3#Total Custom3;Custom4#Total Custom4")</f>
        <v>0</v>
      </c>
      <c r="AM96" s="210">
        <f>[1]!HsGetValue("FCC","Scenario#Actual;Years#FY24;Period#Jun;View#FCCS_YTD;Entity#"&amp;$B96&amp;";Data Source#FCCS_Total Data Source;Account#"&amp;AM$3&amp;";Intercompany#FCCS_Intercompany Top;Movement#CA_ENDBAL;Consolidation#FCCS_Entity Total;Custom1#"&amp;$E96&amp;";Custom2#Total Custom2;Custom3#Total Custom3;Custom4#Total Custom4")</f>
        <v>0</v>
      </c>
      <c r="AN96" s="361"/>
      <c r="AO96" s="361"/>
      <c r="AP96" s="361"/>
      <c r="AQ96" s="361"/>
      <c r="AR96" s="361"/>
      <c r="AS96" s="329">
        <v>0</v>
      </c>
    </row>
    <row r="97" spans="1:45" x14ac:dyDescent="0.3">
      <c r="A97" s="207" t="s">
        <v>413</v>
      </c>
      <c r="B97" s="207" t="s">
        <v>598</v>
      </c>
      <c r="C97" s="208">
        <v>44100</v>
      </c>
      <c r="D97" s="208" t="s">
        <v>415</v>
      </c>
      <c r="E97" s="208" t="s">
        <v>416</v>
      </c>
      <c r="F97" s="207" t="s">
        <v>599</v>
      </c>
      <c r="G97" s="207" t="s">
        <v>600</v>
      </c>
      <c r="H97" s="603"/>
      <c r="I97" s="209">
        <f t="shared" si="8"/>
        <v>13921171.82</v>
      </c>
      <c r="J97" s="209">
        <f t="shared" si="7"/>
        <v>2635273.9500000002</v>
      </c>
      <c r="K97" s="209">
        <f t="shared" si="6"/>
        <v>11285897.870000001</v>
      </c>
      <c r="L97" s="210">
        <f>[1]!HsGetValue("FCC","Scenario#Actual;Years#FY24;Period#Jun;View#FCCS_YTD;Entity#"&amp;$B97&amp;";Data Source#FCCS_Total Data Source;Account#"&amp;L$3&amp;";Intercompany#FCCS_Intercompany Top;Movement#CA_ENDBAL;Consolidation#FCCS_Entity Total;Custom1#"&amp;$E97&amp;";Custom2#Total Custom2;Custom3#Total Custom3;Custom4#Total Custom4")</f>
        <v>0</v>
      </c>
      <c r="M97" s="210">
        <f>[1]!HsGetValue("FCC","Scenario#Actual;Years#FY24;Period#Jun;View#FCCS_YTD;Entity#"&amp;$B97&amp;";Data Source#FCCS_Total Data Source;Account#"&amp;M$3&amp;";Intercompany#FCCS_Intercompany Top;Movement#CA_ENDBAL;Consolidation#FCCS_Entity Total;Custom1#"&amp;$E97&amp;";Custom2#Total Custom2;Custom3#Total Custom3;Custom4#Total Custom4")</f>
        <v>11285897.870000001</v>
      </c>
      <c r="N97" s="210">
        <f>[1]!HsGetValue("FCC","Scenario#Actual;Years#FY24;Period#Jun;View#FCCS_YTD;Entity#"&amp;$B97&amp;";Data Source#FCCS_Total Data Source;Account#"&amp;N$3&amp;";Intercompany#FCCS_Intercompany Top;Movement#CA_ENDBAL;Consolidation#FCCS_Entity Total;Custom1#"&amp;$E97&amp;";Custom2#Total Custom2;Custom3#Total Custom3;Custom4#Total Custom4")</f>
        <v>0</v>
      </c>
      <c r="O97" s="210">
        <f>[1]!HsGetValue("FCC","Scenario#Actual;Years#FY24;Period#Jun;View#FCCS_YTD;Entity#"&amp;$B97&amp;";Data Source#FCCS_Total Data Source;Account#"&amp;O$3&amp;";Intercompany#FCCS_Intercompany Top;Movement#CA_ENDBAL;Consolidation#FCCS_Entity Total;Custom1#"&amp;$E97&amp;";Custom2#Total Custom2;Custom3#Total Custom3;Custom4#Total Custom4")</f>
        <v>0</v>
      </c>
      <c r="P97" s="210">
        <f>[1]!HsGetValue("FCC","Scenario#Actual;Years#FY24;Period#Jun;View#FCCS_YTD;Entity#"&amp;$B97&amp;";Data Source#FCCS_Total Data Source;Account#"&amp;P$3&amp;";Intercompany#FCCS_Intercompany Top;Movement#CA_ENDBAL;Consolidation#FCCS_Entity Total;Custom1#"&amp;$E97&amp;";Custom2#Total Custom2;Custom3#Total Custom3;Custom4#Total Custom4")</f>
        <v>0</v>
      </c>
      <c r="Q97" s="210">
        <f>[1]!HsGetValue("FCC","Scenario#Actual;Years#FY24;Period#Jun;View#FCCS_YTD;Entity#"&amp;$B97&amp;";Data Source#FCCS_Total Data Source;Account#"&amp;Q$3&amp;";Intercompany#FCCS_Intercompany Top;Movement#CA_ENDBAL;Consolidation#FCCS_Entity Total;Custom1#"&amp;$E97&amp;";Custom2#Total Custom2;Custom3#Total Custom3;Custom4#Total Custom4")</f>
        <v>0</v>
      </c>
      <c r="R97" s="210">
        <f>[1]!HsGetValue("FCC","Scenario#Actual;Years#FY24;Period#Jun;View#FCCS_YTD;Entity#"&amp;$B97&amp;";Data Source#FCCS_Total Data Source;Account#"&amp;R$3&amp;";Intercompany#FCCS_Intercompany Top;Movement#CA_ENDBAL;Consolidation#FCCS_Entity Total;Custom1#"&amp;$E97&amp;";Custom2#Total Custom2;Custom3#Total Custom3;Custom4#Total Custom4")</f>
        <v>0</v>
      </c>
      <c r="S97" s="210">
        <f>[1]!HsGetValue("FCC","Scenario#Actual;Years#FY24;Period#Jun;View#FCCS_YTD;Entity#"&amp;$B97&amp;";Data Source#FCCS_Total Data Source;Account#"&amp;S$3&amp;";Intercompany#FCCS_Intercompany Top;Movement#CA_ENDBAL;Consolidation#FCCS_Entity Total;Custom1#"&amp;$E97&amp;";Custom2#Total Custom2;Custom3#Total Custom3;Custom4#Total Custom4")</f>
        <v>0</v>
      </c>
      <c r="T97" s="210">
        <f>[1]!HsGetValue("FCC","Scenario#Actual;Years#FY24;Period#Jun;View#FCCS_YTD;Entity#"&amp;$B97&amp;";Data Source#FCCS_Total Data Source;Account#"&amp;T$3&amp;";Intercompany#FCCS_Intercompany Top;Movement#CA_ENDBAL;Consolidation#FCCS_Entity Total;Custom1#"&amp;$E97&amp;";Custom2#Total Custom2;Custom3#Total Custom3;Custom4#Total Custom4")</f>
        <v>0</v>
      </c>
      <c r="U97" s="210">
        <f>[1]!HsGetValue("FCC","Scenario#Actual;Years#FY24;Period#Jun;View#FCCS_YTD;Entity#"&amp;$B97&amp;";Data Source#FCCS_Total Data Source;Account#"&amp;U$3&amp;";Intercompany#FCCS_Intercompany Top;Movement#CA_ENDBAL;Consolidation#FCCS_Entity Total;Custom1#"&amp;$E97&amp;";Custom2#Total Custom2;Custom3#Total Custom3;Custom4#Total Custom4")</f>
        <v>0</v>
      </c>
      <c r="V97" s="210">
        <f>[1]!HsGetValue("FCC","Scenario#Actual;Years#FY24;Period#Jun;View#FCCS_YTD;Entity#"&amp;$B97&amp;";Data Source#FCCS_Total Data Source;Account#"&amp;V$3&amp;";Intercompany#FCCS_Intercompany Top;Movement#CA_ENDBAL;Consolidation#FCCS_Entity Total;Custom1#"&amp;$E97&amp;";Custom2#Total Custom2;Custom3#Total Custom3;Custom4#Total Custom4")</f>
        <v>0</v>
      </c>
      <c r="W97" s="210">
        <f>[1]!HsGetValue("FCC","Scenario#Actual;Years#FY24;Period#Jun;View#FCCS_YTD;Entity#"&amp;$B97&amp;";Data Source#FCCS_Total Data Source;Account#"&amp;W$3&amp;";Intercompany#FCCS_Intercompany Top;Movement#CA_ENDBAL;Consolidation#FCCS_Entity Total;Custom1#"&amp;$E97&amp;";Custom2#Total Custom2;Custom3#Total Custom3;Custom4#Total Custom4")</f>
        <v>0</v>
      </c>
      <c r="X97" s="210">
        <f>[1]!HsGetValue("FCC","Scenario#Actual;Years#FY24;Period#Jun;View#FCCS_YTD;Entity#"&amp;$B97&amp;";Data Source#FCCS_Total Data Source;Account#"&amp;X$3&amp;";Intercompany#FCCS_Intercompany Top;Movement#CA_ENDBAL;Consolidation#FCCS_Entity Total;Custom1#"&amp;$E97&amp;";Custom2#Total Custom2;Custom3#Total Custom3;Custom4#Total Custom4")</f>
        <v>2635273.9500000002</v>
      </c>
      <c r="Y97" s="210">
        <f>[1]!HsGetValue("FCC","Scenario#Actual;Years#FY24;Period#Jun;View#FCCS_YTD;Entity#"&amp;$B97&amp;";Data Source#FCCS_Total Data Source;Account#"&amp;Y$3&amp;";Intercompany#FCCS_Intercompany Top;Movement#CA_ENDBAL;Consolidation#FCCS_Entity Total;Custom1#Total custom1;Custom2#Total Custom2;Custom3#Total Custom3;Custom4#Total Custom4")</f>
        <v>0</v>
      </c>
      <c r="Z97" s="210">
        <f>[1]!HsGetValue("FCC","Scenario#Actual;Years#FY24;Period#Jun;View#FCCS_YTD;Entity#"&amp;$B97&amp;";Data Source#FCCS_Total Data Source;Account#"&amp;Z$3&amp;";Intercompany#FCCS_Intercompany Top;Movement#CA_ENDBAL;Consolidation#FCCS_Entity Total;Custom1#Total custom1;Custom2#Total Custom2;Custom3#Total Custom3;Custom4#Total Custom4")</f>
        <v>0</v>
      </c>
      <c r="AA97" s="210">
        <f>[1]!HsGetValue("FCC","Scenario#Actual;Years#FY24;Period#Jun;View#FCCS_YTD;Entity#"&amp;$B97&amp;";Data Source#FCCS_Total Data Source;Account#"&amp;AA$3&amp;";Intercompany#FCCS_Intercompany Top;Movement#CA_ENDBAL;Consolidation#FCCS_Entity Total;Custom1#Total custom1;Custom2#Total Custom2;Custom3#Total Custom3;Custom4#Total Custom4")</f>
        <v>0</v>
      </c>
      <c r="AB97" s="210">
        <f>[1]!HsGetValue("FCC","Scenario#Actual;Years#FY24;Period#Jun;View#FCCS_YTD;Entity#"&amp;$B97&amp;";Data Source#FCCS_Total Data Source;Account#"&amp;AB$3&amp;";Intercompany#FCCS_Intercompany Top;Movement#CA_ENDBAL;Consolidation#FCCS_Entity Total;Custom1#Total custom1;Custom2#Total Custom2;Custom3#Total Custom3;Custom4#Total Custom4")</f>
        <v>0</v>
      </c>
      <c r="AC97" s="210">
        <f>[1]!HsGetValue("FCC","Scenario#Actual;Years#FY24;Period#Jun;View#FCCS_YTD;Entity#"&amp;$B97&amp;";Data Source#FCCS_Total Data Source;Account#"&amp;AC$3&amp;";Intercompany#FCCS_Intercompany Top;Movement#CA_ENDBAL;Consolidation#FCCS_Entity Total;Custom1#Total custom1;Custom2#Total Custom2;Custom3#Total Custom3;Custom4#Total Custom4")</f>
        <v>0</v>
      </c>
      <c r="AD97" s="210">
        <f>[1]!HsGetValue("FCC","Scenario#Actual;Years#FY24;Period#Jun;View#FCCS_YTD;Entity#"&amp;$B97&amp;";Data Source#FCCS_Total Data Source;Account#"&amp;AD$3&amp;";Intercompany#FCCS_Intercompany Top;Movement#CA_ENDBAL;Consolidation#FCCS_Entity Total;Custom1#Total custom1;Custom2#Total Custom2;Custom3#Total Custom3;Custom4#Total Custom4")</f>
        <v>0</v>
      </c>
      <c r="AE97" s="210">
        <f>[1]!HsGetValue("FCC","Scenario#Actual;Years#FY24;Period#Jun;View#FCCS_YTD;Entity#"&amp;$B97&amp;";Data Source#FCCS_Total Data Source;Account#"&amp;AE$3&amp;";Intercompany#FCCS_Intercompany Top;Movement#CA_ENDBAL;Consolidation#FCCS_Entity Total;Custom1#"&amp;$E97&amp;";Custom2#Total Custom2;Custom3#Total Custom3;Custom4#Total Custom4")</f>
        <v>0</v>
      </c>
      <c r="AF97" s="210">
        <f>[1]!HsGetValue("FCC","Scenario#Actual;Years#FY24;Period#Jun;View#FCCS_YTD;Entity#"&amp;$B97&amp;";Data Source#FCCS_Total Data Source;Account#"&amp;AF$3&amp;";Intercompany#FCCS_Intercompany Top;Movement#CA_ENDBAL;Consolidation#FCCS_Entity Total;Custom1#"&amp;$E97&amp;";Custom2#Total Custom2;Custom3#Total Custom3;Custom4#Total Custom4")</f>
        <v>0</v>
      </c>
      <c r="AG97" s="210">
        <f>[1]!HsGetValue("FCC","Scenario#Actual;Years#FY24;Period#Jun;View#FCCS_YTD;Entity#"&amp;$B97&amp;";Data Source#FCCS_Total Data Source;Account#"&amp;AG$3&amp;";Intercompany#FCCS_Intercompany Top;Movement#CA_ENDBAL;Consolidation#FCCS_Entity Total;Custom1#"&amp;$E97&amp;";Custom2#Total Custom2;Custom3#Total Custom3;Custom4#Total Custom4")</f>
        <v>0</v>
      </c>
      <c r="AH97" s="210">
        <f>[1]!HsGetValue("FCC","Scenario#Actual;Years#FY24;Period#Jun;View#FCCS_YTD;Entity#"&amp;$B97&amp;";Data Source#FCCS_Total Data Source;Account#"&amp;AH$3&amp;";Intercompany#FCCS_Intercompany Top;Movement#CA_ENDBAL;Consolidation#FCCS_Entity Total;Custom1#"&amp;$E97&amp;";Custom2#Total Custom2;Custom3#Total Custom3;Custom4#Total Custom4")</f>
        <v>0</v>
      </c>
      <c r="AI97" s="210">
        <f>[1]!HsGetValue("FCC","Scenario#Actual;Years#FY24;Period#Jun;View#FCCS_YTD;Entity#"&amp;$B97&amp;";Data Source#FCCS_Total Data Source;Account#"&amp;AI$3&amp;";Intercompany#FCCS_Intercompany Top;Movement#CA_ENDBAL;Consolidation#FCCS_Entity Total;Custom1#"&amp;$E97&amp;";Custom2#Total Custom2;Custom3#Total Custom3;Custom4#Total Custom4")</f>
        <v>0</v>
      </c>
      <c r="AJ97" s="210">
        <f>[1]!HsGetValue("FCC","Scenario#Actual;Years#FY24;Period#Jun;View#FCCS_YTD;Entity#"&amp;$B97&amp;";Data Source#FCCS_Total Data Source;Account#"&amp;AJ$3&amp;";Intercompany#FCCS_Intercompany Top;Movement#CA_ENDBAL;Consolidation#FCCS_Entity Total;Custom1#"&amp;$E97&amp;";Custom2#Total Custom2;Custom3#Total Custom3;Custom4#Total Custom4")</f>
        <v>0</v>
      </c>
      <c r="AK97" s="210">
        <f>[1]!HsGetValue("FCC","Scenario#Actual;Years#FY24;Period#Jun;View#FCCS_YTD;Entity#"&amp;$B97&amp;";Data Source#FCCS_Total Data Source;Account#"&amp;AK$3&amp;";Intercompany#FCCS_Intercompany Top;Movement#CA_ENDBAL;Consolidation#FCCS_Entity Total;Custom1#"&amp;$E97&amp;";Custom2#Total Custom2;Custom3#Total Custom3;Custom4#Total Custom4")</f>
        <v>0</v>
      </c>
      <c r="AL97" s="210">
        <f>[1]!HsGetValue("FCC","Scenario#Actual;Years#FY24;Period#Jun;View#FCCS_YTD;Entity#"&amp;$B97&amp;";Data Source#FCCS_Total Data Source;Account#"&amp;AL$3&amp;";Intercompany#FCCS_Intercompany Top;Movement#CA_ENDBAL;Consolidation#FCCS_Entity Total;Custom1#"&amp;$E97&amp;";Custom2#Total Custom2;Custom3#Total Custom3;Custom4#Total Custom4")</f>
        <v>0</v>
      </c>
      <c r="AM97" s="210">
        <f>[1]!HsGetValue("FCC","Scenario#Actual;Years#FY24;Period#Jun;View#FCCS_YTD;Entity#"&amp;$B97&amp;";Data Source#FCCS_Total Data Source;Account#"&amp;AM$3&amp;";Intercompany#FCCS_Intercompany Top;Movement#CA_ENDBAL;Consolidation#FCCS_Entity Total;Custom1#"&amp;$E97&amp;";Custom2#Total Custom2;Custom3#Total Custom3;Custom4#Total Custom4")</f>
        <v>0</v>
      </c>
      <c r="AN97" s="210">
        <f>[1]!HsGetValue("FCC","Scenario#Actual;Years#FY24;Period#Jun;View#FCCS_YTD;Entity#"&amp;$B97&amp;";Data Source#FCCS_Total Data Source;Account#"&amp;AN$3&amp;";Intercompany#FCCS_Intercompany Top;Movement#CA_ENDBAL;Consolidation#FCCS_Entity Total;Custom1#"&amp;$E97&amp;";Custom2#Total Custom2;Custom3#Total Custom3;Custom4#Total Custom4")</f>
        <v>0</v>
      </c>
      <c r="AO97" s="210">
        <f>[1]!HsGetValue("FCC","Scenario#Actual;Years#FY24;Period#Jun;View#FCCS_YTD;Entity#"&amp;$B97&amp;";Data Source#FCCS_Total Data Source;Account#"&amp;AO$3&amp;";Intercompany#FCCS_Intercompany Top;Movement#CA_ENDBAL;Consolidation#FCCS_Entity Total;Custom1#"&amp;$E97&amp;";Custom2#Total Custom2;Custom3#Total Custom3;Custom4#Total Custom4")</f>
        <v>0</v>
      </c>
      <c r="AP97" s="210">
        <f>[1]!HsGetValue("FCC","Scenario#Actual;Years#FY24;Period#Jun;View#FCCS_YTD;Entity#"&amp;$B97&amp;";Data Source#FCCS_Total Data Source;Account#"&amp;AP$3&amp;";Intercompany#FCCS_Intercompany Top;Movement#CA_ENDBAL;Consolidation#FCCS_Entity Total;Custom1#"&amp;$E97&amp;";Custom2#Total Custom2;Custom3#Total Custom3;Custom4#Total Custom4")</f>
        <v>0</v>
      </c>
      <c r="AQ97" s="210">
        <f>[1]!HsGetValue("FCC","Scenario#Actual;Years#FY24;Period#Jun;View#FCCS_YTD;Entity#"&amp;$B97&amp;";Data Source#FCCS_Total Data Source;Account#"&amp;AQ$3&amp;";Intercompany#FCCS_Intercompany Top;Movement#CA_ENDBAL;Consolidation#FCCS_Entity Total;Custom1#"&amp;$E97&amp;";Custom2#Total Custom2;Custom3#Total Custom3;Custom4#Total Custom4")</f>
        <v>0</v>
      </c>
      <c r="AR97" s="210">
        <f>[1]!HsGetValue("FCC","Scenario#Actual;Years#FY24;Period#Jun;View#FCCS_YTD;Entity#"&amp;$B97&amp;";Data Source#FCCS_Total Data Source;Account#"&amp;AR$3&amp;";Intercompany#FCCS_Intercompany Top;Movement#CA_ENDBAL;Consolidation#FCCS_Entity Total;Custom1#"&amp;$E97&amp;";Custom2#Total Custom2;Custom3#Total Custom3;Custom4#Total Custom4")</f>
        <v>0</v>
      </c>
      <c r="AS97" s="210">
        <f>[1]!HsGetValue("FCC","Scenario#Actual;Years#FY24;Period#Jun;View#FCCS_YTD;Entity#"&amp;$B97&amp;";Data Source#FCCS_Total Data Source;Account#"&amp;AS$3&amp;";Intercompany#FCCS_Intercompany Top;Movement#CA_ENDBAL;Consolidation#FCCS_Entity Total;Custom1#"&amp;$E97&amp;";Custom2#Total Custom2;Custom3#Total Custom3;Custom4#Total Custom4")</f>
        <v>0</v>
      </c>
    </row>
    <row r="98" spans="1:45" x14ac:dyDescent="0.3">
      <c r="A98" s="328" t="s">
        <v>413</v>
      </c>
      <c r="B98" s="328" t="s">
        <v>598</v>
      </c>
      <c r="C98" s="75">
        <v>44100</v>
      </c>
      <c r="D98" s="75" t="s">
        <v>415</v>
      </c>
      <c r="E98" s="75" t="s">
        <v>419</v>
      </c>
      <c r="F98" s="328" t="s">
        <v>599</v>
      </c>
      <c r="G98" s="207" t="s">
        <v>601</v>
      </c>
      <c r="H98" s="598"/>
      <c r="I98" s="327">
        <f t="shared" si="8"/>
        <v>50569197.429999977</v>
      </c>
      <c r="J98" s="209">
        <f t="shared" si="7"/>
        <v>0</v>
      </c>
      <c r="K98" s="327">
        <f t="shared" si="6"/>
        <v>50569197.429999977</v>
      </c>
      <c r="L98" s="210">
        <f>[1]!HsGetValue("FCC","Scenario#Actual;Years#FY24;Period#Jun;View#FCCS_YTD;Entity#"&amp;$B98&amp;";Data Source#FCCS_Total Data Source;Account#"&amp;L$3&amp;";Intercompany#FCCS_Intercompany Top;Movement#CA_ENDBAL;Consolidation#FCCS_Entity Total;Custom1#"&amp;$E98&amp;";Custom2#Total Custom2;Custom3#Total Custom3;Custom4#Total Custom4")</f>
        <v>0</v>
      </c>
      <c r="M98" s="210">
        <f>[1]!HsGetValue("FCC","Scenario#Actual;Years#FY24;Period#Jun;View#FCCS_YTD;Entity#"&amp;$B98&amp;";Data Source#FCCS_Total Data Source;Account#"&amp;M$3&amp;";Intercompany#FCCS_Intercompany Top;Movement#CA_ENDBAL;Consolidation#FCCS_Entity Total;Custom1#"&amp;$E98&amp;";Custom2#Total Custom2;Custom3#Total Custom3;Custom4#Total Custom4")</f>
        <v>132387500.84999998</v>
      </c>
      <c r="N98" s="210">
        <f>[1]!HsGetValue("FCC","Scenario#Actual;Years#FY24;Period#Jun;View#FCCS_YTD;Entity#"&amp;$B98&amp;";Data Source#FCCS_Total Data Source;Account#"&amp;N$3&amp;";Intercompany#FCCS_Intercompany Top;Movement#CA_ENDBAL;Consolidation#FCCS_Entity Total;Custom1#"&amp;$E98&amp;";Custom2#Total Custom2;Custom3#Total Custom3;Custom4#Total Custom4")</f>
        <v>0</v>
      </c>
      <c r="O98" s="210">
        <f>[1]!HsGetValue("FCC","Scenario#Actual;Years#FY24;Period#Jun;View#FCCS_YTD;Entity#"&amp;$B98&amp;";Data Source#FCCS_Total Data Source;Account#"&amp;O$3&amp;";Intercompany#FCCS_Intercompany Top;Movement#CA_ENDBAL;Consolidation#FCCS_Entity Total;Custom1#"&amp;$E98&amp;";Custom2#Total Custom2;Custom3#Total Custom3;Custom4#Total Custom4")</f>
        <v>3960460.03</v>
      </c>
      <c r="P98" s="210">
        <f>[1]!HsGetValue("FCC","Scenario#Actual;Years#FY24;Period#Jun;View#FCCS_YTD;Entity#"&amp;$B98&amp;";Data Source#FCCS_Total Data Source;Account#"&amp;P$3&amp;";Intercompany#FCCS_Intercompany Top;Movement#CA_ENDBAL;Consolidation#FCCS_Entity Total;Custom1#"&amp;$E98&amp;";Custom2#Total Custom2;Custom3#Total Custom3;Custom4#Total Custom4")</f>
        <v>47204952.960000001</v>
      </c>
      <c r="Q98" s="210">
        <f>[1]!HsGetValue("FCC","Scenario#Actual;Years#FY24;Period#Jun;View#FCCS_YTD;Entity#"&amp;$B98&amp;";Data Source#FCCS_Total Data Source;Account#"&amp;Q$3&amp;";Intercompany#FCCS_Intercompany Top;Movement#CA_ENDBAL;Consolidation#FCCS_Entity Total;Custom1#"&amp;$E98&amp;";Custom2#Total Custom2;Custom3#Total Custom3;Custom4#Total Custom4")</f>
        <v>0</v>
      </c>
      <c r="R98" s="210">
        <f>[1]!HsGetValue("FCC","Scenario#Actual;Years#FY24;Period#Jun;View#FCCS_YTD;Entity#"&amp;$B98&amp;";Data Source#FCCS_Total Data Source;Account#"&amp;R$3&amp;";Intercompany#FCCS_Intercompany Top;Movement#CA_ENDBAL;Consolidation#FCCS_Entity Total;Custom1#"&amp;$E98&amp;";Custom2#Total Custom2;Custom3#Total Custom3;Custom4#Total Custom4")</f>
        <v>0</v>
      </c>
      <c r="S98" s="210">
        <f>[1]!HsGetValue("FCC","Scenario#Actual;Years#FY24;Period#Jun;View#FCCS_YTD;Entity#"&amp;$B98&amp;";Data Source#FCCS_Total Data Source;Account#"&amp;S$3&amp;";Intercompany#FCCS_Intercompany Top;Movement#CA_ENDBAL;Consolidation#FCCS_Entity Total;Custom1#"&amp;$E98&amp;";Custom2#Total Custom2;Custom3#Total Custom3;Custom4#Total Custom4")</f>
        <v>0</v>
      </c>
      <c r="T98" s="210">
        <f>[1]!HsGetValue("FCC","Scenario#Actual;Years#FY24;Period#Jun;View#FCCS_YTD;Entity#"&amp;$B98&amp;";Data Source#FCCS_Total Data Source;Account#"&amp;T$3&amp;";Intercompany#FCCS_Intercompany Top;Movement#CA_ENDBAL;Consolidation#FCCS_Entity Total;Custom1#"&amp;$E98&amp;";Custom2#Total Custom2;Custom3#Total Custom3;Custom4#Total Custom4")</f>
        <v>1818327</v>
      </c>
      <c r="U98" s="210">
        <f>[1]!HsGetValue("FCC","Scenario#Actual;Years#FY24;Period#Jun;View#FCCS_YTD;Entity#"&amp;$B98&amp;";Data Source#FCCS_Total Data Source;Account#"&amp;U$3&amp;";Intercompany#FCCS_Intercompany Top;Movement#CA_ENDBAL;Consolidation#FCCS_Entity Total;Custom1#"&amp;$E98&amp;";Custom2#Total Custom2;Custom3#Total Custom3;Custom4#Total Custom4")</f>
        <v>0</v>
      </c>
      <c r="V98" s="210">
        <f>[1]!HsGetValue("FCC","Scenario#Actual;Years#FY24;Period#Jun;View#FCCS_YTD;Entity#"&amp;$B98&amp;";Data Source#FCCS_Total Data Source;Account#"&amp;V$3&amp;";Intercompany#FCCS_Intercompany Top;Movement#CA_ENDBAL;Consolidation#FCCS_Entity Total;Custom1#"&amp;$E98&amp;";Custom2#Total Custom2;Custom3#Total Custom3;Custom4#Total Custom4")</f>
        <v>0</v>
      </c>
      <c r="W98" s="210">
        <f>[1]!HsGetValue("FCC","Scenario#Actual;Years#FY24;Period#Jun;View#FCCS_YTD;Entity#"&amp;$B98&amp;";Data Source#FCCS_Total Data Source;Account#"&amp;W$3&amp;";Intercompany#FCCS_Intercompany Top;Movement#CA_ENDBAL;Consolidation#FCCS_Entity Total;Custom1#"&amp;$E98&amp;";Custom2#Total Custom2;Custom3#Total Custom3;Custom4#Total Custom4")</f>
        <v>0</v>
      </c>
      <c r="X98" s="210">
        <f>[1]!HsGetValue("FCC","Scenario#Actual;Years#FY24;Period#Jun;View#FCCS_YTD;Entity#"&amp;$B98&amp;";Data Source#FCCS_Total Data Source;Account#"&amp;X$3&amp;";Intercompany#FCCS_Intercompany Top;Movement#CA_ENDBAL;Consolidation#FCCS_Entity Total;Custom1#"&amp;$E98&amp;";Custom2#Total Custom2;Custom3#Total Custom3;Custom4#Total Custom4")</f>
        <v>0</v>
      </c>
      <c r="Y98" s="361"/>
      <c r="Z98" s="361"/>
      <c r="AA98" s="361"/>
      <c r="AB98" s="361"/>
      <c r="AC98" s="361"/>
      <c r="AD98" s="361"/>
      <c r="AE98" s="210">
        <f>[1]!HsGetValue("FCC","Scenario#Actual;Years#FY24;Period#Jun;View#FCCS_YTD;Entity#"&amp;$B98&amp;";Data Source#FCCS_Total Data Source;Account#"&amp;AE$3&amp;";Intercompany#FCCS_Intercompany Top;Movement#CA_ENDBAL;Consolidation#FCCS_Entity Total;Custom1#"&amp;$E98&amp;";Custom2#Total Custom2;Custom3#Total Custom3;Custom4#Total Custom4")</f>
        <v>-84342318.539999992</v>
      </c>
      <c r="AF98" s="210">
        <f>[1]!HsGetValue("FCC","Scenario#Actual;Years#FY24;Period#Jun;View#FCCS_YTD;Entity#"&amp;$B98&amp;";Data Source#FCCS_Total Data Source;Account#"&amp;AF$3&amp;";Intercompany#FCCS_Intercompany Top;Movement#CA_ENDBAL;Consolidation#FCCS_Entity Total;Custom1#"&amp;$E98&amp;";Custom2#Total Custom2;Custom3#Total Custom3;Custom4#Total Custom4")</f>
        <v>0</v>
      </c>
      <c r="AG98" s="210">
        <f>[1]!HsGetValue("FCC","Scenario#Actual;Years#FY24;Period#Jun;View#FCCS_YTD;Entity#"&amp;$B98&amp;";Data Source#FCCS_Total Data Source;Account#"&amp;AG$3&amp;";Intercompany#FCCS_Intercompany Top;Movement#CA_ENDBAL;Consolidation#FCCS_Entity Total;Custom1#"&amp;$E98&amp;";Custom2#Total Custom2;Custom3#Total Custom3;Custom4#Total Custom4")</f>
        <v>-2426879.75</v>
      </c>
      <c r="AH98" s="210">
        <f>[1]!HsGetValue("FCC","Scenario#Actual;Years#FY24;Period#Jun;View#FCCS_YTD;Entity#"&amp;$B98&amp;";Data Source#FCCS_Total Data Source;Account#"&amp;AH$3&amp;";Intercompany#FCCS_Intercompany Top;Movement#CA_ENDBAL;Consolidation#FCCS_Entity Total;Custom1#"&amp;$E98&amp;";Custom2#Total Custom2;Custom3#Total Custom3;Custom4#Total Custom4")</f>
        <v>-46214518.120000005</v>
      </c>
      <c r="AI98" s="210">
        <f>[1]!HsGetValue("FCC","Scenario#Actual;Years#FY24;Period#Jun;View#FCCS_YTD;Entity#"&amp;$B98&amp;";Data Source#FCCS_Total Data Source;Account#"&amp;AI$3&amp;";Intercompany#FCCS_Intercompany Top;Movement#CA_ENDBAL;Consolidation#FCCS_Entity Total;Custom1#"&amp;$E98&amp;";Custom2#Total Custom2;Custom3#Total Custom3;Custom4#Total Custom4")</f>
        <v>0</v>
      </c>
      <c r="AJ98" s="210">
        <f>[1]!HsGetValue("FCC","Scenario#Actual;Years#FY24;Period#Jun;View#FCCS_YTD;Entity#"&amp;$B98&amp;";Data Source#FCCS_Total Data Source;Account#"&amp;AJ$3&amp;";Intercompany#FCCS_Intercompany Top;Movement#CA_ENDBAL;Consolidation#FCCS_Entity Total;Custom1#"&amp;$E98&amp;";Custom2#Total Custom2;Custom3#Total Custom3;Custom4#Total Custom4")</f>
        <v>0</v>
      </c>
      <c r="AK98" s="210">
        <f>[1]!HsGetValue("FCC","Scenario#Actual;Years#FY24;Period#Jun;View#FCCS_YTD;Entity#"&amp;$B98&amp;";Data Source#FCCS_Total Data Source;Account#"&amp;AK$3&amp;";Intercompany#FCCS_Intercompany Top;Movement#CA_ENDBAL;Consolidation#FCCS_Entity Total;Custom1#"&amp;$E98&amp;";Custom2#Total Custom2;Custom3#Total Custom3;Custom4#Total Custom4")</f>
        <v>-1818327</v>
      </c>
      <c r="AL98" s="210">
        <f>[1]!HsGetValue("FCC","Scenario#Actual;Years#FY24;Period#Jun;View#FCCS_YTD;Entity#"&amp;$B98&amp;";Data Source#FCCS_Total Data Source;Account#"&amp;AL$3&amp;";Intercompany#FCCS_Intercompany Top;Movement#CA_ENDBAL;Consolidation#FCCS_Entity Total;Custom1#"&amp;$E98&amp;";Custom2#Total Custom2;Custom3#Total Custom3;Custom4#Total Custom4")</f>
        <v>0</v>
      </c>
      <c r="AM98" s="210">
        <f>[1]!HsGetValue("FCC","Scenario#Actual;Years#FY24;Period#Jun;View#FCCS_YTD;Entity#"&amp;$B98&amp;";Data Source#FCCS_Total Data Source;Account#"&amp;AM$3&amp;";Intercompany#FCCS_Intercompany Top;Movement#CA_ENDBAL;Consolidation#FCCS_Entity Total;Custom1#"&amp;$E98&amp;";Custom2#Total Custom2;Custom3#Total Custom3;Custom4#Total Custom4")</f>
        <v>0</v>
      </c>
      <c r="AN98" s="361"/>
      <c r="AO98" s="361"/>
      <c r="AP98" s="361"/>
      <c r="AQ98" s="361"/>
      <c r="AR98" s="361"/>
      <c r="AS98" s="329">
        <v>0</v>
      </c>
    </row>
    <row r="99" spans="1:45" x14ac:dyDescent="0.3">
      <c r="A99" s="328" t="s">
        <v>413</v>
      </c>
      <c r="B99" s="328" t="s">
        <v>602</v>
      </c>
      <c r="C99" s="75"/>
      <c r="D99" s="75"/>
      <c r="E99" s="75" t="s">
        <v>603</v>
      </c>
      <c r="G99" s="207"/>
      <c r="H99" s="598"/>
      <c r="I99" s="327">
        <f t="shared" si="8"/>
        <v>0</v>
      </c>
      <c r="J99" s="209">
        <f t="shared" si="7"/>
        <v>0</v>
      </c>
      <c r="K99" s="327">
        <f t="shared" si="6"/>
        <v>0</v>
      </c>
      <c r="L99" s="210">
        <f>[1]!HsGetValue("FCC","Scenario#Actual;Years#FY24;Period#Jun;View#FCCS_YTD;Entity#"&amp;$B99&amp;";Data Source#FCCS_Total Data Source;Account#"&amp;L$3&amp;";Intercompany#FCCS_Intercompany Top;Movement#CA_ENDBAL;Consolidation#FCCS_Entity Total;Custom1#"&amp;$E99&amp;";Custom2#Total Custom2;Custom3#Total Custom3;Custom4#Total Custom4")</f>
        <v>0</v>
      </c>
      <c r="M99" s="210">
        <f>[1]!HsGetValue("FCC","Scenario#Actual;Years#FY24;Period#Jun;View#FCCS_YTD;Entity#"&amp;$B99&amp;";Data Source#FCCS_Total Data Source;Account#"&amp;M$3&amp;";Intercompany#FCCS_Intercompany Top;Movement#CA_ENDBAL;Consolidation#FCCS_Entity Total;Custom1#"&amp;$E99&amp;";Custom2#Total Custom2;Custom3#Total Custom3;Custom4#Total Custom4")</f>
        <v>0</v>
      </c>
      <c r="N99" s="210">
        <f>[1]!HsGetValue("FCC","Scenario#Actual;Years#FY24;Period#Jun;View#FCCS_YTD;Entity#"&amp;$B99&amp;";Data Source#FCCS_Total Data Source;Account#"&amp;N$3&amp;";Intercompany#FCCS_Intercompany Top;Movement#CA_ENDBAL;Consolidation#FCCS_Entity Total;Custom1#"&amp;$E99&amp;";Custom2#Total Custom2;Custom3#Total Custom3;Custom4#Total Custom4")</f>
        <v>0</v>
      </c>
      <c r="O99" s="210">
        <f>[1]!HsGetValue("FCC","Scenario#Actual;Years#FY24;Period#Jun;View#FCCS_YTD;Entity#"&amp;$B99&amp;";Data Source#FCCS_Total Data Source;Account#"&amp;O$3&amp;";Intercompany#FCCS_Intercompany Top;Movement#CA_ENDBAL;Consolidation#FCCS_Entity Total;Custom1#"&amp;$E99&amp;";Custom2#Total Custom2;Custom3#Total Custom3;Custom4#Total Custom4")</f>
        <v>0</v>
      </c>
      <c r="P99" s="210">
        <f>[1]!HsGetValue("FCC","Scenario#Actual;Years#FY24;Period#Jun;View#FCCS_YTD;Entity#"&amp;$B99&amp;";Data Source#FCCS_Total Data Source;Account#"&amp;P$3&amp;";Intercompany#FCCS_Intercompany Top;Movement#CA_ENDBAL;Consolidation#FCCS_Entity Total;Custom1#"&amp;$E99&amp;";Custom2#Total Custom2;Custom3#Total Custom3;Custom4#Total Custom4")</f>
        <v>0</v>
      </c>
      <c r="Q99" s="210">
        <f>[1]!HsGetValue("FCC","Scenario#Actual;Years#FY24;Period#Jun;View#FCCS_YTD;Entity#"&amp;$B99&amp;";Data Source#FCCS_Total Data Source;Account#"&amp;Q$3&amp;";Intercompany#FCCS_Intercompany Top;Movement#CA_ENDBAL;Consolidation#FCCS_Entity Total;Custom1#"&amp;$E99&amp;";Custom2#Total Custom2;Custom3#Total Custom3;Custom4#Total Custom4")</f>
        <v>0</v>
      </c>
      <c r="R99" s="210">
        <f>[1]!HsGetValue("FCC","Scenario#Actual;Years#FY24;Period#Jun;View#FCCS_YTD;Entity#"&amp;$B99&amp;";Data Source#FCCS_Total Data Source;Account#"&amp;R$3&amp;";Intercompany#FCCS_Intercompany Top;Movement#CA_ENDBAL;Consolidation#FCCS_Entity Total;Custom1#"&amp;$E99&amp;";Custom2#Total Custom2;Custom3#Total Custom3;Custom4#Total Custom4")</f>
        <v>0</v>
      </c>
      <c r="S99" s="210">
        <f>[1]!HsGetValue("FCC","Scenario#Actual;Years#FY24;Period#Jun;View#FCCS_YTD;Entity#"&amp;$B99&amp;";Data Source#FCCS_Total Data Source;Account#"&amp;S$3&amp;";Intercompany#FCCS_Intercompany Top;Movement#CA_ENDBAL;Consolidation#FCCS_Entity Total;Custom1#"&amp;$E99&amp;";Custom2#Total Custom2;Custom3#Total Custom3;Custom4#Total Custom4")</f>
        <v>0</v>
      </c>
      <c r="T99" s="210">
        <f>[1]!HsGetValue("FCC","Scenario#Actual;Years#FY24;Period#Jun;View#FCCS_YTD;Entity#"&amp;$B99&amp;";Data Source#FCCS_Total Data Source;Account#"&amp;T$3&amp;";Intercompany#FCCS_Intercompany Top;Movement#CA_ENDBAL;Consolidation#FCCS_Entity Total;Custom1#"&amp;$E99&amp;";Custom2#Total Custom2;Custom3#Total Custom3;Custom4#Total Custom4")</f>
        <v>0</v>
      </c>
      <c r="U99" s="210">
        <f>[1]!HsGetValue("FCC","Scenario#Actual;Years#FY24;Period#Jun;View#FCCS_YTD;Entity#"&amp;$B99&amp;";Data Source#FCCS_Total Data Source;Account#"&amp;U$3&amp;";Intercompany#FCCS_Intercompany Top;Movement#CA_ENDBAL;Consolidation#FCCS_Entity Total;Custom1#"&amp;$E99&amp;";Custom2#Total Custom2;Custom3#Total Custom3;Custom4#Total Custom4")</f>
        <v>0</v>
      </c>
      <c r="V99" s="210">
        <f>[1]!HsGetValue("FCC","Scenario#Actual;Years#FY24;Period#Jun;View#FCCS_YTD;Entity#"&amp;$B99&amp;";Data Source#FCCS_Total Data Source;Account#"&amp;V$3&amp;";Intercompany#FCCS_Intercompany Top;Movement#CA_ENDBAL;Consolidation#FCCS_Entity Total;Custom1#"&amp;$E99&amp;";Custom2#Total Custom2;Custom3#Total Custom3;Custom4#Total Custom4")</f>
        <v>0</v>
      </c>
      <c r="W99" s="210">
        <f>[1]!HsGetValue("FCC","Scenario#Actual;Years#FY24;Period#Jun;View#FCCS_YTD;Entity#"&amp;$B99&amp;";Data Source#FCCS_Total Data Source;Account#"&amp;W$3&amp;";Intercompany#FCCS_Intercompany Top;Movement#CA_ENDBAL;Consolidation#FCCS_Entity Total;Custom1#"&amp;$E99&amp;";Custom2#Total Custom2;Custom3#Total Custom3;Custom4#Total Custom4")</f>
        <v>0</v>
      </c>
      <c r="X99" s="210">
        <f>[1]!HsGetValue("FCC","Scenario#Actual;Years#FY24;Period#Jun;View#FCCS_YTD;Entity#"&amp;$B99&amp;";Data Source#FCCS_Total Data Source;Account#"&amp;X$3&amp;";Intercompany#FCCS_Intercompany Top;Movement#CA_ENDBAL;Consolidation#FCCS_Entity Total;Custom1#"&amp;$E99&amp;";Custom2#Total Custom2;Custom3#Total Custom3;Custom4#Total Custom4")</f>
        <v>0</v>
      </c>
      <c r="Y99" s="210">
        <f>[1]!HsGetValue("FCC","Scenario#Actual;Years#FY24;Period#Jun;View#FCCS_YTD;Entity#"&amp;$B99&amp;";Data Source#FCCS_Total Data Source;Account#"&amp;Y$3&amp;";Intercompany#FCCS_Intercompany Top;Movement#CA_ENDBAL;Consolidation#FCCS_Entity Total;Custom1#Total custom1;Custom2#Total Custom2;Custom3#Total Custom3;Custom4#Total Custom4")</f>
        <v>0</v>
      </c>
      <c r="Z99" s="210">
        <f>[1]!HsGetValue("FCC","Scenario#Actual;Years#FY24;Period#Jun;View#FCCS_YTD;Entity#"&amp;$B99&amp;";Data Source#FCCS_Total Data Source;Account#"&amp;Z$3&amp;";Intercompany#FCCS_Intercompany Top;Movement#CA_ENDBAL;Consolidation#FCCS_Entity Total;Custom1#Total custom1;Custom2#Total Custom2;Custom3#Total Custom3;Custom4#Total Custom4")</f>
        <v>0</v>
      </c>
      <c r="AA99" s="210">
        <f>[1]!HsGetValue("FCC","Scenario#Actual;Years#FY24;Period#Jun;View#FCCS_YTD;Entity#"&amp;$B99&amp;";Data Source#FCCS_Total Data Source;Account#"&amp;AA$3&amp;";Intercompany#FCCS_Intercompany Top;Movement#CA_ENDBAL;Consolidation#FCCS_Entity Total;Custom1#Total custom1;Custom2#Total Custom2;Custom3#Total Custom3;Custom4#Total Custom4")</f>
        <v>0</v>
      </c>
      <c r="AB99" s="210">
        <f>[1]!HsGetValue("FCC","Scenario#Actual;Years#FY24;Period#Jun;View#FCCS_YTD;Entity#"&amp;$B99&amp;";Data Source#FCCS_Total Data Source;Account#"&amp;AB$3&amp;";Intercompany#FCCS_Intercompany Top;Movement#CA_ENDBAL;Consolidation#FCCS_Entity Total;Custom1#Total custom1;Custom2#Total Custom2;Custom3#Total Custom3;Custom4#Total Custom4")</f>
        <v>0</v>
      </c>
      <c r="AC99" s="210">
        <f>[1]!HsGetValue("FCC","Scenario#Actual;Years#FY24;Period#Jun;View#FCCS_YTD;Entity#"&amp;$B99&amp;";Data Source#FCCS_Total Data Source;Account#"&amp;AC$3&amp;";Intercompany#FCCS_Intercompany Top;Movement#CA_ENDBAL;Consolidation#FCCS_Entity Total;Custom1#Total custom1;Custom2#Total Custom2;Custom3#Total Custom3;Custom4#Total Custom4")</f>
        <v>0</v>
      </c>
      <c r="AD99" s="210">
        <f>[1]!HsGetValue("FCC","Scenario#Actual;Years#FY24;Period#Jun;View#FCCS_YTD;Entity#"&amp;$B99&amp;";Data Source#FCCS_Total Data Source;Account#"&amp;AD$3&amp;";Intercompany#FCCS_Intercompany Top;Movement#CA_ENDBAL;Consolidation#FCCS_Entity Total;Custom1#Total custom1;Custom2#Total Custom2;Custom3#Total Custom3;Custom4#Total Custom4")</f>
        <v>0</v>
      </c>
      <c r="AE99" s="210">
        <f>[1]!HsGetValue("FCC","Scenario#Actual;Years#FY24;Period#Jun;View#FCCS_YTD;Entity#"&amp;$B99&amp;";Data Source#FCCS_Total Data Source;Account#"&amp;AE$3&amp;";Intercompany#FCCS_Intercompany Top;Movement#CA_ENDBAL;Consolidation#FCCS_Entity Total;Custom1#"&amp;$E99&amp;";Custom2#Total Custom2;Custom3#Total Custom3;Custom4#Total Custom4")</f>
        <v>0</v>
      </c>
      <c r="AF99" s="210">
        <f>[1]!HsGetValue("FCC","Scenario#Actual;Years#FY24;Period#Jun;View#FCCS_YTD;Entity#"&amp;$B99&amp;";Data Source#FCCS_Total Data Source;Account#"&amp;AF$3&amp;";Intercompany#FCCS_Intercompany Top;Movement#CA_ENDBAL;Consolidation#FCCS_Entity Total;Custom1#"&amp;$E99&amp;";Custom2#Total Custom2;Custom3#Total Custom3;Custom4#Total Custom4")</f>
        <v>0</v>
      </c>
      <c r="AG99" s="210">
        <f>[1]!HsGetValue("FCC","Scenario#Actual;Years#FY24;Period#Jun;View#FCCS_YTD;Entity#"&amp;$B99&amp;";Data Source#FCCS_Total Data Source;Account#"&amp;AG$3&amp;";Intercompany#FCCS_Intercompany Top;Movement#CA_ENDBAL;Consolidation#FCCS_Entity Total;Custom1#"&amp;$E99&amp;";Custom2#Total Custom2;Custom3#Total Custom3;Custom4#Total Custom4")</f>
        <v>0</v>
      </c>
      <c r="AH99" s="210">
        <f>[1]!HsGetValue("FCC","Scenario#Actual;Years#FY24;Period#Jun;View#FCCS_YTD;Entity#"&amp;$B99&amp;";Data Source#FCCS_Total Data Source;Account#"&amp;AH$3&amp;";Intercompany#FCCS_Intercompany Top;Movement#CA_ENDBAL;Consolidation#FCCS_Entity Total;Custom1#"&amp;$E99&amp;";Custom2#Total Custom2;Custom3#Total Custom3;Custom4#Total Custom4")</f>
        <v>0</v>
      </c>
      <c r="AI99" s="210">
        <f>[1]!HsGetValue("FCC","Scenario#Actual;Years#FY24;Period#Jun;View#FCCS_YTD;Entity#"&amp;$B99&amp;";Data Source#FCCS_Total Data Source;Account#"&amp;AI$3&amp;";Intercompany#FCCS_Intercompany Top;Movement#CA_ENDBAL;Consolidation#FCCS_Entity Total;Custom1#"&amp;$E99&amp;";Custom2#Total Custom2;Custom3#Total Custom3;Custom4#Total Custom4")</f>
        <v>0</v>
      </c>
      <c r="AJ99" s="210">
        <f>[1]!HsGetValue("FCC","Scenario#Actual;Years#FY24;Period#Jun;View#FCCS_YTD;Entity#"&amp;$B99&amp;";Data Source#FCCS_Total Data Source;Account#"&amp;AJ$3&amp;";Intercompany#FCCS_Intercompany Top;Movement#CA_ENDBAL;Consolidation#FCCS_Entity Total;Custom1#"&amp;$E99&amp;";Custom2#Total Custom2;Custom3#Total Custom3;Custom4#Total Custom4")</f>
        <v>0</v>
      </c>
      <c r="AK99" s="210">
        <f>[1]!HsGetValue("FCC","Scenario#Actual;Years#FY24;Period#Jun;View#FCCS_YTD;Entity#"&amp;$B99&amp;";Data Source#FCCS_Total Data Source;Account#"&amp;AK$3&amp;";Intercompany#FCCS_Intercompany Top;Movement#CA_ENDBAL;Consolidation#FCCS_Entity Total;Custom1#"&amp;$E99&amp;";Custom2#Total Custom2;Custom3#Total Custom3;Custom4#Total Custom4")</f>
        <v>0</v>
      </c>
      <c r="AL99" s="210">
        <f>[1]!HsGetValue("FCC","Scenario#Actual;Years#FY24;Period#Jun;View#FCCS_YTD;Entity#"&amp;$B99&amp;";Data Source#FCCS_Total Data Source;Account#"&amp;AL$3&amp;";Intercompany#FCCS_Intercompany Top;Movement#CA_ENDBAL;Consolidation#FCCS_Entity Total;Custom1#"&amp;$E99&amp;";Custom2#Total Custom2;Custom3#Total Custom3;Custom4#Total Custom4")</f>
        <v>0</v>
      </c>
      <c r="AM99" s="210">
        <f>[1]!HsGetValue("FCC","Scenario#Actual;Years#FY24;Period#Jun;View#FCCS_YTD;Entity#"&amp;$B99&amp;";Data Source#FCCS_Total Data Source;Account#"&amp;AM$3&amp;";Intercompany#FCCS_Intercompany Top;Movement#CA_ENDBAL;Consolidation#FCCS_Entity Total;Custom1#"&amp;$E99&amp;";Custom2#Total Custom2;Custom3#Total Custom3;Custom4#Total Custom4")</f>
        <v>0</v>
      </c>
      <c r="AN99" s="210">
        <f>[1]!HsGetValue("FCC","Scenario#Actual;Years#FY24;Period#Jun;View#FCCS_YTD;Entity#"&amp;$B99&amp;";Data Source#FCCS_Total Data Source;Account#"&amp;AN$3&amp;";Intercompany#FCCS_Intercompany Top;Movement#CA_ENDBAL;Consolidation#FCCS_Entity Total;Custom1#Total custom1;Custom2#Total Custom2;Custom3#Total Custom3;Custom4#Total Custom4")</f>
        <v>0</v>
      </c>
      <c r="AO99" s="210">
        <f>[1]!HsGetValue("FCC","Scenario#Actual;Years#FY24;Period#Jun;View#FCCS_YTD;Entity#"&amp;$B99&amp;";Data Source#FCCS_Total Data Source;Account#"&amp;AO$3&amp;";Intercompany#FCCS_Intercompany Top;Movement#CA_ENDBAL;Consolidation#FCCS_Entity Total;Custom1#Total custom1;Custom2#Total Custom2;Custom3#Total Custom3;Custom4#Total Custom4")</f>
        <v>0</v>
      </c>
      <c r="AP99" s="210">
        <f>[1]!HsGetValue("FCC","Scenario#Actual;Years#FY24;Period#Jun;View#FCCS_YTD;Entity#"&amp;$B99&amp;";Data Source#FCCS_Total Data Source;Account#"&amp;AP$3&amp;";Intercompany#FCCS_Intercompany Top;Movement#CA_ENDBAL;Consolidation#FCCS_Entity Total;Custom1#Total custom1;Custom2#Total Custom2;Custom3#Total Custom3;Custom4#Total Custom4")</f>
        <v>0</v>
      </c>
      <c r="AQ99" s="210">
        <f>[1]!HsGetValue("FCC","Scenario#Actual;Years#FY24;Period#Jun;View#FCCS_YTD;Entity#"&amp;$B99&amp;";Data Source#FCCS_Total Data Source;Account#"&amp;AQ$3&amp;";Intercompany#FCCS_Intercompany Top;Movement#CA_ENDBAL;Consolidation#FCCS_Entity Total;Custom1#Total custom1;Custom2#Total Custom2;Custom3#Total Custom3;Custom4#Total Custom4")</f>
        <v>0</v>
      </c>
      <c r="AR99" s="210">
        <f>[1]!HsGetValue("FCC","Scenario#Actual;Years#FY24;Period#Jun;View#FCCS_YTD;Entity#"&amp;$B99&amp;";Data Source#FCCS_Total Data Source;Account#"&amp;AR$3&amp;";Intercompany#FCCS_Intercompany Top;Movement#CA_ENDBAL;Consolidation#FCCS_Entity Total;Custom1#Total custom1;Custom2#Total Custom2;Custom3#Total Custom3;Custom4#Total Custom4")</f>
        <v>0</v>
      </c>
      <c r="AS99" s="210">
        <f>[1]!HsGetValue("FCC","Scenario#Actual;Years#FY24;Period#Jun;View#FCCS_YTD;Entity#"&amp;$B99&amp;";Data Source#FCCS_Total Data Source;Account#"&amp;AS$3&amp;";Intercompany#FCCS_Intercompany Top;Movement#CA_ENDBAL;Consolidation#FCCS_Entity Total;Custom1#"&amp;$E99&amp;";Custom2#Total Custom2;Custom3#Total Custom3;Custom4#Total Custom4")</f>
        <v>0</v>
      </c>
    </row>
    <row r="100" spans="1:45" x14ac:dyDescent="0.3">
      <c r="A100" s="328" t="s">
        <v>413</v>
      </c>
      <c r="B100" s="328" t="s">
        <v>604</v>
      </c>
      <c r="C100" s="75"/>
      <c r="D100" s="75"/>
      <c r="E100" s="75" t="s">
        <v>603</v>
      </c>
      <c r="G100" s="207"/>
      <c r="H100" s="598"/>
      <c r="I100" s="327">
        <f t="shared" si="8"/>
        <v>0</v>
      </c>
      <c r="J100" s="209">
        <f t="shared" si="7"/>
        <v>0</v>
      </c>
      <c r="K100" s="327">
        <f t="shared" si="6"/>
        <v>0</v>
      </c>
      <c r="L100" s="210">
        <f>[1]!HsGetValue("FCC","Scenario#Actual;Years#FY24;Period#Jun;View#FCCS_YTD;Entity#"&amp;$B100&amp;";Data Source#FCCS_Total Data Source;Account#"&amp;L$3&amp;";Intercompany#FCCS_Intercompany Top;Movement#CA_ENDBAL;Consolidation#FCCS_Entity Total;Custom1#"&amp;$E100&amp;";Custom2#Total Custom2;Custom3#Total Custom3;Custom4#Total Custom4")</f>
        <v>0</v>
      </c>
      <c r="M100" s="210">
        <f>[1]!HsGetValue("FCC","Scenario#Actual;Years#FY24;Period#Jun;View#FCCS_YTD;Entity#"&amp;$B100&amp;";Data Source#FCCS_Total Data Source;Account#"&amp;M$3&amp;";Intercompany#FCCS_Intercompany Top;Movement#CA_ENDBAL;Consolidation#FCCS_Entity Total;Custom1#"&amp;$E100&amp;";Custom2#Total Custom2;Custom3#Total Custom3;Custom4#Total Custom4")</f>
        <v>0</v>
      </c>
      <c r="N100" s="210">
        <f>[1]!HsGetValue("FCC","Scenario#Actual;Years#FY24;Period#Jun;View#FCCS_YTD;Entity#"&amp;$B100&amp;";Data Source#FCCS_Total Data Source;Account#"&amp;N$3&amp;";Intercompany#FCCS_Intercompany Top;Movement#CA_ENDBAL;Consolidation#FCCS_Entity Total;Custom1#"&amp;$E100&amp;";Custom2#Total Custom2;Custom3#Total Custom3;Custom4#Total Custom4")</f>
        <v>0</v>
      </c>
      <c r="O100" s="210">
        <f>[1]!HsGetValue("FCC","Scenario#Actual;Years#FY24;Period#Jun;View#FCCS_YTD;Entity#"&amp;$B100&amp;";Data Source#FCCS_Total Data Source;Account#"&amp;O$3&amp;";Intercompany#FCCS_Intercompany Top;Movement#CA_ENDBAL;Consolidation#FCCS_Entity Total;Custom1#"&amp;$E100&amp;";Custom2#Total Custom2;Custom3#Total Custom3;Custom4#Total Custom4")</f>
        <v>0</v>
      </c>
      <c r="P100" s="210">
        <f>[1]!HsGetValue("FCC","Scenario#Actual;Years#FY24;Period#Jun;View#FCCS_YTD;Entity#"&amp;$B100&amp;";Data Source#FCCS_Total Data Source;Account#"&amp;P$3&amp;";Intercompany#FCCS_Intercompany Top;Movement#CA_ENDBAL;Consolidation#FCCS_Entity Total;Custom1#"&amp;$E100&amp;";Custom2#Total Custom2;Custom3#Total Custom3;Custom4#Total Custom4")</f>
        <v>0</v>
      </c>
      <c r="Q100" s="210">
        <f>[1]!HsGetValue("FCC","Scenario#Actual;Years#FY24;Period#Jun;View#FCCS_YTD;Entity#"&amp;$B100&amp;";Data Source#FCCS_Total Data Source;Account#"&amp;Q$3&amp;";Intercompany#FCCS_Intercompany Top;Movement#CA_ENDBAL;Consolidation#FCCS_Entity Total;Custom1#"&amp;$E100&amp;";Custom2#Total Custom2;Custom3#Total Custom3;Custom4#Total Custom4")</f>
        <v>0</v>
      </c>
      <c r="R100" s="210">
        <f>[1]!HsGetValue("FCC","Scenario#Actual;Years#FY24;Period#Jun;View#FCCS_YTD;Entity#"&amp;$B100&amp;";Data Source#FCCS_Total Data Source;Account#"&amp;R$3&amp;";Intercompany#FCCS_Intercompany Top;Movement#CA_ENDBAL;Consolidation#FCCS_Entity Total;Custom1#"&amp;$E100&amp;";Custom2#Total Custom2;Custom3#Total Custom3;Custom4#Total Custom4")</f>
        <v>0</v>
      </c>
      <c r="S100" s="210">
        <f>[1]!HsGetValue("FCC","Scenario#Actual;Years#FY24;Period#Jun;View#FCCS_YTD;Entity#"&amp;$B100&amp;";Data Source#FCCS_Total Data Source;Account#"&amp;S$3&amp;";Intercompany#FCCS_Intercompany Top;Movement#CA_ENDBAL;Consolidation#FCCS_Entity Total;Custom1#"&amp;$E100&amp;";Custom2#Total Custom2;Custom3#Total Custom3;Custom4#Total Custom4")</f>
        <v>0</v>
      </c>
      <c r="T100" s="210">
        <f>[1]!HsGetValue("FCC","Scenario#Actual;Years#FY24;Period#Jun;View#FCCS_YTD;Entity#"&amp;$B100&amp;";Data Source#FCCS_Total Data Source;Account#"&amp;T$3&amp;";Intercompany#FCCS_Intercompany Top;Movement#CA_ENDBAL;Consolidation#FCCS_Entity Total;Custom1#"&amp;$E100&amp;";Custom2#Total Custom2;Custom3#Total Custom3;Custom4#Total Custom4")</f>
        <v>0</v>
      </c>
      <c r="U100" s="210">
        <f>[1]!HsGetValue("FCC","Scenario#Actual;Years#FY24;Period#Jun;View#FCCS_YTD;Entity#"&amp;$B100&amp;";Data Source#FCCS_Total Data Source;Account#"&amp;U$3&amp;";Intercompany#FCCS_Intercompany Top;Movement#CA_ENDBAL;Consolidation#FCCS_Entity Total;Custom1#"&amp;$E100&amp;";Custom2#Total Custom2;Custom3#Total Custom3;Custom4#Total Custom4")</f>
        <v>0</v>
      </c>
      <c r="V100" s="210">
        <f>[1]!HsGetValue("FCC","Scenario#Actual;Years#FY24;Period#Jun;View#FCCS_YTD;Entity#"&amp;$B100&amp;";Data Source#FCCS_Total Data Source;Account#"&amp;V$3&amp;";Intercompany#FCCS_Intercompany Top;Movement#CA_ENDBAL;Consolidation#FCCS_Entity Total;Custom1#"&amp;$E100&amp;";Custom2#Total Custom2;Custom3#Total Custom3;Custom4#Total Custom4")</f>
        <v>0</v>
      </c>
      <c r="W100" s="210">
        <f>[1]!HsGetValue("FCC","Scenario#Actual;Years#FY24;Period#Jun;View#FCCS_YTD;Entity#"&amp;$B100&amp;";Data Source#FCCS_Total Data Source;Account#"&amp;W$3&amp;";Intercompany#FCCS_Intercompany Top;Movement#CA_ENDBAL;Consolidation#FCCS_Entity Total;Custom1#"&amp;$E100&amp;";Custom2#Total Custom2;Custom3#Total Custom3;Custom4#Total Custom4")</f>
        <v>0</v>
      </c>
      <c r="X100" s="210">
        <f>[1]!HsGetValue("FCC","Scenario#Actual;Years#FY24;Period#Jun;View#FCCS_YTD;Entity#"&amp;$B100&amp;";Data Source#FCCS_Total Data Source;Account#"&amp;X$3&amp;";Intercompany#FCCS_Intercompany Top;Movement#CA_ENDBAL;Consolidation#FCCS_Entity Total;Custom1#"&amp;$E100&amp;";Custom2#Total Custom2;Custom3#Total Custom3;Custom4#Total Custom4")</f>
        <v>0</v>
      </c>
      <c r="Y100" s="210">
        <f>[1]!HsGetValue("FCC","Scenario#Actual;Years#FY24;Period#Jun;View#FCCS_YTD;Entity#"&amp;$B100&amp;";Data Source#FCCS_Total Data Source;Account#"&amp;Y$3&amp;";Intercompany#FCCS_Intercompany Top;Movement#CA_ENDBAL;Consolidation#FCCS_Entity Total;Custom1#Total custom1;Custom2#Total Custom2;Custom3#Total Custom3;Custom4#Total Custom4")</f>
        <v>0</v>
      </c>
      <c r="Z100" s="210">
        <f>[1]!HsGetValue("FCC","Scenario#Actual;Years#FY24;Period#Jun;View#FCCS_YTD;Entity#"&amp;$B100&amp;";Data Source#FCCS_Total Data Source;Account#"&amp;Z$3&amp;";Intercompany#FCCS_Intercompany Top;Movement#CA_ENDBAL;Consolidation#FCCS_Entity Total;Custom1#Total custom1;Custom2#Total Custom2;Custom3#Total Custom3;Custom4#Total Custom4")</f>
        <v>0</v>
      </c>
      <c r="AA100" s="210">
        <f>[1]!HsGetValue("FCC","Scenario#Actual;Years#FY24;Period#Jun;View#FCCS_YTD;Entity#"&amp;$B100&amp;";Data Source#FCCS_Total Data Source;Account#"&amp;AA$3&amp;";Intercompany#FCCS_Intercompany Top;Movement#CA_ENDBAL;Consolidation#FCCS_Entity Total;Custom1#Total custom1;Custom2#Total Custom2;Custom3#Total Custom3;Custom4#Total Custom4")</f>
        <v>0</v>
      </c>
      <c r="AB100" s="210">
        <f>[1]!HsGetValue("FCC","Scenario#Actual;Years#FY24;Period#Jun;View#FCCS_YTD;Entity#"&amp;$B100&amp;";Data Source#FCCS_Total Data Source;Account#"&amp;AB$3&amp;";Intercompany#FCCS_Intercompany Top;Movement#CA_ENDBAL;Consolidation#FCCS_Entity Total;Custom1#Total custom1;Custom2#Total Custom2;Custom3#Total Custom3;Custom4#Total Custom4")</f>
        <v>0</v>
      </c>
      <c r="AC100" s="210">
        <f>[1]!HsGetValue("FCC","Scenario#Actual;Years#FY24;Period#Jun;View#FCCS_YTD;Entity#"&amp;$B100&amp;";Data Source#FCCS_Total Data Source;Account#"&amp;AC$3&amp;";Intercompany#FCCS_Intercompany Top;Movement#CA_ENDBAL;Consolidation#FCCS_Entity Total;Custom1#Total custom1;Custom2#Total Custom2;Custom3#Total Custom3;Custom4#Total Custom4")</f>
        <v>0</v>
      </c>
      <c r="AD100" s="210">
        <f>[1]!HsGetValue("FCC","Scenario#Actual;Years#FY24;Period#Jun;View#FCCS_YTD;Entity#"&amp;$B100&amp;";Data Source#FCCS_Total Data Source;Account#"&amp;AD$3&amp;";Intercompany#FCCS_Intercompany Top;Movement#CA_ENDBAL;Consolidation#FCCS_Entity Total;Custom1#Total custom1;Custom2#Total Custom2;Custom3#Total Custom3;Custom4#Total Custom4")</f>
        <v>0</v>
      </c>
      <c r="AE100" s="210">
        <f>[1]!HsGetValue("FCC","Scenario#Actual;Years#FY24;Period#Jun;View#FCCS_YTD;Entity#"&amp;$B100&amp;";Data Source#FCCS_Total Data Source;Account#"&amp;AE$3&amp;";Intercompany#FCCS_Intercompany Top;Movement#CA_ENDBAL;Consolidation#FCCS_Entity Total;Custom1#"&amp;$E100&amp;";Custom2#Total Custom2;Custom3#Total Custom3;Custom4#Total Custom4")</f>
        <v>0</v>
      </c>
      <c r="AF100" s="210">
        <f>[1]!HsGetValue("FCC","Scenario#Actual;Years#FY24;Period#Jun;View#FCCS_YTD;Entity#"&amp;$B100&amp;";Data Source#FCCS_Total Data Source;Account#"&amp;AF$3&amp;";Intercompany#FCCS_Intercompany Top;Movement#CA_ENDBAL;Consolidation#FCCS_Entity Total;Custom1#"&amp;$E100&amp;";Custom2#Total Custom2;Custom3#Total Custom3;Custom4#Total Custom4")</f>
        <v>0</v>
      </c>
      <c r="AG100" s="210">
        <f>[1]!HsGetValue("FCC","Scenario#Actual;Years#FY24;Period#Jun;View#FCCS_YTD;Entity#"&amp;$B100&amp;";Data Source#FCCS_Total Data Source;Account#"&amp;AG$3&amp;";Intercompany#FCCS_Intercompany Top;Movement#CA_ENDBAL;Consolidation#FCCS_Entity Total;Custom1#"&amp;$E100&amp;";Custom2#Total Custom2;Custom3#Total Custom3;Custom4#Total Custom4")</f>
        <v>0</v>
      </c>
      <c r="AH100" s="210">
        <f>[1]!HsGetValue("FCC","Scenario#Actual;Years#FY24;Period#Jun;View#FCCS_YTD;Entity#"&amp;$B100&amp;";Data Source#FCCS_Total Data Source;Account#"&amp;AH$3&amp;";Intercompany#FCCS_Intercompany Top;Movement#CA_ENDBAL;Consolidation#FCCS_Entity Total;Custom1#"&amp;$E100&amp;";Custom2#Total Custom2;Custom3#Total Custom3;Custom4#Total Custom4")</f>
        <v>0</v>
      </c>
      <c r="AI100" s="210">
        <f>[1]!HsGetValue("FCC","Scenario#Actual;Years#FY24;Period#Jun;View#FCCS_YTD;Entity#"&amp;$B100&amp;";Data Source#FCCS_Total Data Source;Account#"&amp;AI$3&amp;";Intercompany#FCCS_Intercompany Top;Movement#CA_ENDBAL;Consolidation#FCCS_Entity Total;Custom1#"&amp;$E100&amp;";Custom2#Total Custom2;Custom3#Total Custom3;Custom4#Total Custom4")</f>
        <v>0</v>
      </c>
      <c r="AJ100" s="210">
        <f>[1]!HsGetValue("FCC","Scenario#Actual;Years#FY24;Period#Jun;View#FCCS_YTD;Entity#"&amp;$B100&amp;";Data Source#FCCS_Total Data Source;Account#"&amp;AJ$3&amp;";Intercompany#FCCS_Intercompany Top;Movement#CA_ENDBAL;Consolidation#FCCS_Entity Total;Custom1#"&amp;$E100&amp;";Custom2#Total Custom2;Custom3#Total Custom3;Custom4#Total Custom4")</f>
        <v>0</v>
      </c>
      <c r="AK100" s="210">
        <f>[1]!HsGetValue("FCC","Scenario#Actual;Years#FY24;Period#Jun;View#FCCS_YTD;Entity#"&amp;$B100&amp;";Data Source#FCCS_Total Data Source;Account#"&amp;AK$3&amp;";Intercompany#FCCS_Intercompany Top;Movement#CA_ENDBAL;Consolidation#FCCS_Entity Total;Custom1#"&amp;$E100&amp;";Custom2#Total Custom2;Custom3#Total Custom3;Custom4#Total Custom4")</f>
        <v>0</v>
      </c>
      <c r="AL100" s="210">
        <f>[1]!HsGetValue("FCC","Scenario#Actual;Years#FY24;Period#Jun;View#FCCS_YTD;Entity#"&amp;$B100&amp;";Data Source#FCCS_Total Data Source;Account#"&amp;AL$3&amp;";Intercompany#FCCS_Intercompany Top;Movement#CA_ENDBAL;Consolidation#FCCS_Entity Total;Custom1#"&amp;$E100&amp;";Custom2#Total Custom2;Custom3#Total Custom3;Custom4#Total Custom4")</f>
        <v>0</v>
      </c>
      <c r="AM100" s="210">
        <f>[1]!HsGetValue("FCC","Scenario#Actual;Years#FY24;Period#Jun;View#FCCS_YTD;Entity#"&amp;$B100&amp;";Data Source#FCCS_Total Data Source;Account#"&amp;AM$3&amp;";Intercompany#FCCS_Intercompany Top;Movement#CA_ENDBAL;Consolidation#FCCS_Entity Total;Custom1#"&amp;$E100&amp;";Custom2#Total Custom2;Custom3#Total Custom3;Custom4#Total Custom4")</f>
        <v>0</v>
      </c>
      <c r="AN100" s="210">
        <f>[1]!HsGetValue("FCC","Scenario#Actual;Years#FY24;Period#Jun;View#FCCS_YTD;Entity#"&amp;$B100&amp;";Data Source#FCCS_Total Data Source;Account#"&amp;AN$3&amp;";Intercompany#FCCS_Intercompany Top;Movement#CA_ENDBAL;Consolidation#FCCS_Entity Total;Custom1#Total custom1;Custom2#Total Custom2;Custom3#Total Custom3;Custom4#Total Custom4")</f>
        <v>0</v>
      </c>
      <c r="AO100" s="210">
        <f>[1]!HsGetValue("FCC","Scenario#Actual;Years#FY24;Period#Jun;View#FCCS_YTD;Entity#"&amp;$B100&amp;";Data Source#FCCS_Total Data Source;Account#"&amp;AO$3&amp;";Intercompany#FCCS_Intercompany Top;Movement#CA_ENDBAL;Consolidation#FCCS_Entity Total;Custom1#Total custom1;Custom2#Total Custom2;Custom3#Total Custom3;Custom4#Total Custom4")</f>
        <v>0</v>
      </c>
      <c r="AP100" s="210">
        <f>[1]!HsGetValue("FCC","Scenario#Actual;Years#FY24;Period#Jun;View#FCCS_YTD;Entity#"&amp;$B100&amp;";Data Source#FCCS_Total Data Source;Account#"&amp;AP$3&amp;";Intercompany#FCCS_Intercompany Top;Movement#CA_ENDBAL;Consolidation#FCCS_Entity Total;Custom1#Total custom1;Custom2#Total Custom2;Custom3#Total Custom3;Custom4#Total Custom4")</f>
        <v>0</v>
      </c>
      <c r="AQ100" s="210">
        <f>[1]!HsGetValue("FCC","Scenario#Actual;Years#FY24;Period#Jun;View#FCCS_YTD;Entity#"&amp;$B100&amp;";Data Source#FCCS_Total Data Source;Account#"&amp;AQ$3&amp;";Intercompany#FCCS_Intercompany Top;Movement#CA_ENDBAL;Consolidation#FCCS_Entity Total;Custom1#Total custom1;Custom2#Total Custom2;Custom3#Total Custom3;Custom4#Total Custom4")</f>
        <v>0</v>
      </c>
      <c r="AR100" s="210">
        <f>[1]!HsGetValue("FCC","Scenario#Actual;Years#FY24;Period#Jun;View#FCCS_YTD;Entity#"&amp;$B100&amp;";Data Source#FCCS_Total Data Source;Account#"&amp;AR$3&amp;";Intercompany#FCCS_Intercompany Top;Movement#CA_ENDBAL;Consolidation#FCCS_Entity Total;Custom1#Total custom1;Custom2#Total Custom2;Custom3#Total Custom3;Custom4#Total Custom4")</f>
        <v>0</v>
      </c>
      <c r="AS100" s="210">
        <f>[1]!HsGetValue("FCC","Scenario#Actual;Years#FY24;Period#Jun;View#FCCS_YTD;Entity#"&amp;$B100&amp;";Data Source#FCCS_Total Data Source;Account#"&amp;AS$3&amp;";Intercompany#FCCS_Intercompany Top;Movement#CA_ENDBAL;Consolidation#FCCS_Entity Total;Custom1#"&amp;$E100&amp;";Custom2#Total Custom2;Custom3#Total Custom3;Custom4#Total Custom4")</f>
        <v>0</v>
      </c>
    </row>
    <row r="101" spans="1:45" x14ac:dyDescent="0.3">
      <c r="A101" s="328" t="s">
        <v>413</v>
      </c>
      <c r="B101" s="328" t="s">
        <v>605</v>
      </c>
      <c r="C101" s="75"/>
      <c r="D101" s="75"/>
      <c r="E101" s="75" t="s">
        <v>603</v>
      </c>
      <c r="G101" s="207"/>
      <c r="H101" s="598"/>
      <c r="I101" s="327">
        <f t="shared" si="8"/>
        <v>0</v>
      </c>
      <c r="J101" s="209">
        <f t="shared" si="7"/>
        <v>0</v>
      </c>
      <c r="K101" s="327">
        <f t="shared" ref="K101:K107" si="9">SUM(M101:R101,T101:V101,Z101:AB101,AD101:AD101)+SUM(AE101:AQ101)</f>
        <v>0</v>
      </c>
      <c r="L101" s="210">
        <f>[1]!HsGetValue("FCC","Scenario#Actual;Years#FY24;Period#Jun;View#FCCS_YTD;Entity#"&amp;$B101&amp;";Data Source#FCCS_Total Data Source;Account#"&amp;L$3&amp;";Intercompany#FCCS_Intercompany Top;Movement#CA_ENDBAL;Consolidation#FCCS_Entity Total;Custom1#"&amp;$E101&amp;";Custom2#Total Custom2;Custom3#Total Custom3;Custom4#Total Custom4")</f>
        <v>0</v>
      </c>
      <c r="M101" s="210">
        <f>[1]!HsGetValue("FCC","Scenario#Actual;Years#FY24;Period#Jun;View#FCCS_YTD;Entity#"&amp;$B101&amp;";Data Source#FCCS_Total Data Source;Account#"&amp;M$3&amp;";Intercompany#FCCS_Intercompany Top;Movement#CA_ENDBAL;Consolidation#FCCS_Entity Total;Custom1#"&amp;$E101&amp;";Custom2#Total Custom2;Custom3#Total Custom3;Custom4#Total Custom4")</f>
        <v>0</v>
      </c>
      <c r="N101" s="210">
        <f>[1]!HsGetValue("FCC","Scenario#Actual;Years#FY24;Period#Jun;View#FCCS_YTD;Entity#"&amp;$B101&amp;";Data Source#FCCS_Total Data Source;Account#"&amp;N$3&amp;";Intercompany#FCCS_Intercompany Top;Movement#CA_ENDBAL;Consolidation#FCCS_Entity Total;Custom1#"&amp;$E101&amp;";Custom2#Total Custom2;Custom3#Total Custom3;Custom4#Total Custom4")</f>
        <v>0</v>
      </c>
      <c r="O101" s="210">
        <f>[1]!HsGetValue("FCC","Scenario#Actual;Years#FY24;Period#Jun;View#FCCS_YTD;Entity#"&amp;$B101&amp;";Data Source#FCCS_Total Data Source;Account#"&amp;O$3&amp;";Intercompany#FCCS_Intercompany Top;Movement#CA_ENDBAL;Consolidation#FCCS_Entity Total;Custom1#"&amp;$E101&amp;";Custom2#Total Custom2;Custom3#Total Custom3;Custom4#Total Custom4")</f>
        <v>0</v>
      </c>
      <c r="P101" s="210">
        <f>[1]!HsGetValue("FCC","Scenario#Actual;Years#FY24;Period#Jun;View#FCCS_YTD;Entity#"&amp;$B101&amp;";Data Source#FCCS_Total Data Source;Account#"&amp;P$3&amp;";Intercompany#FCCS_Intercompany Top;Movement#CA_ENDBAL;Consolidation#FCCS_Entity Total;Custom1#"&amp;$E101&amp;";Custom2#Total Custom2;Custom3#Total Custom3;Custom4#Total Custom4")</f>
        <v>0</v>
      </c>
      <c r="Q101" s="210">
        <f>[1]!HsGetValue("FCC","Scenario#Actual;Years#FY24;Period#Jun;View#FCCS_YTD;Entity#"&amp;$B101&amp;";Data Source#FCCS_Total Data Source;Account#"&amp;Q$3&amp;";Intercompany#FCCS_Intercompany Top;Movement#CA_ENDBAL;Consolidation#FCCS_Entity Total;Custom1#"&amp;$E101&amp;";Custom2#Total Custom2;Custom3#Total Custom3;Custom4#Total Custom4")</f>
        <v>0</v>
      </c>
      <c r="R101" s="210">
        <f>[1]!HsGetValue("FCC","Scenario#Actual;Years#FY24;Period#Jun;View#FCCS_YTD;Entity#"&amp;$B101&amp;";Data Source#FCCS_Total Data Source;Account#"&amp;R$3&amp;";Intercompany#FCCS_Intercompany Top;Movement#CA_ENDBAL;Consolidation#FCCS_Entity Total;Custom1#"&amp;$E101&amp;";Custom2#Total Custom2;Custom3#Total Custom3;Custom4#Total Custom4")</f>
        <v>0</v>
      </c>
      <c r="S101" s="210">
        <f>[1]!HsGetValue("FCC","Scenario#Actual;Years#FY24;Period#Jun;View#FCCS_YTD;Entity#"&amp;$B101&amp;";Data Source#FCCS_Total Data Source;Account#"&amp;S$3&amp;";Intercompany#FCCS_Intercompany Top;Movement#CA_ENDBAL;Consolidation#FCCS_Entity Total;Custom1#"&amp;$E101&amp;";Custom2#Total Custom2;Custom3#Total Custom3;Custom4#Total Custom4")</f>
        <v>0</v>
      </c>
      <c r="T101" s="210">
        <f>[1]!HsGetValue("FCC","Scenario#Actual;Years#FY24;Period#Jun;View#FCCS_YTD;Entity#"&amp;$B101&amp;";Data Source#FCCS_Total Data Source;Account#"&amp;T$3&amp;";Intercompany#FCCS_Intercompany Top;Movement#CA_ENDBAL;Consolidation#FCCS_Entity Total;Custom1#"&amp;$E101&amp;";Custom2#Total Custom2;Custom3#Total Custom3;Custom4#Total Custom4")</f>
        <v>0</v>
      </c>
      <c r="U101" s="210">
        <f>[1]!HsGetValue("FCC","Scenario#Actual;Years#FY24;Period#Jun;View#FCCS_YTD;Entity#"&amp;$B101&amp;";Data Source#FCCS_Total Data Source;Account#"&amp;U$3&amp;";Intercompany#FCCS_Intercompany Top;Movement#CA_ENDBAL;Consolidation#FCCS_Entity Total;Custom1#"&amp;$E101&amp;";Custom2#Total Custom2;Custom3#Total Custom3;Custom4#Total Custom4")</f>
        <v>0</v>
      </c>
      <c r="V101" s="210">
        <f>[1]!HsGetValue("FCC","Scenario#Actual;Years#FY24;Period#Jun;View#FCCS_YTD;Entity#"&amp;$B101&amp;";Data Source#FCCS_Total Data Source;Account#"&amp;V$3&amp;";Intercompany#FCCS_Intercompany Top;Movement#CA_ENDBAL;Consolidation#FCCS_Entity Total;Custom1#"&amp;$E101&amp;";Custom2#Total Custom2;Custom3#Total Custom3;Custom4#Total Custom4")</f>
        <v>0</v>
      </c>
      <c r="W101" s="210">
        <f>[1]!HsGetValue("FCC","Scenario#Actual;Years#FY24;Period#Jun;View#FCCS_YTD;Entity#"&amp;$B101&amp;";Data Source#FCCS_Total Data Source;Account#"&amp;W$3&amp;";Intercompany#FCCS_Intercompany Top;Movement#CA_ENDBAL;Consolidation#FCCS_Entity Total;Custom1#"&amp;$E101&amp;";Custom2#Total Custom2;Custom3#Total Custom3;Custom4#Total Custom4")</f>
        <v>0</v>
      </c>
      <c r="X101" s="210">
        <f>[1]!HsGetValue("FCC","Scenario#Actual;Years#FY24;Period#Jun;View#FCCS_YTD;Entity#"&amp;$B101&amp;";Data Source#FCCS_Total Data Source;Account#"&amp;X$3&amp;";Intercompany#FCCS_Intercompany Top;Movement#CA_ENDBAL;Consolidation#FCCS_Entity Total;Custom1#"&amp;$E101&amp;";Custom2#Total Custom2;Custom3#Total Custom3;Custom4#Total Custom4")</f>
        <v>0</v>
      </c>
      <c r="Y101" s="210">
        <f>[1]!HsGetValue("FCC","Scenario#Actual;Years#FY24;Period#Jun;View#FCCS_YTD;Entity#"&amp;$B101&amp;";Data Source#FCCS_Total Data Source;Account#"&amp;Y$3&amp;";Intercompany#FCCS_Intercompany Top;Movement#CA_ENDBAL;Consolidation#FCCS_Entity Total;Custom1#Total custom1;Custom2#Total Custom2;Custom3#Total Custom3;Custom4#Total Custom4")</f>
        <v>0</v>
      </c>
      <c r="Z101" s="210">
        <f>[1]!HsGetValue("FCC","Scenario#Actual;Years#FY24;Period#Jun;View#FCCS_YTD;Entity#"&amp;$B101&amp;";Data Source#FCCS_Total Data Source;Account#"&amp;Z$3&amp;";Intercompany#FCCS_Intercompany Top;Movement#CA_ENDBAL;Consolidation#FCCS_Entity Total;Custom1#Total custom1;Custom2#Total Custom2;Custom3#Total Custom3;Custom4#Total Custom4")</f>
        <v>0</v>
      </c>
      <c r="AA101" s="210">
        <f>[1]!HsGetValue("FCC","Scenario#Actual;Years#FY24;Period#Jun;View#FCCS_YTD;Entity#"&amp;$B101&amp;";Data Source#FCCS_Total Data Source;Account#"&amp;AA$3&amp;";Intercompany#FCCS_Intercompany Top;Movement#CA_ENDBAL;Consolidation#FCCS_Entity Total;Custom1#Total custom1;Custom2#Total Custom2;Custom3#Total Custom3;Custom4#Total Custom4")</f>
        <v>0</v>
      </c>
      <c r="AB101" s="210">
        <f>[1]!HsGetValue("FCC","Scenario#Actual;Years#FY24;Period#Jun;View#FCCS_YTD;Entity#"&amp;$B101&amp;";Data Source#FCCS_Total Data Source;Account#"&amp;AB$3&amp;";Intercompany#FCCS_Intercompany Top;Movement#CA_ENDBAL;Consolidation#FCCS_Entity Total;Custom1#Total custom1;Custom2#Total Custom2;Custom3#Total Custom3;Custom4#Total Custom4")</f>
        <v>0</v>
      </c>
      <c r="AC101" s="210">
        <f>[1]!HsGetValue("FCC","Scenario#Actual;Years#FY24;Period#Jun;View#FCCS_YTD;Entity#"&amp;$B101&amp;";Data Source#FCCS_Total Data Source;Account#"&amp;AC$3&amp;";Intercompany#FCCS_Intercompany Top;Movement#CA_ENDBAL;Consolidation#FCCS_Entity Total;Custom1#Total custom1;Custom2#Total Custom2;Custom3#Total Custom3;Custom4#Total Custom4")</f>
        <v>0</v>
      </c>
      <c r="AD101" s="210">
        <f>[1]!HsGetValue("FCC","Scenario#Actual;Years#FY24;Period#Jun;View#FCCS_YTD;Entity#"&amp;$B101&amp;";Data Source#FCCS_Total Data Source;Account#"&amp;AD$3&amp;";Intercompany#FCCS_Intercompany Top;Movement#CA_ENDBAL;Consolidation#FCCS_Entity Total;Custom1#Total custom1;Custom2#Total Custom2;Custom3#Total Custom3;Custom4#Total Custom4")</f>
        <v>0</v>
      </c>
      <c r="AE101" s="210">
        <f>[1]!HsGetValue("FCC","Scenario#Actual;Years#FY24;Period#Jun;View#FCCS_YTD;Entity#"&amp;$B101&amp;";Data Source#FCCS_Total Data Source;Account#"&amp;AE$3&amp;";Intercompany#FCCS_Intercompany Top;Movement#CA_ENDBAL;Consolidation#FCCS_Entity Total;Custom1#"&amp;$E101&amp;";Custom2#Total Custom2;Custom3#Total Custom3;Custom4#Total Custom4")</f>
        <v>0</v>
      </c>
      <c r="AF101" s="210">
        <f>[1]!HsGetValue("FCC","Scenario#Actual;Years#FY24;Period#Jun;View#FCCS_YTD;Entity#"&amp;$B101&amp;";Data Source#FCCS_Total Data Source;Account#"&amp;AF$3&amp;";Intercompany#FCCS_Intercompany Top;Movement#CA_ENDBAL;Consolidation#FCCS_Entity Total;Custom1#"&amp;$E101&amp;";Custom2#Total Custom2;Custom3#Total Custom3;Custom4#Total Custom4")</f>
        <v>0</v>
      </c>
      <c r="AG101" s="210">
        <f>[1]!HsGetValue("FCC","Scenario#Actual;Years#FY24;Period#Jun;View#FCCS_YTD;Entity#"&amp;$B101&amp;";Data Source#FCCS_Total Data Source;Account#"&amp;AG$3&amp;";Intercompany#FCCS_Intercompany Top;Movement#CA_ENDBAL;Consolidation#FCCS_Entity Total;Custom1#"&amp;$E101&amp;";Custom2#Total Custom2;Custom3#Total Custom3;Custom4#Total Custom4")</f>
        <v>0</v>
      </c>
      <c r="AH101" s="210">
        <f>[1]!HsGetValue("FCC","Scenario#Actual;Years#FY24;Period#Jun;View#FCCS_YTD;Entity#"&amp;$B101&amp;";Data Source#FCCS_Total Data Source;Account#"&amp;AH$3&amp;";Intercompany#FCCS_Intercompany Top;Movement#CA_ENDBAL;Consolidation#FCCS_Entity Total;Custom1#"&amp;$E101&amp;";Custom2#Total Custom2;Custom3#Total Custom3;Custom4#Total Custom4")</f>
        <v>0</v>
      </c>
      <c r="AI101" s="210">
        <f>[1]!HsGetValue("FCC","Scenario#Actual;Years#FY24;Period#Jun;View#FCCS_YTD;Entity#"&amp;$B101&amp;";Data Source#FCCS_Total Data Source;Account#"&amp;AI$3&amp;";Intercompany#FCCS_Intercompany Top;Movement#CA_ENDBAL;Consolidation#FCCS_Entity Total;Custom1#"&amp;$E101&amp;";Custom2#Total Custom2;Custom3#Total Custom3;Custom4#Total Custom4")</f>
        <v>0</v>
      </c>
      <c r="AJ101" s="210">
        <f>[1]!HsGetValue("FCC","Scenario#Actual;Years#FY24;Period#Jun;View#FCCS_YTD;Entity#"&amp;$B101&amp;";Data Source#FCCS_Total Data Source;Account#"&amp;AJ$3&amp;";Intercompany#FCCS_Intercompany Top;Movement#CA_ENDBAL;Consolidation#FCCS_Entity Total;Custom1#"&amp;$E101&amp;";Custom2#Total Custom2;Custom3#Total Custom3;Custom4#Total Custom4")</f>
        <v>0</v>
      </c>
      <c r="AK101" s="210">
        <f>[1]!HsGetValue("FCC","Scenario#Actual;Years#FY24;Period#Jun;View#FCCS_YTD;Entity#"&amp;$B101&amp;";Data Source#FCCS_Total Data Source;Account#"&amp;AK$3&amp;";Intercompany#FCCS_Intercompany Top;Movement#CA_ENDBAL;Consolidation#FCCS_Entity Total;Custom1#"&amp;$E101&amp;";Custom2#Total Custom2;Custom3#Total Custom3;Custom4#Total Custom4")</f>
        <v>0</v>
      </c>
      <c r="AL101" s="210">
        <f>[1]!HsGetValue("FCC","Scenario#Actual;Years#FY24;Period#Jun;View#FCCS_YTD;Entity#"&amp;$B101&amp;";Data Source#FCCS_Total Data Source;Account#"&amp;AL$3&amp;";Intercompany#FCCS_Intercompany Top;Movement#CA_ENDBAL;Consolidation#FCCS_Entity Total;Custom1#"&amp;$E101&amp;";Custom2#Total Custom2;Custom3#Total Custom3;Custom4#Total Custom4")</f>
        <v>0</v>
      </c>
      <c r="AM101" s="210">
        <f>[1]!HsGetValue("FCC","Scenario#Actual;Years#FY24;Period#Jun;View#FCCS_YTD;Entity#"&amp;$B101&amp;";Data Source#FCCS_Total Data Source;Account#"&amp;AM$3&amp;";Intercompany#FCCS_Intercompany Top;Movement#CA_ENDBAL;Consolidation#FCCS_Entity Total;Custom1#"&amp;$E101&amp;";Custom2#Total Custom2;Custom3#Total Custom3;Custom4#Total Custom4")</f>
        <v>0</v>
      </c>
      <c r="AN101" s="210">
        <f>[1]!HsGetValue("FCC","Scenario#Actual;Years#FY24;Period#Jun;View#FCCS_YTD;Entity#"&amp;$B101&amp;";Data Source#FCCS_Total Data Source;Account#"&amp;AN$3&amp;";Intercompany#FCCS_Intercompany Top;Movement#CA_ENDBAL;Consolidation#FCCS_Entity Total;Custom1#Total custom1;Custom2#Total Custom2;Custom3#Total Custom3;Custom4#Total Custom4")</f>
        <v>0</v>
      </c>
      <c r="AO101" s="210">
        <f>[1]!HsGetValue("FCC","Scenario#Actual;Years#FY24;Period#Jun;View#FCCS_YTD;Entity#"&amp;$B101&amp;";Data Source#FCCS_Total Data Source;Account#"&amp;AO$3&amp;";Intercompany#FCCS_Intercompany Top;Movement#CA_ENDBAL;Consolidation#FCCS_Entity Total;Custom1#Total custom1;Custom2#Total Custom2;Custom3#Total Custom3;Custom4#Total Custom4")</f>
        <v>0</v>
      </c>
      <c r="AP101" s="210">
        <f>[1]!HsGetValue("FCC","Scenario#Actual;Years#FY24;Period#Jun;View#FCCS_YTD;Entity#"&amp;$B101&amp;";Data Source#FCCS_Total Data Source;Account#"&amp;AP$3&amp;";Intercompany#FCCS_Intercompany Top;Movement#CA_ENDBAL;Consolidation#FCCS_Entity Total;Custom1#Total custom1;Custom2#Total Custom2;Custom3#Total Custom3;Custom4#Total Custom4")</f>
        <v>0</v>
      </c>
      <c r="AQ101" s="210">
        <f>[1]!HsGetValue("FCC","Scenario#Actual;Years#FY24;Period#Jun;View#FCCS_YTD;Entity#"&amp;$B101&amp;";Data Source#FCCS_Total Data Source;Account#"&amp;AQ$3&amp;";Intercompany#FCCS_Intercompany Top;Movement#CA_ENDBAL;Consolidation#FCCS_Entity Total;Custom1#Total custom1;Custom2#Total Custom2;Custom3#Total Custom3;Custom4#Total Custom4")</f>
        <v>0</v>
      </c>
      <c r="AR101" s="210">
        <f>[1]!HsGetValue("FCC","Scenario#Actual;Years#FY24;Period#Jun;View#FCCS_YTD;Entity#"&amp;$B101&amp;";Data Source#FCCS_Total Data Source;Account#"&amp;AR$3&amp;";Intercompany#FCCS_Intercompany Top;Movement#CA_ENDBAL;Consolidation#FCCS_Entity Total;Custom1#Total custom1;Custom2#Total Custom2;Custom3#Total Custom3;Custom4#Total Custom4")</f>
        <v>0</v>
      </c>
      <c r="AS101" s="210">
        <f>[1]!HsGetValue("FCC","Scenario#Actual;Years#FY24;Period#Jun;View#FCCS_YTD;Entity#"&amp;$B101&amp;";Data Source#FCCS_Total Data Source;Account#"&amp;AS$3&amp;";Intercompany#FCCS_Intercompany Top;Movement#CA_ENDBAL;Consolidation#FCCS_Entity Total;Custom1#"&amp;$E101&amp;";Custom2#Total Custom2;Custom3#Total Custom3;Custom4#Total Custom4")</f>
        <v>0</v>
      </c>
    </row>
    <row r="102" spans="1:45" x14ac:dyDescent="0.3">
      <c r="A102" s="328" t="s">
        <v>413</v>
      </c>
      <c r="B102" s="607" t="s">
        <v>606</v>
      </c>
      <c r="C102" s="75"/>
      <c r="D102" s="75"/>
      <c r="E102" s="75" t="s">
        <v>603</v>
      </c>
      <c r="G102" s="207"/>
      <c r="H102" s="598"/>
      <c r="I102" s="327">
        <f t="shared" si="8"/>
        <v>0</v>
      </c>
      <c r="J102" s="209">
        <f t="shared" si="7"/>
        <v>0</v>
      </c>
      <c r="K102" s="327">
        <f t="shared" si="9"/>
        <v>0</v>
      </c>
      <c r="L102" s="210">
        <f>[1]!HsGetValue("FCC","Scenario#Actual;Years#FY24;Period#Jun;View#FCCS_YTD;Entity#"&amp;$B102&amp;";Data Source#FCCS_Total Data Source;Account#"&amp;L$3&amp;";Intercompany#FCCS_Intercompany Top;Movement#CA_ENDBAL;Consolidation#FCCS_Entity Total;Custom1#"&amp;$E102&amp;";Custom2#Total Custom2;Custom3#Total Custom3;Custom4#Total Custom4")</f>
        <v>0</v>
      </c>
      <c r="M102" s="210">
        <f>[1]!HsGetValue("FCC","Scenario#Actual;Years#FY24;Period#Jun;View#FCCS_YTD;Entity#"&amp;$B102&amp;";Data Source#FCCS_Total Data Source;Account#"&amp;M$3&amp;";Intercompany#FCCS_Intercompany Top;Movement#CA_ENDBAL;Consolidation#FCCS_Entity Total;Custom1#"&amp;$E102&amp;";Custom2#Total Custom2;Custom3#Total Custom3;Custom4#Total Custom4")</f>
        <v>0</v>
      </c>
      <c r="N102" s="210">
        <f>[1]!HsGetValue("FCC","Scenario#Actual;Years#FY24;Period#Jun;View#FCCS_YTD;Entity#"&amp;$B102&amp;";Data Source#FCCS_Total Data Source;Account#"&amp;N$3&amp;";Intercompany#FCCS_Intercompany Top;Movement#CA_ENDBAL;Consolidation#FCCS_Entity Total;Custom1#"&amp;$E102&amp;";Custom2#Total Custom2;Custom3#Total Custom3;Custom4#Total Custom4")</f>
        <v>0</v>
      </c>
      <c r="O102" s="210">
        <f>[1]!HsGetValue("FCC","Scenario#Actual;Years#FY24;Period#Jun;View#FCCS_YTD;Entity#"&amp;$B102&amp;";Data Source#FCCS_Total Data Source;Account#"&amp;O$3&amp;";Intercompany#FCCS_Intercompany Top;Movement#CA_ENDBAL;Consolidation#FCCS_Entity Total;Custom1#"&amp;$E102&amp;";Custom2#Total Custom2;Custom3#Total Custom3;Custom4#Total Custom4")</f>
        <v>0</v>
      </c>
      <c r="P102" s="210">
        <f>[1]!HsGetValue("FCC","Scenario#Actual;Years#FY24;Period#Jun;View#FCCS_YTD;Entity#"&amp;$B102&amp;";Data Source#FCCS_Total Data Source;Account#"&amp;P$3&amp;";Intercompany#FCCS_Intercompany Top;Movement#CA_ENDBAL;Consolidation#FCCS_Entity Total;Custom1#"&amp;$E102&amp;";Custom2#Total Custom2;Custom3#Total Custom3;Custom4#Total Custom4")</f>
        <v>0</v>
      </c>
      <c r="Q102" s="210">
        <f>[1]!HsGetValue("FCC","Scenario#Actual;Years#FY24;Period#Jun;View#FCCS_YTD;Entity#"&amp;$B102&amp;";Data Source#FCCS_Total Data Source;Account#"&amp;Q$3&amp;";Intercompany#FCCS_Intercompany Top;Movement#CA_ENDBAL;Consolidation#FCCS_Entity Total;Custom1#"&amp;$E102&amp;";Custom2#Total Custom2;Custom3#Total Custom3;Custom4#Total Custom4")</f>
        <v>0</v>
      </c>
      <c r="R102" s="210">
        <f>[1]!HsGetValue("FCC","Scenario#Actual;Years#FY24;Period#Jun;View#FCCS_YTD;Entity#"&amp;$B102&amp;";Data Source#FCCS_Total Data Source;Account#"&amp;R$3&amp;";Intercompany#FCCS_Intercompany Top;Movement#CA_ENDBAL;Consolidation#FCCS_Entity Total;Custom1#"&amp;$E102&amp;";Custom2#Total Custom2;Custom3#Total Custom3;Custom4#Total Custom4")</f>
        <v>0</v>
      </c>
      <c r="S102" s="210">
        <f>[1]!HsGetValue("FCC","Scenario#Actual;Years#FY24;Period#Jun;View#FCCS_YTD;Entity#"&amp;$B102&amp;";Data Source#FCCS_Total Data Source;Account#"&amp;S$3&amp;";Intercompany#FCCS_Intercompany Top;Movement#CA_ENDBAL;Consolidation#FCCS_Entity Total;Custom1#"&amp;$E102&amp;";Custom2#Total Custom2;Custom3#Total Custom3;Custom4#Total Custom4")</f>
        <v>0</v>
      </c>
      <c r="T102" s="210">
        <f>[1]!HsGetValue("FCC","Scenario#Actual;Years#FY24;Period#Jun;View#FCCS_YTD;Entity#"&amp;$B102&amp;";Data Source#FCCS_Total Data Source;Account#"&amp;T$3&amp;";Intercompany#FCCS_Intercompany Top;Movement#CA_ENDBAL;Consolidation#FCCS_Entity Total;Custom1#"&amp;$E102&amp;";Custom2#Total Custom2;Custom3#Total Custom3;Custom4#Total Custom4")</f>
        <v>0</v>
      </c>
      <c r="U102" s="210">
        <f>[1]!HsGetValue("FCC","Scenario#Actual;Years#FY24;Period#Jun;View#FCCS_YTD;Entity#"&amp;$B102&amp;";Data Source#FCCS_Total Data Source;Account#"&amp;U$3&amp;";Intercompany#FCCS_Intercompany Top;Movement#CA_ENDBAL;Consolidation#FCCS_Entity Total;Custom1#"&amp;$E102&amp;";Custom2#Total Custom2;Custom3#Total Custom3;Custom4#Total Custom4")</f>
        <v>0</v>
      </c>
      <c r="V102" s="210">
        <f>[1]!HsGetValue("FCC","Scenario#Actual;Years#FY24;Period#Jun;View#FCCS_YTD;Entity#"&amp;$B102&amp;";Data Source#FCCS_Total Data Source;Account#"&amp;V$3&amp;";Intercompany#FCCS_Intercompany Top;Movement#CA_ENDBAL;Consolidation#FCCS_Entity Total;Custom1#"&amp;$E102&amp;";Custom2#Total Custom2;Custom3#Total Custom3;Custom4#Total Custom4")</f>
        <v>0</v>
      </c>
      <c r="W102" s="210">
        <f>[1]!HsGetValue("FCC","Scenario#Actual;Years#FY24;Period#Jun;View#FCCS_YTD;Entity#"&amp;$B102&amp;";Data Source#FCCS_Total Data Source;Account#"&amp;W$3&amp;";Intercompany#FCCS_Intercompany Top;Movement#CA_ENDBAL;Consolidation#FCCS_Entity Total;Custom1#"&amp;$E102&amp;";Custom2#Total Custom2;Custom3#Total Custom3;Custom4#Total Custom4")</f>
        <v>0</v>
      </c>
      <c r="X102" s="210">
        <f>[1]!HsGetValue("FCC","Scenario#Actual;Years#FY24;Period#Jun;View#FCCS_YTD;Entity#"&amp;$B102&amp;";Data Source#FCCS_Total Data Source;Account#"&amp;X$3&amp;";Intercompany#FCCS_Intercompany Top;Movement#CA_ENDBAL;Consolidation#FCCS_Entity Total;Custom1#"&amp;$E102&amp;";Custom2#Total Custom2;Custom3#Total Custom3;Custom4#Total Custom4")</f>
        <v>0</v>
      </c>
      <c r="Y102" s="210">
        <f>[1]!HsGetValue("FCC","Scenario#Actual;Years#FY24;Period#Jun;View#FCCS_YTD;Entity#"&amp;$B102&amp;";Data Source#FCCS_Total Data Source;Account#"&amp;Y$3&amp;";Intercompany#FCCS_Intercompany Top;Movement#CA_ENDBAL;Consolidation#FCCS_Entity Total;Custom1#Total custom1;Custom2#Total Custom2;Custom3#Total Custom3;Custom4#Total Custom4")</f>
        <v>0</v>
      </c>
      <c r="Z102" s="210">
        <f>[1]!HsGetValue("FCC","Scenario#Actual;Years#FY24;Period#Jun;View#FCCS_YTD;Entity#"&amp;$B102&amp;";Data Source#FCCS_Total Data Source;Account#"&amp;Z$3&amp;";Intercompany#FCCS_Intercompany Top;Movement#CA_ENDBAL;Consolidation#FCCS_Entity Total;Custom1#Total custom1;Custom2#Total Custom2;Custom3#Total Custom3;Custom4#Total Custom4")</f>
        <v>0</v>
      </c>
      <c r="AA102" s="210">
        <f>[1]!HsGetValue("FCC","Scenario#Actual;Years#FY24;Period#Jun;View#FCCS_YTD;Entity#"&amp;$B102&amp;";Data Source#FCCS_Total Data Source;Account#"&amp;AA$3&amp;";Intercompany#FCCS_Intercompany Top;Movement#CA_ENDBAL;Consolidation#FCCS_Entity Total;Custom1#Total custom1;Custom2#Total Custom2;Custom3#Total Custom3;Custom4#Total Custom4")</f>
        <v>0</v>
      </c>
      <c r="AB102" s="210">
        <f>[1]!HsGetValue("FCC","Scenario#Actual;Years#FY24;Period#Jun;View#FCCS_YTD;Entity#"&amp;$B102&amp;";Data Source#FCCS_Total Data Source;Account#"&amp;AB$3&amp;";Intercompany#FCCS_Intercompany Top;Movement#CA_ENDBAL;Consolidation#FCCS_Entity Total;Custom1#Total custom1;Custom2#Total Custom2;Custom3#Total Custom3;Custom4#Total Custom4")</f>
        <v>0</v>
      </c>
      <c r="AC102" s="210">
        <f>[1]!HsGetValue("FCC","Scenario#Actual;Years#FY24;Period#Jun;View#FCCS_YTD;Entity#"&amp;$B102&amp;";Data Source#FCCS_Total Data Source;Account#"&amp;AC$3&amp;";Intercompany#FCCS_Intercompany Top;Movement#CA_ENDBAL;Consolidation#FCCS_Entity Total;Custom1#Total custom1;Custom2#Total Custom2;Custom3#Total Custom3;Custom4#Total Custom4")</f>
        <v>0</v>
      </c>
      <c r="AD102" s="210">
        <f>[1]!HsGetValue("FCC","Scenario#Actual;Years#FY24;Period#Jun;View#FCCS_YTD;Entity#"&amp;$B102&amp;";Data Source#FCCS_Total Data Source;Account#"&amp;AD$3&amp;";Intercompany#FCCS_Intercompany Top;Movement#CA_ENDBAL;Consolidation#FCCS_Entity Total;Custom1#Total custom1;Custom2#Total Custom2;Custom3#Total Custom3;Custom4#Total Custom4")</f>
        <v>0</v>
      </c>
      <c r="AE102" s="210">
        <f>[1]!HsGetValue("FCC","Scenario#Actual;Years#FY24;Period#Jun;View#FCCS_YTD;Entity#"&amp;$B102&amp;";Data Source#FCCS_Total Data Source;Account#"&amp;AE$3&amp;";Intercompany#FCCS_Intercompany Top;Movement#CA_ENDBAL;Consolidation#FCCS_Entity Total;Custom1#"&amp;$E102&amp;";Custom2#Total Custom2;Custom3#Total Custom3;Custom4#Total Custom4")</f>
        <v>0</v>
      </c>
      <c r="AF102" s="210">
        <f>[1]!HsGetValue("FCC","Scenario#Actual;Years#FY24;Period#Jun;View#FCCS_YTD;Entity#"&amp;$B102&amp;";Data Source#FCCS_Total Data Source;Account#"&amp;AF$3&amp;";Intercompany#FCCS_Intercompany Top;Movement#CA_ENDBAL;Consolidation#FCCS_Entity Total;Custom1#"&amp;$E102&amp;";Custom2#Total Custom2;Custom3#Total Custom3;Custom4#Total Custom4")</f>
        <v>0</v>
      </c>
      <c r="AG102" s="210">
        <f>[1]!HsGetValue("FCC","Scenario#Actual;Years#FY24;Period#Jun;View#FCCS_YTD;Entity#"&amp;$B102&amp;";Data Source#FCCS_Total Data Source;Account#"&amp;AG$3&amp;";Intercompany#FCCS_Intercompany Top;Movement#CA_ENDBAL;Consolidation#FCCS_Entity Total;Custom1#"&amp;$E102&amp;";Custom2#Total Custom2;Custom3#Total Custom3;Custom4#Total Custom4")</f>
        <v>0</v>
      </c>
      <c r="AH102" s="210">
        <f>[1]!HsGetValue("FCC","Scenario#Actual;Years#FY24;Period#Jun;View#FCCS_YTD;Entity#"&amp;$B102&amp;";Data Source#FCCS_Total Data Source;Account#"&amp;AH$3&amp;";Intercompany#FCCS_Intercompany Top;Movement#CA_ENDBAL;Consolidation#FCCS_Entity Total;Custom1#"&amp;$E102&amp;";Custom2#Total Custom2;Custom3#Total Custom3;Custom4#Total Custom4")</f>
        <v>0</v>
      </c>
      <c r="AI102" s="210">
        <f>[1]!HsGetValue("FCC","Scenario#Actual;Years#FY24;Period#Jun;View#FCCS_YTD;Entity#"&amp;$B102&amp;";Data Source#FCCS_Total Data Source;Account#"&amp;AI$3&amp;";Intercompany#FCCS_Intercompany Top;Movement#CA_ENDBAL;Consolidation#FCCS_Entity Total;Custom1#"&amp;$E102&amp;";Custom2#Total Custom2;Custom3#Total Custom3;Custom4#Total Custom4")</f>
        <v>0</v>
      </c>
      <c r="AJ102" s="210">
        <f>[1]!HsGetValue("FCC","Scenario#Actual;Years#FY24;Period#Jun;View#FCCS_YTD;Entity#"&amp;$B102&amp;";Data Source#FCCS_Total Data Source;Account#"&amp;AJ$3&amp;";Intercompany#FCCS_Intercompany Top;Movement#CA_ENDBAL;Consolidation#FCCS_Entity Total;Custom1#"&amp;$E102&amp;";Custom2#Total Custom2;Custom3#Total Custom3;Custom4#Total Custom4")</f>
        <v>0</v>
      </c>
      <c r="AK102" s="210">
        <f>[1]!HsGetValue("FCC","Scenario#Actual;Years#FY24;Period#Jun;View#FCCS_YTD;Entity#"&amp;$B102&amp;";Data Source#FCCS_Total Data Source;Account#"&amp;AK$3&amp;";Intercompany#FCCS_Intercompany Top;Movement#CA_ENDBAL;Consolidation#FCCS_Entity Total;Custom1#"&amp;$E102&amp;";Custom2#Total Custom2;Custom3#Total Custom3;Custom4#Total Custom4")</f>
        <v>0</v>
      </c>
      <c r="AL102" s="210">
        <f>[1]!HsGetValue("FCC","Scenario#Actual;Years#FY24;Period#Jun;View#FCCS_YTD;Entity#"&amp;$B102&amp;";Data Source#FCCS_Total Data Source;Account#"&amp;AL$3&amp;";Intercompany#FCCS_Intercompany Top;Movement#CA_ENDBAL;Consolidation#FCCS_Entity Total;Custom1#"&amp;$E102&amp;";Custom2#Total Custom2;Custom3#Total Custom3;Custom4#Total Custom4")</f>
        <v>0</v>
      </c>
      <c r="AM102" s="210">
        <f>[1]!HsGetValue("FCC","Scenario#Actual;Years#FY24;Period#Jun;View#FCCS_YTD;Entity#"&amp;$B102&amp;";Data Source#FCCS_Total Data Source;Account#"&amp;AM$3&amp;";Intercompany#FCCS_Intercompany Top;Movement#CA_ENDBAL;Consolidation#FCCS_Entity Total;Custom1#"&amp;$E102&amp;";Custom2#Total Custom2;Custom3#Total Custom3;Custom4#Total Custom4")</f>
        <v>0</v>
      </c>
      <c r="AN102" s="210">
        <f>[1]!HsGetValue("FCC","Scenario#Actual;Years#FY24;Period#Jun;View#FCCS_YTD;Entity#"&amp;$B102&amp;";Data Source#FCCS_Total Data Source;Account#"&amp;AN$3&amp;";Intercompany#FCCS_Intercompany Top;Movement#CA_ENDBAL;Consolidation#FCCS_Entity Total;Custom1#Total custom1;Custom2#Total Custom2;Custom3#Total Custom3;Custom4#Total Custom4")</f>
        <v>0</v>
      </c>
      <c r="AO102" s="210">
        <f>[1]!HsGetValue("FCC","Scenario#Actual;Years#FY24;Period#Jun;View#FCCS_YTD;Entity#"&amp;$B102&amp;";Data Source#FCCS_Total Data Source;Account#"&amp;AO$3&amp;";Intercompany#FCCS_Intercompany Top;Movement#CA_ENDBAL;Consolidation#FCCS_Entity Total;Custom1#Total custom1;Custom2#Total Custom2;Custom3#Total Custom3;Custom4#Total Custom4")</f>
        <v>0</v>
      </c>
      <c r="AP102" s="210">
        <f>[1]!HsGetValue("FCC","Scenario#Actual;Years#FY24;Period#Jun;View#FCCS_YTD;Entity#"&amp;$B102&amp;";Data Source#FCCS_Total Data Source;Account#"&amp;AP$3&amp;";Intercompany#FCCS_Intercompany Top;Movement#CA_ENDBAL;Consolidation#FCCS_Entity Total;Custom1#Total custom1;Custom2#Total Custom2;Custom3#Total Custom3;Custom4#Total Custom4")</f>
        <v>0</v>
      </c>
      <c r="AQ102" s="210">
        <f>[1]!HsGetValue("FCC","Scenario#Actual;Years#FY24;Period#Jun;View#FCCS_YTD;Entity#"&amp;$B102&amp;";Data Source#FCCS_Total Data Source;Account#"&amp;AQ$3&amp;";Intercompany#FCCS_Intercompany Top;Movement#CA_ENDBAL;Consolidation#FCCS_Entity Total;Custom1#Total custom1;Custom2#Total Custom2;Custom3#Total Custom3;Custom4#Total Custom4")</f>
        <v>0</v>
      </c>
      <c r="AR102" s="210">
        <f>[1]!HsGetValue("FCC","Scenario#Actual;Years#FY24;Period#Jun;View#FCCS_YTD;Entity#"&amp;$B102&amp;";Data Source#FCCS_Total Data Source;Account#"&amp;AR$3&amp;";Intercompany#FCCS_Intercompany Top;Movement#CA_ENDBAL;Consolidation#FCCS_Entity Total;Custom1#Total custom1;Custom2#Total Custom2;Custom3#Total Custom3;Custom4#Total Custom4")</f>
        <v>0</v>
      </c>
      <c r="AS102" s="210">
        <f>[1]!HsGetValue("FCC","Scenario#Actual;Years#FY24;Period#Jun;View#FCCS_YTD;Entity#"&amp;$B102&amp;";Data Source#FCCS_Total Data Source;Account#"&amp;AS$3&amp;";Intercompany#FCCS_Intercompany Top;Movement#CA_ENDBAL;Consolidation#FCCS_Entity Total;Custom1#"&amp;$E102&amp;";Custom2#Total Custom2;Custom3#Total Custom3;Custom4#Total Custom4")</f>
        <v>0</v>
      </c>
    </row>
    <row r="103" spans="1:45" x14ac:dyDescent="0.3">
      <c r="A103" s="328" t="s">
        <v>413</v>
      </c>
      <c r="B103" s="328" t="s">
        <v>607</v>
      </c>
      <c r="C103" s="75"/>
      <c r="D103" s="75"/>
      <c r="E103" s="75" t="s">
        <v>603</v>
      </c>
      <c r="G103" s="207"/>
      <c r="H103" s="598"/>
      <c r="I103" s="327">
        <f t="shared" si="8"/>
        <v>0</v>
      </c>
      <c r="J103" s="209">
        <f t="shared" si="7"/>
        <v>0</v>
      </c>
      <c r="K103" s="327">
        <f t="shared" si="9"/>
        <v>0</v>
      </c>
      <c r="L103" s="210">
        <f>[1]!HsGetValue("FCC","Scenario#Actual;Years#FY24;Period#Jun;View#FCCS_YTD;Entity#"&amp;$B103&amp;";Data Source#FCCS_Total Data Source;Account#"&amp;L$3&amp;";Intercompany#FCCS_Intercompany Top;Movement#CA_ENDBAL;Consolidation#FCCS_Entity Total;Custom1#"&amp;$E103&amp;";Custom2#Total Custom2;Custom3#Total Custom3;Custom4#Total Custom4")</f>
        <v>0</v>
      </c>
      <c r="M103" s="210">
        <f>[1]!HsGetValue("FCC","Scenario#Actual;Years#FY24;Period#Jun;View#FCCS_YTD;Entity#"&amp;$B103&amp;";Data Source#FCCS_Total Data Source;Account#"&amp;M$3&amp;";Intercompany#FCCS_Intercompany Top;Movement#CA_ENDBAL;Consolidation#FCCS_Entity Total;Custom1#"&amp;$E103&amp;";Custom2#Total Custom2;Custom3#Total Custom3;Custom4#Total Custom4")</f>
        <v>0</v>
      </c>
      <c r="N103" s="210">
        <f>[1]!HsGetValue("FCC","Scenario#Actual;Years#FY24;Period#Jun;View#FCCS_YTD;Entity#"&amp;$B103&amp;";Data Source#FCCS_Total Data Source;Account#"&amp;N$3&amp;";Intercompany#FCCS_Intercompany Top;Movement#CA_ENDBAL;Consolidation#FCCS_Entity Total;Custom1#"&amp;$E103&amp;";Custom2#Total Custom2;Custom3#Total Custom3;Custom4#Total Custom4")</f>
        <v>0</v>
      </c>
      <c r="O103" s="210">
        <f>[1]!HsGetValue("FCC","Scenario#Actual;Years#FY24;Period#Jun;View#FCCS_YTD;Entity#"&amp;$B103&amp;";Data Source#FCCS_Total Data Source;Account#"&amp;O$3&amp;";Intercompany#FCCS_Intercompany Top;Movement#CA_ENDBAL;Consolidation#FCCS_Entity Total;Custom1#"&amp;$E103&amp;";Custom2#Total Custom2;Custom3#Total Custom3;Custom4#Total Custom4")</f>
        <v>0</v>
      </c>
      <c r="P103" s="210">
        <f>[1]!HsGetValue("FCC","Scenario#Actual;Years#FY24;Period#Jun;View#FCCS_YTD;Entity#"&amp;$B103&amp;";Data Source#FCCS_Total Data Source;Account#"&amp;P$3&amp;";Intercompany#FCCS_Intercompany Top;Movement#CA_ENDBAL;Consolidation#FCCS_Entity Total;Custom1#"&amp;$E103&amp;";Custom2#Total Custom2;Custom3#Total Custom3;Custom4#Total Custom4")</f>
        <v>0</v>
      </c>
      <c r="Q103" s="210">
        <f>[1]!HsGetValue("FCC","Scenario#Actual;Years#FY24;Period#Jun;View#FCCS_YTD;Entity#"&amp;$B103&amp;";Data Source#FCCS_Total Data Source;Account#"&amp;Q$3&amp;";Intercompany#FCCS_Intercompany Top;Movement#CA_ENDBAL;Consolidation#FCCS_Entity Total;Custom1#"&amp;$E103&amp;";Custom2#Total Custom2;Custom3#Total Custom3;Custom4#Total Custom4")</f>
        <v>0</v>
      </c>
      <c r="R103" s="210">
        <f>[1]!HsGetValue("FCC","Scenario#Actual;Years#FY24;Period#Jun;View#FCCS_YTD;Entity#"&amp;$B103&amp;";Data Source#FCCS_Total Data Source;Account#"&amp;R$3&amp;";Intercompany#FCCS_Intercompany Top;Movement#CA_ENDBAL;Consolidation#FCCS_Entity Total;Custom1#"&amp;$E103&amp;";Custom2#Total Custom2;Custom3#Total Custom3;Custom4#Total Custom4")</f>
        <v>0</v>
      </c>
      <c r="S103" s="210">
        <f>[1]!HsGetValue("FCC","Scenario#Actual;Years#FY24;Period#Jun;View#FCCS_YTD;Entity#"&amp;$B103&amp;";Data Source#FCCS_Total Data Source;Account#"&amp;S$3&amp;";Intercompany#FCCS_Intercompany Top;Movement#CA_ENDBAL;Consolidation#FCCS_Entity Total;Custom1#"&amp;$E103&amp;";Custom2#Total Custom2;Custom3#Total Custom3;Custom4#Total Custom4")</f>
        <v>0</v>
      </c>
      <c r="T103" s="210">
        <f>[1]!HsGetValue("FCC","Scenario#Actual;Years#FY24;Period#Jun;View#FCCS_YTD;Entity#"&amp;$B103&amp;";Data Source#FCCS_Total Data Source;Account#"&amp;T$3&amp;";Intercompany#FCCS_Intercompany Top;Movement#CA_ENDBAL;Consolidation#FCCS_Entity Total;Custom1#"&amp;$E103&amp;";Custom2#Total Custom2;Custom3#Total Custom3;Custom4#Total Custom4")</f>
        <v>0</v>
      </c>
      <c r="U103" s="210">
        <f>[1]!HsGetValue("FCC","Scenario#Actual;Years#FY24;Period#Jun;View#FCCS_YTD;Entity#"&amp;$B103&amp;";Data Source#FCCS_Total Data Source;Account#"&amp;U$3&amp;";Intercompany#FCCS_Intercompany Top;Movement#CA_ENDBAL;Consolidation#FCCS_Entity Total;Custom1#"&amp;$E103&amp;";Custom2#Total Custom2;Custom3#Total Custom3;Custom4#Total Custom4")</f>
        <v>0</v>
      </c>
      <c r="V103" s="210">
        <f>[1]!HsGetValue("FCC","Scenario#Actual;Years#FY24;Period#Jun;View#FCCS_YTD;Entity#"&amp;$B103&amp;";Data Source#FCCS_Total Data Source;Account#"&amp;V$3&amp;";Intercompany#FCCS_Intercompany Top;Movement#CA_ENDBAL;Consolidation#FCCS_Entity Total;Custom1#"&amp;$E103&amp;";Custom2#Total Custom2;Custom3#Total Custom3;Custom4#Total Custom4")</f>
        <v>0</v>
      </c>
      <c r="W103" s="210">
        <f>[1]!HsGetValue("FCC","Scenario#Actual;Years#FY24;Period#Jun;View#FCCS_YTD;Entity#"&amp;$B103&amp;";Data Source#FCCS_Total Data Source;Account#"&amp;W$3&amp;";Intercompany#FCCS_Intercompany Top;Movement#CA_ENDBAL;Consolidation#FCCS_Entity Total;Custom1#"&amp;$E103&amp;";Custom2#Total Custom2;Custom3#Total Custom3;Custom4#Total Custom4")</f>
        <v>0</v>
      </c>
      <c r="X103" s="210">
        <f>[1]!HsGetValue("FCC","Scenario#Actual;Years#FY24;Period#Jun;View#FCCS_YTD;Entity#"&amp;$B103&amp;";Data Source#FCCS_Total Data Source;Account#"&amp;X$3&amp;";Intercompany#FCCS_Intercompany Top;Movement#CA_ENDBAL;Consolidation#FCCS_Entity Total;Custom1#"&amp;$E103&amp;";Custom2#Total Custom2;Custom3#Total Custom3;Custom4#Total Custom4")</f>
        <v>0</v>
      </c>
      <c r="Y103" s="210">
        <f>[1]!HsGetValue("FCC","Scenario#Actual;Years#FY24;Period#Jun;View#FCCS_YTD;Entity#"&amp;$B103&amp;";Data Source#FCCS_Total Data Source;Account#"&amp;Y$3&amp;";Intercompany#FCCS_Intercompany Top;Movement#CA_ENDBAL;Consolidation#FCCS_Entity Total;Custom1#Total custom1;Custom2#Total Custom2;Custom3#Total Custom3;Custom4#Total Custom4")</f>
        <v>0</v>
      </c>
      <c r="Z103" s="210">
        <f>[1]!HsGetValue("FCC","Scenario#Actual;Years#FY24;Period#Jun;View#FCCS_YTD;Entity#"&amp;$B103&amp;";Data Source#FCCS_Total Data Source;Account#"&amp;Z$3&amp;";Intercompany#FCCS_Intercompany Top;Movement#CA_ENDBAL;Consolidation#FCCS_Entity Total;Custom1#Total custom1;Custom2#Total Custom2;Custom3#Total Custom3;Custom4#Total Custom4")</f>
        <v>0</v>
      </c>
      <c r="AA103" s="210">
        <f>[1]!HsGetValue("FCC","Scenario#Actual;Years#FY24;Period#Jun;View#FCCS_YTD;Entity#"&amp;$B103&amp;";Data Source#FCCS_Total Data Source;Account#"&amp;AA$3&amp;";Intercompany#FCCS_Intercompany Top;Movement#CA_ENDBAL;Consolidation#FCCS_Entity Total;Custom1#Total custom1;Custom2#Total Custom2;Custom3#Total Custom3;Custom4#Total Custom4")</f>
        <v>0</v>
      </c>
      <c r="AB103" s="210">
        <f>[1]!HsGetValue("FCC","Scenario#Actual;Years#FY24;Period#Jun;View#FCCS_YTD;Entity#"&amp;$B103&amp;";Data Source#FCCS_Total Data Source;Account#"&amp;AB$3&amp;";Intercompany#FCCS_Intercompany Top;Movement#CA_ENDBAL;Consolidation#FCCS_Entity Total;Custom1#Total custom1;Custom2#Total Custom2;Custom3#Total Custom3;Custom4#Total Custom4")</f>
        <v>0</v>
      </c>
      <c r="AC103" s="210">
        <f>[1]!HsGetValue("FCC","Scenario#Actual;Years#FY24;Period#Jun;View#FCCS_YTD;Entity#"&amp;$B103&amp;";Data Source#FCCS_Total Data Source;Account#"&amp;AC$3&amp;";Intercompany#FCCS_Intercompany Top;Movement#CA_ENDBAL;Consolidation#FCCS_Entity Total;Custom1#Total custom1;Custom2#Total Custom2;Custom3#Total Custom3;Custom4#Total Custom4")</f>
        <v>0</v>
      </c>
      <c r="AD103" s="210">
        <f>[1]!HsGetValue("FCC","Scenario#Actual;Years#FY24;Period#Jun;View#FCCS_YTD;Entity#"&amp;$B103&amp;";Data Source#FCCS_Total Data Source;Account#"&amp;AD$3&amp;";Intercompany#FCCS_Intercompany Top;Movement#CA_ENDBAL;Consolidation#FCCS_Entity Total;Custom1#Total custom1;Custom2#Total Custom2;Custom3#Total Custom3;Custom4#Total Custom4")</f>
        <v>0</v>
      </c>
      <c r="AE103" s="210">
        <f>[1]!HsGetValue("FCC","Scenario#Actual;Years#FY24;Period#Jun;View#FCCS_YTD;Entity#"&amp;$B103&amp;";Data Source#FCCS_Total Data Source;Account#"&amp;AE$3&amp;";Intercompany#FCCS_Intercompany Top;Movement#CA_ENDBAL;Consolidation#FCCS_Entity Total;Custom1#"&amp;$E103&amp;";Custom2#Total Custom2;Custom3#Total Custom3;Custom4#Total Custom4")</f>
        <v>0</v>
      </c>
      <c r="AF103" s="210">
        <f>[1]!HsGetValue("FCC","Scenario#Actual;Years#FY24;Period#Jun;View#FCCS_YTD;Entity#"&amp;$B103&amp;";Data Source#FCCS_Total Data Source;Account#"&amp;AF$3&amp;";Intercompany#FCCS_Intercompany Top;Movement#CA_ENDBAL;Consolidation#FCCS_Entity Total;Custom1#"&amp;$E103&amp;";Custom2#Total Custom2;Custom3#Total Custom3;Custom4#Total Custom4")</f>
        <v>0</v>
      </c>
      <c r="AG103" s="210">
        <f>[1]!HsGetValue("FCC","Scenario#Actual;Years#FY24;Period#Jun;View#FCCS_YTD;Entity#"&amp;$B103&amp;";Data Source#FCCS_Total Data Source;Account#"&amp;AG$3&amp;";Intercompany#FCCS_Intercompany Top;Movement#CA_ENDBAL;Consolidation#FCCS_Entity Total;Custom1#"&amp;$E103&amp;";Custom2#Total Custom2;Custom3#Total Custom3;Custom4#Total Custom4")</f>
        <v>0</v>
      </c>
      <c r="AH103" s="210">
        <f>[1]!HsGetValue("FCC","Scenario#Actual;Years#FY24;Period#Jun;View#FCCS_YTD;Entity#"&amp;$B103&amp;";Data Source#FCCS_Total Data Source;Account#"&amp;AH$3&amp;";Intercompany#FCCS_Intercompany Top;Movement#CA_ENDBAL;Consolidation#FCCS_Entity Total;Custom1#"&amp;$E103&amp;";Custom2#Total Custom2;Custom3#Total Custom3;Custom4#Total Custom4")</f>
        <v>0</v>
      </c>
      <c r="AI103" s="210">
        <f>[1]!HsGetValue("FCC","Scenario#Actual;Years#FY24;Period#Jun;View#FCCS_YTD;Entity#"&amp;$B103&amp;";Data Source#FCCS_Total Data Source;Account#"&amp;AI$3&amp;";Intercompany#FCCS_Intercompany Top;Movement#CA_ENDBAL;Consolidation#FCCS_Entity Total;Custom1#"&amp;$E103&amp;";Custom2#Total Custom2;Custom3#Total Custom3;Custom4#Total Custom4")</f>
        <v>0</v>
      </c>
      <c r="AJ103" s="210">
        <f>[1]!HsGetValue("FCC","Scenario#Actual;Years#FY24;Period#Jun;View#FCCS_YTD;Entity#"&amp;$B103&amp;";Data Source#FCCS_Total Data Source;Account#"&amp;AJ$3&amp;";Intercompany#FCCS_Intercompany Top;Movement#CA_ENDBAL;Consolidation#FCCS_Entity Total;Custom1#"&amp;$E103&amp;";Custom2#Total Custom2;Custom3#Total Custom3;Custom4#Total Custom4")</f>
        <v>0</v>
      </c>
      <c r="AK103" s="210">
        <f>[1]!HsGetValue("FCC","Scenario#Actual;Years#FY24;Period#Jun;View#FCCS_YTD;Entity#"&amp;$B103&amp;";Data Source#FCCS_Total Data Source;Account#"&amp;AK$3&amp;";Intercompany#FCCS_Intercompany Top;Movement#CA_ENDBAL;Consolidation#FCCS_Entity Total;Custom1#"&amp;$E103&amp;";Custom2#Total Custom2;Custom3#Total Custom3;Custom4#Total Custom4")</f>
        <v>0</v>
      </c>
      <c r="AL103" s="210">
        <f>[1]!HsGetValue("FCC","Scenario#Actual;Years#FY24;Period#Jun;View#FCCS_YTD;Entity#"&amp;$B103&amp;";Data Source#FCCS_Total Data Source;Account#"&amp;AL$3&amp;";Intercompany#FCCS_Intercompany Top;Movement#CA_ENDBAL;Consolidation#FCCS_Entity Total;Custom1#"&amp;$E103&amp;";Custom2#Total Custom2;Custom3#Total Custom3;Custom4#Total Custom4")</f>
        <v>0</v>
      </c>
      <c r="AM103" s="210">
        <f>[1]!HsGetValue("FCC","Scenario#Actual;Years#FY24;Period#Jun;View#FCCS_YTD;Entity#"&amp;$B103&amp;";Data Source#FCCS_Total Data Source;Account#"&amp;AM$3&amp;";Intercompany#FCCS_Intercompany Top;Movement#CA_ENDBAL;Consolidation#FCCS_Entity Total;Custom1#"&amp;$E103&amp;";Custom2#Total Custom2;Custom3#Total Custom3;Custom4#Total Custom4")</f>
        <v>0</v>
      </c>
      <c r="AN103" s="210">
        <f>[1]!HsGetValue("FCC","Scenario#Actual;Years#FY24;Period#Jun;View#FCCS_YTD;Entity#"&amp;$B103&amp;";Data Source#FCCS_Total Data Source;Account#"&amp;AN$3&amp;";Intercompany#FCCS_Intercompany Top;Movement#CA_ENDBAL;Consolidation#FCCS_Entity Total;Custom1#Total custom1;Custom2#Total Custom2;Custom3#Total Custom3;Custom4#Total Custom4")</f>
        <v>0</v>
      </c>
      <c r="AO103" s="210">
        <f>[1]!HsGetValue("FCC","Scenario#Actual;Years#FY24;Period#Jun;View#FCCS_YTD;Entity#"&amp;$B103&amp;";Data Source#FCCS_Total Data Source;Account#"&amp;AO$3&amp;";Intercompany#FCCS_Intercompany Top;Movement#CA_ENDBAL;Consolidation#FCCS_Entity Total;Custom1#Total custom1;Custom2#Total Custom2;Custom3#Total Custom3;Custom4#Total Custom4")</f>
        <v>0</v>
      </c>
      <c r="AP103" s="210">
        <f>[1]!HsGetValue("FCC","Scenario#Actual;Years#FY24;Period#Jun;View#FCCS_YTD;Entity#"&amp;$B103&amp;";Data Source#FCCS_Total Data Source;Account#"&amp;AP$3&amp;";Intercompany#FCCS_Intercompany Top;Movement#CA_ENDBAL;Consolidation#FCCS_Entity Total;Custom1#Total custom1;Custom2#Total Custom2;Custom3#Total Custom3;Custom4#Total Custom4")</f>
        <v>0</v>
      </c>
      <c r="AQ103" s="210">
        <f>[1]!HsGetValue("FCC","Scenario#Actual;Years#FY24;Period#Jun;View#FCCS_YTD;Entity#"&amp;$B103&amp;";Data Source#FCCS_Total Data Source;Account#"&amp;AQ$3&amp;";Intercompany#FCCS_Intercompany Top;Movement#CA_ENDBAL;Consolidation#FCCS_Entity Total;Custom1#Total custom1;Custom2#Total Custom2;Custom3#Total Custom3;Custom4#Total Custom4")</f>
        <v>0</v>
      </c>
      <c r="AR103" s="210">
        <f>[1]!HsGetValue("FCC","Scenario#Actual;Years#FY24;Period#Jun;View#FCCS_YTD;Entity#"&amp;$B103&amp;";Data Source#FCCS_Total Data Source;Account#"&amp;AR$3&amp;";Intercompany#FCCS_Intercompany Top;Movement#CA_ENDBAL;Consolidation#FCCS_Entity Total;Custom1#Total custom1;Custom2#Total Custom2;Custom3#Total Custom3;Custom4#Total Custom4")</f>
        <v>0</v>
      </c>
      <c r="AS103" s="210">
        <f>[1]!HsGetValue("FCC","Scenario#Actual;Years#FY24;Period#Jun;View#FCCS_YTD;Entity#"&amp;$B103&amp;";Data Source#FCCS_Total Data Source;Account#"&amp;AS$3&amp;";Intercompany#FCCS_Intercompany Top;Movement#CA_ENDBAL;Consolidation#FCCS_Entity Total;Custom1#"&amp;$E103&amp;";Custom2#Total Custom2;Custom3#Total Custom3;Custom4#Total Custom4")</f>
        <v>0</v>
      </c>
    </row>
    <row r="104" spans="1:45" x14ac:dyDescent="0.3">
      <c r="A104" s="328" t="s">
        <v>413</v>
      </c>
      <c r="B104" s="607" t="s">
        <v>608</v>
      </c>
      <c r="C104" s="75"/>
      <c r="D104" s="75"/>
      <c r="E104" s="75" t="s">
        <v>603</v>
      </c>
      <c r="G104" s="207"/>
      <c r="H104" s="598"/>
      <c r="I104" s="327">
        <f t="shared" si="8"/>
        <v>0</v>
      </c>
      <c r="J104" s="209">
        <f t="shared" si="7"/>
        <v>0</v>
      </c>
      <c r="K104" s="327">
        <f t="shared" si="9"/>
        <v>0</v>
      </c>
      <c r="L104" s="210">
        <f>[1]!HsGetValue("FCC","Scenario#Actual;Years#FY24;Period#Jun;View#FCCS_YTD;Entity#"&amp;$B104&amp;";Data Source#FCCS_Total Data Source;Account#"&amp;L$3&amp;";Intercompany#FCCS_Intercompany Top;Movement#CA_ENDBAL;Consolidation#FCCS_Entity Total;Custom1#"&amp;$E104&amp;";Custom2#Total Custom2;Custom3#Total Custom3;Custom4#Total Custom4")</f>
        <v>0</v>
      </c>
      <c r="M104" s="210">
        <f>[1]!HsGetValue("FCC","Scenario#Actual;Years#FY24;Period#Jun;View#FCCS_YTD;Entity#"&amp;$B104&amp;";Data Source#FCCS_Total Data Source;Account#"&amp;M$3&amp;";Intercompany#FCCS_Intercompany Top;Movement#CA_ENDBAL;Consolidation#FCCS_Entity Total;Custom1#"&amp;$E104&amp;";Custom2#Total Custom2;Custom3#Total Custom3;Custom4#Total Custom4")</f>
        <v>0</v>
      </c>
      <c r="N104" s="210">
        <f>[1]!HsGetValue("FCC","Scenario#Actual;Years#FY24;Period#Jun;View#FCCS_YTD;Entity#"&amp;$B104&amp;";Data Source#FCCS_Total Data Source;Account#"&amp;N$3&amp;";Intercompany#FCCS_Intercompany Top;Movement#CA_ENDBAL;Consolidation#FCCS_Entity Total;Custom1#"&amp;$E104&amp;";Custom2#Total Custom2;Custom3#Total Custom3;Custom4#Total Custom4")</f>
        <v>0</v>
      </c>
      <c r="O104" s="210">
        <f>[1]!HsGetValue("FCC","Scenario#Actual;Years#FY24;Period#Jun;View#FCCS_YTD;Entity#"&amp;$B104&amp;";Data Source#FCCS_Total Data Source;Account#"&amp;O$3&amp;";Intercompany#FCCS_Intercompany Top;Movement#CA_ENDBAL;Consolidation#FCCS_Entity Total;Custom1#"&amp;$E104&amp;";Custom2#Total Custom2;Custom3#Total Custom3;Custom4#Total Custom4")</f>
        <v>0</v>
      </c>
      <c r="P104" s="210">
        <f>[1]!HsGetValue("FCC","Scenario#Actual;Years#FY24;Period#Jun;View#FCCS_YTD;Entity#"&amp;$B104&amp;";Data Source#FCCS_Total Data Source;Account#"&amp;P$3&amp;";Intercompany#FCCS_Intercompany Top;Movement#CA_ENDBAL;Consolidation#FCCS_Entity Total;Custom1#"&amp;$E104&amp;";Custom2#Total Custom2;Custom3#Total Custom3;Custom4#Total Custom4")</f>
        <v>0</v>
      </c>
      <c r="Q104" s="210">
        <f>[1]!HsGetValue("FCC","Scenario#Actual;Years#FY24;Period#Jun;View#FCCS_YTD;Entity#"&amp;$B104&amp;";Data Source#FCCS_Total Data Source;Account#"&amp;Q$3&amp;";Intercompany#FCCS_Intercompany Top;Movement#CA_ENDBAL;Consolidation#FCCS_Entity Total;Custom1#"&amp;$E104&amp;";Custom2#Total Custom2;Custom3#Total Custom3;Custom4#Total Custom4")</f>
        <v>0</v>
      </c>
      <c r="R104" s="210">
        <f>[1]!HsGetValue("FCC","Scenario#Actual;Years#FY24;Period#Jun;View#FCCS_YTD;Entity#"&amp;$B104&amp;";Data Source#FCCS_Total Data Source;Account#"&amp;R$3&amp;";Intercompany#FCCS_Intercompany Top;Movement#CA_ENDBAL;Consolidation#FCCS_Entity Total;Custom1#"&amp;$E104&amp;";Custom2#Total Custom2;Custom3#Total Custom3;Custom4#Total Custom4")</f>
        <v>0</v>
      </c>
      <c r="S104" s="210">
        <f>[1]!HsGetValue("FCC","Scenario#Actual;Years#FY24;Period#Jun;View#FCCS_YTD;Entity#"&amp;$B104&amp;";Data Source#FCCS_Total Data Source;Account#"&amp;S$3&amp;";Intercompany#FCCS_Intercompany Top;Movement#CA_ENDBAL;Consolidation#FCCS_Entity Total;Custom1#"&amp;$E104&amp;";Custom2#Total Custom2;Custom3#Total Custom3;Custom4#Total Custom4")</f>
        <v>0</v>
      </c>
      <c r="T104" s="210">
        <f>[1]!HsGetValue("FCC","Scenario#Actual;Years#FY24;Period#Jun;View#FCCS_YTD;Entity#"&amp;$B104&amp;";Data Source#FCCS_Total Data Source;Account#"&amp;T$3&amp;";Intercompany#FCCS_Intercompany Top;Movement#CA_ENDBAL;Consolidation#FCCS_Entity Total;Custom1#"&amp;$E104&amp;";Custom2#Total Custom2;Custom3#Total Custom3;Custom4#Total Custom4")</f>
        <v>0</v>
      </c>
      <c r="U104" s="210">
        <f>[1]!HsGetValue("FCC","Scenario#Actual;Years#FY24;Period#Jun;View#FCCS_YTD;Entity#"&amp;$B104&amp;";Data Source#FCCS_Total Data Source;Account#"&amp;U$3&amp;";Intercompany#FCCS_Intercompany Top;Movement#CA_ENDBAL;Consolidation#FCCS_Entity Total;Custom1#"&amp;$E104&amp;";Custom2#Total Custom2;Custom3#Total Custom3;Custom4#Total Custom4")</f>
        <v>0</v>
      </c>
      <c r="V104" s="210">
        <f>[1]!HsGetValue("FCC","Scenario#Actual;Years#FY24;Period#Jun;View#FCCS_YTD;Entity#"&amp;$B104&amp;";Data Source#FCCS_Total Data Source;Account#"&amp;V$3&amp;";Intercompany#FCCS_Intercompany Top;Movement#CA_ENDBAL;Consolidation#FCCS_Entity Total;Custom1#"&amp;$E104&amp;";Custom2#Total Custom2;Custom3#Total Custom3;Custom4#Total Custom4")</f>
        <v>0</v>
      </c>
      <c r="W104" s="210">
        <f>[1]!HsGetValue("FCC","Scenario#Actual;Years#FY24;Period#Jun;View#FCCS_YTD;Entity#"&amp;$B104&amp;";Data Source#FCCS_Total Data Source;Account#"&amp;W$3&amp;";Intercompany#FCCS_Intercompany Top;Movement#CA_ENDBAL;Consolidation#FCCS_Entity Total;Custom1#"&amp;$E104&amp;";Custom2#Total Custom2;Custom3#Total Custom3;Custom4#Total Custom4")</f>
        <v>0</v>
      </c>
      <c r="X104" s="210">
        <f>[1]!HsGetValue("FCC","Scenario#Actual;Years#FY24;Period#Jun;View#FCCS_YTD;Entity#"&amp;$B104&amp;";Data Source#FCCS_Total Data Source;Account#"&amp;X$3&amp;";Intercompany#FCCS_Intercompany Top;Movement#CA_ENDBAL;Consolidation#FCCS_Entity Total;Custom1#"&amp;$E104&amp;";Custom2#Total Custom2;Custom3#Total Custom3;Custom4#Total Custom4")</f>
        <v>0</v>
      </c>
      <c r="Y104" s="210">
        <f>[1]!HsGetValue("FCC","Scenario#Actual;Years#FY24;Period#Jun;View#FCCS_YTD;Entity#"&amp;$B104&amp;";Data Source#FCCS_Total Data Source;Account#"&amp;Y$3&amp;";Intercompany#FCCS_Intercompany Top;Movement#CA_ENDBAL;Consolidation#FCCS_Entity Total;Custom1#Total custom1;Custom2#Total Custom2;Custom3#Total Custom3;Custom4#Total Custom4")</f>
        <v>0</v>
      </c>
      <c r="Z104" s="210">
        <f>[1]!HsGetValue("FCC","Scenario#Actual;Years#FY24;Period#Jun;View#FCCS_YTD;Entity#"&amp;$B104&amp;";Data Source#FCCS_Total Data Source;Account#"&amp;Z$3&amp;";Intercompany#FCCS_Intercompany Top;Movement#CA_ENDBAL;Consolidation#FCCS_Entity Total;Custom1#Total custom1;Custom2#Total Custom2;Custom3#Total Custom3;Custom4#Total Custom4")</f>
        <v>0</v>
      </c>
      <c r="AA104" s="210">
        <f>[1]!HsGetValue("FCC","Scenario#Actual;Years#FY24;Period#Jun;View#FCCS_YTD;Entity#"&amp;$B104&amp;";Data Source#FCCS_Total Data Source;Account#"&amp;AA$3&amp;";Intercompany#FCCS_Intercompany Top;Movement#CA_ENDBAL;Consolidation#FCCS_Entity Total;Custom1#Total custom1;Custom2#Total Custom2;Custom3#Total Custom3;Custom4#Total Custom4")</f>
        <v>0</v>
      </c>
      <c r="AB104" s="210">
        <f>[1]!HsGetValue("FCC","Scenario#Actual;Years#FY24;Period#Jun;View#FCCS_YTD;Entity#"&amp;$B104&amp;";Data Source#FCCS_Total Data Source;Account#"&amp;AB$3&amp;";Intercompany#FCCS_Intercompany Top;Movement#CA_ENDBAL;Consolidation#FCCS_Entity Total;Custom1#Total custom1;Custom2#Total Custom2;Custom3#Total Custom3;Custom4#Total Custom4")</f>
        <v>0</v>
      </c>
      <c r="AC104" s="210">
        <f>[1]!HsGetValue("FCC","Scenario#Actual;Years#FY24;Period#Jun;View#FCCS_YTD;Entity#"&amp;$B104&amp;";Data Source#FCCS_Total Data Source;Account#"&amp;AC$3&amp;";Intercompany#FCCS_Intercompany Top;Movement#CA_ENDBAL;Consolidation#FCCS_Entity Total;Custom1#Total custom1;Custom2#Total Custom2;Custom3#Total Custom3;Custom4#Total Custom4")</f>
        <v>0</v>
      </c>
      <c r="AD104" s="210">
        <f>[1]!HsGetValue("FCC","Scenario#Actual;Years#FY24;Period#Jun;View#FCCS_YTD;Entity#"&amp;$B104&amp;";Data Source#FCCS_Total Data Source;Account#"&amp;AD$3&amp;";Intercompany#FCCS_Intercompany Top;Movement#CA_ENDBAL;Consolidation#FCCS_Entity Total;Custom1#Total custom1;Custom2#Total Custom2;Custom3#Total Custom3;Custom4#Total Custom4")</f>
        <v>0</v>
      </c>
      <c r="AE104" s="210">
        <f>[1]!HsGetValue("FCC","Scenario#Actual;Years#FY24;Period#Jun;View#FCCS_YTD;Entity#"&amp;$B104&amp;";Data Source#FCCS_Total Data Source;Account#"&amp;AE$3&amp;";Intercompany#FCCS_Intercompany Top;Movement#CA_ENDBAL;Consolidation#FCCS_Entity Total;Custom1#"&amp;$E104&amp;";Custom2#Total Custom2;Custom3#Total Custom3;Custom4#Total Custom4")</f>
        <v>0</v>
      </c>
      <c r="AF104" s="210">
        <f>[1]!HsGetValue("FCC","Scenario#Actual;Years#FY24;Period#Jun;View#FCCS_YTD;Entity#"&amp;$B104&amp;";Data Source#FCCS_Total Data Source;Account#"&amp;AF$3&amp;";Intercompany#FCCS_Intercompany Top;Movement#CA_ENDBAL;Consolidation#FCCS_Entity Total;Custom1#"&amp;$E104&amp;";Custom2#Total Custom2;Custom3#Total Custom3;Custom4#Total Custom4")</f>
        <v>0</v>
      </c>
      <c r="AG104" s="210">
        <f>[1]!HsGetValue("FCC","Scenario#Actual;Years#FY24;Period#Jun;View#FCCS_YTD;Entity#"&amp;$B104&amp;";Data Source#FCCS_Total Data Source;Account#"&amp;AG$3&amp;";Intercompany#FCCS_Intercompany Top;Movement#CA_ENDBAL;Consolidation#FCCS_Entity Total;Custom1#"&amp;$E104&amp;";Custom2#Total Custom2;Custom3#Total Custom3;Custom4#Total Custom4")</f>
        <v>0</v>
      </c>
      <c r="AH104" s="210">
        <f>[1]!HsGetValue("FCC","Scenario#Actual;Years#FY24;Period#Jun;View#FCCS_YTD;Entity#"&amp;$B104&amp;";Data Source#FCCS_Total Data Source;Account#"&amp;AH$3&amp;";Intercompany#FCCS_Intercompany Top;Movement#CA_ENDBAL;Consolidation#FCCS_Entity Total;Custom1#"&amp;$E104&amp;";Custom2#Total Custom2;Custom3#Total Custom3;Custom4#Total Custom4")</f>
        <v>0</v>
      </c>
      <c r="AI104" s="210">
        <f>[1]!HsGetValue("FCC","Scenario#Actual;Years#FY24;Period#Jun;View#FCCS_YTD;Entity#"&amp;$B104&amp;";Data Source#FCCS_Total Data Source;Account#"&amp;AI$3&amp;";Intercompany#FCCS_Intercompany Top;Movement#CA_ENDBAL;Consolidation#FCCS_Entity Total;Custom1#"&amp;$E104&amp;";Custom2#Total Custom2;Custom3#Total Custom3;Custom4#Total Custom4")</f>
        <v>0</v>
      </c>
      <c r="AJ104" s="210">
        <f>[1]!HsGetValue("FCC","Scenario#Actual;Years#FY24;Period#Jun;View#FCCS_YTD;Entity#"&amp;$B104&amp;";Data Source#FCCS_Total Data Source;Account#"&amp;AJ$3&amp;";Intercompany#FCCS_Intercompany Top;Movement#CA_ENDBAL;Consolidation#FCCS_Entity Total;Custom1#"&amp;$E104&amp;";Custom2#Total Custom2;Custom3#Total Custom3;Custom4#Total Custom4")</f>
        <v>0</v>
      </c>
      <c r="AK104" s="210">
        <f>[1]!HsGetValue("FCC","Scenario#Actual;Years#FY24;Period#Jun;View#FCCS_YTD;Entity#"&amp;$B104&amp;";Data Source#FCCS_Total Data Source;Account#"&amp;AK$3&amp;";Intercompany#FCCS_Intercompany Top;Movement#CA_ENDBAL;Consolidation#FCCS_Entity Total;Custom1#"&amp;$E104&amp;";Custom2#Total Custom2;Custom3#Total Custom3;Custom4#Total Custom4")</f>
        <v>0</v>
      </c>
      <c r="AL104" s="210">
        <f>[1]!HsGetValue("FCC","Scenario#Actual;Years#FY24;Period#Jun;View#FCCS_YTD;Entity#"&amp;$B104&amp;";Data Source#FCCS_Total Data Source;Account#"&amp;AL$3&amp;";Intercompany#FCCS_Intercompany Top;Movement#CA_ENDBAL;Consolidation#FCCS_Entity Total;Custom1#"&amp;$E104&amp;";Custom2#Total Custom2;Custom3#Total Custom3;Custom4#Total Custom4")</f>
        <v>0</v>
      </c>
      <c r="AM104" s="210">
        <f>[1]!HsGetValue("FCC","Scenario#Actual;Years#FY24;Period#Jun;View#FCCS_YTD;Entity#"&amp;$B104&amp;";Data Source#FCCS_Total Data Source;Account#"&amp;AM$3&amp;";Intercompany#FCCS_Intercompany Top;Movement#CA_ENDBAL;Consolidation#FCCS_Entity Total;Custom1#"&amp;$E104&amp;";Custom2#Total Custom2;Custom3#Total Custom3;Custom4#Total Custom4")</f>
        <v>0</v>
      </c>
      <c r="AN104" s="210">
        <f>[1]!HsGetValue("FCC","Scenario#Actual;Years#FY24;Period#Jun;View#FCCS_YTD;Entity#"&amp;$B104&amp;";Data Source#FCCS_Total Data Source;Account#"&amp;AN$3&amp;";Intercompany#FCCS_Intercompany Top;Movement#CA_ENDBAL;Consolidation#FCCS_Entity Total;Custom1#Total custom1;Custom2#Total Custom2;Custom3#Total Custom3;Custom4#Total Custom4")</f>
        <v>0</v>
      </c>
      <c r="AO104" s="210">
        <f>[1]!HsGetValue("FCC","Scenario#Actual;Years#FY24;Period#Jun;View#FCCS_YTD;Entity#"&amp;$B104&amp;";Data Source#FCCS_Total Data Source;Account#"&amp;AO$3&amp;";Intercompany#FCCS_Intercompany Top;Movement#CA_ENDBAL;Consolidation#FCCS_Entity Total;Custom1#Total custom1;Custom2#Total Custom2;Custom3#Total Custom3;Custom4#Total Custom4")</f>
        <v>0</v>
      </c>
      <c r="AP104" s="210">
        <f>[1]!HsGetValue("FCC","Scenario#Actual;Years#FY24;Period#Jun;View#FCCS_YTD;Entity#"&amp;$B104&amp;";Data Source#FCCS_Total Data Source;Account#"&amp;AP$3&amp;";Intercompany#FCCS_Intercompany Top;Movement#CA_ENDBAL;Consolidation#FCCS_Entity Total;Custom1#Total custom1;Custom2#Total Custom2;Custom3#Total Custom3;Custom4#Total Custom4")</f>
        <v>0</v>
      </c>
      <c r="AQ104" s="210">
        <f>[1]!HsGetValue("FCC","Scenario#Actual;Years#FY24;Period#Jun;View#FCCS_YTD;Entity#"&amp;$B104&amp;";Data Source#FCCS_Total Data Source;Account#"&amp;AQ$3&amp;";Intercompany#FCCS_Intercompany Top;Movement#CA_ENDBAL;Consolidation#FCCS_Entity Total;Custom1#Total custom1;Custom2#Total Custom2;Custom3#Total Custom3;Custom4#Total Custom4")</f>
        <v>0</v>
      </c>
      <c r="AR104" s="210">
        <f>[1]!HsGetValue("FCC","Scenario#Actual;Years#FY24;Period#Jun;View#FCCS_YTD;Entity#"&amp;$B104&amp;";Data Source#FCCS_Total Data Source;Account#"&amp;AR$3&amp;";Intercompany#FCCS_Intercompany Top;Movement#CA_ENDBAL;Consolidation#FCCS_Entity Total;Custom1#Total custom1;Custom2#Total Custom2;Custom3#Total Custom3;Custom4#Total Custom4")</f>
        <v>0</v>
      </c>
      <c r="AS104" s="210">
        <f>[1]!HsGetValue("FCC","Scenario#Actual;Years#FY24;Period#Jun;View#FCCS_YTD;Entity#"&amp;$B104&amp;";Data Source#FCCS_Total Data Source;Account#"&amp;AS$3&amp;";Intercompany#FCCS_Intercompany Top;Movement#CA_ENDBAL;Consolidation#FCCS_Entity Total;Custom1#"&amp;$E104&amp;";Custom2#Total Custom2;Custom3#Total Custom3;Custom4#Total Custom4")</f>
        <v>0</v>
      </c>
    </row>
    <row r="105" spans="1:45" x14ac:dyDescent="0.3">
      <c r="A105" s="328" t="s">
        <v>413</v>
      </c>
      <c r="B105" s="328" t="s">
        <v>609</v>
      </c>
      <c r="C105" s="75"/>
      <c r="D105" s="75"/>
      <c r="E105" s="75" t="s">
        <v>603</v>
      </c>
      <c r="G105" s="207"/>
      <c r="H105" s="598"/>
      <c r="I105" s="327">
        <f t="shared" si="8"/>
        <v>0</v>
      </c>
      <c r="J105" s="209">
        <f t="shared" si="7"/>
        <v>0</v>
      </c>
      <c r="K105" s="327">
        <f t="shared" si="9"/>
        <v>0</v>
      </c>
      <c r="L105" s="210">
        <f>[1]!HsGetValue("FCC","Scenario#Actual;Years#FY24;Period#Jun;View#FCCS_YTD;Entity#"&amp;$B105&amp;";Data Source#FCCS_Total Data Source;Account#"&amp;L$3&amp;";Intercompany#FCCS_Intercompany Top;Movement#CA_ENDBAL;Consolidation#FCCS_Entity Total;Custom1#"&amp;$E105&amp;";Custom2#Total Custom2;Custom3#Total Custom3;Custom4#Total Custom4")</f>
        <v>0</v>
      </c>
      <c r="M105" s="210">
        <f>[1]!HsGetValue("FCC","Scenario#Actual;Years#FY24;Period#Jun;View#FCCS_YTD;Entity#"&amp;$B105&amp;";Data Source#FCCS_Total Data Source;Account#"&amp;M$3&amp;";Intercompany#FCCS_Intercompany Top;Movement#CA_ENDBAL;Consolidation#FCCS_Entity Total;Custom1#"&amp;$E105&amp;";Custom2#Total Custom2;Custom3#Total Custom3;Custom4#Total Custom4")</f>
        <v>0</v>
      </c>
      <c r="N105" s="210">
        <f>[1]!HsGetValue("FCC","Scenario#Actual;Years#FY24;Period#Jun;View#FCCS_YTD;Entity#"&amp;$B105&amp;";Data Source#FCCS_Total Data Source;Account#"&amp;N$3&amp;";Intercompany#FCCS_Intercompany Top;Movement#CA_ENDBAL;Consolidation#FCCS_Entity Total;Custom1#"&amp;$E105&amp;";Custom2#Total Custom2;Custom3#Total Custom3;Custom4#Total Custom4")</f>
        <v>0</v>
      </c>
      <c r="O105" s="210">
        <f>[1]!HsGetValue("FCC","Scenario#Actual;Years#FY24;Period#Jun;View#FCCS_YTD;Entity#"&amp;$B105&amp;";Data Source#FCCS_Total Data Source;Account#"&amp;O$3&amp;";Intercompany#FCCS_Intercompany Top;Movement#CA_ENDBAL;Consolidation#FCCS_Entity Total;Custom1#"&amp;$E105&amp;";Custom2#Total Custom2;Custom3#Total Custom3;Custom4#Total Custom4")</f>
        <v>0</v>
      </c>
      <c r="P105" s="210">
        <f>[1]!HsGetValue("FCC","Scenario#Actual;Years#FY24;Period#Jun;View#FCCS_YTD;Entity#"&amp;$B105&amp;";Data Source#FCCS_Total Data Source;Account#"&amp;P$3&amp;";Intercompany#FCCS_Intercompany Top;Movement#CA_ENDBAL;Consolidation#FCCS_Entity Total;Custom1#"&amp;$E105&amp;";Custom2#Total Custom2;Custom3#Total Custom3;Custom4#Total Custom4")</f>
        <v>0</v>
      </c>
      <c r="Q105" s="210">
        <f>[1]!HsGetValue("FCC","Scenario#Actual;Years#FY24;Period#Jun;View#FCCS_YTD;Entity#"&amp;$B105&amp;";Data Source#FCCS_Total Data Source;Account#"&amp;Q$3&amp;";Intercompany#FCCS_Intercompany Top;Movement#CA_ENDBAL;Consolidation#FCCS_Entity Total;Custom1#"&amp;$E105&amp;";Custom2#Total Custom2;Custom3#Total Custom3;Custom4#Total Custom4")</f>
        <v>0</v>
      </c>
      <c r="R105" s="210">
        <f>[1]!HsGetValue("FCC","Scenario#Actual;Years#FY24;Period#Jun;View#FCCS_YTD;Entity#"&amp;$B105&amp;";Data Source#FCCS_Total Data Source;Account#"&amp;R$3&amp;";Intercompany#FCCS_Intercompany Top;Movement#CA_ENDBAL;Consolidation#FCCS_Entity Total;Custom1#"&amp;$E105&amp;";Custom2#Total Custom2;Custom3#Total Custom3;Custom4#Total Custom4")</f>
        <v>0</v>
      </c>
      <c r="S105" s="210">
        <f>[1]!HsGetValue("FCC","Scenario#Actual;Years#FY24;Period#Jun;View#FCCS_YTD;Entity#"&amp;$B105&amp;";Data Source#FCCS_Total Data Source;Account#"&amp;S$3&amp;";Intercompany#FCCS_Intercompany Top;Movement#CA_ENDBAL;Consolidation#FCCS_Entity Total;Custom1#"&amp;$E105&amp;";Custom2#Total Custom2;Custom3#Total Custom3;Custom4#Total Custom4")</f>
        <v>0</v>
      </c>
      <c r="T105" s="210">
        <f>[1]!HsGetValue("FCC","Scenario#Actual;Years#FY24;Period#Jun;View#FCCS_YTD;Entity#"&amp;$B105&amp;";Data Source#FCCS_Total Data Source;Account#"&amp;T$3&amp;";Intercompany#FCCS_Intercompany Top;Movement#CA_ENDBAL;Consolidation#FCCS_Entity Total;Custom1#"&amp;$E105&amp;";Custom2#Total Custom2;Custom3#Total Custom3;Custom4#Total Custom4")</f>
        <v>0</v>
      </c>
      <c r="U105" s="210">
        <f>[1]!HsGetValue("FCC","Scenario#Actual;Years#FY24;Period#Jun;View#FCCS_YTD;Entity#"&amp;$B105&amp;";Data Source#FCCS_Total Data Source;Account#"&amp;U$3&amp;";Intercompany#FCCS_Intercompany Top;Movement#CA_ENDBAL;Consolidation#FCCS_Entity Total;Custom1#"&amp;$E105&amp;";Custom2#Total Custom2;Custom3#Total Custom3;Custom4#Total Custom4")</f>
        <v>0</v>
      </c>
      <c r="V105" s="210">
        <f>[1]!HsGetValue("FCC","Scenario#Actual;Years#FY24;Period#Jun;View#FCCS_YTD;Entity#"&amp;$B105&amp;";Data Source#FCCS_Total Data Source;Account#"&amp;V$3&amp;";Intercompany#FCCS_Intercompany Top;Movement#CA_ENDBAL;Consolidation#FCCS_Entity Total;Custom1#"&amp;$E105&amp;";Custom2#Total Custom2;Custom3#Total Custom3;Custom4#Total Custom4")</f>
        <v>0</v>
      </c>
      <c r="W105" s="210">
        <f>[1]!HsGetValue("FCC","Scenario#Actual;Years#FY24;Period#Jun;View#FCCS_YTD;Entity#"&amp;$B105&amp;";Data Source#FCCS_Total Data Source;Account#"&amp;W$3&amp;";Intercompany#FCCS_Intercompany Top;Movement#CA_ENDBAL;Consolidation#FCCS_Entity Total;Custom1#"&amp;$E105&amp;";Custom2#Total Custom2;Custom3#Total Custom3;Custom4#Total Custom4")</f>
        <v>0</v>
      </c>
      <c r="X105" s="210">
        <f>[1]!HsGetValue("FCC","Scenario#Actual;Years#FY24;Period#Jun;View#FCCS_YTD;Entity#"&amp;$B105&amp;";Data Source#FCCS_Total Data Source;Account#"&amp;X$3&amp;";Intercompany#FCCS_Intercompany Top;Movement#CA_ENDBAL;Consolidation#FCCS_Entity Total;Custom1#"&amp;$E105&amp;";Custom2#Total Custom2;Custom3#Total Custom3;Custom4#Total Custom4")</f>
        <v>0</v>
      </c>
      <c r="Y105" s="210">
        <f>[1]!HsGetValue("FCC","Scenario#Actual;Years#FY24;Period#Jun;View#FCCS_YTD;Entity#"&amp;$B105&amp;";Data Source#FCCS_Total Data Source;Account#"&amp;Y$3&amp;";Intercompany#FCCS_Intercompany Top;Movement#CA_ENDBAL;Consolidation#FCCS_Entity Total;Custom1#Total custom1;Custom2#Total Custom2;Custom3#Total Custom3;Custom4#Total Custom4")</f>
        <v>0</v>
      </c>
      <c r="Z105" s="210">
        <f>[1]!HsGetValue("FCC","Scenario#Actual;Years#FY24;Period#Jun;View#FCCS_YTD;Entity#"&amp;$B105&amp;";Data Source#FCCS_Total Data Source;Account#"&amp;Z$3&amp;";Intercompany#FCCS_Intercompany Top;Movement#CA_ENDBAL;Consolidation#FCCS_Entity Total;Custom1#Total custom1;Custom2#Total Custom2;Custom3#Total Custom3;Custom4#Total Custom4")</f>
        <v>0</v>
      </c>
      <c r="AA105" s="210">
        <f>[1]!HsGetValue("FCC","Scenario#Actual;Years#FY24;Period#Jun;View#FCCS_YTD;Entity#"&amp;$B105&amp;";Data Source#FCCS_Total Data Source;Account#"&amp;AA$3&amp;";Intercompany#FCCS_Intercompany Top;Movement#CA_ENDBAL;Consolidation#FCCS_Entity Total;Custom1#Total custom1;Custom2#Total Custom2;Custom3#Total Custom3;Custom4#Total Custom4")</f>
        <v>0</v>
      </c>
      <c r="AB105" s="210">
        <f>[1]!HsGetValue("FCC","Scenario#Actual;Years#FY24;Period#Jun;View#FCCS_YTD;Entity#"&amp;$B105&amp;";Data Source#FCCS_Total Data Source;Account#"&amp;AB$3&amp;";Intercompany#FCCS_Intercompany Top;Movement#CA_ENDBAL;Consolidation#FCCS_Entity Total;Custom1#Total custom1;Custom2#Total Custom2;Custom3#Total Custom3;Custom4#Total Custom4")</f>
        <v>0</v>
      </c>
      <c r="AC105" s="210">
        <f>[1]!HsGetValue("FCC","Scenario#Actual;Years#FY24;Period#Jun;View#FCCS_YTD;Entity#"&amp;$B105&amp;";Data Source#FCCS_Total Data Source;Account#"&amp;AC$3&amp;";Intercompany#FCCS_Intercompany Top;Movement#CA_ENDBAL;Consolidation#FCCS_Entity Total;Custom1#Total custom1;Custom2#Total Custom2;Custom3#Total Custom3;Custom4#Total Custom4")</f>
        <v>0</v>
      </c>
      <c r="AD105" s="210">
        <f>[1]!HsGetValue("FCC","Scenario#Actual;Years#FY24;Period#Jun;View#FCCS_YTD;Entity#"&amp;$B105&amp;";Data Source#FCCS_Total Data Source;Account#"&amp;AD$3&amp;";Intercompany#FCCS_Intercompany Top;Movement#CA_ENDBAL;Consolidation#FCCS_Entity Total;Custom1#Total custom1;Custom2#Total Custom2;Custom3#Total Custom3;Custom4#Total Custom4")</f>
        <v>0</v>
      </c>
      <c r="AE105" s="210">
        <f>[1]!HsGetValue("FCC","Scenario#Actual;Years#FY24;Period#Jun;View#FCCS_YTD;Entity#"&amp;$B105&amp;";Data Source#FCCS_Total Data Source;Account#"&amp;AE$3&amp;";Intercompany#FCCS_Intercompany Top;Movement#CA_ENDBAL;Consolidation#FCCS_Entity Total;Custom1#"&amp;$E105&amp;";Custom2#Total Custom2;Custom3#Total Custom3;Custom4#Total Custom4")</f>
        <v>0</v>
      </c>
      <c r="AF105" s="210">
        <f>[1]!HsGetValue("FCC","Scenario#Actual;Years#FY24;Period#Jun;View#FCCS_YTD;Entity#"&amp;$B105&amp;";Data Source#FCCS_Total Data Source;Account#"&amp;AF$3&amp;";Intercompany#FCCS_Intercompany Top;Movement#CA_ENDBAL;Consolidation#FCCS_Entity Total;Custom1#"&amp;$E105&amp;";Custom2#Total Custom2;Custom3#Total Custom3;Custom4#Total Custom4")</f>
        <v>0</v>
      </c>
      <c r="AG105" s="210">
        <f>[1]!HsGetValue("FCC","Scenario#Actual;Years#FY24;Period#Jun;View#FCCS_YTD;Entity#"&amp;$B105&amp;";Data Source#FCCS_Total Data Source;Account#"&amp;AG$3&amp;";Intercompany#FCCS_Intercompany Top;Movement#CA_ENDBAL;Consolidation#FCCS_Entity Total;Custom1#"&amp;$E105&amp;";Custom2#Total Custom2;Custom3#Total Custom3;Custom4#Total Custom4")</f>
        <v>0</v>
      </c>
      <c r="AH105" s="210">
        <f>[1]!HsGetValue("FCC","Scenario#Actual;Years#FY24;Period#Jun;View#FCCS_YTD;Entity#"&amp;$B105&amp;";Data Source#FCCS_Total Data Source;Account#"&amp;AH$3&amp;";Intercompany#FCCS_Intercompany Top;Movement#CA_ENDBAL;Consolidation#FCCS_Entity Total;Custom1#"&amp;$E105&amp;";Custom2#Total Custom2;Custom3#Total Custom3;Custom4#Total Custom4")</f>
        <v>0</v>
      </c>
      <c r="AI105" s="210">
        <f>[1]!HsGetValue("FCC","Scenario#Actual;Years#FY24;Period#Jun;View#FCCS_YTD;Entity#"&amp;$B105&amp;";Data Source#FCCS_Total Data Source;Account#"&amp;AI$3&amp;";Intercompany#FCCS_Intercompany Top;Movement#CA_ENDBAL;Consolidation#FCCS_Entity Total;Custom1#"&amp;$E105&amp;";Custom2#Total Custom2;Custom3#Total Custom3;Custom4#Total Custom4")</f>
        <v>0</v>
      </c>
      <c r="AJ105" s="210">
        <f>[1]!HsGetValue("FCC","Scenario#Actual;Years#FY24;Period#Jun;View#FCCS_YTD;Entity#"&amp;$B105&amp;";Data Source#FCCS_Total Data Source;Account#"&amp;AJ$3&amp;";Intercompany#FCCS_Intercompany Top;Movement#CA_ENDBAL;Consolidation#FCCS_Entity Total;Custom1#"&amp;$E105&amp;";Custom2#Total Custom2;Custom3#Total Custom3;Custom4#Total Custom4")</f>
        <v>0</v>
      </c>
      <c r="AK105" s="210">
        <f>[1]!HsGetValue("FCC","Scenario#Actual;Years#FY24;Period#Jun;View#FCCS_YTD;Entity#"&amp;$B105&amp;";Data Source#FCCS_Total Data Source;Account#"&amp;AK$3&amp;";Intercompany#FCCS_Intercompany Top;Movement#CA_ENDBAL;Consolidation#FCCS_Entity Total;Custom1#"&amp;$E105&amp;";Custom2#Total Custom2;Custom3#Total Custom3;Custom4#Total Custom4")</f>
        <v>0</v>
      </c>
      <c r="AL105" s="210">
        <f>[1]!HsGetValue("FCC","Scenario#Actual;Years#FY24;Period#Jun;View#FCCS_YTD;Entity#"&amp;$B105&amp;";Data Source#FCCS_Total Data Source;Account#"&amp;AL$3&amp;";Intercompany#FCCS_Intercompany Top;Movement#CA_ENDBAL;Consolidation#FCCS_Entity Total;Custom1#"&amp;$E105&amp;";Custom2#Total Custom2;Custom3#Total Custom3;Custom4#Total Custom4")</f>
        <v>0</v>
      </c>
      <c r="AM105" s="210">
        <f>[1]!HsGetValue("FCC","Scenario#Actual;Years#FY24;Period#Jun;View#FCCS_YTD;Entity#"&amp;$B105&amp;";Data Source#FCCS_Total Data Source;Account#"&amp;AM$3&amp;";Intercompany#FCCS_Intercompany Top;Movement#CA_ENDBAL;Consolidation#FCCS_Entity Total;Custom1#"&amp;$E105&amp;";Custom2#Total Custom2;Custom3#Total Custom3;Custom4#Total Custom4")</f>
        <v>0</v>
      </c>
      <c r="AN105" s="210">
        <f>[1]!HsGetValue("FCC","Scenario#Actual;Years#FY24;Period#Jun;View#FCCS_YTD;Entity#"&amp;$B105&amp;";Data Source#FCCS_Total Data Source;Account#"&amp;AN$3&amp;";Intercompany#FCCS_Intercompany Top;Movement#CA_ENDBAL;Consolidation#FCCS_Entity Total;Custom1#Total custom1;Custom2#Total Custom2;Custom3#Total Custom3;Custom4#Total Custom4")</f>
        <v>0</v>
      </c>
      <c r="AO105" s="210">
        <f>[1]!HsGetValue("FCC","Scenario#Actual;Years#FY24;Period#Jun;View#FCCS_YTD;Entity#"&amp;$B105&amp;";Data Source#FCCS_Total Data Source;Account#"&amp;AO$3&amp;";Intercompany#FCCS_Intercompany Top;Movement#CA_ENDBAL;Consolidation#FCCS_Entity Total;Custom1#Total custom1;Custom2#Total Custom2;Custom3#Total Custom3;Custom4#Total Custom4")</f>
        <v>0</v>
      </c>
      <c r="AP105" s="210">
        <f>[1]!HsGetValue("FCC","Scenario#Actual;Years#FY24;Period#Jun;View#FCCS_YTD;Entity#"&amp;$B105&amp;";Data Source#FCCS_Total Data Source;Account#"&amp;AP$3&amp;";Intercompany#FCCS_Intercompany Top;Movement#CA_ENDBAL;Consolidation#FCCS_Entity Total;Custom1#Total custom1;Custom2#Total Custom2;Custom3#Total Custom3;Custom4#Total Custom4")</f>
        <v>0</v>
      </c>
      <c r="AQ105" s="210">
        <f>[1]!HsGetValue("FCC","Scenario#Actual;Years#FY24;Period#Jun;View#FCCS_YTD;Entity#"&amp;$B105&amp;";Data Source#FCCS_Total Data Source;Account#"&amp;AQ$3&amp;";Intercompany#FCCS_Intercompany Top;Movement#CA_ENDBAL;Consolidation#FCCS_Entity Total;Custom1#Total custom1;Custom2#Total Custom2;Custom3#Total Custom3;Custom4#Total Custom4")</f>
        <v>0</v>
      </c>
      <c r="AR105" s="210">
        <f>[1]!HsGetValue("FCC","Scenario#Actual;Years#FY24;Period#Jun;View#FCCS_YTD;Entity#"&amp;$B105&amp;";Data Source#FCCS_Total Data Source;Account#"&amp;AR$3&amp;";Intercompany#FCCS_Intercompany Top;Movement#CA_ENDBAL;Consolidation#FCCS_Entity Total;Custom1#Total custom1;Custom2#Total Custom2;Custom3#Total Custom3;Custom4#Total Custom4")</f>
        <v>0</v>
      </c>
      <c r="AS105" s="210">
        <f>[1]!HsGetValue("FCC","Scenario#Actual;Years#FY24;Period#Jun;View#FCCS_YTD;Entity#"&amp;$B105&amp;";Data Source#FCCS_Total Data Source;Account#"&amp;AS$3&amp;";Intercompany#FCCS_Intercompany Top;Movement#CA_ENDBAL;Consolidation#FCCS_Entity Total;Custom1#"&amp;$E105&amp;";Custom2#Total Custom2;Custom3#Total Custom3;Custom4#Total Custom4")</f>
        <v>0</v>
      </c>
    </row>
    <row r="106" spans="1:45" x14ac:dyDescent="0.3">
      <c r="A106" s="328" t="s">
        <v>413</v>
      </c>
      <c r="B106" s="328" t="s">
        <v>610</v>
      </c>
      <c r="C106" s="75"/>
      <c r="D106" s="75"/>
      <c r="E106" s="75" t="s">
        <v>603</v>
      </c>
      <c r="G106" s="207"/>
      <c r="H106" s="598"/>
      <c r="I106" s="327">
        <f t="shared" si="8"/>
        <v>0</v>
      </c>
      <c r="J106" s="209">
        <f t="shared" si="7"/>
        <v>0</v>
      </c>
      <c r="K106" s="327">
        <f t="shared" si="9"/>
        <v>0</v>
      </c>
      <c r="L106" s="210">
        <f>[1]!HsGetValue("FCC","Scenario#Actual;Years#FY24;Period#Jun;View#FCCS_YTD;Entity#"&amp;$B106&amp;";Data Source#FCCS_Total Data Source;Account#"&amp;L$3&amp;";Intercompany#FCCS_Intercompany Top;Movement#CA_ENDBAL;Consolidation#FCCS_Entity Total;Custom1#"&amp;$E106&amp;";Custom2#Total Custom2;Custom3#Total Custom3;Custom4#Total Custom4")</f>
        <v>0</v>
      </c>
      <c r="M106" s="210">
        <f>[1]!HsGetValue("FCC","Scenario#Actual;Years#FY24;Period#Jun;View#FCCS_YTD;Entity#"&amp;$B106&amp;";Data Source#FCCS_Total Data Source;Account#"&amp;M$3&amp;";Intercompany#FCCS_Intercompany Top;Movement#CA_ENDBAL;Consolidation#FCCS_Entity Total;Custom1#"&amp;$E106&amp;";Custom2#Total Custom2;Custom3#Total Custom3;Custom4#Total Custom4")</f>
        <v>0</v>
      </c>
      <c r="N106" s="210">
        <f>[1]!HsGetValue("FCC","Scenario#Actual;Years#FY24;Period#Jun;View#FCCS_YTD;Entity#"&amp;$B106&amp;";Data Source#FCCS_Total Data Source;Account#"&amp;N$3&amp;";Intercompany#FCCS_Intercompany Top;Movement#CA_ENDBAL;Consolidation#FCCS_Entity Total;Custom1#"&amp;$E106&amp;";Custom2#Total Custom2;Custom3#Total Custom3;Custom4#Total Custom4")</f>
        <v>0</v>
      </c>
      <c r="O106" s="210">
        <f>[1]!HsGetValue("FCC","Scenario#Actual;Years#FY24;Period#Jun;View#FCCS_YTD;Entity#"&amp;$B106&amp;";Data Source#FCCS_Total Data Source;Account#"&amp;O$3&amp;";Intercompany#FCCS_Intercompany Top;Movement#CA_ENDBAL;Consolidation#FCCS_Entity Total;Custom1#"&amp;$E106&amp;";Custom2#Total Custom2;Custom3#Total Custom3;Custom4#Total Custom4")</f>
        <v>0</v>
      </c>
      <c r="P106" s="210">
        <f>[1]!HsGetValue("FCC","Scenario#Actual;Years#FY24;Period#Jun;View#FCCS_YTD;Entity#"&amp;$B106&amp;";Data Source#FCCS_Total Data Source;Account#"&amp;P$3&amp;";Intercompany#FCCS_Intercompany Top;Movement#CA_ENDBAL;Consolidation#FCCS_Entity Total;Custom1#"&amp;$E106&amp;";Custom2#Total Custom2;Custom3#Total Custom3;Custom4#Total Custom4")</f>
        <v>0</v>
      </c>
      <c r="Q106" s="210">
        <f>[1]!HsGetValue("FCC","Scenario#Actual;Years#FY24;Period#Jun;View#FCCS_YTD;Entity#"&amp;$B106&amp;";Data Source#FCCS_Total Data Source;Account#"&amp;Q$3&amp;";Intercompany#FCCS_Intercompany Top;Movement#CA_ENDBAL;Consolidation#FCCS_Entity Total;Custom1#"&amp;$E106&amp;";Custom2#Total Custom2;Custom3#Total Custom3;Custom4#Total Custom4")</f>
        <v>0</v>
      </c>
      <c r="R106" s="210">
        <f>[1]!HsGetValue("FCC","Scenario#Actual;Years#FY24;Period#Jun;View#FCCS_YTD;Entity#"&amp;$B106&amp;";Data Source#FCCS_Total Data Source;Account#"&amp;R$3&amp;";Intercompany#FCCS_Intercompany Top;Movement#CA_ENDBAL;Consolidation#FCCS_Entity Total;Custom1#"&amp;$E106&amp;";Custom2#Total Custom2;Custom3#Total Custom3;Custom4#Total Custom4")</f>
        <v>0</v>
      </c>
      <c r="S106" s="210">
        <f>[1]!HsGetValue("FCC","Scenario#Actual;Years#FY24;Period#Jun;View#FCCS_YTD;Entity#"&amp;$B106&amp;";Data Source#FCCS_Total Data Source;Account#"&amp;S$3&amp;";Intercompany#FCCS_Intercompany Top;Movement#CA_ENDBAL;Consolidation#FCCS_Entity Total;Custom1#"&amp;$E106&amp;";Custom2#Total Custom2;Custom3#Total Custom3;Custom4#Total Custom4")</f>
        <v>0</v>
      </c>
      <c r="T106" s="210">
        <f>[1]!HsGetValue("FCC","Scenario#Actual;Years#FY24;Period#Jun;View#FCCS_YTD;Entity#"&amp;$B106&amp;";Data Source#FCCS_Total Data Source;Account#"&amp;T$3&amp;";Intercompany#FCCS_Intercompany Top;Movement#CA_ENDBAL;Consolidation#FCCS_Entity Total;Custom1#"&amp;$E106&amp;";Custom2#Total Custom2;Custom3#Total Custom3;Custom4#Total Custom4")</f>
        <v>0</v>
      </c>
      <c r="U106" s="210">
        <f>[1]!HsGetValue("FCC","Scenario#Actual;Years#FY24;Period#Jun;View#FCCS_YTD;Entity#"&amp;$B106&amp;";Data Source#FCCS_Total Data Source;Account#"&amp;U$3&amp;";Intercompany#FCCS_Intercompany Top;Movement#CA_ENDBAL;Consolidation#FCCS_Entity Total;Custom1#"&amp;$E106&amp;";Custom2#Total Custom2;Custom3#Total Custom3;Custom4#Total Custom4")</f>
        <v>0</v>
      </c>
      <c r="V106" s="210">
        <f>[1]!HsGetValue("FCC","Scenario#Actual;Years#FY24;Period#Jun;View#FCCS_YTD;Entity#"&amp;$B106&amp;";Data Source#FCCS_Total Data Source;Account#"&amp;V$3&amp;";Intercompany#FCCS_Intercompany Top;Movement#CA_ENDBAL;Consolidation#FCCS_Entity Total;Custom1#"&amp;$E106&amp;";Custom2#Total Custom2;Custom3#Total Custom3;Custom4#Total Custom4")</f>
        <v>0</v>
      </c>
      <c r="W106" s="210">
        <f>[1]!HsGetValue("FCC","Scenario#Actual;Years#FY24;Period#Jun;View#FCCS_YTD;Entity#"&amp;$B106&amp;";Data Source#FCCS_Total Data Source;Account#"&amp;W$3&amp;";Intercompany#FCCS_Intercompany Top;Movement#CA_ENDBAL;Consolidation#FCCS_Entity Total;Custom1#"&amp;$E106&amp;";Custom2#Total Custom2;Custom3#Total Custom3;Custom4#Total Custom4")</f>
        <v>0</v>
      </c>
      <c r="X106" s="210">
        <f>[1]!HsGetValue("FCC","Scenario#Actual;Years#FY24;Period#Jun;View#FCCS_YTD;Entity#"&amp;$B106&amp;";Data Source#FCCS_Total Data Source;Account#"&amp;X$3&amp;";Intercompany#FCCS_Intercompany Top;Movement#CA_ENDBAL;Consolidation#FCCS_Entity Total;Custom1#"&amp;$E106&amp;";Custom2#Total Custom2;Custom3#Total Custom3;Custom4#Total Custom4")</f>
        <v>0</v>
      </c>
      <c r="Y106" s="210">
        <f>[1]!HsGetValue("FCC","Scenario#Actual;Years#FY24;Period#Jun;View#FCCS_YTD;Entity#"&amp;$B106&amp;";Data Source#FCCS_Total Data Source;Account#"&amp;Y$3&amp;";Intercompany#FCCS_Intercompany Top;Movement#CA_ENDBAL;Consolidation#FCCS_Entity Total;Custom1#Total custom1;Custom2#Total Custom2;Custom3#Total Custom3;Custom4#Total Custom4")</f>
        <v>0</v>
      </c>
      <c r="Z106" s="210">
        <f>[1]!HsGetValue("FCC","Scenario#Actual;Years#FY24;Period#Jun;View#FCCS_YTD;Entity#"&amp;$B106&amp;";Data Source#FCCS_Total Data Source;Account#"&amp;Z$3&amp;";Intercompany#FCCS_Intercompany Top;Movement#CA_ENDBAL;Consolidation#FCCS_Entity Total;Custom1#Total custom1;Custom2#Total Custom2;Custom3#Total Custom3;Custom4#Total Custom4")</f>
        <v>0</v>
      </c>
      <c r="AA106" s="210">
        <f>[1]!HsGetValue("FCC","Scenario#Actual;Years#FY24;Period#Jun;View#FCCS_YTD;Entity#"&amp;$B106&amp;";Data Source#FCCS_Total Data Source;Account#"&amp;AA$3&amp;";Intercompany#FCCS_Intercompany Top;Movement#CA_ENDBAL;Consolidation#FCCS_Entity Total;Custom1#Total custom1;Custom2#Total Custom2;Custom3#Total Custom3;Custom4#Total Custom4")</f>
        <v>0</v>
      </c>
      <c r="AB106" s="210">
        <f>[1]!HsGetValue("FCC","Scenario#Actual;Years#FY24;Period#Jun;View#FCCS_YTD;Entity#"&amp;$B106&amp;";Data Source#FCCS_Total Data Source;Account#"&amp;AB$3&amp;";Intercompany#FCCS_Intercompany Top;Movement#CA_ENDBAL;Consolidation#FCCS_Entity Total;Custom1#Total custom1;Custom2#Total Custom2;Custom3#Total Custom3;Custom4#Total Custom4")</f>
        <v>0</v>
      </c>
      <c r="AC106" s="210">
        <f>[1]!HsGetValue("FCC","Scenario#Actual;Years#FY24;Period#Jun;View#FCCS_YTD;Entity#"&amp;$B106&amp;";Data Source#FCCS_Total Data Source;Account#"&amp;AC$3&amp;";Intercompany#FCCS_Intercompany Top;Movement#CA_ENDBAL;Consolidation#FCCS_Entity Total;Custom1#Total custom1;Custom2#Total Custom2;Custom3#Total Custom3;Custom4#Total Custom4")</f>
        <v>0</v>
      </c>
      <c r="AD106" s="210">
        <f>[1]!HsGetValue("FCC","Scenario#Actual;Years#FY24;Period#Jun;View#FCCS_YTD;Entity#"&amp;$B106&amp;";Data Source#FCCS_Total Data Source;Account#"&amp;AD$3&amp;";Intercompany#FCCS_Intercompany Top;Movement#CA_ENDBAL;Consolidation#FCCS_Entity Total;Custom1#Total custom1;Custom2#Total Custom2;Custom3#Total Custom3;Custom4#Total Custom4")</f>
        <v>0</v>
      </c>
      <c r="AE106" s="210">
        <f>[1]!HsGetValue("FCC","Scenario#Actual;Years#FY24;Period#Jun;View#FCCS_YTD;Entity#"&amp;$B106&amp;";Data Source#FCCS_Total Data Source;Account#"&amp;AE$3&amp;";Intercompany#FCCS_Intercompany Top;Movement#CA_ENDBAL;Consolidation#FCCS_Entity Total;Custom1#"&amp;$E106&amp;";Custom2#Total Custom2;Custom3#Total Custom3;Custom4#Total Custom4")</f>
        <v>0</v>
      </c>
      <c r="AF106" s="210">
        <f>[1]!HsGetValue("FCC","Scenario#Actual;Years#FY24;Period#Jun;View#FCCS_YTD;Entity#"&amp;$B106&amp;";Data Source#FCCS_Total Data Source;Account#"&amp;AF$3&amp;";Intercompany#FCCS_Intercompany Top;Movement#CA_ENDBAL;Consolidation#FCCS_Entity Total;Custom1#"&amp;$E106&amp;";Custom2#Total Custom2;Custom3#Total Custom3;Custom4#Total Custom4")</f>
        <v>0</v>
      </c>
      <c r="AG106" s="210">
        <f>[1]!HsGetValue("FCC","Scenario#Actual;Years#FY24;Period#Jun;View#FCCS_YTD;Entity#"&amp;$B106&amp;";Data Source#FCCS_Total Data Source;Account#"&amp;AG$3&amp;";Intercompany#FCCS_Intercompany Top;Movement#CA_ENDBAL;Consolidation#FCCS_Entity Total;Custom1#"&amp;$E106&amp;";Custom2#Total Custom2;Custom3#Total Custom3;Custom4#Total Custom4")</f>
        <v>0</v>
      </c>
      <c r="AH106" s="210">
        <f>[1]!HsGetValue("FCC","Scenario#Actual;Years#FY24;Period#Jun;View#FCCS_YTD;Entity#"&amp;$B106&amp;";Data Source#FCCS_Total Data Source;Account#"&amp;AH$3&amp;";Intercompany#FCCS_Intercompany Top;Movement#CA_ENDBAL;Consolidation#FCCS_Entity Total;Custom1#"&amp;$E106&amp;";Custom2#Total Custom2;Custom3#Total Custom3;Custom4#Total Custom4")</f>
        <v>0</v>
      </c>
      <c r="AI106" s="210">
        <f>[1]!HsGetValue("FCC","Scenario#Actual;Years#FY24;Period#Jun;View#FCCS_YTD;Entity#"&amp;$B106&amp;";Data Source#FCCS_Total Data Source;Account#"&amp;AI$3&amp;";Intercompany#FCCS_Intercompany Top;Movement#CA_ENDBAL;Consolidation#FCCS_Entity Total;Custom1#"&amp;$E106&amp;";Custom2#Total Custom2;Custom3#Total Custom3;Custom4#Total Custom4")</f>
        <v>0</v>
      </c>
      <c r="AJ106" s="210">
        <f>[1]!HsGetValue("FCC","Scenario#Actual;Years#FY24;Period#Jun;View#FCCS_YTD;Entity#"&amp;$B106&amp;";Data Source#FCCS_Total Data Source;Account#"&amp;AJ$3&amp;";Intercompany#FCCS_Intercompany Top;Movement#CA_ENDBAL;Consolidation#FCCS_Entity Total;Custom1#"&amp;$E106&amp;";Custom2#Total Custom2;Custom3#Total Custom3;Custom4#Total Custom4")</f>
        <v>0</v>
      </c>
      <c r="AK106" s="210">
        <f>[1]!HsGetValue("FCC","Scenario#Actual;Years#FY24;Period#Jun;View#FCCS_YTD;Entity#"&amp;$B106&amp;";Data Source#FCCS_Total Data Source;Account#"&amp;AK$3&amp;";Intercompany#FCCS_Intercompany Top;Movement#CA_ENDBAL;Consolidation#FCCS_Entity Total;Custom1#"&amp;$E106&amp;";Custom2#Total Custom2;Custom3#Total Custom3;Custom4#Total Custom4")</f>
        <v>0</v>
      </c>
      <c r="AL106" s="210">
        <f>[1]!HsGetValue("FCC","Scenario#Actual;Years#FY24;Period#Jun;View#FCCS_YTD;Entity#"&amp;$B106&amp;";Data Source#FCCS_Total Data Source;Account#"&amp;AL$3&amp;";Intercompany#FCCS_Intercompany Top;Movement#CA_ENDBAL;Consolidation#FCCS_Entity Total;Custom1#"&amp;$E106&amp;";Custom2#Total Custom2;Custom3#Total Custom3;Custom4#Total Custom4")</f>
        <v>0</v>
      </c>
      <c r="AM106" s="210">
        <f>[1]!HsGetValue("FCC","Scenario#Actual;Years#FY24;Period#Jun;View#FCCS_YTD;Entity#"&amp;$B106&amp;";Data Source#FCCS_Total Data Source;Account#"&amp;AM$3&amp;";Intercompany#FCCS_Intercompany Top;Movement#CA_ENDBAL;Consolidation#FCCS_Entity Total;Custom1#"&amp;$E106&amp;";Custom2#Total Custom2;Custom3#Total Custom3;Custom4#Total Custom4")</f>
        <v>0</v>
      </c>
      <c r="AN106" s="210">
        <f>[1]!HsGetValue("FCC","Scenario#Actual;Years#FY24;Period#Jun;View#FCCS_YTD;Entity#"&amp;$B106&amp;";Data Source#FCCS_Total Data Source;Account#"&amp;AN$3&amp;";Intercompany#FCCS_Intercompany Top;Movement#CA_ENDBAL;Consolidation#FCCS_Entity Total;Custom1#Total custom1;Custom2#Total Custom2;Custom3#Total Custom3;Custom4#Total Custom4")</f>
        <v>0</v>
      </c>
      <c r="AO106" s="210">
        <f>[1]!HsGetValue("FCC","Scenario#Actual;Years#FY24;Period#Jun;View#FCCS_YTD;Entity#"&amp;$B106&amp;";Data Source#FCCS_Total Data Source;Account#"&amp;AO$3&amp;";Intercompany#FCCS_Intercompany Top;Movement#CA_ENDBAL;Consolidation#FCCS_Entity Total;Custom1#Total custom1;Custom2#Total Custom2;Custom3#Total Custom3;Custom4#Total Custom4")</f>
        <v>0</v>
      </c>
      <c r="AP106" s="210">
        <f>[1]!HsGetValue("FCC","Scenario#Actual;Years#FY24;Period#Jun;View#FCCS_YTD;Entity#"&amp;$B106&amp;";Data Source#FCCS_Total Data Source;Account#"&amp;AP$3&amp;";Intercompany#FCCS_Intercompany Top;Movement#CA_ENDBAL;Consolidation#FCCS_Entity Total;Custom1#Total custom1;Custom2#Total Custom2;Custom3#Total Custom3;Custom4#Total Custom4")</f>
        <v>0</v>
      </c>
      <c r="AQ106" s="210">
        <f>[1]!HsGetValue("FCC","Scenario#Actual;Years#FY24;Period#Jun;View#FCCS_YTD;Entity#"&amp;$B106&amp;";Data Source#FCCS_Total Data Source;Account#"&amp;AQ$3&amp;";Intercompany#FCCS_Intercompany Top;Movement#CA_ENDBAL;Consolidation#FCCS_Entity Total;Custom1#Total custom1;Custom2#Total Custom2;Custom3#Total Custom3;Custom4#Total Custom4")</f>
        <v>0</v>
      </c>
      <c r="AR106" s="210">
        <f>[1]!HsGetValue("FCC","Scenario#Actual;Years#FY24;Period#Jun;View#FCCS_YTD;Entity#"&amp;$B106&amp;";Data Source#FCCS_Total Data Source;Account#"&amp;AR$3&amp;";Intercompany#FCCS_Intercompany Top;Movement#CA_ENDBAL;Consolidation#FCCS_Entity Total;Custom1#Total custom1;Custom2#Total Custom2;Custom3#Total Custom3;Custom4#Total Custom4")</f>
        <v>0</v>
      </c>
      <c r="AS106" s="210">
        <f>[1]!HsGetValue("FCC","Scenario#Actual;Years#FY24;Period#Jun;View#FCCS_YTD;Entity#"&amp;$B106&amp;";Data Source#FCCS_Total Data Source;Account#"&amp;AS$3&amp;";Intercompany#FCCS_Intercompany Top;Movement#CA_ENDBAL;Consolidation#FCCS_Entity Total;Custom1#"&amp;$E106&amp;";Custom2#Total Custom2;Custom3#Total Custom3;Custom4#Total Custom4")</f>
        <v>0</v>
      </c>
    </row>
    <row r="107" spans="1:45" x14ac:dyDescent="0.3">
      <c r="A107" s="328" t="s">
        <v>413</v>
      </c>
      <c r="B107" s="489" t="s">
        <v>611</v>
      </c>
      <c r="C107" s="75"/>
      <c r="D107" s="75"/>
      <c r="E107" s="75" t="s">
        <v>603</v>
      </c>
      <c r="G107" s="207"/>
      <c r="H107" s="598"/>
      <c r="I107" s="327">
        <f t="shared" si="8"/>
        <v>0</v>
      </c>
      <c r="J107" s="209">
        <f t="shared" si="7"/>
        <v>0</v>
      </c>
      <c r="K107" s="327">
        <f t="shared" si="9"/>
        <v>0</v>
      </c>
      <c r="L107" s="210">
        <f>[1]!HsGetValue("FCC","Scenario#Actual;Years#FY24;Period#Jun;View#FCCS_YTD;Entity#"&amp;$B107&amp;";Data Source#FCCS_Total Data Source;Account#"&amp;L$3&amp;";Intercompany#FCCS_Intercompany Top;Movement#CA_ENDBAL;Consolidation#FCCS_Entity Total;Custom1#"&amp;$E107&amp;";Custom2#Total Custom2;Custom3#Total Custom3;Custom4#Total Custom4")</f>
        <v>0</v>
      </c>
      <c r="M107" s="210">
        <f>[1]!HsGetValue("FCC","Scenario#Actual;Years#FY24;Period#Jun;View#FCCS_YTD;Entity#"&amp;$B107&amp;";Data Source#FCCS_Total Data Source;Account#"&amp;M$3&amp;";Intercompany#FCCS_Intercompany Top;Movement#CA_ENDBAL;Consolidation#FCCS_Entity Total;Custom1#"&amp;$E107&amp;";Custom2#Total Custom2;Custom3#Total Custom3;Custom4#Total Custom4")</f>
        <v>0</v>
      </c>
      <c r="N107" s="210">
        <f>[1]!HsGetValue("FCC","Scenario#Actual;Years#FY24;Period#Jun;View#FCCS_YTD;Entity#"&amp;$B107&amp;";Data Source#FCCS_Total Data Source;Account#"&amp;N$3&amp;";Intercompany#FCCS_Intercompany Top;Movement#CA_ENDBAL;Consolidation#FCCS_Entity Total;Custom1#"&amp;$E107&amp;";Custom2#Total Custom2;Custom3#Total Custom3;Custom4#Total Custom4")</f>
        <v>0</v>
      </c>
      <c r="O107" s="210">
        <f>[1]!HsGetValue("FCC","Scenario#Actual;Years#FY24;Period#Jun;View#FCCS_YTD;Entity#"&amp;$B107&amp;";Data Source#FCCS_Total Data Source;Account#"&amp;O$3&amp;";Intercompany#FCCS_Intercompany Top;Movement#CA_ENDBAL;Consolidation#FCCS_Entity Total;Custom1#"&amp;$E107&amp;";Custom2#Total Custom2;Custom3#Total Custom3;Custom4#Total Custom4")</f>
        <v>0</v>
      </c>
      <c r="P107" s="210">
        <f>[1]!HsGetValue("FCC","Scenario#Actual;Years#FY24;Period#Jun;View#FCCS_YTD;Entity#"&amp;$B107&amp;";Data Source#FCCS_Total Data Source;Account#"&amp;P$3&amp;";Intercompany#FCCS_Intercompany Top;Movement#CA_ENDBAL;Consolidation#FCCS_Entity Total;Custom1#"&amp;$E107&amp;";Custom2#Total Custom2;Custom3#Total Custom3;Custom4#Total Custom4")</f>
        <v>0</v>
      </c>
      <c r="Q107" s="210">
        <f>[1]!HsGetValue("FCC","Scenario#Actual;Years#FY24;Period#Jun;View#FCCS_YTD;Entity#"&amp;$B107&amp;";Data Source#FCCS_Total Data Source;Account#"&amp;Q$3&amp;";Intercompany#FCCS_Intercompany Top;Movement#CA_ENDBAL;Consolidation#FCCS_Entity Total;Custom1#"&amp;$E107&amp;";Custom2#Total Custom2;Custom3#Total Custom3;Custom4#Total Custom4")</f>
        <v>0</v>
      </c>
      <c r="R107" s="210">
        <f>[1]!HsGetValue("FCC","Scenario#Actual;Years#FY24;Period#Jun;View#FCCS_YTD;Entity#"&amp;$B107&amp;";Data Source#FCCS_Total Data Source;Account#"&amp;R$3&amp;";Intercompany#FCCS_Intercompany Top;Movement#CA_ENDBAL;Consolidation#FCCS_Entity Total;Custom1#"&amp;$E107&amp;";Custom2#Total Custom2;Custom3#Total Custom3;Custom4#Total Custom4")</f>
        <v>0</v>
      </c>
      <c r="S107" s="210">
        <f>[1]!HsGetValue("FCC","Scenario#Actual;Years#FY24;Period#Jun;View#FCCS_YTD;Entity#"&amp;$B107&amp;";Data Source#FCCS_Total Data Source;Account#"&amp;S$3&amp;";Intercompany#FCCS_Intercompany Top;Movement#CA_ENDBAL;Consolidation#FCCS_Entity Total;Custom1#"&amp;$E107&amp;";Custom2#Total Custom2;Custom3#Total Custom3;Custom4#Total Custom4")</f>
        <v>0</v>
      </c>
      <c r="T107" s="210">
        <f>[1]!HsGetValue("FCC","Scenario#Actual;Years#FY24;Period#Jun;View#FCCS_YTD;Entity#"&amp;$B107&amp;";Data Source#FCCS_Total Data Source;Account#"&amp;T$3&amp;";Intercompany#FCCS_Intercompany Top;Movement#CA_ENDBAL;Consolidation#FCCS_Entity Total;Custom1#"&amp;$E107&amp;";Custom2#Total Custom2;Custom3#Total Custom3;Custom4#Total Custom4")</f>
        <v>0</v>
      </c>
      <c r="U107" s="210">
        <f>[1]!HsGetValue("FCC","Scenario#Actual;Years#FY24;Period#Jun;View#FCCS_YTD;Entity#"&amp;$B107&amp;";Data Source#FCCS_Total Data Source;Account#"&amp;U$3&amp;";Intercompany#FCCS_Intercompany Top;Movement#CA_ENDBAL;Consolidation#FCCS_Entity Total;Custom1#"&amp;$E107&amp;";Custom2#Total Custom2;Custom3#Total Custom3;Custom4#Total Custom4")</f>
        <v>0</v>
      </c>
      <c r="V107" s="210">
        <f>[1]!HsGetValue("FCC","Scenario#Actual;Years#FY24;Period#Jun;View#FCCS_YTD;Entity#"&amp;$B107&amp;";Data Source#FCCS_Total Data Source;Account#"&amp;V$3&amp;";Intercompany#FCCS_Intercompany Top;Movement#CA_ENDBAL;Consolidation#FCCS_Entity Total;Custom1#"&amp;$E107&amp;";Custom2#Total Custom2;Custom3#Total Custom3;Custom4#Total Custom4")</f>
        <v>0</v>
      </c>
      <c r="W107" s="210">
        <f>[1]!HsGetValue("FCC","Scenario#Actual;Years#FY24;Period#Jun;View#FCCS_YTD;Entity#"&amp;$B107&amp;";Data Source#FCCS_Total Data Source;Account#"&amp;W$3&amp;";Intercompany#FCCS_Intercompany Top;Movement#CA_ENDBAL;Consolidation#FCCS_Entity Total;Custom1#"&amp;$E107&amp;";Custom2#Total Custom2;Custom3#Total Custom3;Custom4#Total Custom4")</f>
        <v>0</v>
      </c>
      <c r="X107" s="210">
        <f>[1]!HsGetValue("FCC","Scenario#Actual;Years#FY24;Period#Jun;View#FCCS_YTD;Entity#"&amp;$B107&amp;";Data Source#FCCS_Total Data Source;Account#"&amp;X$3&amp;";Intercompany#FCCS_Intercompany Top;Movement#CA_ENDBAL;Consolidation#FCCS_Entity Total;Custom1#"&amp;$E107&amp;";Custom2#Total Custom2;Custom3#Total Custom3;Custom4#Total Custom4")</f>
        <v>0</v>
      </c>
      <c r="Y107" s="210">
        <f>[1]!HsGetValue("FCC","Scenario#Actual;Years#FY24;Period#Jun;View#FCCS_YTD;Entity#"&amp;$B107&amp;";Data Source#FCCS_Total Data Source;Account#"&amp;Y$3&amp;";Intercompany#FCCS_Intercompany Top;Movement#CA_ENDBAL;Consolidation#FCCS_Entity Total;Custom1#Total custom1;Custom2#Total Custom2;Custom3#Total Custom3;Custom4#Total Custom4")</f>
        <v>0</v>
      </c>
      <c r="Z107" s="210">
        <f>[1]!HsGetValue("FCC","Scenario#Actual;Years#FY24;Period#Jun;View#FCCS_YTD;Entity#"&amp;$B107&amp;";Data Source#FCCS_Total Data Source;Account#"&amp;Z$3&amp;";Intercompany#FCCS_Intercompany Top;Movement#CA_ENDBAL;Consolidation#FCCS_Entity Total;Custom1#Total custom1;Custom2#Total Custom2;Custom3#Total Custom3;Custom4#Total Custom4")</f>
        <v>0</v>
      </c>
      <c r="AA107" s="210">
        <f>[1]!HsGetValue("FCC","Scenario#Actual;Years#FY24;Period#Jun;View#FCCS_YTD;Entity#"&amp;$B107&amp;";Data Source#FCCS_Total Data Source;Account#"&amp;AA$3&amp;";Intercompany#FCCS_Intercompany Top;Movement#CA_ENDBAL;Consolidation#FCCS_Entity Total;Custom1#Total custom1;Custom2#Total Custom2;Custom3#Total Custom3;Custom4#Total Custom4")</f>
        <v>0</v>
      </c>
      <c r="AB107" s="210">
        <f>[1]!HsGetValue("FCC","Scenario#Actual;Years#FY24;Period#Jun;View#FCCS_YTD;Entity#"&amp;$B107&amp;";Data Source#FCCS_Total Data Source;Account#"&amp;AB$3&amp;";Intercompany#FCCS_Intercompany Top;Movement#CA_ENDBAL;Consolidation#FCCS_Entity Total;Custom1#Total custom1;Custom2#Total Custom2;Custom3#Total Custom3;Custom4#Total Custom4")</f>
        <v>0</v>
      </c>
      <c r="AC107" s="210">
        <f>[1]!HsGetValue("FCC","Scenario#Actual;Years#FY24;Period#Jun;View#FCCS_YTD;Entity#"&amp;$B107&amp;";Data Source#FCCS_Total Data Source;Account#"&amp;AC$3&amp;";Intercompany#FCCS_Intercompany Top;Movement#CA_ENDBAL;Consolidation#FCCS_Entity Total;Custom1#Total custom1;Custom2#Total Custom2;Custom3#Total Custom3;Custom4#Total Custom4")</f>
        <v>0</v>
      </c>
      <c r="AD107" s="210">
        <f>[1]!HsGetValue("FCC","Scenario#Actual;Years#FY24;Period#Jun;View#FCCS_YTD;Entity#"&amp;$B107&amp;";Data Source#FCCS_Total Data Source;Account#"&amp;AD$3&amp;";Intercompany#FCCS_Intercompany Top;Movement#CA_ENDBAL;Consolidation#FCCS_Entity Total;Custom1#Total custom1;Custom2#Total Custom2;Custom3#Total Custom3;Custom4#Total Custom4")</f>
        <v>0</v>
      </c>
      <c r="AE107" s="210">
        <f>[1]!HsGetValue("FCC","Scenario#Actual;Years#FY24;Period#Jun;View#FCCS_YTD;Entity#"&amp;$B107&amp;";Data Source#FCCS_Total Data Source;Account#"&amp;AE$3&amp;";Intercompany#FCCS_Intercompany Top;Movement#CA_ENDBAL;Consolidation#FCCS_Entity Total;Custom1#"&amp;$E107&amp;";Custom2#Total Custom2;Custom3#Total Custom3;Custom4#Total Custom4")</f>
        <v>0</v>
      </c>
      <c r="AF107" s="210">
        <f>[1]!HsGetValue("FCC","Scenario#Actual;Years#FY24;Period#Jun;View#FCCS_YTD;Entity#"&amp;$B107&amp;";Data Source#FCCS_Total Data Source;Account#"&amp;AF$3&amp;";Intercompany#FCCS_Intercompany Top;Movement#CA_ENDBAL;Consolidation#FCCS_Entity Total;Custom1#"&amp;$E107&amp;";Custom2#Total Custom2;Custom3#Total Custom3;Custom4#Total Custom4")</f>
        <v>0</v>
      </c>
      <c r="AG107" s="210">
        <f>[1]!HsGetValue("FCC","Scenario#Actual;Years#FY24;Period#Jun;View#FCCS_YTD;Entity#"&amp;$B107&amp;";Data Source#FCCS_Total Data Source;Account#"&amp;AG$3&amp;";Intercompany#FCCS_Intercompany Top;Movement#CA_ENDBAL;Consolidation#FCCS_Entity Total;Custom1#"&amp;$E107&amp;";Custom2#Total Custom2;Custom3#Total Custom3;Custom4#Total Custom4")</f>
        <v>0</v>
      </c>
      <c r="AH107" s="210">
        <f>[1]!HsGetValue("FCC","Scenario#Actual;Years#FY24;Period#Jun;View#FCCS_YTD;Entity#"&amp;$B107&amp;";Data Source#FCCS_Total Data Source;Account#"&amp;AH$3&amp;";Intercompany#FCCS_Intercompany Top;Movement#CA_ENDBAL;Consolidation#FCCS_Entity Total;Custom1#"&amp;$E107&amp;";Custom2#Total Custom2;Custom3#Total Custom3;Custom4#Total Custom4")</f>
        <v>0</v>
      </c>
      <c r="AI107" s="210">
        <f>[1]!HsGetValue("FCC","Scenario#Actual;Years#FY24;Period#Jun;View#FCCS_YTD;Entity#"&amp;$B107&amp;";Data Source#FCCS_Total Data Source;Account#"&amp;AI$3&amp;";Intercompany#FCCS_Intercompany Top;Movement#CA_ENDBAL;Consolidation#FCCS_Entity Total;Custom1#"&amp;$E107&amp;";Custom2#Total Custom2;Custom3#Total Custom3;Custom4#Total Custom4")</f>
        <v>0</v>
      </c>
      <c r="AJ107" s="210">
        <f>[1]!HsGetValue("FCC","Scenario#Actual;Years#FY24;Period#Jun;View#FCCS_YTD;Entity#"&amp;$B107&amp;";Data Source#FCCS_Total Data Source;Account#"&amp;AJ$3&amp;";Intercompany#FCCS_Intercompany Top;Movement#CA_ENDBAL;Consolidation#FCCS_Entity Total;Custom1#"&amp;$E107&amp;";Custom2#Total Custom2;Custom3#Total Custom3;Custom4#Total Custom4")</f>
        <v>0</v>
      </c>
      <c r="AK107" s="210">
        <f>[1]!HsGetValue("FCC","Scenario#Actual;Years#FY24;Period#Jun;View#FCCS_YTD;Entity#"&amp;$B107&amp;";Data Source#FCCS_Total Data Source;Account#"&amp;AK$3&amp;";Intercompany#FCCS_Intercompany Top;Movement#CA_ENDBAL;Consolidation#FCCS_Entity Total;Custom1#"&amp;$E107&amp;";Custom2#Total Custom2;Custom3#Total Custom3;Custom4#Total Custom4")</f>
        <v>0</v>
      </c>
      <c r="AL107" s="210">
        <f>[1]!HsGetValue("FCC","Scenario#Actual;Years#FY24;Period#Jun;View#FCCS_YTD;Entity#"&amp;$B107&amp;";Data Source#FCCS_Total Data Source;Account#"&amp;AL$3&amp;";Intercompany#FCCS_Intercompany Top;Movement#CA_ENDBAL;Consolidation#FCCS_Entity Total;Custom1#"&amp;$E107&amp;";Custom2#Total Custom2;Custom3#Total Custom3;Custom4#Total Custom4")</f>
        <v>0</v>
      </c>
      <c r="AM107" s="210">
        <f>[1]!HsGetValue("FCC","Scenario#Actual;Years#FY24;Period#Jun;View#FCCS_YTD;Entity#"&amp;$B107&amp;";Data Source#FCCS_Total Data Source;Account#"&amp;AM$3&amp;";Intercompany#FCCS_Intercompany Top;Movement#CA_ENDBAL;Consolidation#FCCS_Entity Total;Custom1#"&amp;$E107&amp;";Custom2#Total Custom2;Custom3#Total Custom3;Custom4#Total Custom4")</f>
        <v>0</v>
      </c>
      <c r="AN107" s="210">
        <f>[1]!HsGetValue("FCC","Scenario#Actual;Years#FY24;Period#Jun;View#FCCS_YTD;Entity#"&amp;$B107&amp;";Data Source#FCCS_Total Data Source;Account#"&amp;AN$3&amp;";Intercompany#FCCS_Intercompany Top;Movement#CA_ENDBAL;Consolidation#FCCS_Entity Total;Custom1#Total custom1;Custom2#Total Custom2;Custom3#Total Custom3;Custom4#Total Custom4")</f>
        <v>0</v>
      </c>
      <c r="AO107" s="210">
        <f>[1]!HsGetValue("FCC","Scenario#Actual;Years#FY24;Period#Jun;View#FCCS_YTD;Entity#"&amp;$B107&amp;";Data Source#FCCS_Total Data Source;Account#"&amp;AO$3&amp;";Intercompany#FCCS_Intercompany Top;Movement#CA_ENDBAL;Consolidation#FCCS_Entity Total;Custom1#Total custom1;Custom2#Total Custom2;Custom3#Total Custom3;Custom4#Total Custom4")</f>
        <v>0</v>
      </c>
      <c r="AP107" s="210">
        <f>[1]!HsGetValue("FCC","Scenario#Actual;Years#FY24;Period#Jun;View#FCCS_YTD;Entity#"&amp;$B107&amp;";Data Source#FCCS_Total Data Source;Account#"&amp;AP$3&amp;";Intercompany#FCCS_Intercompany Top;Movement#CA_ENDBAL;Consolidation#FCCS_Entity Total;Custom1#Total custom1;Custom2#Total Custom2;Custom3#Total Custom3;Custom4#Total Custom4")</f>
        <v>0</v>
      </c>
      <c r="AQ107" s="210">
        <f>[1]!HsGetValue("FCC","Scenario#Actual;Years#FY24;Period#Jun;View#FCCS_YTD;Entity#"&amp;$B107&amp;";Data Source#FCCS_Total Data Source;Account#"&amp;AQ$3&amp;";Intercompany#FCCS_Intercompany Top;Movement#CA_ENDBAL;Consolidation#FCCS_Entity Total;Custom1#Total custom1;Custom2#Total Custom2;Custom3#Total Custom3;Custom4#Total Custom4")</f>
        <v>0</v>
      </c>
      <c r="AR107" s="210">
        <f>[1]!HsGetValue("FCC","Scenario#Actual;Years#FY24;Period#Jun;View#FCCS_YTD;Entity#"&amp;$B107&amp;";Data Source#FCCS_Total Data Source;Account#"&amp;AR$3&amp;";Intercompany#FCCS_Intercompany Top;Movement#CA_ENDBAL;Consolidation#FCCS_Entity Total;Custom1#Total custom1;Custom2#Total Custom2;Custom3#Total Custom3;Custom4#Total Custom4")</f>
        <v>0</v>
      </c>
      <c r="AS107" s="210">
        <f>[1]!HsGetValue("FCC","Scenario#Actual;Years#FY24;Period#Jun;View#FCCS_YTD;Entity#"&amp;$B107&amp;";Data Source#FCCS_Total Data Source;Account#"&amp;AS$3&amp;";Intercompany#FCCS_Intercompany Top;Movement#CA_ENDBAL;Consolidation#FCCS_Entity Total;Custom1#"&amp;$E107&amp;";Custom2#Total Custom2;Custom3#Total Custom3;Custom4#Total Custom4")</f>
        <v>0</v>
      </c>
    </row>
    <row r="108" spans="1:45" x14ac:dyDescent="0.3">
      <c r="A108" s="368" t="s">
        <v>612</v>
      </c>
      <c r="B108" s="369" t="s">
        <v>613</v>
      </c>
      <c r="C108" s="382" t="s">
        <v>613</v>
      </c>
      <c r="D108" s="383" t="s">
        <v>415</v>
      </c>
      <c r="E108" s="383"/>
      <c r="F108" s="384" t="s">
        <v>614</v>
      </c>
      <c r="G108" s="384"/>
      <c r="H108" s="413"/>
      <c r="I108" s="385">
        <f t="shared" ref="I108:AR108" si="10">SUM(I5:I107)</f>
        <v>30081501280.409695</v>
      </c>
      <c r="J108" s="386">
        <f t="shared" si="10"/>
        <v>11770097579.496517</v>
      </c>
      <c r="K108" s="386">
        <f t="shared" si="10"/>
        <v>18311403700.913185</v>
      </c>
      <c r="L108" s="387">
        <f t="shared" si="10"/>
        <v>5672299344.8991623</v>
      </c>
      <c r="M108" s="387">
        <f t="shared" si="10"/>
        <v>4016987690.4759746</v>
      </c>
      <c r="N108" s="387">
        <f t="shared" si="10"/>
        <v>215438643.38</v>
      </c>
      <c r="O108" s="387">
        <f t="shared" si="10"/>
        <v>39065133041.480003</v>
      </c>
      <c r="P108" s="387">
        <f t="shared" si="10"/>
        <v>1607345327.9202006</v>
      </c>
      <c r="Q108" s="387">
        <f t="shared" si="10"/>
        <v>0</v>
      </c>
      <c r="R108" s="387">
        <f t="shared" si="10"/>
        <v>0</v>
      </c>
      <c r="S108" s="387">
        <f t="shared" si="10"/>
        <v>147354.4</v>
      </c>
      <c r="T108" s="387">
        <f t="shared" si="10"/>
        <v>637345237.88428998</v>
      </c>
      <c r="U108" s="387">
        <f t="shared" si="10"/>
        <v>0</v>
      </c>
      <c r="V108" s="387">
        <f t="shared" si="10"/>
        <v>1700353.85</v>
      </c>
      <c r="W108" s="387">
        <f t="shared" si="10"/>
        <v>154705025.76425362</v>
      </c>
      <c r="X108" s="387">
        <f t="shared" si="10"/>
        <v>5942945854.4330969</v>
      </c>
      <c r="Y108" s="387">
        <f t="shared" si="10"/>
        <v>0</v>
      </c>
      <c r="Z108" s="387">
        <f t="shared" si="10"/>
        <v>619009143.72000003</v>
      </c>
      <c r="AA108" s="387">
        <f t="shared" si="10"/>
        <v>0</v>
      </c>
      <c r="AB108" s="387">
        <f t="shared" si="10"/>
        <v>4277215.7200000007</v>
      </c>
      <c r="AC108" s="387">
        <f t="shared" si="10"/>
        <v>0</v>
      </c>
      <c r="AD108" s="387">
        <f t="shared" si="10"/>
        <v>97335907.460000008</v>
      </c>
      <c r="AE108" s="387">
        <f t="shared" si="10"/>
        <v>-2074244363.7213595</v>
      </c>
      <c r="AF108" s="387">
        <f t="shared" si="10"/>
        <v>-76791605.387948811</v>
      </c>
      <c r="AG108" s="387">
        <f t="shared" si="10"/>
        <v>-24109911527.298065</v>
      </c>
      <c r="AH108" s="387">
        <f t="shared" si="10"/>
        <v>-1082743167.7307169</v>
      </c>
      <c r="AI108" s="387">
        <f t="shared" si="10"/>
        <v>0</v>
      </c>
      <c r="AJ108" s="387">
        <f t="shared" si="10"/>
        <v>0</v>
      </c>
      <c r="AK108" s="387">
        <f t="shared" si="10"/>
        <v>-445987778.67685795</v>
      </c>
      <c r="AL108" s="387">
        <f t="shared" si="10"/>
        <v>0</v>
      </c>
      <c r="AM108" s="387">
        <f t="shared" si="10"/>
        <v>-547084.90233333316</v>
      </c>
      <c r="AN108" s="387">
        <f t="shared" si="10"/>
        <v>-119881170.08</v>
      </c>
      <c r="AO108" s="387">
        <f t="shared" si="10"/>
        <v>0</v>
      </c>
      <c r="AP108" s="387">
        <f t="shared" si="10"/>
        <v>-1543905.69</v>
      </c>
      <c r="AQ108" s="387">
        <f t="shared" si="10"/>
        <v>-41518257.490000002</v>
      </c>
      <c r="AR108" s="387">
        <f t="shared" si="10"/>
        <v>0</v>
      </c>
      <c r="AS108" s="388"/>
    </row>
    <row r="109" spans="1:45" ht="15" thickBot="1" x14ac:dyDescent="0.35">
      <c r="A109" s="374"/>
      <c r="B109" s="328" t="s">
        <v>615</v>
      </c>
      <c r="C109" s="75"/>
      <c r="D109" s="75"/>
      <c r="E109" s="75" t="s">
        <v>603</v>
      </c>
      <c r="G109" s="332" t="s">
        <v>616</v>
      </c>
      <c r="H109" s="610"/>
      <c r="I109" s="327">
        <f>SUM(J109:K109)</f>
        <v>30161980475.258141</v>
      </c>
      <c r="J109" s="327">
        <f>SUM(L109,S109,W109,X109,Y109)</f>
        <v>11793453035.646515</v>
      </c>
      <c r="K109" s="327">
        <f>SUM(M109:R109,T109:V109,Z109:AB109,AD109:AD109)+SUM(AE109:AQ109)</f>
        <v>18368527439.611626</v>
      </c>
      <c r="L109" s="210">
        <f>[1]!HsGetValue("FCC","Scenario#Actual;Years#FY24;Period#Jun;View#FCCS_YTD;Entity#"&amp;$B109&amp;";Data Source#FCCS_Total Data Source;Account#"&amp;L$3&amp;";Intercompany#FCCS_Intercompany Top;Movement#CA_ENDBAL;Consolidation#FCCS_Entity Total;Custom1#"&amp;$E109&amp;";Custom2#Total Custom2;Custom3#Total Custom3;Custom4#Total Custom4")</f>
        <v>5672340159.0191631</v>
      </c>
      <c r="M109" s="210">
        <f>[1]!HsGetValue("FCC","Scenario#Actual;Years#FY24;Period#Jun;View#FCCS_YTD;Entity#"&amp;$B109&amp;";Data Source#FCCS_Total Data Source;Account#"&amp;M$3&amp;";Intercompany#FCCS_Intercompany Top;Movement#CA_ENDBAL;Consolidation#FCCS_Entity Total;Custom1#"&amp;$E109&amp;";Custom2#Total Custom2;Custom3#Total Custom3;Custom4#Total Custom4")</f>
        <v>4091730348.5759754</v>
      </c>
      <c r="N109" s="210">
        <f>[1]!HsGetValue("FCC","Scenario#Actual;Years#FY24;Period#Jun;View#FCCS_YTD;Entity#"&amp;$B109&amp;";Data Source#FCCS_Total Data Source;Account#"&amp;N$3&amp;";Intercompany#FCCS_Intercompany Top;Movement#CA_ENDBAL;Consolidation#FCCS_Entity Total;Custom1#"&amp;$E109&amp;";Custom2#Total Custom2;Custom3#Total Custom3;Custom4#Total Custom4")</f>
        <v>220812463.27000001</v>
      </c>
      <c r="O109" s="210">
        <f>[1]!HsGetValue("FCC","Scenario#Actual;Years#FY24;Period#Jun;View#FCCS_YTD;Entity#"&amp;$B109&amp;";Data Source#FCCS_Total Data Source;Account#"&amp;O$3&amp;";Intercompany#FCCS_Intercompany Top;Movement#CA_ENDBAL;Consolidation#FCCS_Entity Total;Custom1#"&amp;$E109&amp;";Custom2#Total Custom2;Custom3#Total Custom3;Custom4#Total Custom4")</f>
        <v>39065986629.190002</v>
      </c>
      <c r="P109" s="210">
        <f>[1]!HsGetValue("FCC","Scenario#Actual;Years#FY24;Period#Jun;View#FCCS_YTD;Entity#"&amp;$B109&amp;";Data Source#FCCS_Total Data Source;Account#"&amp;P$3&amp;";Intercompany#FCCS_Intercompany Top;Movement#CA_ENDBAL;Consolidation#FCCS_Entity Total;Custom1#"&amp;$E109&amp;";Custom2#Total Custom2;Custom3#Total Custom3;Custom4#Total Custom4")</f>
        <v>1620781821.4602001</v>
      </c>
      <c r="Q109" s="210">
        <f>[1]!HsGetValue("FCC","Scenario#Actual;Years#FY24;Period#Jun;View#FCCS_YTD;Entity#"&amp;$B109&amp;";Data Source#FCCS_Total Data Source;Account#"&amp;Q$3&amp;";Intercompany#FCCS_Intercompany Top;Movement#CA_ENDBAL;Consolidation#FCCS_Entity Total;Custom1#"&amp;$E109&amp;";Custom2#Total Custom2;Custom3#Total Custom3;Custom4#Total Custom4")</f>
        <v>0</v>
      </c>
      <c r="R109" s="210">
        <f>[1]!HsGetValue("FCC","Scenario#Actual;Years#FY24;Period#Jun;View#FCCS_YTD;Entity#"&amp;$B109&amp;";Data Source#FCCS_Total Data Source;Account#"&amp;R$3&amp;";Intercompany#FCCS_Intercompany Top;Movement#CA_ENDBAL;Consolidation#FCCS_Entity Total;Custom1#"&amp;$E109&amp;";Custom2#Total Custom2;Custom3#Total Custom3;Custom4#Total Custom4")</f>
        <v>0</v>
      </c>
      <c r="S109" s="210">
        <f>[1]!HsGetValue("FCC","Scenario#Actual;Years#FY24;Period#Jun;View#FCCS_YTD;Entity#"&amp;$B109&amp;";Data Source#FCCS_Total Data Source;Account#"&amp;S$3&amp;";Intercompany#FCCS_Intercompany Top;Movement#CA_ENDBAL;Consolidation#FCCS_Entity Total;Custom1#"&amp;$E109&amp;";Custom2#Total Custom2;Custom3#Total Custom3;Custom4#Total Custom4")</f>
        <v>147354.4</v>
      </c>
      <c r="T109" s="210">
        <f>[1]!HsGetValue("FCC","Scenario#Actual;Years#FY24;Period#Jun;View#FCCS_YTD;Entity#"&amp;$B109&amp;";Data Source#FCCS_Total Data Source;Account#"&amp;T$3&amp;";Intercompany#FCCS_Intercompany Top;Movement#CA_ENDBAL;Consolidation#FCCS_Entity Total;Custom1#"&amp;$E109&amp;";Custom2#Total Custom2;Custom3#Total Custom3;Custom4#Total Custom4")</f>
        <v>647621079.92428994</v>
      </c>
      <c r="U109" s="210">
        <f>[1]!HsGetValue("FCC","Scenario#Actual;Years#FY24;Period#Jun;View#FCCS_YTD;Entity#"&amp;$B109&amp;";Data Source#FCCS_Total Data Source;Account#"&amp;U$3&amp;";Intercompany#FCCS_Intercompany Top;Movement#CA_ENDBAL;Consolidation#FCCS_Entity Total;Custom1#"&amp;$E109&amp;";Custom2#Total Custom2;Custom3#Total Custom3;Custom4#Total Custom4")</f>
        <v>0</v>
      </c>
      <c r="V109" s="210">
        <f>[1]!HsGetValue("FCC","Scenario#Actual;Years#FY24;Period#Jun;View#FCCS_YTD;Entity#"&amp;$B109&amp;";Data Source#FCCS_Total Data Source;Account#"&amp;V$3&amp;";Intercompany#FCCS_Intercompany Top;Movement#CA_ENDBAL;Consolidation#FCCS_Entity Total;Custom1#"&amp;$E109&amp;";Custom2#Total Custom2;Custom3#Total Custom3;Custom4#Total Custom4")</f>
        <v>1700353.85</v>
      </c>
      <c r="W109" s="210">
        <f>[1]!HsGetValue("FCC","Scenario#Actual;Years#FY24;Period#Jun;View#FCCS_YTD;Entity#"&amp;$B109&amp;";Data Source#FCCS_Total Data Source;Account#"&amp;W$3&amp;";Intercompany#FCCS_Intercompany Top;Movement#CA_ENDBAL;Consolidation#FCCS_Entity Total;Custom1#"&amp;$E109&amp;";Custom2#Total Custom2;Custom3#Total Custom3;Custom4#Total Custom4")</f>
        <v>154705025.76425362</v>
      </c>
      <c r="X109" s="210">
        <f>[1]!HsGetValue("FCC","Scenario#Actual;Years#FY24;Period#Jun;View#FCCS_YTD;Entity#"&amp;$B109&amp;";Data Source#FCCS_Total Data Source;Account#"&amp;X$3&amp;";Intercompany#FCCS_Intercompany Top;Movement#CA_ENDBAL;Consolidation#FCCS_Entity Total;Custom1#"&amp;$E109&amp;";Custom2#Total Custom2;Custom3#Total Custom3;Custom4#Total Custom4")</f>
        <v>5966260496.4630976</v>
      </c>
      <c r="Y109" s="210">
        <f>[1]!HsGetValue("FCC","Scenario#Actual;Years#FY24;Period#Jun;View#FCCS_YTD;Entity#"&amp;$B109&amp;";Data Source#FCCS_Total Data Source;Account#"&amp;Y$3&amp;";Intercompany#FCCS_Intercompany Top;Movement#CA_ENDBAL;Consolidation#FCCS_Entity Total;Custom1#"&amp;$E109&amp;";Custom2#Total Custom2;Custom3#Total Custom3;Custom4#Total Custom4")</f>
        <v>0</v>
      </c>
      <c r="Z109" s="210">
        <f>[1]!HsGetValue("FCC","Scenario#Actual;Years#FY24;Period#Jun;View#FCCS_YTD;Entity#"&amp;$B109&amp;";Data Source#FCCS_Total Data Source;Account#"&amp;Z$3&amp;";Intercompany#FCCS_Intercompany Top;Movement#CA_ENDBAL;Consolidation#FCCS_Entity Total;Custom1#"&amp;$E109&amp;";Custom2#Total Custom2;Custom3#Total Custom3;Custom4#Total Custom4")</f>
        <v>619009143.72000003</v>
      </c>
      <c r="AA109" s="210">
        <f>[1]!HsGetValue("FCC","Scenario#Actual;Years#FY24;Period#Jun;View#FCCS_YTD;Entity#"&amp;$B109&amp;";Data Source#FCCS_Total Data Source;Account#"&amp;AA$3&amp;";Intercompany#FCCS_Intercompany Top;Movement#CA_ENDBAL;Consolidation#FCCS_Entity Total;Custom1#"&amp;$E109&amp;";Custom2#Total Custom2;Custom3#Total Custom3;Custom4#Total Custom4")</f>
        <v>0</v>
      </c>
      <c r="AB109" s="210">
        <f>[1]!HsGetValue("FCC","Scenario#Actual;Years#FY24;Period#Jun;View#FCCS_YTD;Entity#"&amp;$B109&amp;";Data Source#FCCS_Total Data Source;Account#"&amp;AB$3&amp;";Intercompany#FCCS_Intercompany Top;Movement#CA_ENDBAL;Consolidation#FCCS_Entity Total;Custom1#"&amp;$E109&amp;";Custom2#Total Custom2;Custom3#Total Custom3;Custom4#Total Custom4")</f>
        <v>4277215.72</v>
      </c>
      <c r="AC109" s="210">
        <f>[1]!HsGetValue("FCC","Scenario#Actual;Years#FY24;Period#Jun;View#FCCS_YTD;Entity#"&amp;$B109&amp;";Data Source#FCCS_Total Data Source;Account#"&amp;AC$3&amp;";Intercompany#FCCS_Intercompany Top;Movement#CA_ENDBAL;Consolidation#FCCS_Entity Total;Custom1#"&amp;$E109&amp;";Custom2#Total Custom2;Custom3#Total Custom3;Custom4#Total Custom4")</f>
        <v>0</v>
      </c>
      <c r="AD109" s="210">
        <f>[1]!HsGetValue("FCC","Scenario#Actual;Years#FY24;Period#Jun;View#FCCS_YTD;Entity#"&amp;$B109&amp;";Data Source#FCCS_Total Data Source;Account#"&amp;AD$3&amp;";Intercompany#FCCS_Intercompany Top;Movement#CA_ENDBAL;Consolidation#FCCS_Entity Total;Custom1#"&amp;$E109&amp;";Custom2#Total Custom2;Custom3#Total Custom3;Custom4#Total Custom4")</f>
        <v>97335907.460000008</v>
      </c>
      <c r="AE109" s="210">
        <f>[1]!HsGetValue("FCC","Scenario#Actual;Years#FY24;Period#Jun;View#FCCS_YTD;Entity#"&amp;$B109&amp;";Data Source#FCCS_Total Data Source;Account#"&amp;AE$3&amp;";Intercompany#FCCS_Intercompany Top;Movement#CA_ENDBAL;Consolidation#FCCS_Entity Total;Custom1#"&amp;$E109&amp;";Custom2#Total Custom2;Custom3#Total Custom3;Custom4#Total Custom4")</f>
        <v>-2103603627.5513594</v>
      </c>
      <c r="AF109" s="210">
        <f>[1]!HsGetValue("FCC","Scenario#Actual;Years#FY24;Period#Jun;View#FCCS_YTD;Entity#"&amp;$B109&amp;";Data Source#FCCS_Total Data Source;Account#"&amp;AF$3&amp;";Intercompany#FCCS_Intercompany Top;Movement#CA_ENDBAL;Consolidation#FCCS_Entity Total;Custom1#"&amp;$E109&amp;";Custom2#Total Custom2;Custom3#Total Custom3;Custom4#Total Custom4")</f>
        <v>-77756401.137948826</v>
      </c>
      <c r="AG109" s="210">
        <f>[1]!HsGetValue("FCC","Scenario#Actual;Years#FY24;Period#Jun;View#FCCS_YTD;Entity#"&amp;$B109&amp;";Data Source#FCCS_Total Data Source;Account#"&amp;AG$3&amp;";Intercompany#FCCS_Intercompany Top;Movement#CA_ENDBAL;Consolidation#FCCS_Entity Total;Custom1#"&amp;$E109&amp;";Custom2#Total Custom2;Custom3#Total Custom3;Custom4#Total Custom4")</f>
        <v>-24110014790.488071</v>
      </c>
      <c r="AH109" s="210">
        <f>[1]!HsGetValue("FCC","Scenario#Actual;Years#FY24;Period#Jun;View#FCCS_YTD;Entity#"&amp;$B109&amp;";Data Source#FCCS_Total Data Source;Account#"&amp;AH$3&amp;";Intercompany#FCCS_Intercompany Top;Movement#CA_ENDBAL;Consolidation#FCCS_Entity Total;Custom1#"&amp;$E109&amp;";Custom2#Total Custom2;Custom3#Total Custom3;Custom4#Total Custom4")</f>
        <v>-1093981723.3422737</v>
      </c>
      <c r="AI109" s="210">
        <f>[1]!HsGetValue("FCC","Scenario#Actual;Years#FY24;Period#Jun;View#FCCS_YTD;Entity#"&amp;$B109&amp;";Data Source#FCCS_Total Data Source;Account#"&amp;AI$3&amp;";Intercompany#FCCS_Intercompany Top;Movement#CA_ENDBAL;Consolidation#FCCS_Entity Total;Custom1#"&amp;$E109&amp;";Custom2#Total Custom2;Custom3#Total Custom3;Custom4#Total Custom4")</f>
        <v>0</v>
      </c>
      <c r="AJ109" s="210">
        <f>[1]!HsGetValue("FCC","Scenario#Actual;Years#FY24;Period#Jun;View#FCCS_YTD;Entity#"&amp;$B109&amp;";Data Source#FCCS_Total Data Source;Account#"&amp;AJ$3&amp;";Intercompany#FCCS_Intercompany Top;Movement#CA_ENDBAL;Consolidation#FCCS_Entity Total;Custom1#"&amp;$E109&amp;";Custom2#Total Custom2;Custom3#Total Custom3;Custom4#Total Custom4")</f>
        <v>0</v>
      </c>
      <c r="AK109" s="210">
        <f>[1]!HsGetValue("FCC","Scenario#Actual;Years#FY24;Period#Jun;View#FCCS_YTD;Entity#"&amp;$B109&amp;";Data Source#FCCS_Total Data Source;Account#"&amp;AK$3&amp;";Intercompany#FCCS_Intercompany Top;Movement#CA_ENDBAL;Consolidation#FCCS_Entity Total;Custom1#"&amp;$E109&amp;";Custom2#Total Custom2;Custom3#Total Custom3;Custom4#Total Custom4")</f>
        <v>-451880562.876858</v>
      </c>
      <c r="AL109" s="210">
        <f>[1]!HsGetValue("FCC","Scenario#Actual;Years#FY24;Period#Jun;View#FCCS_YTD;Entity#"&amp;$B109&amp;";Data Source#FCCS_Total Data Source;Account#"&amp;AL$3&amp;";Intercompany#FCCS_Intercompany Top;Movement#CA_ENDBAL;Consolidation#FCCS_Entity Total;Custom1#"&amp;$E109&amp;";Custom2#Total Custom2;Custom3#Total Custom3;Custom4#Total Custom4")</f>
        <v>0</v>
      </c>
      <c r="AM109" s="210">
        <f>[1]!HsGetValue("FCC","Scenario#Actual;Years#FY24;Period#Jun;View#FCCS_YTD;Entity#"&amp;$B109&amp;";Data Source#FCCS_Total Data Source;Account#"&amp;AM$3&amp;";Intercompany#FCCS_Intercompany Top;Movement#CA_ENDBAL;Consolidation#FCCS_Entity Total;Custom1#"&amp;$E109&amp;";Custom2#Total Custom2;Custom3#Total Custom3;Custom4#Total Custom4")</f>
        <v>-547084.90233333316</v>
      </c>
      <c r="AN109" s="210">
        <f>[1]!HsGetValue("FCC","Scenario#Actual;Years#FY24;Period#Jun;View#FCCS_YTD;Entity#"&amp;$B109&amp;";Data Source#FCCS_Total Data Source;Account#"&amp;AN$3&amp;";Intercompany#FCCS_Intercompany Top;Movement#CA_ENDBAL;Consolidation#FCCS_Entity Total;Custom1#"&amp;$E109&amp;";Custom2#Total Custom2;Custom3#Total Custom3;Custom4#Total Custom4")</f>
        <v>-119881170.08</v>
      </c>
      <c r="AO109" s="210">
        <f>[1]!HsGetValue("FCC","Scenario#Actual;Years#FY24;Period#Jun;View#FCCS_YTD;Entity#"&amp;$B109&amp;";Data Source#FCCS_Total Data Source;Account#"&amp;AO$3&amp;";Intercompany#FCCS_Intercompany Top;Movement#CA_ENDBAL;Consolidation#FCCS_Entity Total;Custom1#"&amp;$E109&amp;";Custom2#Total Custom2;Custom3#Total Custom3;Custom4#Total Custom4")</f>
        <v>0</v>
      </c>
      <c r="AP109" s="210">
        <f>[1]!HsGetValue("FCC","Scenario#Actual;Years#FY24;Period#Jun;View#FCCS_YTD;Entity#"&amp;$B109&amp;";Data Source#FCCS_Total Data Source;Account#"&amp;AP$3&amp;";Intercompany#FCCS_Intercompany Top;Movement#CA_ENDBAL;Consolidation#FCCS_Entity Total;Custom1#"&amp;$E109&amp;";Custom2#Total Custom2;Custom3#Total Custom3;Custom4#Total Custom4")</f>
        <v>-1543905.69</v>
      </c>
      <c r="AQ109" s="210">
        <f>[1]!HsGetValue("FCC","Scenario#Actual;Years#FY24;Period#Jun;View#FCCS_YTD;Entity#"&amp;$B109&amp;";Data Source#FCCS_Total Data Source;Account#"&amp;AQ$3&amp;";Intercompany#FCCS_Intercompany Top;Movement#CA_ENDBAL;Consolidation#FCCS_Entity Total;Custom1#"&amp;$E109&amp;";Custom2#Total Custom2;Custom3#Total Custom3;Custom4#Total Custom4")</f>
        <v>-41518257.490000002</v>
      </c>
      <c r="AR109" s="210">
        <f>[1]!HsGetValue("FCC","Scenario#Actual;Years#FY24;Period#Jun;View#FCCS_YTD;Entity#"&amp;$B109&amp;";Data Source#FCCS_Total Data Source;Account#"&amp;AR$3&amp;";Intercompany#FCCS_Intercompany Top;Movement#CA_ENDBAL;Consolidation#FCCS_Entity Total;Custom1#"&amp;$E109&amp;";Custom2#Total Custom2;Custom3#Total Custom3;Custom4#Total Custom4")</f>
        <v>0</v>
      </c>
      <c r="AS109" s="570">
        <f>[1]!HsGetValue("FCC","Scenario#Actual;Years#FY24;Period#Jun;View#FCCS_YTD;Entity#"&amp;$B109&amp;";Data Source#FCCS_Total Data Source;Account#"&amp;AS$3&amp;";Intercompany#FCCS_Intercompany Top;Movement#CA_ENDBAL;Consolidation#FCCS_Entity Total;Custom1#"&amp;$E109&amp;";Custom2#Total Custom2;Custom3#Total Custom3;Custom4#Total Custom4")</f>
        <v>0</v>
      </c>
    </row>
    <row r="110" spans="1:45" s="325" customFormat="1" ht="15" thickBot="1" x14ac:dyDescent="0.35">
      <c r="A110" s="370"/>
      <c r="C110" s="371"/>
      <c r="D110" s="371"/>
      <c r="E110" s="371"/>
      <c r="G110" s="372" t="s">
        <v>617</v>
      </c>
      <c r="H110" s="414"/>
      <c r="I110" s="324">
        <f t="shared" ref="I110:AS110" si="11">I108-I109</f>
        <v>-80479194.848445892</v>
      </c>
      <c r="J110" s="324">
        <f t="shared" si="11"/>
        <v>-23355456.149997711</v>
      </c>
      <c r="K110" s="324">
        <f t="shared" si="11"/>
        <v>-57123738.698440552</v>
      </c>
      <c r="L110" s="324">
        <f t="shared" si="11"/>
        <v>-40814.120000839233</v>
      </c>
      <c r="M110" s="324">
        <f t="shared" si="11"/>
        <v>-74742658.100000858</v>
      </c>
      <c r="N110" s="324">
        <f t="shared" si="11"/>
        <v>-5373819.8900000155</v>
      </c>
      <c r="O110" s="324">
        <f t="shared" si="11"/>
        <v>-853587.70999908447</v>
      </c>
      <c r="P110" s="517">
        <f t="shared" si="11"/>
        <v>-13436493.539999485</v>
      </c>
      <c r="Q110" s="324">
        <f t="shared" si="11"/>
        <v>0</v>
      </c>
      <c r="R110" s="324">
        <f t="shared" si="11"/>
        <v>0</v>
      </c>
      <c r="S110" s="324">
        <f t="shared" si="11"/>
        <v>0</v>
      </c>
      <c r="T110" s="516">
        <f t="shared" si="11"/>
        <v>-10275842.039999962</v>
      </c>
      <c r="U110" s="324">
        <f t="shared" si="11"/>
        <v>0</v>
      </c>
      <c r="V110" s="324">
        <f t="shared" si="11"/>
        <v>0</v>
      </c>
      <c r="W110" s="324">
        <f t="shared" si="11"/>
        <v>0</v>
      </c>
      <c r="X110" s="324">
        <f t="shared" si="11"/>
        <v>-23314642.030000687</v>
      </c>
      <c r="Y110" s="324">
        <f t="shared" si="11"/>
        <v>0</v>
      </c>
      <c r="Z110" s="324">
        <f t="shared" si="11"/>
        <v>0</v>
      </c>
      <c r="AA110" s="324">
        <f t="shared" si="11"/>
        <v>0</v>
      </c>
      <c r="AB110" s="324">
        <f t="shared" si="11"/>
        <v>0</v>
      </c>
      <c r="AC110" s="324">
        <f t="shared" si="11"/>
        <v>0</v>
      </c>
      <c r="AD110" s="324">
        <f t="shared" si="11"/>
        <v>0</v>
      </c>
      <c r="AE110" s="493">
        <f t="shared" si="11"/>
        <v>29359263.829999924</v>
      </c>
      <c r="AF110" s="324">
        <f t="shared" si="11"/>
        <v>964795.7500000149</v>
      </c>
      <c r="AG110" s="324">
        <f t="shared" si="11"/>
        <v>103263.1900062561</v>
      </c>
      <c r="AH110" s="517">
        <f t="shared" si="11"/>
        <v>11238555.611556768</v>
      </c>
      <c r="AI110" s="324">
        <f t="shared" si="11"/>
        <v>0</v>
      </c>
      <c r="AJ110" s="324">
        <f t="shared" si="11"/>
        <v>0</v>
      </c>
      <c r="AK110" s="516">
        <f t="shared" si="11"/>
        <v>5892784.2000000477</v>
      </c>
      <c r="AL110" s="324">
        <f t="shared" si="11"/>
        <v>0</v>
      </c>
      <c r="AM110" s="324">
        <f t="shared" si="11"/>
        <v>0</v>
      </c>
      <c r="AN110" s="324">
        <f t="shared" si="11"/>
        <v>0</v>
      </c>
      <c r="AO110" s="324">
        <f t="shared" si="11"/>
        <v>0</v>
      </c>
      <c r="AP110" s="324">
        <f t="shared" si="11"/>
        <v>0</v>
      </c>
      <c r="AQ110" s="324">
        <f t="shared" si="11"/>
        <v>0</v>
      </c>
      <c r="AR110" s="324">
        <f t="shared" si="11"/>
        <v>0</v>
      </c>
      <c r="AS110" s="373">
        <f t="shared" si="11"/>
        <v>0</v>
      </c>
    </row>
    <row r="111" spans="1:45" x14ac:dyDescent="0.3">
      <c r="A111" s="374"/>
      <c r="F111" s="490"/>
      <c r="G111" s="491" t="s">
        <v>618</v>
      </c>
      <c r="H111" s="611"/>
      <c r="I111" s="492">
        <f>J111+K111</f>
        <v>26291186000</v>
      </c>
      <c r="J111" s="492">
        <v>9323617000</v>
      </c>
      <c r="K111" s="492">
        <v>16967569000</v>
      </c>
      <c r="L111" s="181"/>
      <c r="AS111" s="375"/>
    </row>
    <row r="112" spans="1:45" s="325" customFormat="1" x14ac:dyDescent="0.3">
      <c r="A112" s="376"/>
      <c r="B112" s="377"/>
      <c r="C112" s="377"/>
      <c r="D112" s="377"/>
      <c r="E112" s="377"/>
      <c r="F112" s="377"/>
      <c r="G112" s="378" t="s">
        <v>619</v>
      </c>
      <c r="H112" s="415"/>
      <c r="I112" s="379">
        <f>I111-I108</f>
        <v>-3790315280.4096947</v>
      </c>
      <c r="J112" s="379">
        <f>J111-J108</f>
        <v>-2446480579.4965172</v>
      </c>
      <c r="K112" s="379">
        <f>K111-K108</f>
        <v>-1343834700.9131851</v>
      </c>
      <c r="L112" s="380"/>
      <c r="M112" s="380"/>
      <c r="N112" s="380"/>
      <c r="O112" s="380"/>
      <c r="P112" s="380"/>
      <c r="Q112" s="380"/>
      <c r="R112" s="380"/>
      <c r="S112" s="380"/>
      <c r="T112" s="380"/>
      <c r="U112" s="380"/>
      <c r="V112" s="380"/>
      <c r="W112" s="380"/>
      <c r="X112" s="380"/>
      <c r="Y112" s="380"/>
      <c r="Z112" s="380"/>
      <c r="AA112" s="380"/>
      <c r="AB112" s="380"/>
      <c r="AC112" s="380"/>
      <c r="AD112" s="380"/>
      <c r="AE112" s="380"/>
      <c r="AF112" s="380"/>
      <c r="AG112" s="380"/>
      <c r="AH112" s="380"/>
      <c r="AI112" s="380"/>
      <c r="AJ112" s="380"/>
      <c r="AK112" s="380"/>
      <c r="AL112" s="380"/>
      <c r="AM112" s="380"/>
      <c r="AN112" s="380"/>
      <c r="AO112" s="380"/>
      <c r="AP112" s="380"/>
      <c r="AQ112" s="380"/>
      <c r="AR112" s="380"/>
      <c r="AS112" s="381"/>
    </row>
    <row r="113" spans="1:45" x14ac:dyDescent="0.3">
      <c r="G113" s="323"/>
      <c r="H113" s="598"/>
      <c r="I113" s="327"/>
      <c r="J113" s="327"/>
      <c r="K113" s="327"/>
      <c r="L113" s="181"/>
      <c r="AS113" s="181"/>
    </row>
    <row r="114" spans="1:45" s="428" customFormat="1" x14ac:dyDescent="0.3">
      <c r="A114" s="429" t="s">
        <v>603</v>
      </c>
      <c r="B114" s="429" t="s">
        <v>620</v>
      </c>
      <c r="C114" s="429">
        <v>47200</v>
      </c>
      <c r="D114" s="429" t="s">
        <v>621</v>
      </c>
      <c r="E114" s="429" t="s">
        <v>416</v>
      </c>
      <c r="F114" s="428" t="s">
        <v>622</v>
      </c>
      <c r="G114" s="428" t="str">
        <f>CONCATENATE(C114,E114)</f>
        <v>47200Non_Psoft</v>
      </c>
      <c r="H114" s="430"/>
      <c r="I114" s="431">
        <f t="shared" ref="I114:I173" si="12">SUM(J114:K114)</f>
        <v>0</v>
      </c>
      <c r="J114" s="431">
        <f>SUM(L114,S114,W114,X114,Y114)</f>
        <v>0</v>
      </c>
      <c r="K114" s="431">
        <f>SUM(M114:R114,T114:V114,Z114:AB114,AD114:AD114)+SUM(AE114:AS114)</f>
        <v>0</v>
      </c>
      <c r="L114" s="432">
        <f>[1]!HsGetValue("FCC","Scenario#Actual;Years#FY24;Period#Jun;View#FCCS_YTD;Entity#"&amp;$B114&amp;";Data Source#FCCS_Total Data Source;Account#"&amp;L$3&amp;";Intercompany#FCCS_Intercompany Top;Movement#FCCS_Movements;Consolidation#FCCS_Entity Total;Custom1#"&amp;$A114&amp;";Custom2#Total Custom2;Custom3#Total Custom3;Custom4#Total Custom4")</f>
        <v>0</v>
      </c>
      <c r="M114" s="432">
        <f>[1]!HsGetValue("FCC","Scenario#Actual;Years#FY24;Period#Jun;View#FCCS_YTD;Entity#"&amp;$B114&amp;";Data Source#FCCS_Total Data Source;Account#"&amp;M$3&amp;";Intercompany#FCCS_Intercompany Top;Movement#FCCS_Movements;Consolidation#FCCS_Entity Total;Custom1#"&amp;$A114&amp;";Custom2#Total Custom2;Custom3#Total Custom3;Custom4#Total Custom4")</f>
        <v>0</v>
      </c>
      <c r="N114" s="432">
        <f>[1]!HsGetValue("FCC","Scenario#Actual;Years#FY24;Period#Jun;View#FCCS_YTD;Entity#"&amp;$B114&amp;";Data Source#FCCS_Total Data Source;Account#"&amp;N$3&amp;";Intercompany#FCCS_Intercompany Top;Movement#FCCS_Movements;Consolidation#FCCS_Entity Total;Custom1#"&amp;$A114&amp;";Custom2#Total Custom2;Custom3#Total Custom3;Custom4#Total Custom4")</f>
        <v>0</v>
      </c>
      <c r="O114" s="432">
        <f>[1]!HsGetValue("FCC","Scenario#Actual;Years#FY24;Period#Jun;View#FCCS_YTD;Entity#"&amp;$B114&amp;";Data Source#FCCS_Total Data Source;Account#"&amp;O$3&amp;";Intercompany#FCCS_Intercompany Top;Movement#FCCS_Movements;Consolidation#FCCS_Entity Total;Custom1#"&amp;$A114&amp;";Custom2#Total Custom2;Custom3#Total Custom3;Custom4#Total Custom4")</f>
        <v>0</v>
      </c>
      <c r="P114" s="432">
        <f>[1]!HsGetValue("FCC","Scenario#Actual;Years#FY24;Period#Jun;View#FCCS_YTD;Entity#"&amp;$B114&amp;";Data Source#FCCS_Total Data Source;Account#"&amp;P$3&amp;";Intercompany#FCCS_Intercompany Top;Movement#FCCS_Movements;Consolidation#FCCS_Entity Total;Custom1#"&amp;$A114&amp;";Custom2#Total Custom2;Custom3#Total Custom3;Custom4#Total Custom4")</f>
        <v>0</v>
      </c>
      <c r="Q114" s="432">
        <f>[1]!HsGetValue("FCC","Scenario#Actual;Years#FY24;Period#Jun;View#FCCS_YTD;Entity#"&amp;$B114&amp;";Data Source#FCCS_Total Data Source;Account#"&amp;Q$3&amp;";Intercompany#FCCS_Intercompany Top;Movement#FCCS_Movements;Consolidation#FCCS_Entity Total;Custom1#"&amp;$A114&amp;";Custom2#Total Custom2;Custom3#Total Custom3;Custom4#Total Custom4")</f>
        <v>0</v>
      </c>
      <c r="R114" s="432">
        <f>[1]!HsGetValue("FCC","Scenario#Actual;Years#FY24;Period#Jun;View#FCCS_YTD;Entity#"&amp;$B114&amp;";Data Source#FCCS_Total Data Source;Account#"&amp;R$3&amp;";Intercompany#FCCS_Intercompany Top;Movement#FCCS_Movements;Consolidation#FCCS_Entity Total;Custom1#"&amp;$A114&amp;";Custom2#Total Custom2;Custom3#Total Custom3;Custom4#Total Custom4")</f>
        <v>0</v>
      </c>
      <c r="S114" s="432">
        <f>[1]!HsGetValue("FCC","Scenario#Actual;Years#FY24;Period#Jun;View#FCCS_YTD;Entity#"&amp;$B114&amp;";Data Source#FCCS_Total Data Source;Account#"&amp;S$3&amp;";Intercompany#FCCS_Intercompany Top;Movement#FCCS_Movements;Consolidation#FCCS_Entity Total;Custom1#"&amp;$A114&amp;";Custom2#Total Custom2;Custom3#Total Custom3;Custom4#Total Custom4")</f>
        <v>0</v>
      </c>
      <c r="T114" s="432">
        <f>[1]!HsGetValue("FCC","Scenario#Actual;Years#FY24;Period#Jun;View#FCCS_YTD;Entity#"&amp;$B114&amp;";Data Source#FCCS_Total Data Source;Account#"&amp;T$3&amp;";Intercompany#FCCS_Intercompany Top;Movement#FCCS_Movements;Consolidation#FCCS_Entity Total;Custom1#"&amp;$A114&amp;";Custom2#Total Custom2;Custom3#Total Custom3;Custom4#Total Custom4")</f>
        <v>0</v>
      </c>
      <c r="U114" s="432">
        <f>[1]!HsGetValue("FCC","Scenario#Actual;Years#FY24;Period#Jun;View#FCCS_YTD;Entity#"&amp;$B114&amp;";Data Source#FCCS_Total Data Source;Account#"&amp;U$3&amp;";Intercompany#FCCS_Intercompany Top;Movement#FCCS_Movements;Consolidation#FCCS_Entity Total;Custom1#"&amp;$A114&amp;";Custom2#Total Custom2;Custom3#Total Custom3;Custom4#Total Custom4")</f>
        <v>0</v>
      </c>
      <c r="V114" s="432">
        <f>[1]!HsGetValue("FCC","Scenario#Actual;Years#FY24;Period#Jun;View#FCCS_YTD;Entity#"&amp;$B114&amp;";Data Source#FCCS_Total Data Source;Account#"&amp;V$3&amp;";Intercompany#FCCS_Intercompany Top;Movement#FCCS_Movements;Consolidation#FCCS_Entity Total;Custom1#"&amp;$A114&amp;";Custom2#Total Custom2;Custom3#Total Custom3;Custom4#Total Custom4")</f>
        <v>0</v>
      </c>
      <c r="W114" s="432">
        <f>[1]!HsGetValue("FCC","Scenario#Actual;Years#FY24;Period#Jun;View#FCCS_YTD;Entity#"&amp;$B114&amp;";Data Source#FCCS_Total Data Source;Account#"&amp;W$3&amp;";Intercompany#FCCS_Intercompany Top;Movement#FCCS_Movements;Consolidation#FCCS_Entity Total;Custom1#"&amp;$A114&amp;";Custom2#Total Custom2;Custom3#Total Custom3;Custom4#Total Custom4")</f>
        <v>0</v>
      </c>
      <c r="X114" s="432">
        <f>[1]!HsGetValue("FCC","Scenario#Actual;Years#FY24;Period#Jun;View#FCCS_YTD;Entity#"&amp;$B114&amp;";Data Source#FCCS_Total Data Source;Account#"&amp;X$3&amp;";Intercompany#FCCS_Intercompany Top;Movement#FCCS_Movements;Consolidation#FCCS_Entity Total;Custom1#"&amp;$A114&amp;";Custom2#Total Custom2;Custom3#Total Custom3;Custom4#Total Custom4")</f>
        <v>0</v>
      </c>
      <c r="Y114" s="432">
        <f>[1]!HsGetValue("FCC","Scenario#Actual;Years#FY24;Period#Jun;View#FCCS_YTD;Entity#"&amp;$B114&amp;";Data Source#FCCS_Total Data Source;Account#"&amp;Y$3&amp;";Intercompany#FCCS_Intercompany Top;Movement#FCCS_Movements;Consolidation#FCCS_Entity Total;Custom1#"&amp;$A114&amp;";Custom2#Total Custom2;Custom3#Total Custom3;Custom4#Total Custom4")</f>
        <v>0</v>
      </c>
      <c r="Z114" s="432">
        <f>[1]!HsGetValue("FCC","Scenario#Actual;Years#FY24;Period#Jun;View#FCCS_YTD;Entity#"&amp;$B114&amp;";Data Source#FCCS_Total Data Source;Account#"&amp;Z$3&amp;";Intercompany#FCCS_Intercompany Top;Movement#FCCS_Movements;Consolidation#FCCS_Entity Total;Custom1#"&amp;$A114&amp;";Custom2#Total Custom2;Custom3#Total Custom3;Custom4#Total Custom4")</f>
        <v>0</v>
      </c>
      <c r="AA114" s="432">
        <f>[1]!HsGetValue("FCC","Scenario#Actual;Years#FY24;Period#Jun;View#FCCS_YTD;Entity#"&amp;$B114&amp;";Data Source#FCCS_Total Data Source;Account#"&amp;AA$3&amp;";Intercompany#FCCS_Intercompany Top;Movement#FCCS_Movements;Consolidation#FCCS_Entity Total;Custom1#"&amp;$A114&amp;";Custom2#Total Custom2;Custom3#Total Custom3;Custom4#Total Custom4")</f>
        <v>0</v>
      </c>
      <c r="AB114" s="432">
        <f>[1]!HsGetValue("FCC","Scenario#Actual;Years#FY24;Period#Jun;View#FCCS_YTD;Entity#"&amp;$B114&amp;";Data Source#FCCS_Total Data Source;Account#"&amp;AB$3&amp;";Intercompany#FCCS_Intercompany Top;Movement#FCCS_Movements;Consolidation#FCCS_Entity Total;Custom1#"&amp;$A114&amp;";Custom2#Total Custom2;Custom3#Total Custom3;Custom4#Total Custom4")</f>
        <v>0</v>
      </c>
      <c r="AC114" s="432">
        <f>[1]!HsGetValue("FCC","Scenario#Actual;Years#FY24;Period#Jun;View#FCCS_YTD;Entity#"&amp;$B114&amp;";Data Source#FCCS_Total Data Source;Account#"&amp;AC$3&amp;";Intercompany#FCCS_Intercompany Top;Movement#FCCS_Movements;Consolidation#FCCS_Entity Total;Custom1#"&amp;$A114&amp;";Custom2#Total Custom2;Custom3#Total Custom3;Custom4#Total Custom4")</f>
        <v>0</v>
      </c>
      <c r="AD114" s="432">
        <f>[1]!HsGetValue("FCC","Scenario#Actual;Years#FY24;Period#Jun;View#FCCS_YTD;Entity#"&amp;$B114&amp;";Data Source#FCCS_Total Data Source;Account#"&amp;AD$3&amp;";Intercompany#FCCS_Intercompany Top;Movement#FCCS_Movements;Consolidation#FCCS_Entity Total;Custom1#"&amp;$A114&amp;";Custom2#Total Custom2;Custom3#Total Custom3;Custom4#Total Custom4")</f>
        <v>0</v>
      </c>
      <c r="AE114" s="432">
        <f>[1]!HsGetValue("FCC","Scenario#Actual;Years#FY24;Period#Jun;View#FCCS_YTD;Entity#"&amp;$B114&amp;";Data Source#FCCS_Total Data Source;Account#"&amp;AE$3&amp;";Intercompany#FCCS_Intercompany Top;Movement#FCCS_Movements;Consolidation#FCCS_Entity Total;Custom1#"&amp;$A114&amp;";Custom2#Total Custom2;Custom3#Total Custom3;Custom4#Total Custom4")</f>
        <v>0</v>
      </c>
      <c r="AF114" s="432">
        <f>[1]!HsGetValue("FCC","Scenario#Actual;Years#FY24;Period#Jun;View#FCCS_YTD;Entity#"&amp;$B114&amp;";Data Source#FCCS_Total Data Source;Account#"&amp;AF$3&amp;";Intercompany#FCCS_Intercompany Top;Movement#FCCS_Movements;Consolidation#FCCS_Entity Total;Custom1#"&amp;$A114&amp;";Custom2#Total Custom2;Custom3#Total Custom3;Custom4#Total Custom4")</f>
        <v>0</v>
      </c>
      <c r="AG114" s="432">
        <f>[1]!HsGetValue("FCC","Scenario#Actual;Years#FY24;Period#Jun;View#FCCS_YTD;Entity#"&amp;$B114&amp;";Data Source#FCCS_Total Data Source;Account#"&amp;AG$3&amp;";Intercompany#FCCS_Intercompany Top;Movement#FCCS_Movements;Consolidation#FCCS_Entity Total;Custom1#"&amp;$A114&amp;";Custom2#Total Custom2;Custom3#Total Custom3;Custom4#Total Custom4")</f>
        <v>0</v>
      </c>
      <c r="AH114" s="432">
        <f>[1]!HsGetValue("FCC","Scenario#Actual;Years#FY24;Period#Jun;View#FCCS_YTD;Entity#"&amp;$B114&amp;";Data Source#FCCS_Total Data Source;Account#"&amp;AH$3&amp;";Intercompany#FCCS_Intercompany Top;Movement#FCCS_Movements;Consolidation#FCCS_Entity Total;Custom1#"&amp;$A114&amp;";Custom2#Total Custom2;Custom3#Total Custom3;Custom4#Total Custom4")</f>
        <v>0</v>
      </c>
      <c r="AI114" s="432">
        <f>[1]!HsGetValue("FCC","Scenario#Actual;Years#FY24;Period#Jun;View#FCCS_YTD;Entity#"&amp;$B114&amp;";Data Source#FCCS_Total Data Source;Account#"&amp;AI$3&amp;";Intercompany#FCCS_Intercompany Top;Movement#FCCS_Movements;Consolidation#FCCS_Entity Total;Custom1#"&amp;$A114&amp;";Custom2#Total Custom2;Custom3#Total Custom3;Custom4#Total Custom4")</f>
        <v>0</v>
      </c>
      <c r="AJ114" s="432">
        <f>[1]!HsGetValue("FCC","Scenario#Actual;Years#FY24;Period#Jun;View#FCCS_YTD;Entity#"&amp;$B114&amp;";Data Source#FCCS_Total Data Source;Account#"&amp;AJ$3&amp;";Intercompany#FCCS_Intercompany Top;Movement#FCCS_Movements;Consolidation#FCCS_Entity Total;Custom1#"&amp;$A114&amp;";Custom2#Total Custom2;Custom3#Total Custom3;Custom4#Total Custom4")</f>
        <v>0</v>
      </c>
      <c r="AK114" s="432">
        <f>[1]!HsGetValue("FCC","Scenario#Actual;Years#FY24;Period#Jun;View#FCCS_YTD;Entity#"&amp;$B114&amp;";Data Source#FCCS_Total Data Source;Account#"&amp;AK$3&amp;";Intercompany#FCCS_Intercompany Top;Movement#FCCS_Movements;Consolidation#FCCS_Entity Total;Custom1#"&amp;$A114&amp;";Custom2#Total Custom2;Custom3#Total Custom3;Custom4#Total Custom4")</f>
        <v>0</v>
      </c>
      <c r="AL114" s="432">
        <f>[1]!HsGetValue("FCC","Scenario#Actual;Years#FY24;Period#Jun;View#FCCS_YTD;Entity#"&amp;$B114&amp;";Data Source#FCCS_Total Data Source;Account#"&amp;AL$3&amp;";Intercompany#FCCS_Intercompany Top;Movement#FCCS_Movements;Consolidation#FCCS_Entity Total;Custom1#"&amp;$A114&amp;";Custom2#Total Custom2;Custom3#Total Custom3;Custom4#Total Custom4")</f>
        <v>0</v>
      </c>
      <c r="AM114" s="432">
        <f>[1]!HsGetValue("FCC","Scenario#Actual;Years#FY24;Period#Jun;View#FCCS_YTD;Entity#"&amp;$B114&amp;";Data Source#FCCS_Total Data Source;Account#"&amp;AM$3&amp;";Intercompany#FCCS_Intercompany Top;Movement#FCCS_Movements;Consolidation#FCCS_Entity Total;Custom1#"&amp;$A114&amp;";Custom2#Total Custom2;Custom3#Total Custom3;Custom4#Total Custom4")</f>
        <v>0</v>
      </c>
      <c r="AN114" s="432">
        <f>[1]!HsGetValue("FCC","Scenario#Actual;Years#FY24;Period#Jun;View#FCCS_YTD;Entity#"&amp;$B114&amp;";Data Source#FCCS_Total Data Source;Account#"&amp;AN$3&amp;";Intercompany#FCCS_Intercompany Top;Movement#FCCS_Movements;Consolidation#FCCS_Entity Total;Custom1#"&amp;$A114&amp;";Custom2#Total Custom2;Custom3#Total Custom3;Custom4#Total Custom4")</f>
        <v>0</v>
      </c>
      <c r="AO114" s="432">
        <f>[1]!HsGetValue("FCC","Scenario#Actual;Years#FY24;Period#Jun;View#FCCS_YTD;Entity#"&amp;$B114&amp;";Data Source#FCCS_Total Data Source;Account#"&amp;AO$3&amp;";Intercompany#FCCS_Intercompany Top;Movement#FCCS_Movements;Consolidation#FCCS_Entity Total;Custom1#"&amp;$A114&amp;";Custom2#Total Custom2;Custom3#Total Custom3;Custom4#Total Custom4")</f>
        <v>0</v>
      </c>
      <c r="AP114" s="432">
        <f>[1]!HsGetValue("FCC","Scenario#Actual;Years#FY24;Period#Jun;View#FCCS_YTD;Entity#"&amp;$B114&amp;";Data Source#FCCS_Total Data Source;Account#"&amp;AP$3&amp;";Intercompany#FCCS_Intercompany Top;Movement#FCCS_Movements;Consolidation#FCCS_Entity Total;Custom1#"&amp;$A114&amp;";Custom2#Total Custom2;Custom3#Total Custom3;Custom4#Total Custom4")</f>
        <v>0</v>
      </c>
      <c r="AQ114" s="432">
        <f>[1]!HsGetValue("FCC","Scenario#Actual;Years#FY24;Period#Jun;View#FCCS_YTD;Entity#"&amp;$B114&amp;";Data Source#FCCS_Total Data Source;Account#"&amp;AQ$3&amp;";Intercompany#FCCS_Intercompany Top;Movement#FCCS_Movements;Consolidation#FCCS_Entity Total;Custom1#"&amp;$A114&amp;";Custom2#Total Custom2;Custom3#Total Custom3;Custom4#Total Custom4")</f>
        <v>0</v>
      </c>
      <c r="AR114" s="432">
        <f>[1]!HsGetValue("FCC","Scenario#Actual;Years#FY24;Period#Jun;View#FCCS_YTD;Entity#"&amp;$B114&amp;";Data Source#FCCS_Total Data Source;Account#"&amp;AR$3&amp;";Intercompany#FCCS_Intercompany Top;Movement#FCCS_Movements;Consolidation#FCCS_Entity Total;Custom1#"&amp;$A114&amp;";Custom2#Total Custom2;Custom3#Total Custom3;Custom4#Total Custom4")</f>
        <v>0</v>
      </c>
      <c r="AS114" s="432">
        <f>[1]!HsGetValue("FCC","Scenario#Actual;Years#FY24;Period#Jun;View#FCCS_YTD;Entity#"&amp;$B114&amp;";Data Source#FCCS_Total Data Source;Account#"&amp;AS$3&amp;";Intercompany#FCCS_Intercompany Top;Movement#FCCS_Movements;Consolidation#FCCS_Entity Total;Custom1#"&amp;$A114&amp;";Custom2#Total Custom2;Custom3#Total Custom3;Custom4#Total Custom4")</f>
        <v>0</v>
      </c>
    </row>
    <row r="115" spans="1:45" x14ac:dyDescent="0.3">
      <c r="A115" s="221" t="s">
        <v>603</v>
      </c>
      <c r="B115" s="221" t="s">
        <v>624</v>
      </c>
      <c r="C115" s="221">
        <v>50320</v>
      </c>
      <c r="D115" s="221" t="s">
        <v>621</v>
      </c>
      <c r="E115" s="221" t="s">
        <v>416</v>
      </c>
      <c r="F115" s="328" t="s">
        <v>625</v>
      </c>
      <c r="G115" s="328" t="s">
        <v>626</v>
      </c>
      <c r="H115" s="598"/>
      <c r="I115" s="327">
        <f t="shared" si="12"/>
        <v>0</v>
      </c>
      <c r="J115" s="431">
        <f t="shared" ref="J115:J174" si="13">SUM(L115,S115,W115,X115,Y115)</f>
        <v>0</v>
      </c>
      <c r="K115" s="327">
        <f>SUM(M115:R115,T115:V115,Z115:AB115,AD115:AD115)+SUM(AE115:AQ115)</f>
        <v>0</v>
      </c>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row>
    <row r="116" spans="1:45" x14ac:dyDescent="0.3">
      <c r="A116" s="221" t="s">
        <v>603</v>
      </c>
      <c r="B116" s="221" t="s">
        <v>627</v>
      </c>
      <c r="C116" s="221">
        <v>50340</v>
      </c>
      <c r="D116" s="221" t="s">
        <v>621</v>
      </c>
      <c r="E116" s="221" t="s">
        <v>416</v>
      </c>
      <c r="F116" s="328" t="s">
        <v>628</v>
      </c>
      <c r="G116" s="328" t="s">
        <v>629</v>
      </c>
      <c r="H116" s="598"/>
      <c r="I116" s="327">
        <f t="shared" si="12"/>
        <v>0</v>
      </c>
      <c r="J116" s="431">
        <f t="shared" si="13"/>
        <v>0</v>
      </c>
      <c r="K116" s="327">
        <f>SUM(M116:R116,T116:V116,Z116:AB116,AD116:AD116)+SUM(AE116:AQ116)</f>
        <v>0</v>
      </c>
      <c r="L116" s="403"/>
      <c r="M116" s="403"/>
      <c r="N116" s="403"/>
      <c r="O116" s="403"/>
      <c r="P116" s="403"/>
      <c r="Q116" s="403"/>
      <c r="R116" s="403"/>
      <c r="S116" s="403"/>
      <c r="T116" s="403"/>
      <c r="U116" s="403"/>
      <c r="V116" s="403"/>
      <c r="W116" s="403"/>
      <c r="X116" s="403"/>
      <c r="Y116" s="403"/>
      <c r="Z116" s="403"/>
      <c r="AA116" s="403"/>
      <c r="AB116" s="403"/>
      <c r="AC116" s="403"/>
      <c r="AD116" s="403"/>
      <c r="AE116" s="403"/>
      <c r="AF116" s="403"/>
      <c r="AG116" s="403"/>
      <c r="AH116" s="403"/>
      <c r="AI116" s="403"/>
      <c r="AJ116" s="403"/>
      <c r="AK116" s="403"/>
      <c r="AL116" s="403"/>
      <c r="AM116" s="403"/>
      <c r="AN116" s="403"/>
      <c r="AO116" s="403"/>
      <c r="AP116" s="403"/>
      <c r="AQ116" s="403"/>
      <c r="AR116" s="403"/>
      <c r="AS116" s="403"/>
    </row>
    <row r="117" spans="1:45" s="428" customFormat="1" x14ac:dyDescent="0.3">
      <c r="A117" s="429" t="s">
        <v>603</v>
      </c>
      <c r="B117" s="429" t="s">
        <v>630</v>
      </c>
      <c r="C117" s="429">
        <v>50350</v>
      </c>
      <c r="D117" s="429" t="s">
        <v>621</v>
      </c>
      <c r="E117" s="429" t="s">
        <v>416</v>
      </c>
      <c r="F117" s="428" t="s">
        <v>631</v>
      </c>
      <c r="G117" s="428" t="s">
        <v>632</v>
      </c>
      <c r="H117" s="430"/>
      <c r="I117" s="431">
        <f t="shared" ref="I117" si="14">SUM(J117:K117)</f>
        <v>0</v>
      </c>
      <c r="J117" s="431">
        <f t="shared" ref="J117" si="15">SUM(L117,S117,W117,X117,Y117)</f>
        <v>0</v>
      </c>
      <c r="K117" s="431">
        <f>SUM(M117:R117,T117:V117,Z117:AB117,AD117:AD117)+SUM(AE117:AS117)</f>
        <v>0</v>
      </c>
      <c r="L117" s="432">
        <f>[1]!HsGetValue("FCC","Scenario#Actual;Years#FY24;Period#Jun;View#FCCS_YTD;Entity#"&amp;$B117&amp;";Data Source#FCCS_Total Data Source;Account#"&amp;L$3&amp;";Intercompany#FCCS_Intercompany Top;Movement#FCCS_Movements;Consolidation#FCCS_Entity Total;Custom1#"&amp;$A117&amp;";Custom2#Total Custom2;Custom3#Total Custom3;Custom4#Total Custom4")</f>
        <v>0</v>
      </c>
      <c r="M117" s="432">
        <f>[1]!HsGetValue("FCC","Scenario#Actual;Years#FY24;Period#Jun;View#FCCS_YTD;Entity#"&amp;$B117&amp;";Data Source#FCCS_Total Data Source;Account#"&amp;M$3&amp;";Intercompany#FCCS_Intercompany Top;Movement#FCCS_Movements;Consolidation#FCCS_Entity Total;Custom1#"&amp;$A117&amp;";Custom2#Total Custom2;Custom3#Total Custom3;Custom4#Total Custom4")</f>
        <v>0</v>
      </c>
      <c r="N117" s="432">
        <f>[1]!HsGetValue("FCC","Scenario#Actual;Years#FY24;Period#Jun;View#FCCS_YTD;Entity#"&amp;$B117&amp;";Data Source#FCCS_Total Data Source;Account#"&amp;N$3&amp;";Intercompany#FCCS_Intercompany Top;Movement#FCCS_Movements;Consolidation#FCCS_Entity Total;Custom1#"&amp;$A117&amp;";Custom2#Total Custom2;Custom3#Total Custom3;Custom4#Total Custom4")</f>
        <v>0</v>
      </c>
      <c r="O117" s="432">
        <f>[1]!HsGetValue("FCC","Scenario#Actual;Years#FY24;Period#Jun;View#FCCS_YTD;Entity#"&amp;$B117&amp;";Data Source#FCCS_Total Data Source;Account#"&amp;O$3&amp;";Intercompany#FCCS_Intercompany Top;Movement#FCCS_Movements;Consolidation#FCCS_Entity Total;Custom1#"&amp;$A117&amp;";Custom2#Total Custom2;Custom3#Total Custom3;Custom4#Total Custom4")</f>
        <v>0</v>
      </c>
      <c r="P117" s="432">
        <f>[1]!HsGetValue("FCC","Scenario#Actual;Years#FY24;Period#Jun;View#FCCS_YTD;Entity#"&amp;$B117&amp;";Data Source#FCCS_Total Data Source;Account#"&amp;P$3&amp;";Intercompany#FCCS_Intercompany Top;Movement#FCCS_Movements;Consolidation#FCCS_Entity Total;Custom1#"&amp;$A117&amp;";Custom2#Total Custom2;Custom3#Total Custom3;Custom4#Total Custom4")</f>
        <v>0</v>
      </c>
      <c r="Q117" s="432">
        <f>[1]!HsGetValue("FCC","Scenario#Actual;Years#FY24;Period#Jun;View#FCCS_YTD;Entity#"&amp;$B117&amp;";Data Source#FCCS_Total Data Source;Account#"&amp;Q$3&amp;";Intercompany#FCCS_Intercompany Top;Movement#FCCS_Movements;Consolidation#FCCS_Entity Total;Custom1#"&amp;$A117&amp;";Custom2#Total Custom2;Custom3#Total Custom3;Custom4#Total Custom4")</f>
        <v>0</v>
      </c>
      <c r="R117" s="432">
        <f>[1]!HsGetValue("FCC","Scenario#Actual;Years#FY24;Period#Jun;View#FCCS_YTD;Entity#"&amp;$B117&amp;";Data Source#FCCS_Total Data Source;Account#"&amp;R$3&amp;";Intercompany#FCCS_Intercompany Top;Movement#FCCS_Movements;Consolidation#FCCS_Entity Total;Custom1#"&amp;$A117&amp;";Custom2#Total Custom2;Custom3#Total Custom3;Custom4#Total Custom4")</f>
        <v>0</v>
      </c>
      <c r="S117" s="432">
        <f>[1]!HsGetValue("FCC","Scenario#Actual;Years#FY24;Period#Jun;View#FCCS_YTD;Entity#"&amp;$B117&amp;";Data Source#FCCS_Total Data Source;Account#"&amp;S$3&amp;";Intercompany#FCCS_Intercompany Top;Movement#FCCS_Movements;Consolidation#FCCS_Entity Total;Custom1#"&amp;$A117&amp;";Custom2#Total Custom2;Custom3#Total Custom3;Custom4#Total Custom4")</f>
        <v>0</v>
      </c>
      <c r="T117" s="432">
        <f>[1]!HsGetValue("FCC","Scenario#Actual;Years#FY24;Period#Jun;View#FCCS_YTD;Entity#"&amp;$B117&amp;";Data Source#FCCS_Total Data Source;Account#"&amp;T$3&amp;";Intercompany#FCCS_Intercompany Top;Movement#FCCS_Movements;Consolidation#FCCS_Entity Total;Custom1#"&amp;$A117&amp;";Custom2#Total Custom2;Custom3#Total Custom3;Custom4#Total Custom4")</f>
        <v>0</v>
      </c>
      <c r="U117" s="432">
        <f>[1]!HsGetValue("FCC","Scenario#Actual;Years#FY24;Period#Jun;View#FCCS_YTD;Entity#"&amp;$B117&amp;";Data Source#FCCS_Total Data Source;Account#"&amp;U$3&amp;";Intercompany#FCCS_Intercompany Top;Movement#FCCS_Movements;Consolidation#FCCS_Entity Total;Custom1#"&amp;$A117&amp;";Custom2#Total Custom2;Custom3#Total Custom3;Custom4#Total Custom4")</f>
        <v>0</v>
      </c>
      <c r="V117" s="432">
        <f>[1]!HsGetValue("FCC","Scenario#Actual;Years#FY24;Period#Jun;View#FCCS_YTD;Entity#"&amp;$B117&amp;";Data Source#FCCS_Total Data Source;Account#"&amp;V$3&amp;";Intercompany#FCCS_Intercompany Top;Movement#FCCS_Movements;Consolidation#FCCS_Entity Total;Custom1#"&amp;$A117&amp;";Custom2#Total Custom2;Custom3#Total Custom3;Custom4#Total Custom4")</f>
        <v>0</v>
      </c>
      <c r="W117" s="432">
        <f>[1]!HsGetValue("FCC","Scenario#Actual;Years#FY24;Period#Jun;View#FCCS_YTD;Entity#"&amp;$B117&amp;";Data Source#FCCS_Total Data Source;Account#"&amp;W$3&amp;";Intercompany#FCCS_Intercompany Top;Movement#FCCS_Movements;Consolidation#FCCS_Entity Total;Custom1#"&amp;$A117&amp;";Custom2#Total Custom2;Custom3#Total Custom3;Custom4#Total Custom4")</f>
        <v>0</v>
      </c>
      <c r="X117" s="432">
        <f>[1]!HsGetValue("FCC","Scenario#Actual;Years#FY24;Period#Jun;View#FCCS_YTD;Entity#"&amp;$B117&amp;";Data Source#FCCS_Total Data Source;Account#"&amp;X$3&amp;";Intercompany#FCCS_Intercompany Top;Movement#FCCS_Movements;Consolidation#FCCS_Entity Total;Custom1#"&amp;$A117&amp;";Custom2#Total Custom2;Custom3#Total Custom3;Custom4#Total Custom4")</f>
        <v>0</v>
      </c>
      <c r="Y117" s="432">
        <f>[1]!HsGetValue("FCC","Scenario#Actual;Years#FY24;Period#Jun;View#FCCS_YTD;Entity#"&amp;$B117&amp;";Data Source#FCCS_Total Data Source;Account#"&amp;Y$3&amp;";Intercompany#FCCS_Intercompany Top;Movement#FCCS_Movements;Consolidation#FCCS_Entity Total;Custom1#"&amp;$A117&amp;";Custom2#Total Custom2;Custom3#Total Custom3;Custom4#Total Custom4")</f>
        <v>0</v>
      </c>
      <c r="Z117" s="432">
        <f>[1]!HsGetValue("FCC","Scenario#Actual;Years#FY24;Period#Jun;View#FCCS_YTD;Entity#"&amp;$B117&amp;";Data Source#FCCS_Total Data Source;Account#"&amp;Z$3&amp;";Intercompany#FCCS_Intercompany Top;Movement#FCCS_Movements;Consolidation#FCCS_Entity Total;Custom1#"&amp;$A117&amp;";Custom2#Total Custom2;Custom3#Total Custom3;Custom4#Total Custom4")</f>
        <v>0</v>
      </c>
      <c r="AA117" s="432">
        <f>[1]!HsGetValue("FCC","Scenario#Actual;Years#FY24;Period#Jun;View#FCCS_YTD;Entity#"&amp;$B117&amp;";Data Source#FCCS_Total Data Source;Account#"&amp;AA$3&amp;";Intercompany#FCCS_Intercompany Top;Movement#FCCS_Movements;Consolidation#FCCS_Entity Total;Custom1#"&amp;$A117&amp;";Custom2#Total Custom2;Custom3#Total Custom3;Custom4#Total Custom4")</f>
        <v>0</v>
      </c>
      <c r="AB117" s="432">
        <f>[1]!HsGetValue("FCC","Scenario#Actual;Years#FY24;Period#Jun;View#FCCS_YTD;Entity#"&amp;$B117&amp;";Data Source#FCCS_Total Data Source;Account#"&amp;AB$3&amp;";Intercompany#FCCS_Intercompany Top;Movement#FCCS_Movements;Consolidation#FCCS_Entity Total;Custom1#"&amp;$A117&amp;";Custom2#Total Custom2;Custom3#Total Custom3;Custom4#Total Custom4")</f>
        <v>0</v>
      </c>
      <c r="AC117" s="432">
        <f>[1]!HsGetValue("FCC","Scenario#Actual;Years#FY24;Period#Jun;View#FCCS_YTD;Entity#"&amp;$B117&amp;";Data Source#FCCS_Total Data Source;Account#"&amp;AC$3&amp;";Intercompany#FCCS_Intercompany Top;Movement#FCCS_Movements;Consolidation#FCCS_Entity Total;Custom1#"&amp;$A117&amp;";Custom2#Total Custom2;Custom3#Total Custom3;Custom4#Total Custom4")</f>
        <v>0</v>
      </c>
      <c r="AD117" s="432">
        <f>[1]!HsGetValue("FCC","Scenario#Actual;Years#FY24;Period#Jun;View#FCCS_YTD;Entity#"&amp;$B117&amp;";Data Source#FCCS_Total Data Source;Account#"&amp;AD$3&amp;";Intercompany#FCCS_Intercompany Top;Movement#FCCS_Movements;Consolidation#FCCS_Entity Total;Custom1#"&amp;$A117&amp;";Custom2#Total Custom2;Custom3#Total Custom3;Custom4#Total Custom4")</f>
        <v>0</v>
      </c>
      <c r="AE117" s="432">
        <f>[1]!HsGetValue("FCC","Scenario#Actual;Years#FY24;Period#Jun;View#FCCS_YTD;Entity#"&amp;$B117&amp;";Data Source#FCCS_Total Data Source;Account#"&amp;AE$3&amp;";Intercompany#FCCS_Intercompany Top;Movement#FCCS_Movements;Consolidation#FCCS_Entity Total;Custom1#"&amp;$A117&amp;";Custom2#Total Custom2;Custom3#Total Custom3;Custom4#Total Custom4")</f>
        <v>0</v>
      </c>
      <c r="AF117" s="432">
        <f>[1]!HsGetValue("FCC","Scenario#Actual;Years#FY24;Period#Jun;View#FCCS_YTD;Entity#"&amp;$B117&amp;";Data Source#FCCS_Total Data Source;Account#"&amp;AF$3&amp;";Intercompany#FCCS_Intercompany Top;Movement#FCCS_Movements;Consolidation#FCCS_Entity Total;Custom1#"&amp;$A117&amp;";Custom2#Total Custom2;Custom3#Total Custom3;Custom4#Total Custom4")</f>
        <v>0</v>
      </c>
      <c r="AG117" s="432">
        <f>[1]!HsGetValue("FCC","Scenario#Actual;Years#FY24;Period#Jun;View#FCCS_YTD;Entity#"&amp;$B117&amp;";Data Source#FCCS_Total Data Source;Account#"&amp;AG$3&amp;";Intercompany#FCCS_Intercompany Top;Movement#FCCS_Movements;Consolidation#FCCS_Entity Total;Custom1#"&amp;$A117&amp;";Custom2#Total Custom2;Custom3#Total Custom3;Custom4#Total Custom4")</f>
        <v>0</v>
      </c>
      <c r="AH117" s="432">
        <f>[1]!HsGetValue("FCC","Scenario#Actual;Years#FY24;Period#Jun;View#FCCS_YTD;Entity#"&amp;$B117&amp;";Data Source#FCCS_Total Data Source;Account#"&amp;AH$3&amp;";Intercompany#FCCS_Intercompany Top;Movement#FCCS_Movements;Consolidation#FCCS_Entity Total;Custom1#"&amp;$A117&amp;";Custom2#Total Custom2;Custom3#Total Custom3;Custom4#Total Custom4")</f>
        <v>0</v>
      </c>
      <c r="AI117" s="432">
        <f>[1]!HsGetValue("FCC","Scenario#Actual;Years#FY24;Period#Jun;View#FCCS_YTD;Entity#"&amp;$B117&amp;";Data Source#FCCS_Total Data Source;Account#"&amp;AI$3&amp;";Intercompany#FCCS_Intercompany Top;Movement#FCCS_Movements;Consolidation#FCCS_Entity Total;Custom1#"&amp;$A117&amp;";Custom2#Total Custom2;Custom3#Total Custom3;Custom4#Total Custom4")</f>
        <v>0</v>
      </c>
      <c r="AJ117" s="432">
        <f>[1]!HsGetValue("FCC","Scenario#Actual;Years#FY24;Period#Jun;View#FCCS_YTD;Entity#"&amp;$B117&amp;";Data Source#FCCS_Total Data Source;Account#"&amp;AJ$3&amp;";Intercompany#FCCS_Intercompany Top;Movement#FCCS_Movements;Consolidation#FCCS_Entity Total;Custom1#"&amp;$A117&amp;";Custom2#Total Custom2;Custom3#Total Custom3;Custom4#Total Custom4")</f>
        <v>0</v>
      </c>
      <c r="AK117" s="432">
        <f>[1]!HsGetValue("FCC","Scenario#Actual;Years#FY24;Period#Jun;View#FCCS_YTD;Entity#"&amp;$B117&amp;";Data Source#FCCS_Total Data Source;Account#"&amp;AK$3&amp;";Intercompany#FCCS_Intercompany Top;Movement#FCCS_Movements;Consolidation#FCCS_Entity Total;Custom1#"&amp;$A117&amp;";Custom2#Total Custom2;Custom3#Total Custom3;Custom4#Total Custom4")</f>
        <v>0</v>
      </c>
      <c r="AL117" s="432">
        <f>[1]!HsGetValue("FCC","Scenario#Actual;Years#FY24;Period#Jun;View#FCCS_YTD;Entity#"&amp;$B117&amp;";Data Source#FCCS_Total Data Source;Account#"&amp;AL$3&amp;";Intercompany#FCCS_Intercompany Top;Movement#FCCS_Movements;Consolidation#FCCS_Entity Total;Custom1#"&amp;$A117&amp;";Custom2#Total Custom2;Custom3#Total Custom3;Custom4#Total Custom4")</f>
        <v>0</v>
      </c>
      <c r="AM117" s="432">
        <f>[1]!HsGetValue("FCC","Scenario#Actual;Years#FY24;Period#Jun;View#FCCS_YTD;Entity#"&amp;$B117&amp;";Data Source#FCCS_Total Data Source;Account#"&amp;AM$3&amp;";Intercompany#FCCS_Intercompany Top;Movement#FCCS_Movements;Consolidation#FCCS_Entity Total;Custom1#"&amp;$A117&amp;";Custom2#Total Custom2;Custom3#Total Custom3;Custom4#Total Custom4")</f>
        <v>0</v>
      </c>
      <c r="AN117" s="432">
        <f>[1]!HsGetValue("FCC","Scenario#Actual;Years#FY24;Period#Jun;View#FCCS_YTD;Entity#"&amp;$B117&amp;";Data Source#FCCS_Total Data Source;Account#"&amp;AN$3&amp;";Intercompany#FCCS_Intercompany Top;Movement#FCCS_Movements;Consolidation#FCCS_Entity Total;Custom1#"&amp;$A117&amp;";Custom2#Total Custom2;Custom3#Total Custom3;Custom4#Total Custom4")</f>
        <v>0</v>
      </c>
      <c r="AO117" s="432">
        <f>[1]!HsGetValue("FCC","Scenario#Actual;Years#FY24;Period#Jun;View#FCCS_YTD;Entity#"&amp;$B117&amp;";Data Source#FCCS_Total Data Source;Account#"&amp;AO$3&amp;";Intercompany#FCCS_Intercompany Top;Movement#FCCS_Movements;Consolidation#FCCS_Entity Total;Custom1#"&amp;$A117&amp;";Custom2#Total Custom2;Custom3#Total Custom3;Custom4#Total Custom4")</f>
        <v>0</v>
      </c>
      <c r="AP117" s="432">
        <f>[1]!HsGetValue("FCC","Scenario#Actual;Years#FY24;Period#Jun;View#FCCS_YTD;Entity#"&amp;$B117&amp;";Data Source#FCCS_Total Data Source;Account#"&amp;AP$3&amp;";Intercompany#FCCS_Intercompany Top;Movement#FCCS_Movements;Consolidation#FCCS_Entity Total;Custom1#"&amp;$A117&amp;";Custom2#Total Custom2;Custom3#Total Custom3;Custom4#Total Custom4")</f>
        <v>0</v>
      </c>
      <c r="AQ117" s="432">
        <f>[1]!HsGetValue("FCC","Scenario#Actual;Years#FY24;Period#Jun;View#FCCS_YTD;Entity#"&amp;$B117&amp;";Data Source#FCCS_Total Data Source;Account#"&amp;AQ$3&amp;";Intercompany#FCCS_Intercompany Top;Movement#FCCS_Movements;Consolidation#FCCS_Entity Total;Custom1#"&amp;$A117&amp;";Custom2#Total Custom2;Custom3#Total Custom3;Custom4#Total Custom4")</f>
        <v>0</v>
      </c>
      <c r="AR117" s="432">
        <f>[1]!HsGetValue("FCC","Scenario#Actual;Years#FY24;Period#Jun;View#FCCS_YTD;Entity#"&amp;$B117&amp;";Data Source#FCCS_Total Data Source;Account#"&amp;AR$3&amp;";Intercompany#FCCS_Intercompany Top;Movement#FCCS_Movements;Consolidation#FCCS_Entity Total;Custom1#"&amp;$A117&amp;";Custom2#Total Custom2;Custom3#Total Custom3;Custom4#Total Custom4")</f>
        <v>0</v>
      </c>
      <c r="AS117" s="432">
        <f>[1]!HsGetValue("FCC","Scenario#Actual;Years#FY24;Period#Jun;View#FCCS_YTD;Entity#"&amp;$B117&amp;";Data Source#FCCS_Total Data Source;Account#"&amp;AS$3&amp;";Intercompany#FCCS_Intercompany Top;Movement#FCCS_Movements;Consolidation#FCCS_Entity Total;Custom1#"&amp;$A117&amp;";Custom2#Total Custom2;Custom3#Total Custom3;Custom4#Total Custom4")</f>
        <v>0</v>
      </c>
    </row>
    <row r="118" spans="1:45" s="428" customFormat="1" x14ac:dyDescent="0.3">
      <c r="A118" s="429" t="s">
        <v>603</v>
      </c>
      <c r="B118" s="429" t="s">
        <v>633</v>
      </c>
      <c r="C118" s="429">
        <v>51280</v>
      </c>
      <c r="D118" s="429" t="s">
        <v>621</v>
      </c>
      <c r="E118" s="429" t="s">
        <v>416</v>
      </c>
      <c r="F118" s="428" t="s">
        <v>631</v>
      </c>
      <c r="G118" s="428" t="s">
        <v>634</v>
      </c>
      <c r="H118" s="430"/>
      <c r="I118" s="431">
        <f t="shared" si="12"/>
        <v>0</v>
      </c>
      <c r="J118" s="431">
        <f t="shared" si="13"/>
        <v>0</v>
      </c>
      <c r="K118" s="431">
        <f>SUM(M118:R118,T118:V118,Z118:AB118,AD118:AD118)+SUM(AE118:AS118)</f>
        <v>0</v>
      </c>
      <c r="L118" s="432">
        <f>[1]!HsGetValue("FCC","Scenario#Actual;Years#FY24;Period#Jun;View#FCCS_YTD;Entity#"&amp;$B118&amp;";Data Source#FCCS_Total Data Source;Account#"&amp;L$3&amp;";Intercompany#FCCS_Intercompany Top;Movement#FCCS_Movements;Consolidation#FCCS_Entity Total;Custom1#"&amp;$A118&amp;";Custom2#Total Custom2;Custom3#Total Custom3;Custom4#Total Custom4")</f>
        <v>0</v>
      </c>
      <c r="M118" s="432">
        <f>[1]!HsGetValue("FCC","Scenario#Actual;Years#FY24;Period#Jun;View#FCCS_YTD;Entity#"&amp;$B118&amp;";Data Source#FCCS_Total Data Source;Account#"&amp;M$3&amp;";Intercompany#FCCS_Intercompany Top;Movement#FCCS_Movements;Consolidation#FCCS_Entity Total;Custom1#"&amp;$A118&amp;";Custom2#Total Custom2;Custom3#Total Custom3;Custom4#Total Custom4")</f>
        <v>0</v>
      </c>
      <c r="N118" s="432">
        <f>[1]!HsGetValue("FCC","Scenario#Actual;Years#FY24;Period#Jun;View#FCCS_YTD;Entity#"&amp;$B118&amp;";Data Source#FCCS_Total Data Source;Account#"&amp;N$3&amp;";Intercompany#FCCS_Intercompany Top;Movement#FCCS_Movements;Consolidation#FCCS_Entity Total;Custom1#"&amp;$A118&amp;";Custom2#Total Custom2;Custom3#Total Custom3;Custom4#Total Custom4")</f>
        <v>0</v>
      </c>
      <c r="O118" s="432">
        <f>[1]!HsGetValue("FCC","Scenario#Actual;Years#FY24;Period#Jun;View#FCCS_YTD;Entity#"&amp;$B118&amp;";Data Source#FCCS_Total Data Source;Account#"&amp;O$3&amp;";Intercompany#FCCS_Intercompany Top;Movement#FCCS_Movements;Consolidation#FCCS_Entity Total;Custom1#"&amp;$A118&amp;";Custom2#Total Custom2;Custom3#Total Custom3;Custom4#Total Custom4")</f>
        <v>0</v>
      </c>
      <c r="P118" s="432">
        <f>[1]!HsGetValue("FCC","Scenario#Actual;Years#FY24;Period#Jun;View#FCCS_YTD;Entity#"&amp;$B118&amp;";Data Source#FCCS_Total Data Source;Account#"&amp;P$3&amp;";Intercompany#FCCS_Intercompany Top;Movement#FCCS_Movements;Consolidation#FCCS_Entity Total;Custom1#"&amp;$A118&amp;";Custom2#Total Custom2;Custom3#Total Custom3;Custom4#Total Custom4")</f>
        <v>0</v>
      </c>
      <c r="Q118" s="432">
        <f>[1]!HsGetValue("FCC","Scenario#Actual;Years#FY24;Period#Jun;View#FCCS_YTD;Entity#"&amp;$B118&amp;";Data Source#FCCS_Total Data Source;Account#"&amp;Q$3&amp;";Intercompany#FCCS_Intercompany Top;Movement#FCCS_Movements;Consolidation#FCCS_Entity Total;Custom1#"&amp;$A118&amp;";Custom2#Total Custom2;Custom3#Total Custom3;Custom4#Total Custom4")</f>
        <v>0</v>
      </c>
      <c r="R118" s="432">
        <f>[1]!HsGetValue("FCC","Scenario#Actual;Years#FY24;Period#Jun;View#FCCS_YTD;Entity#"&amp;$B118&amp;";Data Source#FCCS_Total Data Source;Account#"&amp;R$3&amp;";Intercompany#FCCS_Intercompany Top;Movement#FCCS_Movements;Consolidation#FCCS_Entity Total;Custom1#"&amp;$A118&amp;";Custom2#Total Custom2;Custom3#Total Custom3;Custom4#Total Custom4")</f>
        <v>0</v>
      </c>
      <c r="S118" s="432">
        <f>[1]!HsGetValue("FCC","Scenario#Actual;Years#FY24;Period#Jun;View#FCCS_YTD;Entity#"&amp;$B118&amp;";Data Source#FCCS_Total Data Source;Account#"&amp;S$3&amp;";Intercompany#FCCS_Intercompany Top;Movement#FCCS_Movements;Consolidation#FCCS_Entity Total;Custom1#"&amp;$A118&amp;";Custom2#Total Custom2;Custom3#Total Custom3;Custom4#Total Custom4")</f>
        <v>0</v>
      </c>
      <c r="T118" s="432">
        <f>[1]!HsGetValue("FCC","Scenario#Actual;Years#FY24;Period#Jun;View#FCCS_YTD;Entity#"&amp;$B118&amp;";Data Source#FCCS_Total Data Source;Account#"&amp;T$3&amp;";Intercompany#FCCS_Intercompany Top;Movement#FCCS_Movements;Consolidation#FCCS_Entity Total;Custom1#"&amp;$A118&amp;";Custom2#Total Custom2;Custom3#Total Custom3;Custom4#Total Custom4")</f>
        <v>0</v>
      </c>
      <c r="U118" s="432">
        <f>[1]!HsGetValue("FCC","Scenario#Actual;Years#FY24;Period#Jun;View#FCCS_YTD;Entity#"&amp;$B118&amp;";Data Source#FCCS_Total Data Source;Account#"&amp;U$3&amp;";Intercompany#FCCS_Intercompany Top;Movement#FCCS_Movements;Consolidation#FCCS_Entity Total;Custom1#"&amp;$A118&amp;";Custom2#Total Custom2;Custom3#Total Custom3;Custom4#Total Custom4")</f>
        <v>0</v>
      </c>
      <c r="V118" s="432">
        <f>[1]!HsGetValue("FCC","Scenario#Actual;Years#FY24;Period#Jun;View#FCCS_YTD;Entity#"&amp;$B118&amp;";Data Source#FCCS_Total Data Source;Account#"&amp;V$3&amp;";Intercompany#FCCS_Intercompany Top;Movement#FCCS_Movements;Consolidation#FCCS_Entity Total;Custom1#"&amp;$A118&amp;";Custom2#Total Custom2;Custom3#Total Custom3;Custom4#Total Custom4")</f>
        <v>0</v>
      </c>
      <c r="W118" s="432">
        <f>[1]!HsGetValue("FCC","Scenario#Actual;Years#FY24;Period#Jun;View#FCCS_YTD;Entity#"&amp;$B118&amp;";Data Source#FCCS_Total Data Source;Account#"&amp;W$3&amp;";Intercompany#FCCS_Intercompany Top;Movement#FCCS_Movements;Consolidation#FCCS_Entity Total;Custom1#"&amp;$A118&amp;";Custom2#Total Custom2;Custom3#Total Custom3;Custom4#Total Custom4")</f>
        <v>0</v>
      </c>
      <c r="X118" s="432">
        <f>[1]!HsGetValue("FCC","Scenario#Actual;Years#FY24;Period#Jun;View#FCCS_YTD;Entity#"&amp;$B118&amp;";Data Source#FCCS_Total Data Source;Account#"&amp;X$3&amp;";Intercompany#FCCS_Intercompany Top;Movement#FCCS_Movements;Consolidation#FCCS_Entity Total;Custom1#"&amp;$A118&amp;";Custom2#Total Custom2;Custom3#Total Custom3;Custom4#Total Custom4")</f>
        <v>0</v>
      </c>
      <c r="Y118" s="432">
        <f>[1]!HsGetValue("FCC","Scenario#Actual;Years#FY24;Period#Jun;View#FCCS_YTD;Entity#"&amp;$B118&amp;";Data Source#FCCS_Total Data Source;Account#"&amp;Y$3&amp;";Intercompany#FCCS_Intercompany Top;Movement#FCCS_Movements;Consolidation#FCCS_Entity Total;Custom1#"&amp;$A118&amp;";Custom2#Total Custom2;Custom3#Total Custom3;Custom4#Total Custom4")</f>
        <v>0</v>
      </c>
      <c r="Z118" s="432">
        <f>[1]!HsGetValue("FCC","Scenario#Actual;Years#FY24;Period#Jun;View#FCCS_YTD;Entity#"&amp;$B118&amp;";Data Source#FCCS_Total Data Source;Account#"&amp;Z$3&amp;";Intercompany#FCCS_Intercompany Top;Movement#FCCS_Movements;Consolidation#FCCS_Entity Total;Custom1#"&amp;$A118&amp;";Custom2#Total Custom2;Custom3#Total Custom3;Custom4#Total Custom4")</f>
        <v>0</v>
      </c>
      <c r="AA118" s="432">
        <f>[1]!HsGetValue("FCC","Scenario#Actual;Years#FY24;Period#Jun;View#FCCS_YTD;Entity#"&amp;$B118&amp;";Data Source#FCCS_Total Data Source;Account#"&amp;AA$3&amp;";Intercompany#FCCS_Intercompany Top;Movement#FCCS_Movements;Consolidation#FCCS_Entity Total;Custom1#"&amp;$A118&amp;";Custom2#Total Custom2;Custom3#Total Custom3;Custom4#Total Custom4")</f>
        <v>0</v>
      </c>
      <c r="AB118" s="432">
        <f>[1]!HsGetValue("FCC","Scenario#Actual;Years#FY24;Period#Jun;View#FCCS_YTD;Entity#"&amp;$B118&amp;";Data Source#FCCS_Total Data Source;Account#"&amp;AB$3&amp;";Intercompany#FCCS_Intercompany Top;Movement#FCCS_Movements;Consolidation#FCCS_Entity Total;Custom1#"&amp;$A118&amp;";Custom2#Total Custom2;Custom3#Total Custom3;Custom4#Total Custom4")</f>
        <v>0</v>
      </c>
      <c r="AC118" s="432">
        <f>[1]!HsGetValue("FCC","Scenario#Actual;Years#FY24;Period#Jun;View#FCCS_YTD;Entity#"&amp;$B118&amp;";Data Source#FCCS_Total Data Source;Account#"&amp;AC$3&amp;";Intercompany#FCCS_Intercompany Top;Movement#FCCS_Movements;Consolidation#FCCS_Entity Total;Custom1#"&amp;$A118&amp;";Custom2#Total Custom2;Custom3#Total Custom3;Custom4#Total Custom4")</f>
        <v>0</v>
      </c>
      <c r="AD118" s="432">
        <f>[1]!HsGetValue("FCC","Scenario#Actual;Years#FY24;Period#Jun;View#FCCS_YTD;Entity#"&amp;$B118&amp;";Data Source#FCCS_Total Data Source;Account#"&amp;AD$3&amp;";Intercompany#FCCS_Intercompany Top;Movement#FCCS_Movements;Consolidation#FCCS_Entity Total;Custom1#"&amp;$A118&amp;";Custom2#Total Custom2;Custom3#Total Custom3;Custom4#Total Custom4")</f>
        <v>0</v>
      </c>
      <c r="AE118" s="432">
        <f>[1]!HsGetValue("FCC","Scenario#Actual;Years#FY24;Period#Jun;View#FCCS_YTD;Entity#"&amp;$B118&amp;";Data Source#FCCS_Total Data Source;Account#"&amp;AE$3&amp;";Intercompany#FCCS_Intercompany Top;Movement#FCCS_Movements;Consolidation#FCCS_Entity Total;Custom1#"&amp;$A118&amp;";Custom2#Total Custom2;Custom3#Total Custom3;Custom4#Total Custom4")</f>
        <v>0</v>
      </c>
      <c r="AF118" s="432">
        <f>[1]!HsGetValue("FCC","Scenario#Actual;Years#FY24;Period#Jun;View#FCCS_YTD;Entity#"&amp;$B118&amp;";Data Source#FCCS_Total Data Source;Account#"&amp;AF$3&amp;";Intercompany#FCCS_Intercompany Top;Movement#FCCS_Movements;Consolidation#FCCS_Entity Total;Custom1#"&amp;$A118&amp;";Custom2#Total Custom2;Custom3#Total Custom3;Custom4#Total Custom4")</f>
        <v>0</v>
      </c>
      <c r="AG118" s="432">
        <f>[1]!HsGetValue("FCC","Scenario#Actual;Years#FY24;Period#Jun;View#FCCS_YTD;Entity#"&amp;$B118&amp;";Data Source#FCCS_Total Data Source;Account#"&amp;AG$3&amp;";Intercompany#FCCS_Intercompany Top;Movement#FCCS_Movements;Consolidation#FCCS_Entity Total;Custom1#"&amp;$A118&amp;";Custom2#Total Custom2;Custom3#Total Custom3;Custom4#Total Custom4")</f>
        <v>0</v>
      </c>
      <c r="AH118" s="432">
        <f>[1]!HsGetValue("FCC","Scenario#Actual;Years#FY24;Period#Jun;View#FCCS_YTD;Entity#"&amp;$B118&amp;";Data Source#FCCS_Total Data Source;Account#"&amp;AH$3&amp;";Intercompany#FCCS_Intercompany Top;Movement#FCCS_Movements;Consolidation#FCCS_Entity Total;Custom1#"&amp;$A118&amp;";Custom2#Total Custom2;Custom3#Total Custom3;Custom4#Total Custom4")</f>
        <v>0</v>
      </c>
      <c r="AI118" s="432">
        <f>[1]!HsGetValue("FCC","Scenario#Actual;Years#FY24;Period#Jun;View#FCCS_YTD;Entity#"&amp;$B118&amp;";Data Source#FCCS_Total Data Source;Account#"&amp;AI$3&amp;";Intercompany#FCCS_Intercompany Top;Movement#FCCS_Movements;Consolidation#FCCS_Entity Total;Custom1#"&amp;$A118&amp;";Custom2#Total Custom2;Custom3#Total Custom3;Custom4#Total Custom4")</f>
        <v>0</v>
      </c>
      <c r="AJ118" s="432">
        <f>[1]!HsGetValue("FCC","Scenario#Actual;Years#FY24;Period#Jun;View#FCCS_YTD;Entity#"&amp;$B118&amp;";Data Source#FCCS_Total Data Source;Account#"&amp;AJ$3&amp;";Intercompany#FCCS_Intercompany Top;Movement#FCCS_Movements;Consolidation#FCCS_Entity Total;Custom1#"&amp;$A118&amp;";Custom2#Total Custom2;Custom3#Total Custom3;Custom4#Total Custom4")</f>
        <v>0</v>
      </c>
      <c r="AK118" s="432">
        <f>[1]!HsGetValue("FCC","Scenario#Actual;Years#FY24;Period#Jun;View#FCCS_YTD;Entity#"&amp;$B118&amp;";Data Source#FCCS_Total Data Source;Account#"&amp;AK$3&amp;";Intercompany#FCCS_Intercompany Top;Movement#FCCS_Movements;Consolidation#FCCS_Entity Total;Custom1#"&amp;$A118&amp;";Custom2#Total Custom2;Custom3#Total Custom3;Custom4#Total Custom4")</f>
        <v>0</v>
      </c>
      <c r="AL118" s="432">
        <f>[1]!HsGetValue("FCC","Scenario#Actual;Years#FY24;Period#Jun;View#FCCS_YTD;Entity#"&amp;$B118&amp;";Data Source#FCCS_Total Data Source;Account#"&amp;AL$3&amp;";Intercompany#FCCS_Intercompany Top;Movement#FCCS_Movements;Consolidation#FCCS_Entity Total;Custom1#"&amp;$A118&amp;";Custom2#Total Custom2;Custom3#Total Custom3;Custom4#Total Custom4")</f>
        <v>0</v>
      </c>
      <c r="AM118" s="432">
        <f>[1]!HsGetValue("FCC","Scenario#Actual;Years#FY24;Period#Jun;View#FCCS_YTD;Entity#"&amp;$B118&amp;";Data Source#FCCS_Total Data Source;Account#"&amp;AM$3&amp;";Intercompany#FCCS_Intercompany Top;Movement#FCCS_Movements;Consolidation#FCCS_Entity Total;Custom1#"&amp;$A118&amp;";Custom2#Total Custom2;Custom3#Total Custom3;Custom4#Total Custom4")</f>
        <v>0</v>
      </c>
      <c r="AN118" s="432">
        <f>[1]!HsGetValue("FCC","Scenario#Actual;Years#FY24;Period#Jun;View#FCCS_YTD;Entity#"&amp;$B118&amp;";Data Source#FCCS_Total Data Source;Account#"&amp;AN$3&amp;";Intercompany#FCCS_Intercompany Top;Movement#FCCS_Movements;Consolidation#FCCS_Entity Total;Custom1#"&amp;$A118&amp;";Custom2#Total Custom2;Custom3#Total Custom3;Custom4#Total Custom4")</f>
        <v>0</v>
      </c>
      <c r="AO118" s="432">
        <f>[1]!HsGetValue("FCC","Scenario#Actual;Years#FY24;Period#Jun;View#FCCS_YTD;Entity#"&amp;$B118&amp;";Data Source#FCCS_Total Data Source;Account#"&amp;AO$3&amp;";Intercompany#FCCS_Intercompany Top;Movement#FCCS_Movements;Consolidation#FCCS_Entity Total;Custom1#"&amp;$A118&amp;";Custom2#Total Custom2;Custom3#Total Custom3;Custom4#Total Custom4")</f>
        <v>0</v>
      </c>
      <c r="AP118" s="432">
        <f>[1]!HsGetValue("FCC","Scenario#Actual;Years#FY24;Period#Jun;View#FCCS_YTD;Entity#"&amp;$B118&amp;";Data Source#FCCS_Total Data Source;Account#"&amp;AP$3&amp;";Intercompany#FCCS_Intercompany Top;Movement#FCCS_Movements;Consolidation#FCCS_Entity Total;Custom1#"&amp;$A118&amp;";Custom2#Total Custom2;Custom3#Total Custom3;Custom4#Total Custom4")</f>
        <v>0</v>
      </c>
      <c r="AQ118" s="432">
        <f>[1]!HsGetValue("FCC","Scenario#Actual;Years#FY24;Period#Jun;View#FCCS_YTD;Entity#"&amp;$B118&amp;";Data Source#FCCS_Total Data Source;Account#"&amp;AQ$3&amp;";Intercompany#FCCS_Intercompany Top;Movement#FCCS_Movements;Consolidation#FCCS_Entity Total;Custom1#"&amp;$A118&amp;";Custom2#Total Custom2;Custom3#Total Custom3;Custom4#Total Custom4")</f>
        <v>0</v>
      </c>
      <c r="AR118" s="432">
        <f>[1]!HsGetValue("FCC","Scenario#Actual;Years#FY24;Period#Jun;View#FCCS_YTD;Entity#"&amp;$B118&amp;";Data Source#FCCS_Total Data Source;Account#"&amp;AR$3&amp;";Intercompany#FCCS_Intercompany Top;Movement#FCCS_Movements;Consolidation#FCCS_Entity Total;Custom1#"&amp;$A118&amp;";Custom2#Total Custom2;Custom3#Total Custom3;Custom4#Total Custom4")</f>
        <v>0</v>
      </c>
      <c r="AS118" s="432">
        <f>[1]!HsGetValue("FCC","Scenario#Actual;Years#FY24;Period#Jun;View#FCCS_YTD;Entity#"&amp;$B118&amp;";Data Source#FCCS_Total Data Source;Account#"&amp;AS$3&amp;";Intercompany#FCCS_Intercompany Top;Movement#FCCS_Movements;Consolidation#FCCS_Entity Total;Custom1#"&amp;$A118&amp;";Custom2#Total Custom2;Custom3#Total Custom3;Custom4#Total Custom4")</f>
        <v>0</v>
      </c>
    </row>
    <row r="119" spans="1:45" x14ac:dyDescent="0.3">
      <c r="A119" s="221" t="s">
        <v>603</v>
      </c>
      <c r="B119" s="221" t="s">
        <v>635</v>
      </c>
      <c r="C119" s="221">
        <v>50910</v>
      </c>
      <c r="D119" s="221" t="s">
        <v>621</v>
      </c>
      <c r="E119" s="221" t="s">
        <v>416</v>
      </c>
      <c r="F119" s="328" t="s">
        <v>636</v>
      </c>
      <c r="G119" s="328" t="s">
        <v>637</v>
      </c>
      <c r="H119" s="598"/>
      <c r="I119" s="327">
        <f t="shared" si="12"/>
        <v>0</v>
      </c>
      <c r="J119" s="431">
        <f t="shared" si="13"/>
        <v>0</v>
      </c>
      <c r="K119" s="327">
        <f t="shared" ref="K119:K174" si="16">SUM(M119:R119,T119:V119,Z119:AB119,AD119:AD119)+SUM(AE119:AQ119)</f>
        <v>0</v>
      </c>
      <c r="L119" s="403"/>
      <c r="M119" s="403"/>
      <c r="N119" s="403"/>
      <c r="O119" s="403"/>
      <c r="P119" s="403"/>
      <c r="Q119" s="403"/>
      <c r="R119" s="403"/>
      <c r="S119" s="403"/>
      <c r="T119" s="403"/>
      <c r="U119" s="403"/>
      <c r="V119" s="403"/>
      <c r="W119" s="403"/>
      <c r="X119" s="403"/>
      <c r="Y119" s="403"/>
      <c r="Z119" s="403"/>
      <c r="AA119" s="403"/>
      <c r="AB119" s="403"/>
      <c r="AC119" s="403"/>
      <c r="AD119" s="403"/>
      <c r="AE119" s="403"/>
      <c r="AF119" s="403"/>
      <c r="AG119" s="403"/>
      <c r="AH119" s="403"/>
      <c r="AI119" s="403"/>
      <c r="AJ119" s="403"/>
      <c r="AK119" s="403"/>
      <c r="AL119" s="403"/>
      <c r="AM119" s="403"/>
      <c r="AN119" s="403"/>
      <c r="AO119" s="403"/>
      <c r="AP119" s="403"/>
      <c r="AQ119" s="403"/>
      <c r="AR119" s="403"/>
      <c r="AS119" s="403"/>
    </row>
    <row r="120" spans="1:45" x14ac:dyDescent="0.3">
      <c r="A120" s="221" t="s">
        <v>603</v>
      </c>
      <c r="B120" s="221" t="s">
        <v>638</v>
      </c>
      <c r="C120" s="221">
        <v>50920</v>
      </c>
      <c r="D120" s="221" t="s">
        <v>621</v>
      </c>
      <c r="E120" s="221" t="s">
        <v>416</v>
      </c>
      <c r="F120" s="328" t="s">
        <v>639</v>
      </c>
      <c r="G120" s="328" t="s">
        <v>640</v>
      </c>
      <c r="H120" s="598"/>
      <c r="I120" s="327">
        <f t="shared" si="12"/>
        <v>0</v>
      </c>
      <c r="J120" s="431">
        <f t="shared" si="13"/>
        <v>0</v>
      </c>
      <c r="K120" s="327">
        <f t="shared" si="16"/>
        <v>0</v>
      </c>
      <c r="L120" s="403"/>
      <c r="M120" s="403"/>
      <c r="N120" s="403"/>
      <c r="O120" s="403"/>
      <c r="P120" s="403"/>
      <c r="Q120" s="403"/>
      <c r="R120" s="403"/>
      <c r="S120" s="403"/>
      <c r="T120" s="403"/>
      <c r="U120" s="403"/>
      <c r="V120" s="403"/>
      <c r="W120" s="403"/>
      <c r="X120" s="403"/>
      <c r="Y120" s="403"/>
      <c r="Z120" s="403"/>
      <c r="AA120" s="403"/>
      <c r="AB120" s="403"/>
      <c r="AC120" s="403"/>
      <c r="AD120" s="403"/>
      <c r="AE120" s="403"/>
      <c r="AF120" s="403"/>
      <c r="AG120" s="403"/>
      <c r="AH120" s="403"/>
      <c r="AI120" s="403"/>
      <c r="AJ120" s="403"/>
      <c r="AK120" s="403"/>
      <c r="AL120" s="403"/>
      <c r="AM120" s="403"/>
      <c r="AN120" s="403"/>
      <c r="AO120" s="403"/>
      <c r="AP120" s="403"/>
      <c r="AQ120" s="403"/>
      <c r="AR120" s="403"/>
      <c r="AS120" s="403"/>
    </row>
    <row r="121" spans="1:45" x14ac:dyDescent="0.3">
      <c r="A121" s="221" t="s">
        <v>603</v>
      </c>
      <c r="B121" s="221" t="s">
        <v>641</v>
      </c>
      <c r="C121" s="221">
        <v>51220</v>
      </c>
      <c r="D121" s="221" t="s">
        <v>621</v>
      </c>
      <c r="E121" s="221" t="s">
        <v>416</v>
      </c>
      <c r="F121" s="328" t="s">
        <v>642</v>
      </c>
      <c r="G121" s="328" t="s">
        <v>643</v>
      </c>
      <c r="H121" s="598"/>
      <c r="I121" s="327">
        <f t="shared" si="12"/>
        <v>0</v>
      </c>
      <c r="J121" s="431">
        <f t="shared" si="13"/>
        <v>0</v>
      </c>
      <c r="K121" s="327">
        <f t="shared" si="16"/>
        <v>0</v>
      </c>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c r="AK121" s="403"/>
      <c r="AL121" s="403"/>
      <c r="AM121" s="403"/>
      <c r="AN121" s="403"/>
      <c r="AO121" s="403"/>
      <c r="AP121" s="403"/>
      <c r="AQ121" s="403"/>
      <c r="AR121" s="403"/>
      <c r="AS121" s="403"/>
    </row>
    <row r="122" spans="1:45" x14ac:dyDescent="0.3">
      <c r="A122" s="221" t="s">
        <v>603</v>
      </c>
      <c r="B122" s="221" t="s">
        <v>644</v>
      </c>
      <c r="C122" s="221">
        <v>51240</v>
      </c>
      <c r="D122" s="221" t="s">
        <v>621</v>
      </c>
      <c r="E122" s="221" t="s">
        <v>416</v>
      </c>
      <c r="F122" s="328" t="s">
        <v>645</v>
      </c>
      <c r="G122" s="328" t="s">
        <v>646</v>
      </c>
      <c r="H122" s="598"/>
      <c r="I122" s="327">
        <f t="shared" si="12"/>
        <v>0</v>
      </c>
      <c r="J122" s="431">
        <f t="shared" si="13"/>
        <v>0</v>
      </c>
      <c r="K122" s="327">
        <f t="shared" si="16"/>
        <v>0</v>
      </c>
      <c r="L122" s="403"/>
      <c r="M122" s="403"/>
      <c r="N122" s="403"/>
      <c r="O122" s="403"/>
      <c r="P122" s="403"/>
      <c r="Q122" s="403"/>
      <c r="R122" s="403"/>
      <c r="S122" s="403"/>
      <c r="T122" s="403"/>
      <c r="U122" s="403"/>
      <c r="V122" s="403"/>
      <c r="W122" s="403"/>
      <c r="X122" s="403"/>
      <c r="Y122" s="403"/>
      <c r="Z122" s="403"/>
      <c r="AA122" s="403"/>
      <c r="AB122" s="403"/>
      <c r="AC122" s="403"/>
      <c r="AD122" s="403"/>
      <c r="AE122" s="403"/>
      <c r="AF122" s="403"/>
      <c r="AG122" s="403"/>
      <c r="AH122" s="403"/>
      <c r="AI122" s="403"/>
      <c r="AJ122" s="403"/>
      <c r="AK122" s="403"/>
      <c r="AL122" s="403"/>
      <c r="AM122" s="403"/>
      <c r="AN122" s="403"/>
      <c r="AO122" s="403"/>
      <c r="AP122" s="403"/>
      <c r="AQ122" s="403"/>
      <c r="AR122" s="403"/>
      <c r="AS122" s="403"/>
    </row>
    <row r="123" spans="1:45" x14ac:dyDescent="0.3">
      <c r="A123" s="221" t="s">
        <v>603</v>
      </c>
      <c r="B123" s="221" t="s">
        <v>647</v>
      </c>
      <c r="C123" s="221">
        <v>51250</v>
      </c>
      <c r="D123" s="221" t="s">
        <v>621</v>
      </c>
      <c r="E123" s="221" t="s">
        <v>416</v>
      </c>
      <c r="F123" s="328" t="s">
        <v>648</v>
      </c>
      <c r="G123" s="328" t="s">
        <v>649</v>
      </c>
      <c r="H123" s="598"/>
      <c r="I123" s="327">
        <f t="shared" si="12"/>
        <v>0</v>
      </c>
      <c r="J123" s="431">
        <f t="shared" si="13"/>
        <v>0</v>
      </c>
      <c r="K123" s="327">
        <f t="shared" si="16"/>
        <v>0</v>
      </c>
      <c r="L123" s="403"/>
      <c r="M123" s="403"/>
      <c r="N123" s="403"/>
      <c r="O123" s="403"/>
      <c r="P123" s="403"/>
      <c r="Q123" s="403"/>
      <c r="R123" s="403"/>
      <c r="S123" s="403"/>
      <c r="T123" s="403"/>
      <c r="U123" s="403"/>
      <c r="V123" s="403"/>
      <c r="W123" s="403"/>
      <c r="X123" s="403"/>
      <c r="Y123" s="403"/>
      <c r="Z123" s="403"/>
      <c r="AA123" s="403"/>
      <c r="AB123" s="403"/>
      <c r="AC123" s="403"/>
      <c r="AD123" s="403"/>
      <c r="AE123" s="403"/>
      <c r="AF123" s="403"/>
      <c r="AG123" s="403"/>
      <c r="AH123" s="403"/>
      <c r="AI123" s="403"/>
      <c r="AJ123" s="403"/>
      <c r="AK123" s="403"/>
      <c r="AL123" s="403"/>
      <c r="AM123" s="403"/>
      <c r="AN123" s="403"/>
      <c r="AO123" s="403"/>
      <c r="AP123" s="403"/>
      <c r="AQ123" s="403"/>
      <c r="AR123" s="403"/>
      <c r="AS123" s="403"/>
    </row>
    <row r="124" spans="1:45" x14ac:dyDescent="0.3">
      <c r="A124" s="221" t="s">
        <v>603</v>
      </c>
      <c r="B124" s="221" t="s">
        <v>650</v>
      </c>
      <c r="C124" s="221">
        <v>51810</v>
      </c>
      <c r="D124" s="221" t="s">
        <v>621</v>
      </c>
      <c r="E124" s="221" t="s">
        <v>416</v>
      </c>
      <c r="F124" s="328" t="s">
        <v>651</v>
      </c>
      <c r="G124" s="328" t="s">
        <v>652</v>
      </c>
      <c r="H124" s="598"/>
      <c r="I124" s="327">
        <f t="shared" si="12"/>
        <v>0</v>
      </c>
      <c r="J124" s="431">
        <f t="shared" si="13"/>
        <v>0</v>
      </c>
      <c r="K124" s="327">
        <f t="shared" si="16"/>
        <v>0</v>
      </c>
      <c r="L124" s="403"/>
      <c r="M124" s="403"/>
      <c r="N124" s="403"/>
      <c r="O124" s="403"/>
      <c r="P124" s="403"/>
      <c r="Q124" s="403"/>
      <c r="R124" s="403"/>
      <c r="S124" s="403"/>
      <c r="T124" s="403"/>
      <c r="U124" s="403"/>
      <c r="V124" s="403"/>
      <c r="W124" s="403"/>
      <c r="X124" s="403"/>
      <c r="Y124" s="403"/>
      <c r="Z124" s="403"/>
      <c r="AA124" s="403"/>
      <c r="AB124" s="403"/>
      <c r="AC124" s="403"/>
      <c r="AD124" s="403"/>
      <c r="AE124" s="403"/>
      <c r="AF124" s="403"/>
      <c r="AG124" s="403"/>
      <c r="AH124" s="403"/>
      <c r="AI124" s="403"/>
      <c r="AJ124" s="403"/>
      <c r="AK124" s="403"/>
      <c r="AL124" s="403"/>
      <c r="AM124" s="403"/>
      <c r="AN124" s="403"/>
      <c r="AO124" s="403"/>
      <c r="AP124" s="403"/>
      <c r="AQ124" s="403"/>
      <c r="AR124" s="403"/>
      <c r="AS124" s="403"/>
    </row>
    <row r="125" spans="1:45" x14ac:dyDescent="0.3">
      <c r="A125" s="221" t="s">
        <v>603</v>
      </c>
      <c r="B125" s="221" t="s">
        <v>653</v>
      </c>
      <c r="C125" s="221">
        <v>51820</v>
      </c>
      <c r="D125" s="221" t="s">
        <v>621</v>
      </c>
      <c r="E125" s="221" t="s">
        <v>416</v>
      </c>
      <c r="F125" s="328" t="s">
        <v>654</v>
      </c>
      <c r="G125" s="328" t="s">
        <v>655</v>
      </c>
      <c r="H125" s="598"/>
      <c r="I125" s="327">
        <f t="shared" si="12"/>
        <v>0</v>
      </c>
      <c r="J125" s="431">
        <f t="shared" si="13"/>
        <v>0</v>
      </c>
      <c r="K125" s="327">
        <f t="shared" si="16"/>
        <v>0</v>
      </c>
      <c r="L125" s="403"/>
      <c r="M125" s="403"/>
      <c r="N125" s="403"/>
      <c r="O125" s="403"/>
      <c r="P125" s="403"/>
      <c r="Q125" s="403"/>
      <c r="R125" s="403"/>
      <c r="S125" s="403"/>
      <c r="T125" s="403"/>
      <c r="U125" s="403"/>
      <c r="V125" s="403"/>
      <c r="W125" s="403"/>
      <c r="X125" s="403"/>
      <c r="Y125" s="403"/>
      <c r="Z125" s="403"/>
      <c r="AA125" s="403"/>
      <c r="AB125" s="403"/>
      <c r="AC125" s="403"/>
      <c r="AD125" s="403"/>
      <c r="AE125" s="403"/>
      <c r="AF125" s="403"/>
      <c r="AG125" s="403"/>
      <c r="AH125" s="403"/>
      <c r="AI125" s="403"/>
      <c r="AJ125" s="403"/>
      <c r="AK125" s="403"/>
      <c r="AL125" s="403"/>
      <c r="AM125" s="403"/>
      <c r="AN125" s="403"/>
      <c r="AO125" s="403"/>
      <c r="AP125" s="403"/>
      <c r="AQ125" s="403"/>
      <c r="AR125" s="403"/>
      <c r="AS125" s="403"/>
    </row>
    <row r="126" spans="1:45" x14ac:dyDescent="0.3">
      <c r="A126" s="221" t="s">
        <v>603</v>
      </c>
      <c r="B126" s="221" t="s">
        <v>656</v>
      </c>
      <c r="C126" s="221">
        <v>51840</v>
      </c>
      <c r="D126" s="221" t="s">
        <v>621</v>
      </c>
      <c r="E126" s="221" t="s">
        <v>416</v>
      </c>
      <c r="F126" s="328" t="s">
        <v>657</v>
      </c>
      <c r="G126" s="328" t="s">
        <v>658</v>
      </c>
      <c r="H126" s="598"/>
      <c r="I126" s="327">
        <f t="shared" si="12"/>
        <v>0</v>
      </c>
      <c r="J126" s="431">
        <f t="shared" si="13"/>
        <v>0</v>
      </c>
      <c r="K126" s="327">
        <f t="shared" si="16"/>
        <v>0</v>
      </c>
      <c r="L126" s="403"/>
      <c r="M126" s="403"/>
      <c r="N126" s="403"/>
      <c r="O126" s="403"/>
      <c r="P126" s="403"/>
      <c r="Q126" s="403"/>
      <c r="R126" s="403"/>
      <c r="S126" s="403"/>
      <c r="T126" s="403"/>
      <c r="U126" s="403"/>
      <c r="V126" s="403"/>
      <c r="W126" s="403"/>
      <c r="X126" s="403"/>
      <c r="Y126" s="403"/>
      <c r="Z126" s="403"/>
      <c r="AA126" s="403"/>
      <c r="AB126" s="403"/>
      <c r="AC126" s="403"/>
      <c r="AD126" s="403"/>
      <c r="AE126" s="403"/>
      <c r="AF126" s="403"/>
      <c r="AG126" s="403"/>
      <c r="AH126" s="403"/>
      <c r="AI126" s="403"/>
      <c r="AJ126" s="403"/>
      <c r="AK126" s="403"/>
      <c r="AL126" s="403"/>
      <c r="AM126" s="403"/>
      <c r="AN126" s="403"/>
      <c r="AO126" s="403"/>
      <c r="AP126" s="403"/>
      <c r="AQ126" s="403"/>
      <c r="AR126" s="403"/>
      <c r="AS126" s="403"/>
    </row>
    <row r="127" spans="1:45" x14ac:dyDescent="0.3">
      <c r="A127" s="221" t="s">
        <v>603</v>
      </c>
      <c r="B127" s="221" t="s">
        <v>659</v>
      </c>
      <c r="C127" s="221">
        <v>53620</v>
      </c>
      <c r="D127" s="221" t="s">
        <v>621</v>
      </c>
      <c r="E127" s="221" t="s">
        <v>416</v>
      </c>
      <c r="F127" s="328" t="s">
        <v>660</v>
      </c>
      <c r="G127" s="328" t="s">
        <v>661</v>
      </c>
      <c r="H127" s="598"/>
      <c r="I127" s="327">
        <f t="shared" si="12"/>
        <v>0</v>
      </c>
      <c r="J127" s="431">
        <f t="shared" si="13"/>
        <v>0</v>
      </c>
      <c r="K127" s="327">
        <f t="shared" si="16"/>
        <v>0</v>
      </c>
      <c r="L127" s="403"/>
      <c r="M127" s="403"/>
      <c r="N127" s="403"/>
      <c r="O127" s="403"/>
      <c r="P127" s="403"/>
      <c r="Q127" s="403"/>
      <c r="R127" s="403"/>
      <c r="S127" s="403"/>
      <c r="T127" s="403"/>
      <c r="U127" s="403"/>
      <c r="V127" s="403"/>
      <c r="W127" s="403"/>
      <c r="X127" s="403"/>
      <c r="Y127" s="403"/>
      <c r="Z127" s="403"/>
      <c r="AA127" s="403"/>
      <c r="AB127" s="403"/>
      <c r="AC127" s="403"/>
      <c r="AD127" s="403"/>
      <c r="AE127" s="403"/>
      <c r="AF127" s="403"/>
      <c r="AG127" s="403"/>
      <c r="AH127" s="403"/>
      <c r="AI127" s="403"/>
      <c r="AJ127" s="403"/>
      <c r="AK127" s="403"/>
      <c r="AL127" s="403"/>
      <c r="AM127" s="403"/>
      <c r="AN127" s="403"/>
      <c r="AO127" s="403"/>
      <c r="AP127" s="403"/>
      <c r="AQ127" s="403"/>
      <c r="AR127" s="403"/>
      <c r="AS127" s="403"/>
    </row>
    <row r="128" spans="1:45" x14ac:dyDescent="0.3">
      <c r="A128" s="221" t="s">
        <v>603</v>
      </c>
      <c r="B128" s="221" t="s">
        <v>662</v>
      </c>
      <c r="C128" s="221">
        <v>53920</v>
      </c>
      <c r="D128" s="221" t="s">
        <v>621</v>
      </c>
      <c r="E128" s="221" t="s">
        <v>416</v>
      </c>
      <c r="F128" s="328" t="s">
        <v>663</v>
      </c>
      <c r="G128" s="328" t="s">
        <v>664</v>
      </c>
      <c r="H128" s="598"/>
      <c r="I128" s="327">
        <f t="shared" si="12"/>
        <v>0</v>
      </c>
      <c r="J128" s="431">
        <f t="shared" si="13"/>
        <v>0</v>
      </c>
      <c r="K128" s="327">
        <f t="shared" si="16"/>
        <v>0</v>
      </c>
      <c r="L128" s="403"/>
      <c r="M128" s="403"/>
      <c r="N128" s="403"/>
      <c r="O128" s="403"/>
      <c r="P128" s="403"/>
      <c r="Q128" s="403"/>
      <c r="R128" s="403"/>
      <c r="S128" s="403"/>
      <c r="T128" s="403"/>
      <c r="U128" s="403"/>
      <c r="V128" s="403"/>
      <c r="W128" s="403"/>
      <c r="X128" s="403"/>
      <c r="Y128" s="403"/>
      <c r="Z128" s="403"/>
      <c r="AA128" s="403"/>
      <c r="AB128" s="403"/>
      <c r="AC128" s="403"/>
      <c r="AD128" s="403"/>
      <c r="AE128" s="403"/>
      <c r="AF128" s="403"/>
      <c r="AG128" s="403"/>
      <c r="AH128" s="403"/>
      <c r="AI128" s="403"/>
      <c r="AJ128" s="403"/>
      <c r="AK128" s="403"/>
      <c r="AL128" s="403"/>
      <c r="AM128" s="403"/>
      <c r="AN128" s="403"/>
      <c r="AO128" s="403"/>
      <c r="AP128" s="403"/>
      <c r="AQ128" s="403"/>
      <c r="AR128" s="403"/>
      <c r="AS128" s="403"/>
    </row>
    <row r="129" spans="1:45" x14ac:dyDescent="0.3">
      <c r="A129" s="221" t="s">
        <v>603</v>
      </c>
      <c r="B129" s="221" t="s">
        <v>665</v>
      </c>
      <c r="C129" s="221">
        <v>54310</v>
      </c>
      <c r="D129" s="221" t="s">
        <v>621</v>
      </c>
      <c r="E129" s="221" t="s">
        <v>416</v>
      </c>
      <c r="F129" s="328" t="s">
        <v>666</v>
      </c>
      <c r="G129" s="328" t="s">
        <v>667</v>
      </c>
      <c r="H129" s="598"/>
      <c r="I129" s="327">
        <f t="shared" si="12"/>
        <v>0</v>
      </c>
      <c r="J129" s="431">
        <f t="shared" si="13"/>
        <v>0</v>
      </c>
      <c r="K129" s="327">
        <f t="shared" si="16"/>
        <v>0</v>
      </c>
      <c r="L129" s="403"/>
      <c r="M129" s="403"/>
      <c r="N129" s="403"/>
      <c r="O129" s="403"/>
      <c r="P129" s="403"/>
      <c r="Q129" s="403"/>
      <c r="R129" s="40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c r="AS129" s="403"/>
    </row>
    <row r="130" spans="1:45" x14ac:dyDescent="0.3">
      <c r="A130" s="221" t="s">
        <v>603</v>
      </c>
      <c r="B130" s="221" t="s">
        <v>668</v>
      </c>
      <c r="C130" s="221">
        <v>55120</v>
      </c>
      <c r="D130" s="221" t="s">
        <v>621</v>
      </c>
      <c r="E130" s="221" t="s">
        <v>416</v>
      </c>
      <c r="F130" s="328" t="s">
        <v>669</v>
      </c>
      <c r="G130" s="328" t="s">
        <v>670</v>
      </c>
      <c r="H130" s="598"/>
      <c r="I130" s="327">
        <f t="shared" si="12"/>
        <v>0</v>
      </c>
      <c r="J130" s="431">
        <f t="shared" si="13"/>
        <v>0</v>
      </c>
      <c r="K130" s="327">
        <f t="shared" si="16"/>
        <v>0</v>
      </c>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row>
    <row r="131" spans="1:45" x14ac:dyDescent="0.3">
      <c r="A131" s="221" t="s">
        <v>603</v>
      </c>
      <c r="B131" s="221" t="s">
        <v>671</v>
      </c>
      <c r="C131" s="221">
        <v>91000</v>
      </c>
      <c r="D131" s="221" t="s">
        <v>621</v>
      </c>
      <c r="E131" s="221" t="s">
        <v>416</v>
      </c>
      <c r="F131" s="328" t="s">
        <v>672</v>
      </c>
      <c r="G131" s="328" t="s">
        <v>673</v>
      </c>
      <c r="H131" s="598"/>
      <c r="I131" s="395">
        <f t="shared" si="12"/>
        <v>0</v>
      </c>
      <c r="J131" s="395">
        <f t="shared" si="13"/>
        <v>0</v>
      </c>
      <c r="K131" s="395">
        <f t="shared" si="16"/>
        <v>0</v>
      </c>
      <c r="L131" s="330">
        <f>[1]!HsGetValue("FCC","Scenario#Actual;Years#FY24;Period#Jun;View#FCCS_YTD;Entity#"&amp;$B131&amp;";Data Source#FCCS_Total Data Source;Account#"&amp;L$3&amp;";Intercompany#FCCS_Intercompany Top;Movement#CA_ENDBAL;Consolidation#FCCS_Entity Total;Custom1#"&amp;$E131&amp;";Custom2#Total Custom2;Custom3#Total Custom3;Custom4#Total Custom4")</f>
        <v>0</v>
      </c>
      <c r="M131" s="330">
        <f>[1]!HsGetValue("FCC","Scenario#Actual;Years#FY24;Period#Jun;View#FCCS_YTD;Entity#"&amp;$B131&amp;";Data Source#FCCS_Total Data Source;Account#"&amp;M$3&amp;";Intercompany#FCCS_Intercompany Top;Movement#CA_ENDBAL;Consolidation#FCCS_Entity Total;Custom1#"&amp;$E131&amp;";Custom2#Total Custom2;Custom3#Total Custom3;Custom4#Total Custom4")</f>
        <v>0</v>
      </c>
      <c r="N131" s="330">
        <f>[1]!HsGetValue("FCC","Scenario#Actual;Years#FY24;Period#Jun;View#FCCS_YTD;Entity#"&amp;$B131&amp;";Data Source#FCCS_Total Data Source;Account#"&amp;N$3&amp;";Intercompany#FCCS_Intercompany Top;Movement#CA_ENDBAL;Consolidation#FCCS_Entity Total;Custom1#"&amp;$E131&amp;";Custom2#Total Custom2;Custom3#Total Custom3;Custom4#Total Custom4")</f>
        <v>0</v>
      </c>
      <c r="O131" s="330">
        <f>[1]!HsGetValue("FCC","Scenario#Actual;Years#FY24;Period#Jun;View#FCCS_YTD;Entity#"&amp;$B131&amp;";Data Source#FCCS_Total Data Source;Account#"&amp;O$3&amp;";Intercompany#FCCS_Intercompany Top;Movement#CA_ENDBAL;Consolidation#FCCS_Entity Total;Custom1#"&amp;$E131&amp;";Custom2#Total Custom2;Custom3#Total Custom3;Custom4#Total Custom4")</f>
        <v>0</v>
      </c>
      <c r="P131" s="330">
        <f>[1]!HsGetValue("FCC","Scenario#Actual;Years#FY24;Period#Jun;View#FCCS_YTD;Entity#"&amp;$B131&amp;";Data Source#FCCS_Total Data Source;Account#"&amp;P$3&amp;";Intercompany#FCCS_Intercompany Top;Movement#CA_ENDBAL;Consolidation#FCCS_Entity Total;Custom1#"&amp;$E131&amp;";Custom2#Total Custom2;Custom3#Total Custom3;Custom4#Total Custom4")</f>
        <v>0</v>
      </c>
      <c r="Q131" s="330">
        <f>[1]!HsGetValue("FCC","Scenario#Actual;Years#FY24;Period#Jun;View#FCCS_YTD;Entity#"&amp;$B131&amp;";Data Source#FCCS_Total Data Source;Account#"&amp;Q$3&amp;";Intercompany#FCCS_Intercompany Top;Movement#CA_ENDBAL;Consolidation#FCCS_Entity Total;Custom1#"&amp;$E131&amp;";Custom2#Total Custom2;Custom3#Total Custom3;Custom4#Total Custom4")</f>
        <v>0</v>
      </c>
      <c r="R131" s="330">
        <f>[1]!HsGetValue("FCC","Scenario#Actual;Years#FY24;Period#Jun;View#FCCS_YTD;Entity#"&amp;$B131&amp;";Data Source#FCCS_Total Data Source;Account#"&amp;R$3&amp;";Intercompany#FCCS_Intercompany Top;Movement#CA_ENDBAL;Consolidation#FCCS_Entity Total;Custom1#"&amp;$E131&amp;";Custom2#Total Custom2;Custom3#Total Custom3;Custom4#Total Custom4")</f>
        <v>0</v>
      </c>
      <c r="S131" s="330">
        <f>[1]!HsGetValue("FCC","Scenario#Actual;Years#FY24;Period#Jun;View#FCCS_YTD;Entity#"&amp;$B131&amp;";Data Source#FCCS_Total Data Source;Account#"&amp;S$3&amp;";Intercompany#FCCS_Intercompany Top;Movement#CA_ENDBAL;Consolidation#FCCS_Entity Total;Custom1#"&amp;$E131&amp;";Custom2#Total Custom2;Custom3#Total Custom3;Custom4#Total Custom4")</f>
        <v>0</v>
      </c>
      <c r="T131" s="330">
        <f>[1]!HsGetValue("FCC","Scenario#Actual;Years#FY24;Period#Jun;View#FCCS_YTD;Entity#"&amp;$B131&amp;";Data Source#FCCS_Total Data Source;Account#"&amp;T$3&amp;";Intercompany#FCCS_Intercompany Top;Movement#CA_ENDBAL;Consolidation#FCCS_Entity Total;Custom1#"&amp;$E131&amp;";Custom2#Total Custom2;Custom3#Total Custom3;Custom4#Total Custom4")</f>
        <v>0</v>
      </c>
      <c r="U131" s="330">
        <f>[1]!HsGetValue("FCC","Scenario#Actual;Years#FY24;Period#Jun;View#FCCS_YTD;Entity#"&amp;$B131&amp;";Data Source#FCCS_Total Data Source;Account#"&amp;U$3&amp;";Intercompany#FCCS_Intercompany Top;Movement#CA_ENDBAL;Consolidation#FCCS_Entity Total;Custom1#"&amp;$E131&amp;";Custom2#Total Custom2;Custom3#Total Custom3;Custom4#Total Custom4")</f>
        <v>0</v>
      </c>
      <c r="V131" s="330">
        <f>[1]!HsGetValue("FCC","Scenario#Actual;Years#FY24;Period#Jun;View#FCCS_YTD;Entity#"&amp;$B131&amp;";Data Source#FCCS_Total Data Source;Account#"&amp;V$3&amp;";Intercompany#FCCS_Intercompany Top;Movement#CA_ENDBAL;Consolidation#FCCS_Entity Total;Custom1#"&amp;$E131&amp;";Custom2#Total Custom2;Custom3#Total Custom3;Custom4#Total Custom4")</f>
        <v>0</v>
      </c>
      <c r="W131" s="330">
        <f>[1]!HsGetValue("FCC","Scenario#Actual;Years#FY24;Period#Jun;View#FCCS_YTD;Entity#"&amp;$B131&amp;";Data Source#FCCS_Total Data Source;Account#"&amp;W$3&amp;";Intercompany#FCCS_Intercompany Top;Movement#CA_ENDBAL;Consolidation#FCCS_Entity Total;Custom1#"&amp;$E131&amp;";Custom2#Total Custom2;Custom3#Total Custom3;Custom4#Total Custom4")</f>
        <v>0</v>
      </c>
      <c r="X131" s="330">
        <f>[1]!HsGetValue("FCC","Scenario#Actual;Years#FY24;Period#Jun;View#FCCS_YTD;Entity#"&amp;$B131&amp;";Data Source#FCCS_Total Data Source;Account#"&amp;X$3&amp;";Intercompany#FCCS_Intercompany Top;Movement#CA_ENDBAL;Consolidation#FCCS_Entity Total;Custom1#"&amp;$E131&amp;";Custom2#Total Custom2;Custom3#Total Custom3;Custom4#Total Custom4")</f>
        <v>0</v>
      </c>
      <c r="Y131" s="432">
        <f>[1]!HsGetValue("FCC","Scenario#Actual;Years#FY24;Period#Jun;View#FCCS_YTD;Entity#"&amp;$B131&amp;";Data Source#FCCS_Total Data Source;Account#"&amp;Y$3&amp;";Intercompany#FCCS_Intercompany Top;Movement#FCCS_Movements;Consolidation#FCCS_Entity Total;Custom1#"&amp;$A131&amp;";Custom2#Total Custom2;Custom3#Total Custom3;Custom4#Total Custom4")</f>
        <v>0</v>
      </c>
      <c r="Z131" s="432">
        <f>[1]!HsGetValue("FCC","Scenario#Actual;Years#FY24;Period#Jun;View#FCCS_YTD;Entity#"&amp;$B131&amp;";Data Source#FCCS_Total Data Source;Account#"&amp;Z$3&amp;";Intercompany#FCCS_Intercompany Top;Movement#FCCS_Movements;Consolidation#FCCS_Entity Total;Custom1#"&amp;$A131&amp;";Custom2#Total Custom2;Custom3#Total Custom3;Custom4#Total Custom4")</f>
        <v>0</v>
      </c>
      <c r="AA131" s="432">
        <f>[1]!HsGetValue("FCC","Scenario#Actual;Years#FY24;Period#Jun;View#FCCS_YTD;Entity#"&amp;$B131&amp;";Data Source#FCCS_Total Data Source;Account#"&amp;AA$3&amp;";Intercompany#FCCS_Intercompany Top;Movement#FCCS_Movements;Consolidation#FCCS_Entity Total;Custom1#"&amp;$A131&amp;";Custom2#Total Custom2;Custom3#Total Custom3;Custom4#Total Custom4")</f>
        <v>0</v>
      </c>
      <c r="AB131" s="432">
        <f>[1]!HsGetValue("FCC","Scenario#Actual;Years#FY24;Period#Jun;View#FCCS_YTD;Entity#"&amp;$B131&amp;";Data Source#FCCS_Total Data Source;Account#"&amp;AB$3&amp;";Intercompany#FCCS_Intercompany Top;Movement#FCCS_Movements;Consolidation#FCCS_Entity Total;Custom1#"&amp;$A131&amp;";Custom2#Total Custom2;Custom3#Total Custom3;Custom4#Total Custom4")</f>
        <v>0</v>
      </c>
      <c r="AC131" s="432">
        <f>[1]!HsGetValue("FCC","Scenario#Actual;Years#FY24;Period#Jun;View#FCCS_YTD;Entity#"&amp;$B131&amp;";Data Source#FCCS_Total Data Source;Account#"&amp;AC$3&amp;";Intercompany#FCCS_Intercompany Top;Movement#FCCS_Movements;Consolidation#FCCS_Entity Total;Custom1#"&amp;$A131&amp;";Custom2#Total Custom2;Custom3#Total Custom3;Custom4#Total Custom4")</f>
        <v>0</v>
      </c>
      <c r="AD131" s="432">
        <f>[1]!HsGetValue("FCC","Scenario#Actual;Years#FY24;Period#Jun;View#FCCS_YTD;Entity#"&amp;$B131&amp;";Data Source#FCCS_Total Data Source;Account#"&amp;AD$3&amp;";Intercompany#FCCS_Intercompany Top;Movement#FCCS_Movements;Consolidation#FCCS_Entity Total;Custom1#"&amp;$A131&amp;";Custom2#Total Custom2;Custom3#Total Custom3;Custom4#Total Custom4")</f>
        <v>0</v>
      </c>
      <c r="AE131" s="432">
        <f>[1]!HsGetValue("FCC","Scenario#Actual;Years#FY24;Period#Jun;View#FCCS_YTD;Entity#"&amp;$B131&amp;";Data Source#FCCS_Total Data Source;Account#"&amp;AE$3&amp;";Intercompany#FCCS_Intercompany Top;Movement#FCCS_Movements;Consolidation#FCCS_Entity Total;Custom1#"&amp;$A131&amp;";Custom2#Total Custom2;Custom3#Total Custom3;Custom4#Total Custom4")</f>
        <v>0</v>
      </c>
      <c r="AF131" s="432">
        <f>[1]!HsGetValue("FCC","Scenario#Actual;Years#FY24;Period#Jun;View#FCCS_YTD;Entity#"&amp;$B131&amp;";Data Source#FCCS_Total Data Source;Account#"&amp;AF$3&amp;";Intercompany#FCCS_Intercompany Top;Movement#FCCS_Movements;Consolidation#FCCS_Entity Total;Custom1#"&amp;$A131&amp;";Custom2#Total Custom2;Custom3#Total Custom3;Custom4#Total Custom4")</f>
        <v>0</v>
      </c>
      <c r="AG131" s="432">
        <f>[1]!HsGetValue("FCC","Scenario#Actual;Years#FY24;Period#Jun;View#FCCS_YTD;Entity#"&amp;$B131&amp;";Data Source#FCCS_Total Data Source;Account#"&amp;AG$3&amp;";Intercompany#FCCS_Intercompany Top;Movement#FCCS_Movements;Consolidation#FCCS_Entity Total;Custom1#"&amp;$A131&amp;";Custom2#Total Custom2;Custom3#Total Custom3;Custom4#Total Custom4")</f>
        <v>0</v>
      </c>
      <c r="AH131" s="432">
        <f>[1]!HsGetValue("FCC","Scenario#Actual;Years#FY24;Period#Jun;View#FCCS_YTD;Entity#"&amp;$B131&amp;";Data Source#FCCS_Total Data Source;Account#"&amp;AH$3&amp;";Intercompany#FCCS_Intercompany Top;Movement#FCCS_Movements;Consolidation#FCCS_Entity Total;Custom1#"&amp;$A131&amp;";Custom2#Total Custom2;Custom3#Total Custom3;Custom4#Total Custom4")</f>
        <v>0</v>
      </c>
      <c r="AI131" s="432">
        <f>[1]!HsGetValue("FCC","Scenario#Actual;Years#FY24;Period#Jun;View#FCCS_YTD;Entity#"&amp;$B131&amp;";Data Source#FCCS_Total Data Source;Account#"&amp;AI$3&amp;";Intercompany#FCCS_Intercompany Top;Movement#FCCS_Movements;Consolidation#FCCS_Entity Total;Custom1#"&amp;$A131&amp;";Custom2#Total Custom2;Custom3#Total Custom3;Custom4#Total Custom4")</f>
        <v>0</v>
      </c>
      <c r="AJ131" s="432">
        <f>[1]!HsGetValue("FCC","Scenario#Actual;Years#FY24;Period#Jun;View#FCCS_YTD;Entity#"&amp;$B131&amp;";Data Source#FCCS_Total Data Source;Account#"&amp;AJ$3&amp;";Intercompany#FCCS_Intercompany Top;Movement#FCCS_Movements;Consolidation#FCCS_Entity Total;Custom1#"&amp;$A131&amp;";Custom2#Total Custom2;Custom3#Total Custom3;Custom4#Total Custom4")</f>
        <v>0</v>
      </c>
      <c r="AK131" s="432">
        <f>[1]!HsGetValue("FCC","Scenario#Actual;Years#FY24;Period#Jun;View#FCCS_YTD;Entity#"&amp;$B131&amp;";Data Source#FCCS_Total Data Source;Account#"&amp;AK$3&amp;";Intercompany#FCCS_Intercompany Top;Movement#FCCS_Movements;Consolidation#FCCS_Entity Total;Custom1#"&amp;$A131&amp;";Custom2#Total Custom2;Custom3#Total Custom3;Custom4#Total Custom4")</f>
        <v>0</v>
      </c>
      <c r="AL131" s="432">
        <f>[1]!HsGetValue("FCC","Scenario#Actual;Years#FY24;Period#Jun;View#FCCS_YTD;Entity#"&amp;$B131&amp;";Data Source#FCCS_Total Data Source;Account#"&amp;AL$3&amp;";Intercompany#FCCS_Intercompany Top;Movement#FCCS_Movements;Consolidation#FCCS_Entity Total;Custom1#"&amp;$A131&amp;";Custom2#Total Custom2;Custom3#Total Custom3;Custom4#Total Custom4")</f>
        <v>0</v>
      </c>
      <c r="AM131" s="432">
        <f>[1]!HsGetValue("FCC","Scenario#Actual;Years#FY24;Period#Jun;View#FCCS_YTD;Entity#"&amp;$B131&amp;";Data Source#FCCS_Total Data Source;Account#"&amp;AM$3&amp;";Intercompany#FCCS_Intercompany Top;Movement#FCCS_Movements;Consolidation#FCCS_Entity Total;Custom1#"&amp;$A131&amp;";Custom2#Total Custom2;Custom3#Total Custom3;Custom4#Total Custom4")</f>
        <v>0</v>
      </c>
      <c r="AN131" s="432">
        <f>[1]!HsGetValue("FCC","Scenario#Actual;Years#FY24;Period#Jun;View#FCCS_YTD;Entity#"&amp;$B131&amp;";Data Source#FCCS_Total Data Source;Account#"&amp;AN$3&amp;";Intercompany#FCCS_Intercompany Top;Movement#FCCS_Movements;Consolidation#FCCS_Entity Total;Custom1#"&amp;$A131&amp;";Custom2#Total Custom2;Custom3#Total Custom3;Custom4#Total Custom4")</f>
        <v>0</v>
      </c>
      <c r="AO131" s="432">
        <f>[1]!HsGetValue("FCC","Scenario#Actual;Years#FY24;Period#Jun;View#FCCS_YTD;Entity#"&amp;$B131&amp;";Data Source#FCCS_Total Data Source;Account#"&amp;AO$3&amp;";Intercompany#FCCS_Intercompany Top;Movement#FCCS_Movements;Consolidation#FCCS_Entity Total;Custom1#"&amp;$A131&amp;";Custom2#Total Custom2;Custom3#Total Custom3;Custom4#Total Custom4")</f>
        <v>0</v>
      </c>
      <c r="AP131" s="432">
        <f>[1]!HsGetValue("FCC","Scenario#Actual;Years#FY24;Period#Jun;View#FCCS_YTD;Entity#"&amp;$B131&amp;";Data Source#FCCS_Total Data Source;Account#"&amp;AP$3&amp;";Intercompany#FCCS_Intercompany Top;Movement#FCCS_Movements;Consolidation#FCCS_Entity Total;Custom1#"&amp;$A131&amp;";Custom2#Total Custom2;Custom3#Total Custom3;Custom4#Total Custom4")</f>
        <v>0</v>
      </c>
      <c r="AQ131" s="432">
        <f>[1]!HsGetValue("FCC","Scenario#Actual;Years#FY24;Period#Jun;View#FCCS_YTD;Entity#"&amp;$B131&amp;";Data Source#FCCS_Total Data Source;Account#"&amp;AQ$3&amp;";Intercompany#FCCS_Intercompany Top;Movement#FCCS_Movements;Consolidation#FCCS_Entity Total;Custom1#"&amp;$A131&amp;";Custom2#Total Custom2;Custom3#Total Custom3;Custom4#Total Custom4")</f>
        <v>0</v>
      </c>
      <c r="AR131" s="432">
        <f>[1]!HsGetValue("FCC","Scenario#Actual;Years#FY24;Period#Jun;View#FCCS_YTD;Entity#"&amp;$B131&amp;";Data Source#FCCS_Total Data Source;Account#"&amp;AR$3&amp;";Intercompany#FCCS_Intercompany Top;Movement#FCCS_Movements;Consolidation#FCCS_Entity Total;Custom1#"&amp;$A131&amp;";Custom2#Total Custom2;Custom3#Total Custom3;Custom4#Total Custom4")</f>
        <v>0</v>
      </c>
      <c r="AS131" s="432">
        <f>[1]!HsGetValue("FCC","Scenario#Actual;Years#FY24;Period#Jun;View#FCCS_YTD;Entity#"&amp;$B131&amp;";Data Source#FCCS_Total Data Source;Account#"&amp;AS$3&amp;";Intercompany#FCCS_Intercompany Top;Movement#FCCS_Movements;Consolidation#FCCS_Entity Total;Custom1#"&amp;$A131&amp;";Custom2#Total Custom2;Custom3#Total Custom3;Custom4#Total Custom4")</f>
        <v>0</v>
      </c>
    </row>
    <row r="132" spans="1:45" x14ac:dyDescent="0.3">
      <c r="A132" s="221" t="s">
        <v>603</v>
      </c>
      <c r="B132" s="221" t="s">
        <v>674</v>
      </c>
      <c r="C132" s="221">
        <v>91100</v>
      </c>
      <c r="D132" s="221" t="s">
        <v>621</v>
      </c>
      <c r="E132" s="221" t="s">
        <v>416</v>
      </c>
      <c r="F132" s="328" t="s">
        <v>675</v>
      </c>
      <c r="G132" s="328" t="s">
        <v>676</v>
      </c>
      <c r="H132" s="598"/>
      <c r="I132" s="395">
        <f t="shared" si="12"/>
        <v>0</v>
      </c>
      <c r="J132" s="395">
        <f t="shared" si="13"/>
        <v>0</v>
      </c>
      <c r="K132" s="395">
        <f t="shared" si="16"/>
        <v>0</v>
      </c>
      <c r="L132" s="330">
        <f>[1]!HsGetValue("FCC","Scenario#Actual;Years#FY24;Period#Jun;View#FCCS_YTD;Entity#"&amp;$B132&amp;";Data Source#FCCS_Total Data Source;Account#"&amp;L$3&amp;";Intercompany#FCCS_Intercompany Top;Movement#CA_ENDBAL;Consolidation#FCCS_Entity Total;Custom1#"&amp;$E132&amp;";Custom2#Total Custom2;Custom3#Total Custom3;Custom4#Total Custom4")</f>
        <v>0</v>
      </c>
      <c r="M132" s="330">
        <f>[1]!HsGetValue("FCC","Scenario#Actual;Years#FY24;Period#Jun;View#FCCS_YTD;Entity#"&amp;$B132&amp;";Data Source#FCCS_Total Data Source;Account#"&amp;M$3&amp;";Intercompany#FCCS_Intercompany Top;Movement#CA_ENDBAL;Consolidation#FCCS_Entity Total;Custom1#"&amp;$E132&amp;";Custom2#Total Custom2;Custom3#Total Custom3;Custom4#Total Custom4")</f>
        <v>0</v>
      </c>
      <c r="N132" s="330">
        <f>[1]!HsGetValue("FCC","Scenario#Actual;Years#FY24;Period#Jun;View#FCCS_YTD;Entity#"&amp;$B132&amp;";Data Source#FCCS_Total Data Source;Account#"&amp;N$3&amp;";Intercompany#FCCS_Intercompany Top;Movement#CA_ENDBAL;Consolidation#FCCS_Entity Total;Custom1#"&amp;$E132&amp;";Custom2#Total Custom2;Custom3#Total Custom3;Custom4#Total Custom4")</f>
        <v>0</v>
      </c>
      <c r="O132" s="330">
        <f>[1]!HsGetValue("FCC","Scenario#Actual;Years#FY24;Period#Jun;View#FCCS_YTD;Entity#"&amp;$B132&amp;";Data Source#FCCS_Total Data Source;Account#"&amp;O$3&amp;";Intercompany#FCCS_Intercompany Top;Movement#CA_ENDBAL;Consolidation#FCCS_Entity Total;Custom1#"&amp;$E132&amp;";Custom2#Total Custom2;Custom3#Total Custom3;Custom4#Total Custom4")</f>
        <v>0</v>
      </c>
      <c r="P132" s="330">
        <f>[1]!HsGetValue("FCC","Scenario#Actual;Years#FY24;Period#Jun;View#FCCS_YTD;Entity#"&amp;$B132&amp;";Data Source#FCCS_Total Data Source;Account#"&amp;P$3&amp;";Intercompany#FCCS_Intercompany Top;Movement#CA_ENDBAL;Consolidation#FCCS_Entity Total;Custom1#"&amp;$E132&amp;";Custom2#Total Custom2;Custom3#Total Custom3;Custom4#Total Custom4")</f>
        <v>0</v>
      </c>
      <c r="Q132" s="330">
        <f>[1]!HsGetValue("FCC","Scenario#Actual;Years#FY24;Period#Jun;View#FCCS_YTD;Entity#"&amp;$B132&amp;";Data Source#FCCS_Total Data Source;Account#"&amp;Q$3&amp;";Intercompany#FCCS_Intercompany Top;Movement#CA_ENDBAL;Consolidation#FCCS_Entity Total;Custom1#"&amp;$E132&amp;";Custom2#Total Custom2;Custom3#Total Custom3;Custom4#Total Custom4")</f>
        <v>0</v>
      </c>
      <c r="R132" s="330">
        <f>[1]!HsGetValue("FCC","Scenario#Actual;Years#FY24;Period#Jun;View#FCCS_YTD;Entity#"&amp;$B132&amp;";Data Source#FCCS_Total Data Source;Account#"&amp;R$3&amp;";Intercompany#FCCS_Intercompany Top;Movement#CA_ENDBAL;Consolidation#FCCS_Entity Total;Custom1#"&amp;$E132&amp;";Custom2#Total Custom2;Custom3#Total Custom3;Custom4#Total Custom4")</f>
        <v>0</v>
      </c>
      <c r="S132" s="330">
        <f>[1]!HsGetValue("FCC","Scenario#Actual;Years#FY24;Period#Jun;View#FCCS_YTD;Entity#"&amp;$B132&amp;";Data Source#FCCS_Total Data Source;Account#"&amp;S$3&amp;";Intercompany#FCCS_Intercompany Top;Movement#CA_ENDBAL;Consolidation#FCCS_Entity Total;Custom1#"&amp;$E132&amp;";Custom2#Total Custom2;Custom3#Total Custom3;Custom4#Total Custom4")</f>
        <v>0</v>
      </c>
      <c r="T132" s="330">
        <f>[1]!HsGetValue("FCC","Scenario#Actual;Years#FY24;Period#Jun;View#FCCS_YTD;Entity#"&amp;$B132&amp;";Data Source#FCCS_Total Data Source;Account#"&amp;T$3&amp;";Intercompany#FCCS_Intercompany Top;Movement#CA_ENDBAL;Consolidation#FCCS_Entity Total;Custom1#"&amp;$E132&amp;";Custom2#Total Custom2;Custom3#Total Custom3;Custom4#Total Custom4")</f>
        <v>0</v>
      </c>
      <c r="U132" s="330">
        <f>[1]!HsGetValue("FCC","Scenario#Actual;Years#FY24;Period#Jun;View#FCCS_YTD;Entity#"&amp;$B132&amp;";Data Source#FCCS_Total Data Source;Account#"&amp;U$3&amp;";Intercompany#FCCS_Intercompany Top;Movement#CA_ENDBAL;Consolidation#FCCS_Entity Total;Custom1#"&amp;$E132&amp;";Custom2#Total Custom2;Custom3#Total Custom3;Custom4#Total Custom4")</f>
        <v>0</v>
      </c>
      <c r="V132" s="330">
        <f>[1]!HsGetValue("FCC","Scenario#Actual;Years#FY24;Period#Jun;View#FCCS_YTD;Entity#"&amp;$B132&amp;";Data Source#FCCS_Total Data Source;Account#"&amp;V$3&amp;";Intercompany#FCCS_Intercompany Top;Movement#CA_ENDBAL;Consolidation#FCCS_Entity Total;Custom1#"&amp;$E132&amp;";Custom2#Total Custom2;Custom3#Total Custom3;Custom4#Total Custom4")</f>
        <v>0</v>
      </c>
      <c r="W132" s="330">
        <f>[1]!HsGetValue("FCC","Scenario#Actual;Years#FY24;Period#Jun;View#FCCS_YTD;Entity#"&amp;$B132&amp;";Data Source#FCCS_Total Data Source;Account#"&amp;W$3&amp;";Intercompany#FCCS_Intercompany Top;Movement#CA_ENDBAL;Consolidation#FCCS_Entity Total;Custom1#"&amp;$E132&amp;";Custom2#Total Custom2;Custom3#Total Custom3;Custom4#Total Custom4")</f>
        <v>0</v>
      </c>
      <c r="X132" s="330">
        <f>[1]!HsGetValue("FCC","Scenario#Actual;Years#FY24;Period#Jun;View#FCCS_YTD;Entity#"&amp;$B132&amp;";Data Source#FCCS_Total Data Source;Account#"&amp;X$3&amp;";Intercompany#FCCS_Intercompany Top;Movement#CA_ENDBAL;Consolidation#FCCS_Entity Total;Custom1#"&amp;$E132&amp;";Custom2#Total Custom2;Custom3#Total Custom3;Custom4#Total Custom4")</f>
        <v>0</v>
      </c>
      <c r="Y132" s="432">
        <f>[1]!HsGetValue("FCC","Scenario#Actual;Years#FY24;Period#Jun;View#FCCS_YTD;Entity#"&amp;$B132&amp;";Data Source#FCCS_Total Data Source;Account#"&amp;Y$3&amp;";Intercompany#FCCS_Intercompany Top;Movement#FCCS_Movements;Consolidation#FCCS_Entity Total;Custom1#"&amp;$A132&amp;";Custom2#Total Custom2;Custom3#Total Custom3;Custom4#Total Custom4")</f>
        <v>0</v>
      </c>
      <c r="Z132" s="432">
        <f>[1]!HsGetValue("FCC","Scenario#Actual;Years#FY24;Period#Jun;View#FCCS_YTD;Entity#"&amp;$B132&amp;";Data Source#FCCS_Total Data Source;Account#"&amp;Z$3&amp;";Intercompany#FCCS_Intercompany Top;Movement#FCCS_Movements;Consolidation#FCCS_Entity Total;Custom1#"&amp;$A132&amp;";Custom2#Total Custom2;Custom3#Total Custom3;Custom4#Total Custom4")</f>
        <v>0</v>
      </c>
      <c r="AA132" s="432">
        <f>[1]!HsGetValue("FCC","Scenario#Actual;Years#FY24;Period#Jun;View#FCCS_YTD;Entity#"&amp;$B132&amp;";Data Source#FCCS_Total Data Source;Account#"&amp;AA$3&amp;";Intercompany#FCCS_Intercompany Top;Movement#FCCS_Movements;Consolidation#FCCS_Entity Total;Custom1#"&amp;$A132&amp;";Custom2#Total Custom2;Custom3#Total Custom3;Custom4#Total Custom4")</f>
        <v>0</v>
      </c>
      <c r="AB132" s="432">
        <f>[1]!HsGetValue("FCC","Scenario#Actual;Years#FY24;Period#Jun;View#FCCS_YTD;Entity#"&amp;$B132&amp;";Data Source#FCCS_Total Data Source;Account#"&amp;AB$3&amp;";Intercompany#FCCS_Intercompany Top;Movement#FCCS_Movements;Consolidation#FCCS_Entity Total;Custom1#"&amp;$A132&amp;";Custom2#Total Custom2;Custom3#Total Custom3;Custom4#Total Custom4")</f>
        <v>0</v>
      </c>
      <c r="AC132" s="432">
        <f>[1]!HsGetValue("FCC","Scenario#Actual;Years#FY24;Period#Jun;View#FCCS_YTD;Entity#"&amp;$B132&amp;";Data Source#FCCS_Total Data Source;Account#"&amp;AC$3&amp;";Intercompany#FCCS_Intercompany Top;Movement#FCCS_Movements;Consolidation#FCCS_Entity Total;Custom1#"&amp;$A132&amp;";Custom2#Total Custom2;Custom3#Total Custom3;Custom4#Total Custom4")</f>
        <v>0</v>
      </c>
      <c r="AD132" s="432">
        <f>[1]!HsGetValue("FCC","Scenario#Actual;Years#FY24;Period#Jun;View#FCCS_YTD;Entity#"&amp;$B132&amp;";Data Source#FCCS_Total Data Source;Account#"&amp;AD$3&amp;";Intercompany#FCCS_Intercompany Top;Movement#FCCS_Movements;Consolidation#FCCS_Entity Total;Custom1#"&amp;$A132&amp;";Custom2#Total Custom2;Custom3#Total Custom3;Custom4#Total Custom4")</f>
        <v>0</v>
      </c>
      <c r="AE132" s="432">
        <f>[1]!HsGetValue("FCC","Scenario#Actual;Years#FY24;Period#Jun;View#FCCS_YTD;Entity#"&amp;$B132&amp;";Data Source#FCCS_Total Data Source;Account#"&amp;AE$3&amp;";Intercompany#FCCS_Intercompany Top;Movement#FCCS_Movements;Consolidation#FCCS_Entity Total;Custom1#"&amp;$A132&amp;";Custom2#Total Custom2;Custom3#Total Custom3;Custom4#Total Custom4")</f>
        <v>0</v>
      </c>
      <c r="AF132" s="432">
        <f>[1]!HsGetValue("FCC","Scenario#Actual;Years#FY24;Period#Jun;View#FCCS_YTD;Entity#"&amp;$B132&amp;";Data Source#FCCS_Total Data Source;Account#"&amp;AF$3&amp;";Intercompany#FCCS_Intercompany Top;Movement#FCCS_Movements;Consolidation#FCCS_Entity Total;Custom1#"&amp;$A132&amp;";Custom2#Total Custom2;Custom3#Total Custom3;Custom4#Total Custom4")</f>
        <v>0</v>
      </c>
      <c r="AG132" s="432">
        <f>[1]!HsGetValue("FCC","Scenario#Actual;Years#FY24;Period#Jun;View#FCCS_YTD;Entity#"&amp;$B132&amp;";Data Source#FCCS_Total Data Source;Account#"&amp;AG$3&amp;";Intercompany#FCCS_Intercompany Top;Movement#FCCS_Movements;Consolidation#FCCS_Entity Total;Custom1#"&amp;$A132&amp;";Custom2#Total Custom2;Custom3#Total Custom3;Custom4#Total Custom4")</f>
        <v>0</v>
      </c>
      <c r="AH132" s="432">
        <f>[1]!HsGetValue("FCC","Scenario#Actual;Years#FY24;Period#Jun;View#FCCS_YTD;Entity#"&amp;$B132&amp;";Data Source#FCCS_Total Data Source;Account#"&amp;AH$3&amp;";Intercompany#FCCS_Intercompany Top;Movement#FCCS_Movements;Consolidation#FCCS_Entity Total;Custom1#"&amp;$A132&amp;";Custom2#Total Custom2;Custom3#Total Custom3;Custom4#Total Custom4")</f>
        <v>0</v>
      </c>
      <c r="AI132" s="432">
        <f>[1]!HsGetValue("FCC","Scenario#Actual;Years#FY24;Period#Jun;View#FCCS_YTD;Entity#"&amp;$B132&amp;";Data Source#FCCS_Total Data Source;Account#"&amp;AI$3&amp;";Intercompany#FCCS_Intercompany Top;Movement#FCCS_Movements;Consolidation#FCCS_Entity Total;Custom1#"&amp;$A132&amp;";Custom2#Total Custom2;Custom3#Total Custom3;Custom4#Total Custom4")</f>
        <v>0</v>
      </c>
      <c r="AJ132" s="432">
        <f>[1]!HsGetValue("FCC","Scenario#Actual;Years#FY24;Period#Jun;View#FCCS_YTD;Entity#"&amp;$B132&amp;";Data Source#FCCS_Total Data Source;Account#"&amp;AJ$3&amp;";Intercompany#FCCS_Intercompany Top;Movement#FCCS_Movements;Consolidation#FCCS_Entity Total;Custom1#"&amp;$A132&amp;";Custom2#Total Custom2;Custom3#Total Custom3;Custom4#Total Custom4")</f>
        <v>0</v>
      </c>
      <c r="AK132" s="432">
        <f>[1]!HsGetValue("FCC","Scenario#Actual;Years#FY24;Period#Jun;View#FCCS_YTD;Entity#"&amp;$B132&amp;";Data Source#FCCS_Total Data Source;Account#"&amp;AK$3&amp;";Intercompany#FCCS_Intercompany Top;Movement#FCCS_Movements;Consolidation#FCCS_Entity Total;Custom1#"&amp;$A132&amp;";Custom2#Total Custom2;Custom3#Total Custom3;Custom4#Total Custom4")</f>
        <v>0</v>
      </c>
      <c r="AL132" s="432">
        <f>[1]!HsGetValue("FCC","Scenario#Actual;Years#FY24;Period#Jun;View#FCCS_YTD;Entity#"&amp;$B132&amp;";Data Source#FCCS_Total Data Source;Account#"&amp;AL$3&amp;";Intercompany#FCCS_Intercompany Top;Movement#FCCS_Movements;Consolidation#FCCS_Entity Total;Custom1#"&amp;$A132&amp;";Custom2#Total Custom2;Custom3#Total Custom3;Custom4#Total Custom4")</f>
        <v>0</v>
      </c>
      <c r="AM132" s="432">
        <f>[1]!HsGetValue("FCC","Scenario#Actual;Years#FY24;Period#Jun;View#FCCS_YTD;Entity#"&amp;$B132&amp;";Data Source#FCCS_Total Data Source;Account#"&amp;AM$3&amp;";Intercompany#FCCS_Intercompany Top;Movement#FCCS_Movements;Consolidation#FCCS_Entity Total;Custom1#"&amp;$A132&amp;";Custom2#Total Custom2;Custom3#Total Custom3;Custom4#Total Custom4")</f>
        <v>0</v>
      </c>
      <c r="AN132" s="432">
        <f>[1]!HsGetValue("FCC","Scenario#Actual;Years#FY24;Period#Jun;View#FCCS_YTD;Entity#"&amp;$B132&amp;";Data Source#FCCS_Total Data Source;Account#"&amp;AN$3&amp;";Intercompany#FCCS_Intercompany Top;Movement#FCCS_Movements;Consolidation#FCCS_Entity Total;Custom1#"&amp;$A132&amp;";Custom2#Total Custom2;Custom3#Total Custom3;Custom4#Total Custom4")</f>
        <v>0</v>
      </c>
      <c r="AO132" s="432">
        <f>[1]!HsGetValue("FCC","Scenario#Actual;Years#FY24;Period#Jun;View#FCCS_YTD;Entity#"&amp;$B132&amp;";Data Source#FCCS_Total Data Source;Account#"&amp;AO$3&amp;";Intercompany#FCCS_Intercompany Top;Movement#FCCS_Movements;Consolidation#FCCS_Entity Total;Custom1#"&amp;$A132&amp;";Custom2#Total Custom2;Custom3#Total Custom3;Custom4#Total Custom4")</f>
        <v>0</v>
      </c>
      <c r="AP132" s="432">
        <f>[1]!HsGetValue("FCC","Scenario#Actual;Years#FY24;Period#Jun;View#FCCS_YTD;Entity#"&amp;$B132&amp;";Data Source#FCCS_Total Data Source;Account#"&amp;AP$3&amp;";Intercompany#FCCS_Intercompany Top;Movement#FCCS_Movements;Consolidation#FCCS_Entity Total;Custom1#"&amp;$A132&amp;";Custom2#Total Custom2;Custom3#Total Custom3;Custom4#Total Custom4")</f>
        <v>0</v>
      </c>
      <c r="AQ132" s="432">
        <f>[1]!HsGetValue("FCC","Scenario#Actual;Years#FY24;Period#Jun;View#FCCS_YTD;Entity#"&amp;$B132&amp;";Data Source#FCCS_Total Data Source;Account#"&amp;AQ$3&amp;";Intercompany#FCCS_Intercompany Top;Movement#FCCS_Movements;Consolidation#FCCS_Entity Total;Custom1#"&amp;$A132&amp;";Custom2#Total Custom2;Custom3#Total Custom3;Custom4#Total Custom4")</f>
        <v>0</v>
      </c>
      <c r="AR132" s="432">
        <f>[1]!HsGetValue("FCC","Scenario#Actual;Years#FY24;Period#Jun;View#FCCS_YTD;Entity#"&amp;$B132&amp;";Data Source#FCCS_Total Data Source;Account#"&amp;AR$3&amp;";Intercompany#FCCS_Intercompany Top;Movement#FCCS_Movements;Consolidation#FCCS_Entity Total;Custom1#"&amp;$A132&amp;";Custom2#Total Custom2;Custom3#Total Custom3;Custom4#Total Custom4")</f>
        <v>0</v>
      </c>
      <c r="AS132" s="432">
        <f>[1]!HsGetValue("FCC","Scenario#Actual;Years#FY24;Period#Jun;View#FCCS_YTD;Entity#"&amp;$B132&amp;";Data Source#FCCS_Total Data Source;Account#"&amp;AS$3&amp;";Intercompany#FCCS_Intercompany Top;Movement#FCCS_Movements;Consolidation#FCCS_Entity Total;Custom1#"&amp;$A132&amp;";Custom2#Total Custom2;Custom3#Total Custom3;Custom4#Total Custom4")</f>
        <v>0</v>
      </c>
    </row>
    <row r="133" spans="1:45" x14ac:dyDescent="0.3">
      <c r="A133" s="221" t="s">
        <v>603</v>
      </c>
      <c r="B133" s="221" t="s">
        <v>677</v>
      </c>
      <c r="C133" s="221">
        <v>91200</v>
      </c>
      <c r="D133" s="221" t="s">
        <v>621</v>
      </c>
      <c r="E133" s="221" t="s">
        <v>416</v>
      </c>
      <c r="F133" s="328" t="s">
        <v>678</v>
      </c>
      <c r="G133" s="328" t="s">
        <v>679</v>
      </c>
      <c r="H133" s="598"/>
      <c r="I133" s="395">
        <f t="shared" si="12"/>
        <v>0</v>
      </c>
      <c r="J133" s="395">
        <f t="shared" si="13"/>
        <v>0</v>
      </c>
      <c r="K133" s="395">
        <f t="shared" si="16"/>
        <v>0</v>
      </c>
      <c r="L133" s="330">
        <f>[1]!HsGetValue("FCC","Scenario#Actual;Years#FY24;Period#Jun;View#FCCS_YTD;Entity#"&amp;$B133&amp;";Data Source#FCCS_Total Data Source;Account#"&amp;L$3&amp;";Intercompany#FCCS_Intercompany Top;Movement#CA_ENDBAL;Consolidation#FCCS_Entity Total;Custom1#"&amp;$E133&amp;";Custom2#Total Custom2;Custom3#Total Custom3;Custom4#Total Custom4")</f>
        <v>0</v>
      </c>
      <c r="M133" s="330">
        <f>[1]!HsGetValue("FCC","Scenario#Actual;Years#FY24;Period#Jun;View#FCCS_YTD;Entity#"&amp;$B133&amp;";Data Source#FCCS_Total Data Source;Account#"&amp;M$3&amp;";Intercompany#FCCS_Intercompany Top;Movement#CA_ENDBAL;Consolidation#FCCS_Entity Total;Custom1#"&amp;$E133&amp;";Custom2#Total Custom2;Custom3#Total Custom3;Custom4#Total Custom4")</f>
        <v>0</v>
      </c>
      <c r="N133" s="330">
        <f>[1]!HsGetValue("FCC","Scenario#Actual;Years#FY24;Period#Jun;View#FCCS_YTD;Entity#"&amp;$B133&amp;";Data Source#FCCS_Total Data Source;Account#"&amp;N$3&amp;";Intercompany#FCCS_Intercompany Top;Movement#CA_ENDBAL;Consolidation#FCCS_Entity Total;Custom1#"&amp;$E133&amp;";Custom2#Total Custom2;Custom3#Total Custom3;Custom4#Total Custom4")</f>
        <v>0</v>
      </c>
      <c r="O133" s="330">
        <f>[1]!HsGetValue("FCC","Scenario#Actual;Years#FY24;Period#Jun;View#FCCS_YTD;Entity#"&amp;$B133&amp;";Data Source#FCCS_Total Data Source;Account#"&amp;O$3&amp;";Intercompany#FCCS_Intercompany Top;Movement#CA_ENDBAL;Consolidation#FCCS_Entity Total;Custom1#"&amp;$E133&amp;";Custom2#Total Custom2;Custom3#Total Custom3;Custom4#Total Custom4")</f>
        <v>0</v>
      </c>
      <c r="P133" s="330">
        <f>[1]!HsGetValue("FCC","Scenario#Actual;Years#FY24;Period#Jun;View#FCCS_YTD;Entity#"&amp;$B133&amp;";Data Source#FCCS_Total Data Source;Account#"&amp;P$3&amp;";Intercompany#FCCS_Intercompany Top;Movement#CA_ENDBAL;Consolidation#FCCS_Entity Total;Custom1#"&amp;$E133&amp;";Custom2#Total Custom2;Custom3#Total Custom3;Custom4#Total Custom4")</f>
        <v>0</v>
      </c>
      <c r="Q133" s="330">
        <f>[1]!HsGetValue("FCC","Scenario#Actual;Years#FY24;Period#Jun;View#FCCS_YTD;Entity#"&amp;$B133&amp;";Data Source#FCCS_Total Data Source;Account#"&amp;Q$3&amp;";Intercompany#FCCS_Intercompany Top;Movement#CA_ENDBAL;Consolidation#FCCS_Entity Total;Custom1#"&amp;$E133&amp;";Custom2#Total Custom2;Custom3#Total Custom3;Custom4#Total Custom4")</f>
        <v>0</v>
      </c>
      <c r="R133" s="330">
        <f>[1]!HsGetValue("FCC","Scenario#Actual;Years#FY24;Period#Jun;View#FCCS_YTD;Entity#"&amp;$B133&amp;";Data Source#FCCS_Total Data Source;Account#"&amp;R$3&amp;";Intercompany#FCCS_Intercompany Top;Movement#CA_ENDBAL;Consolidation#FCCS_Entity Total;Custom1#"&amp;$E133&amp;";Custom2#Total Custom2;Custom3#Total Custom3;Custom4#Total Custom4")</f>
        <v>0</v>
      </c>
      <c r="S133" s="330">
        <f>[1]!HsGetValue("FCC","Scenario#Actual;Years#FY24;Period#Jun;View#FCCS_YTD;Entity#"&amp;$B133&amp;";Data Source#FCCS_Total Data Source;Account#"&amp;S$3&amp;";Intercompany#FCCS_Intercompany Top;Movement#CA_ENDBAL;Consolidation#FCCS_Entity Total;Custom1#"&amp;$E133&amp;";Custom2#Total Custom2;Custom3#Total Custom3;Custom4#Total Custom4")</f>
        <v>0</v>
      </c>
      <c r="T133" s="330">
        <f>[1]!HsGetValue("FCC","Scenario#Actual;Years#FY24;Period#Jun;View#FCCS_YTD;Entity#"&amp;$B133&amp;";Data Source#FCCS_Total Data Source;Account#"&amp;T$3&amp;";Intercompany#FCCS_Intercompany Top;Movement#CA_ENDBAL;Consolidation#FCCS_Entity Total;Custom1#"&amp;$E133&amp;";Custom2#Total Custom2;Custom3#Total Custom3;Custom4#Total Custom4")</f>
        <v>0</v>
      </c>
      <c r="U133" s="330">
        <f>[1]!HsGetValue("FCC","Scenario#Actual;Years#FY24;Period#Jun;View#FCCS_YTD;Entity#"&amp;$B133&amp;";Data Source#FCCS_Total Data Source;Account#"&amp;U$3&amp;";Intercompany#FCCS_Intercompany Top;Movement#CA_ENDBAL;Consolidation#FCCS_Entity Total;Custom1#"&amp;$E133&amp;";Custom2#Total Custom2;Custom3#Total Custom3;Custom4#Total Custom4")</f>
        <v>0</v>
      </c>
      <c r="V133" s="330">
        <f>[1]!HsGetValue("FCC","Scenario#Actual;Years#FY24;Period#Jun;View#FCCS_YTD;Entity#"&amp;$B133&amp;";Data Source#FCCS_Total Data Source;Account#"&amp;V$3&amp;";Intercompany#FCCS_Intercompany Top;Movement#CA_ENDBAL;Consolidation#FCCS_Entity Total;Custom1#"&amp;$E133&amp;";Custom2#Total Custom2;Custom3#Total Custom3;Custom4#Total Custom4")</f>
        <v>0</v>
      </c>
      <c r="W133" s="330">
        <f>[1]!HsGetValue("FCC","Scenario#Actual;Years#FY24;Period#Jun;View#FCCS_YTD;Entity#"&amp;$B133&amp;";Data Source#FCCS_Total Data Source;Account#"&amp;W$3&amp;";Intercompany#FCCS_Intercompany Top;Movement#CA_ENDBAL;Consolidation#FCCS_Entity Total;Custom1#"&amp;$E133&amp;";Custom2#Total Custom2;Custom3#Total Custom3;Custom4#Total Custom4")</f>
        <v>0</v>
      </c>
      <c r="X133" s="330">
        <f>[1]!HsGetValue("FCC","Scenario#Actual;Years#FY24;Period#Jun;View#FCCS_YTD;Entity#"&amp;$B133&amp;";Data Source#FCCS_Total Data Source;Account#"&amp;X$3&amp;";Intercompany#FCCS_Intercompany Top;Movement#CA_ENDBAL;Consolidation#FCCS_Entity Total;Custom1#"&amp;$E133&amp;";Custom2#Total Custom2;Custom3#Total Custom3;Custom4#Total Custom4")</f>
        <v>0</v>
      </c>
      <c r="Y133" s="432">
        <f>[1]!HsGetValue("FCC","Scenario#Actual;Years#FY24;Period#Jun;View#FCCS_YTD;Entity#"&amp;$B133&amp;";Data Source#FCCS_Total Data Source;Account#"&amp;Y$3&amp;";Intercompany#FCCS_Intercompany Top;Movement#FCCS_Movements;Consolidation#FCCS_Entity Total;Custom1#"&amp;$A133&amp;";Custom2#Total Custom2;Custom3#Total Custom3;Custom4#Total Custom4")</f>
        <v>0</v>
      </c>
      <c r="Z133" s="432">
        <f>[1]!HsGetValue("FCC","Scenario#Actual;Years#FY24;Period#Jun;View#FCCS_YTD;Entity#"&amp;$B133&amp;";Data Source#FCCS_Total Data Source;Account#"&amp;Z$3&amp;";Intercompany#FCCS_Intercompany Top;Movement#FCCS_Movements;Consolidation#FCCS_Entity Total;Custom1#"&amp;$A133&amp;";Custom2#Total Custom2;Custom3#Total Custom3;Custom4#Total Custom4")</f>
        <v>0</v>
      </c>
      <c r="AA133" s="432">
        <f>[1]!HsGetValue("FCC","Scenario#Actual;Years#FY24;Period#Jun;View#FCCS_YTD;Entity#"&amp;$B133&amp;";Data Source#FCCS_Total Data Source;Account#"&amp;AA$3&amp;";Intercompany#FCCS_Intercompany Top;Movement#FCCS_Movements;Consolidation#FCCS_Entity Total;Custom1#"&amp;$A133&amp;";Custom2#Total Custom2;Custom3#Total Custom3;Custom4#Total Custom4")</f>
        <v>0</v>
      </c>
      <c r="AB133" s="432">
        <f>[1]!HsGetValue("FCC","Scenario#Actual;Years#FY24;Period#Jun;View#FCCS_YTD;Entity#"&amp;$B133&amp;";Data Source#FCCS_Total Data Source;Account#"&amp;AB$3&amp;";Intercompany#FCCS_Intercompany Top;Movement#FCCS_Movements;Consolidation#FCCS_Entity Total;Custom1#"&amp;$A133&amp;";Custom2#Total Custom2;Custom3#Total Custom3;Custom4#Total Custom4")</f>
        <v>0</v>
      </c>
      <c r="AC133" s="432">
        <f>[1]!HsGetValue("FCC","Scenario#Actual;Years#FY24;Period#Jun;View#FCCS_YTD;Entity#"&amp;$B133&amp;";Data Source#FCCS_Total Data Source;Account#"&amp;AC$3&amp;";Intercompany#FCCS_Intercompany Top;Movement#FCCS_Movements;Consolidation#FCCS_Entity Total;Custom1#"&amp;$A133&amp;";Custom2#Total Custom2;Custom3#Total Custom3;Custom4#Total Custom4")</f>
        <v>0</v>
      </c>
      <c r="AD133" s="432">
        <f>[1]!HsGetValue("FCC","Scenario#Actual;Years#FY24;Period#Jun;View#FCCS_YTD;Entity#"&amp;$B133&amp;";Data Source#FCCS_Total Data Source;Account#"&amp;AD$3&amp;";Intercompany#FCCS_Intercompany Top;Movement#FCCS_Movements;Consolidation#FCCS_Entity Total;Custom1#"&amp;$A133&amp;";Custom2#Total Custom2;Custom3#Total Custom3;Custom4#Total Custom4")</f>
        <v>0</v>
      </c>
      <c r="AE133" s="432">
        <f>[1]!HsGetValue("FCC","Scenario#Actual;Years#FY24;Period#Jun;View#FCCS_YTD;Entity#"&amp;$B133&amp;";Data Source#FCCS_Total Data Source;Account#"&amp;AE$3&amp;";Intercompany#FCCS_Intercompany Top;Movement#FCCS_Movements;Consolidation#FCCS_Entity Total;Custom1#"&amp;$A133&amp;";Custom2#Total Custom2;Custom3#Total Custom3;Custom4#Total Custom4")</f>
        <v>0</v>
      </c>
      <c r="AF133" s="432">
        <f>[1]!HsGetValue("FCC","Scenario#Actual;Years#FY24;Period#Jun;View#FCCS_YTD;Entity#"&amp;$B133&amp;";Data Source#FCCS_Total Data Source;Account#"&amp;AF$3&amp;";Intercompany#FCCS_Intercompany Top;Movement#FCCS_Movements;Consolidation#FCCS_Entity Total;Custom1#"&amp;$A133&amp;";Custom2#Total Custom2;Custom3#Total Custom3;Custom4#Total Custom4")</f>
        <v>0</v>
      </c>
      <c r="AG133" s="432">
        <f>[1]!HsGetValue("FCC","Scenario#Actual;Years#FY24;Period#Jun;View#FCCS_YTD;Entity#"&amp;$B133&amp;";Data Source#FCCS_Total Data Source;Account#"&amp;AG$3&amp;";Intercompany#FCCS_Intercompany Top;Movement#FCCS_Movements;Consolidation#FCCS_Entity Total;Custom1#"&amp;$A133&amp;";Custom2#Total Custom2;Custom3#Total Custom3;Custom4#Total Custom4")</f>
        <v>0</v>
      </c>
      <c r="AH133" s="432">
        <f>[1]!HsGetValue("FCC","Scenario#Actual;Years#FY24;Period#Jun;View#FCCS_YTD;Entity#"&amp;$B133&amp;";Data Source#FCCS_Total Data Source;Account#"&amp;AH$3&amp;";Intercompany#FCCS_Intercompany Top;Movement#FCCS_Movements;Consolidation#FCCS_Entity Total;Custom1#"&amp;$A133&amp;";Custom2#Total Custom2;Custom3#Total Custom3;Custom4#Total Custom4")</f>
        <v>0</v>
      </c>
      <c r="AI133" s="432">
        <f>[1]!HsGetValue("FCC","Scenario#Actual;Years#FY24;Period#Jun;View#FCCS_YTD;Entity#"&amp;$B133&amp;";Data Source#FCCS_Total Data Source;Account#"&amp;AI$3&amp;";Intercompany#FCCS_Intercompany Top;Movement#FCCS_Movements;Consolidation#FCCS_Entity Total;Custom1#"&amp;$A133&amp;";Custom2#Total Custom2;Custom3#Total Custom3;Custom4#Total Custom4")</f>
        <v>0</v>
      </c>
      <c r="AJ133" s="432">
        <f>[1]!HsGetValue("FCC","Scenario#Actual;Years#FY24;Period#Jun;View#FCCS_YTD;Entity#"&amp;$B133&amp;";Data Source#FCCS_Total Data Source;Account#"&amp;AJ$3&amp;";Intercompany#FCCS_Intercompany Top;Movement#FCCS_Movements;Consolidation#FCCS_Entity Total;Custom1#"&amp;$A133&amp;";Custom2#Total Custom2;Custom3#Total Custom3;Custom4#Total Custom4")</f>
        <v>0</v>
      </c>
      <c r="AK133" s="432">
        <f>[1]!HsGetValue("FCC","Scenario#Actual;Years#FY24;Period#Jun;View#FCCS_YTD;Entity#"&amp;$B133&amp;";Data Source#FCCS_Total Data Source;Account#"&amp;AK$3&amp;";Intercompany#FCCS_Intercompany Top;Movement#FCCS_Movements;Consolidation#FCCS_Entity Total;Custom1#"&amp;$A133&amp;";Custom2#Total Custom2;Custom3#Total Custom3;Custom4#Total Custom4")</f>
        <v>0</v>
      </c>
      <c r="AL133" s="432">
        <f>[1]!HsGetValue("FCC","Scenario#Actual;Years#FY24;Period#Jun;View#FCCS_YTD;Entity#"&amp;$B133&amp;";Data Source#FCCS_Total Data Source;Account#"&amp;AL$3&amp;";Intercompany#FCCS_Intercompany Top;Movement#FCCS_Movements;Consolidation#FCCS_Entity Total;Custom1#"&amp;$A133&amp;";Custom2#Total Custom2;Custom3#Total Custom3;Custom4#Total Custom4")</f>
        <v>0</v>
      </c>
      <c r="AM133" s="432">
        <f>[1]!HsGetValue("FCC","Scenario#Actual;Years#FY24;Period#Jun;View#FCCS_YTD;Entity#"&amp;$B133&amp;";Data Source#FCCS_Total Data Source;Account#"&amp;AM$3&amp;";Intercompany#FCCS_Intercompany Top;Movement#FCCS_Movements;Consolidation#FCCS_Entity Total;Custom1#"&amp;$A133&amp;";Custom2#Total Custom2;Custom3#Total Custom3;Custom4#Total Custom4")</f>
        <v>0</v>
      </c>
      <c r="AN133" s="432">
        <f>[1]!HsGetValue("FCC","Scenario#Actual;Years#FY24;Period#Jun;View#FCCS_YTD;Entity#"&amp;$B133&amp;";Data Source#FCCS_Total Data Source;Account#"&amp;AN$3&amp;";Intercompany#FCCS_Intercompany Top;Movement#FCCS_Movements;Consolidation#FCCS_Entity Total;Custom1#"&amp;$A133&amp;";Custom2#Total Custom2;Custom3#Total Custom3;Custom4#Total Custom4")</f>
        <v>0</v>
      </c>
      <c r="AO133" s="432">
        <f>[1]!HsGetValue("FCC","Scenario#Actual;Years#FY24;Period#Jun;View#FCCS_YTD;Entity#"&amp;$B133&amp;";Data Source#FCCS_Total Data Source;Account#"&amp;AO$3&amp;";Intercompany#FCCS_Intercompany Top;Movement#FCCS_Movements;Consolidation#FCCS_Entity Total;Custom1#"&amp;$A133&amp;";Custom2#Total Custom2;Custom3#Total Custom3;Custom4#Total Custom4")</f>
        <v>0</v>
      </c>
      <c r="AP133" s="432">
        <f>[1]!HsGetValue("FCC","Scenario#Actual;Years#FY24;Period#Jun;View#FCCS_YTD;Entity#"&amp;$B133&amp;";Data Source#FCCS_Total Data Source;Account#"&amp;AP$3&amp;";Intercompany#FCCS_Intercompany Top;Movement#FCCS_Movements;Consolidation#FCCS_Entity Total;Custom1#"&amp;$A133&amp;";Custom2#Total Custom2;Custom3#Total Custom3;Custom4#Total Custom4")</f>
        <v>0</v>
      </c>
      <c r="AQ133" s="432">
        <f>[1]!HsGetValue("FCC","Scenario#Actual;Years#FY24;Period#Jun;View#FCCS_YTD;Entity#"&amp;$B133&amp;";Data Source#FCCS_Total Data Source;Account#"&amp;AQ$3&amp;";Intercompany#FCCS_Intercompany Top;Movement#FCCS_Movements;Consolidation#FCCS_Entity Total;Custom1#"&amp;$A133&amp;";Custom2#Total Custom2;Custom3#Total Custom3;Custom4#Total Custom4")</f>
        <v>0</v>
      </c>
      <c r="AR133" s="432">
        <f>[1]!HsGetValue("FCC","Scenario#Actual;Years#FY24;Period#Jun;View#FCCS_YTD;Entity#"&amp;$B133&amp;";Data Source#FCCS_Total Data Source;Account#"&amp;AR$3&amp;";Intercompany#FCCS_Intercompany Top;Movement#FCCS_Movements;Consolidation#FCCS_Entity Total;Custom1#"&amp;$A133&amp;";Custom2#Total Custom2;Custom3#Total Custom3;Custom4#Total Custom4")</f>
        <v>0</v>
      </c>
      <c r="AS133" s="432">
        <f>[1]!HsGetValue("FCC","Scenario#Actual;Years#FY24;Period#Jun;View#FCCS_YTD;Entity#"&amp;$B133&amp;";Data Source#FCCS_Total Data Source;Account#"&amp;AS$3&amp;";Intercompany#FCCS_Intercompany Top;Movement#FCCS_Movements;Consolidation#FCCS_Entity Total;Custom1#"&amp;$A133&amp;";Custom2#Total Custom2;Custom3#Total Custom3;Custom4#Total Custom4")</f>
        <v>0</v>
      </c>
    </row>
    <row r="134" spans="1:45" s="428" customFormat="1" x14ac:dyDescent="0.3">
      <c r="A134" s="429" t="s">
        <v>603</v>
      </c>
      <c r="B134" s="429" t="s">
        <v>680</v>
      </c>
      <c r="C134" s="429">
        <v>91300</v>
      </c>
      <c r="D134" s="429" t="s">
        <v>621</v>
      </c>
      <c r="E134" s="429" t="s">
        <v>416</v>
      </c>
      <c r="F134" s="428" t="s">
        <v>681</v>
      </c>
      <c r="G134" s="428" t="s">
        <v>682</v>
      </c>
      <c r="H134" s="430"/>
      <c r="I134" s="431">
        <f t="shared" si="12"/>
        <v>0</v>
      </c>
      <c r="J134" s="431">
        <f t="shared" si="13"/>
        <v>0</v>
      </c>
      <c r="K134" s="574">
        <f t="shared" si="16"/>
        <v>0</v>
      </c>
      <c r="L134" s="432">
        <f>[1]!HsGetValue("FCC","Scenario#Actual;Years#FY24;Period#Jun;View#FCCS_YTD;Entity#"&amp;$B134&amp;";Data Source#FCCS_Total Data Source;Account#"&amp;L$3&amp;";Intercompany#FCCS_Intercompany Top;Movement#FCCS_Movements;Consolidation#FCCS_Entity Total;Custom1#"&amp;$A134&amp;";Custom2#Total Custom2;Custom3#Total Custom3;Custom4#Total Custom4")</f>
        <v>0</v>
      </c>
      <c r="M134" s="432">
        <f>[1]!HsGetValue("FCC","Scenario#Actual;Years#FY24;Period#Jun;View#FCCS_YTD;Entity#"&amp;$B134&amp;";Data Source#FCCS_Total Data Source;Account#"&amp;M$3&amp;";Intercompany#FCCS_Intercompany Top;Movement#FCCS_Movements;Consolidation#FCCS_Entity Total;Custom1#"&amp;$A134&amp;";Custom2#Total Custom2;Custom3#Total Custom3;Custom4#Total Custom4")</f>
        <v>0</v>
      </c>
      <c r="N134" s="432">
        <f>[1]!HsGetValue("FCC","Scenario#Actual;Years#FY24;Period#Jun;View#FCCS_YTD;Entity#"&amp;$B134&amp;";Data Source#FCCS_Total Data Source;Account#"&amp;N$3&amp;";Intercompany#FCCS_Intercompany Top;Movement#FCCS_Movements;Consolidation#FCCS_Entity Total;Custom1#"&amp;$A134&amp;";Custom2#Total Custom2;Custom3#Total Custom3;Custom4#Total Custom4")</f>
        <v>0</v>
      </c>
      <c r="O134" s="432">
        <f>[1]!HsGetValue("FCC","Scenario#Actual;Years#FY24;Period#Jun;View#FCCS_YTD;Entity#"&amp;$B134&amp;";Data Source#FCCS_Total Data Source;Account#"&amp;O$3&amp;";Intercompany#FCCS_Intercompany Top;Movement#FCCS_Movements;Consolidation#FCCS_Entity Total;Custom1#"&amp;$A134&amp;";Custom2#Total Custom2;Custom3#Total Custom3;Custom4#Total Custom4")</f>
        <v>0</v>
      </c>
      <c r="P134" s="432">
        <f>[1]!HsGetValue("FCC","Scenario#Actual;Years#FY24;Period#Jun;View#FCCS_YTD;Entity#"&amp;$B134&amp;";Data Source#FCCS_Total Data Source;Account#"&amp;P$3&amp;";Intercompany#FCCS_Intercompany Top;Movement#FCCS_Movements;Consolidation#FCCS_Entity Total;Custom1#"&amp;$A134&amp;";Custom2#Total Custom2;Custom3#Total Custom3;Custom4#Total Custom4")</f>
        <v>0</v>
      </c>
      <c r="Q134" s="432">
        <f>[1]!HsGetValue("FCC","Scenario#Actual;Years#FY24;Period#Jun;View#FCCS_YTD;Entity#"&amp;$B134&amp;";Data Source#FCCS_Total Data Source;Account#"&amp;Q$3&amp;";Intercompany#FCCS_Intercompany Top;Movement#FCCS_Movements;Consolidation#FCCS_Entity Total;Custom1#"&amp;$A134&amp;";Custom2#Total Custom2;Custom3#Total Custom3;Custom4#Total Custom4")</f>
        <v>0</v>
      </c>
      <c r="R134" s="432">
        <f>[1]!HsGetValue("FCC","Scenario#Actual;Years#FY24;Period#Jun;View#FCCS_YTD;Entity#"&amp;$B134&amp;";Data Source#FCCS_Total Data Source;Account#"&amp;R$3&amp;";Intercompany#FCCS_Intercompany Top;Movement#FCCS_Movements;Consolidation#FCCS_Entity Total;Custom1#"&amp;$A134&amp;";Custom2#Total Custom2;Custom3#Total Custom3;Custom4#Total Custom4")</f>
        <v>0</v>
      </c>
      <c r="S134" s="432">
        <f>[1]!HsGetValue("FCC","Scenario#Actual;Years#FY24;Period#Jun;View#FCCS_YTD;Entity#"&amp;$B134&amp;";Data Source#FCCS_Total Data Source;Account#"&amp;S$3&amp;";Intercompany#FCCS_Intercompany Top;Movement#FCCS_Movements;Consolidation#FCCS_Entity Total;Custom1#"&amp;$A134&amp;";Custom2#Total Custom2;Custom3#Total Custom3;Custom4#Total Custom4")</f>
        <v>0</v>
      </c>
      <c r="T134" s="432">
        <f>[1]!HsGetValue("FCC","Scenario#Actual;Years#FY24;Period#Jun;View#FCCS_YTD;Entity#"&amp;$B134&amp;";Data Source#FCCS_Total Data Source;Account#"&amp;T$3&amp;";Intercompany#FCCS_Intercompany Top;Movement#FCCS_Movements;Consolidation#FCCS_Entity Total;Custom1#"&amp;$A134&amp;";Custom2#Total Custom2;Custom3#Total Custom3;Custom4#Total Custom4")</f>
        <v>0</v>
      </c>
      <c r="U134" s="432">
        <f>[1]!HsGetValue("FCC","Scenario#Actual;Years#FY24;Period#Jun;View#FCCS_YTD;Entity#"&amp;$B134&amp;";Data Source#FCCS_Total Data Source;Account#"&amp;U$3&amp;";Intercompany#FCCS_Intercompany Top;Movement#FCCS_Movements;Consolidation#FCCS_Entity Total;Custom1#"&amp;$A134&amp;";Custom2#Total Custom2;Custom3#Total Custom3;Custom4#Total Custom4")</f>
        <v>0</v>
      </c>
      <c r="V134" s="432">
        <f>[1]!HsGetValue("FCC","Scenario#Actual;Years#FY24;Period#Jun;View#FCCS_YTD;Entity#"&amp;$B134&amp;";Data Source#FCCS_Total Data Source;Account#"&amp;V$3&amp;";Intercompany#FCCS_Intercompany Top;Movement#FCCS_Movements;Consolidation#FCCS_Entity Total;Custom1#"&amp;$A134&amp;";Custom2#Total Custom2;Custom3#Total Custom3;Custom4#Total Custom4")</f>
        <v>0</v>
      </c>
      <c r="W134" s="432">
        <f>[1]!HsGetValue("FCC","Scenario#Actual;Years#FY24;Period#Jun;View#FCCS_YTD;Entity#"&amp;$B134&amp;";Data Source#FCCS_Total Data Source;Account#"&amp;W$3&amp;";Intercompany#FCCS_Intercompany Top;Movement#FCCS_Movements;Consolidation#FCCS_Entity Total;Custom1#"&amp;$A134&amp;";Custom2#Total Custom2;Custom3#Total Custom3;Custom4#Total Custom4")</f>
        <v>0</v>
      </c>
      <c r="X134" s="432">
        <f>[1]!HsGetValue("FCC","Scenario#Actual;Years#FY24;Period#Jun;View#FCCS_YTD;Entity#"&amp;$B134&amp;";Data Source#FCCS_Total Data Source;Account#"&amp;X$3&amp;";Intercompany#FCCS_Intercompany Top;Movement#FCCS_Movements;Consolidation#FCCS_Entity Total;Custom1#"&amp;$A134&amp;";Custom2#Total Custom2;Custom3#Total Custom3;Custom4#Total Custom4")</f>
        <v>0</v>
      </c>
      <c r="Y134" s="432">
        <f>[1]!HsGetValue("FCC","Scenario#Actual;Years#FY24;Period#Jun;View#FCCS_YTD;Entity#"&amp;$B134&amp;";Data Source#FCCS_Total Data Source;Account#"&amp;Y$3&amp;";Intercompany#FCCS_Intercompany Top;Movement#FCCS_Movements;Consolidation#FCCS_Entity Total;Custom1#"&amp;$A134&amp;";Custom2#Total Custom2;Custom3#Total Custom3;Custom4#Total Custom4")</f>
        <v>0</v>
      </c>
      <c r="Z134" s="432">
        <f>[1]!HsGetValue("FCC","Scenario#Actual;Years#FY24;Period#Jun;View#FCCS_YTD;Entity#"&amp;$B134&amp;";Data Source#FCCS_Total Data Source;Account#"&amp;Z$3&amp;";Intercompany#FCCS_Intercompany Top;Movement#FCCS_Movements;Consolidation#FCCS_Entity Total;Custom1#"&amp;$A134&amp;";Custom2#Total Custom2;Custom3#Total Custom3;Custom4#Total Custom4")</f>
        <v>0</v>
      </c>
      <c r="AA134" s="432">
        <f>[1]!HsGetValue("FCC","Scenario#Actual;Years#FY24;Period#Jun;View#FCCS_YTD;Entity#"&amp;$B134&amp;";Data Source#FCCS_Total Data Source;Account#"&amp;AA$3&amp;";Intercompany#FCCS_Intercompany Top;Movement#FCCS_Movements;Consolidation#FCCS_Entity Total;Custom1#"&amp;$A134&amp;";Custom2#Total Custom2;Custom3#Total Custom3;Custom4#Total Custom4")</f>
        <v>0</v>
      </c>
      <c r="AB134" s="432">
        <f>[1]!HsGetValue("FCC","Scenario#Actual;Years#FY24;Period#Jun;View#FCCS_YTD;Entity#"&amp;$B134&amp;";Data Source#FCCS_Total Data Source;Account#"&amp;AB$3&amp;";Intercompany#FCCS_Intercompany Top;Movement#FCCS_Movements;Consolidation#FCCS_Entity Total;Custom1#"&amp;$A134&amp;";Custom2#Total Custom2;Custom3#Total Custom3;Custom4#Total Custom4")</f>
        <v>0</v>
      </c>
      <c r="AC134" s="432">
        <f>[1]!HsGetValue("FCC","Scenario#Actual;Years#FY24;Period#Jun;View#FCCS_YTD;Entity#"&amp;$B134&amp;";Data Source#FCCS_Total Data Source;Account#"&amp;AC$3&amp;";Intercompany#FCCS_Intercompany Top;Movement#FCCS_Movements;Consolidation#FCCS_Entity Total;Custom1#"&amp;$A134&amp;";Custom2#Total Custom2;Custom3#Total Custom3;Custom4#Total Custom4")</f>
        <v>0</v>
      </c>
      <c r="AD134" s="432">
        <f>[1]!HsGetValue("FCC","Scenario#Actual;Years#FY24;Period#Jun;View#FCCS_YTD;Entity#"&amp;$B134&amp;";Data Source#FCCS_Total Data Source;Account#"&amp;AD$3&amp;";Intercompany#FCCS_Intercompany Top;Movement#FCCS_Movements;Consolidation#FCCS_Entity Total;Custom1#"&amp;$A134&amp;";Custom2#Total Custom2;Custom3#Total Custom3;Custom4#Total Custom4")</f>
        <v>0</v>
      </c>
      <c r="AE134" s="432">
        <f>[1]!HsGetValue("FCC","Scenario#Actual;Years#FY24;Period#Jun;View#FCCS_YTD;Entity#"&amp;$B134&amp;";Data Source#FCCS_Total Data Source;Account#"&amp;AE$3&amp;";Intercompany#FCCS_Intercompany Top;Movement#FCCS_Movements;Consolidation#FCCS_Entity Total;Custom1#"&amp;$A134&amp;";Custom2#Total Custom2;Custom3#Total Custom3;Custom4#Total Custom4")</f>
        <v>0</v>
      </c>
      <c r="AF134" s="432">
        <f>[1]!HsGetValue("FCC","Scenario#Actual;Years#FY24;Period#Jun;View#FCCS_YTD;Entity#"&amp;$B134&amp;";Data Source#FCCS_Total Data Source;Account#"&amp;AF$3&amp;";Intercompany#FCCS_Intercompany Top;Movement#FCCS_Movements;Consolidation#FCCS_Entity Total;Custom1#"&amp;$A134&amp;";Custom2#Total Custom2;Custom3#Total Custom3;Custom4#Total Custom4")</f>
        <v>0</v>
      </c>
      <c r="AG134" s="432">
        <f>[1]!HsGetValue("FCC","Scenario#Actual;Years#FY24;Period#Jun;View#FCCS_YTD;Entity#"&amp;$B134&amp;";Data Source#FCCS_Total Data Source;Account#"&amp;AG$3&amp;";Intercompany#FCCS_Intercompany Top;Movement#FCCS_Movements;Consolidation#FCCS_Entity Total;Custom1#"&amp;$A134&amp;";Custom2#Total Custom2;Custom3#Total Custom3;Custom4#Total Custom4")</f>
        <v>0</v>
      </c>
      <c r="AH134" s="432">
        <f>[1]!HsGetValue("FCC","Scenario#Actual;Years#FY24;Period#Jun;View#FCCS_YTD;Entity#"&amp;$B134&amp;";Data Source#FCCS_Total Data Source;Account#"&amp;AH$3&amp;";Intercompany#FCCS_Intercompany Top;Movement#FCCS_Movements;Consolidation#FCCS_Entity Total;Custom1#"&amp;$A134&amp;";Custom2#Total Custom2;Custom3#Total Custom3;Custom4#Total Custom4")</f>
        <v>0</v>
      </c>
      <c r="AI134" s="432">
        <f>[1]!HsGetValue("FCC","Scenario#Actual;Years#FY24;Period#Jun;View#FCCS_YTD;Entity#"&amp;$B134&amp;";Data Source#FCCS_Total Data Source;Account#"&amp;AI$3&amp;";Intercompany#FCCS_Intercompany Top;Movement#FCCS_Movements;Consolidation#FCCS_Entity Total;Custom1#"&amp;$A134&amp;";Custom2#Total Custom2;Custom3#Total Custom3;Custom4#Total Custom4")</f>
        <v>0</v>
      </c>
      <c r="AJ134" s="432">
        <f>[1]!HsGetValue("FCC","Scenario#Actual;Years#FY24;Period#Jun;View#FCCS_YTD;Entity#"&amp;$B134&amp;";Data Source#FCCS_Total Data Source;Account#"&amp;AJ$3&amp;";Intercompany#FCCS_Intercompany Top;Movement#FCCS_Movements;Consolidation#FCCS_Entity Total;Custom1#"&amp;$A134&amp;";Custom2#Total Custom2;Custom3#Total Custom3;Custom4#Total Custom4")</f>
        <v>0</v>
      </c>
      <c r="AK134" s="432">
        <f>[1]!HsGetValue("FCC","Scenario#Actual;Years#FY24;Period#Jun;View#FCCS_YTD;Entity#"&amp;$B134&amp;";Data Source#FCCS_Total Data Source;Account#"&amp;AK$3&amp;";Intercompany#FCCS_Intercompany Top;Movement#FCCS_Movements;Consolidation#FCCS_Entity Total;Custom1#"&amp;$A134&amp;";Custom2#Total Custom2;Custom3#Total Custom3;Custom4#Total Custom4")</f>
        <v>0</v>
      </c>
      <c r="AL134" s="432">
        <f>[1]!HsGetValue("FCC","Scenario#Actual;Years#FY24;Period#Jun;View#FCCS_YTD;Entity#"&amp;$B134&amp;";Data Source#FCCS_Total Data Source;Account#"&amp;AL$3&amp;";Intercompany#FCCS_Intercompany Top;Movement#FCCS_Movements;Consolidation#FCCS_Entity Total;Custom1#"&amp;$A134&amp;";Custom2#Total Custom2;Custom3#Total Custom3;Custom4#Total Custom4")</f>
        <v>0</v>
      </c>
      <c r="AM134" s="432">
        <f>[1]!HsGetValue("FCC","Scenario#Actual;Years#FY24;Period#Jun;View#FCCS_YTD;Entity#"&amp;$B134&amp;";Data Source#FCCS_Total Data Source;Account#"&amp;AM$3&amp;";Intercompany#FCCS_Intercompany Top;Movement#FCCS_Movements;Consolidation#FCCS_Entity Total;Custom1#"&amp;$A134&amp;";Custom2#Total Custom2;Custom3#Total Custom3;Custom4#Total Custom4")</f>
        <v>0</v>
      </c>
      <c r="AN134" s="432">
        <f>[1]!HsGetValue("FCC","Scenario#Actual;Years#FY24;Period#Jun;View#FCCS_YTD;Entity#"&amp;$B134&amp;";Data Source#FCCS_Total Data Source;Account#"&amp;AN$3&amp;";Intercompany#FCCS_Intercompany Top;Movement#FCCS_Movements;Consolidation#FCCS_Entity Total;Custom1#"&amp;$A134&amp;";Custom2#Total Custom2;Custom3#Total Custom3;Custom4#Total Custom4")</f>
        <v>0</v>
      </c>
      <c r="AO134" s="432">
        <f>[1]!HsGetValue("FCC","Scenario#Actual;Years#FY24;Period#Jun;View#FCCS_YTD;Entity#"&amp;$B134&amp;";Data Source#FCCS_Total Data Source;Account#"&amp;AO$3&amp;";Intercompany#FCCS_Intercompany Top;Movement#FCCS_Movements;Consolidation#FCCS_Entity Total;Custom1#"&amp;$A134&amp;";Custom2#Total Custom2;Custom3#Total Custom3;Custom4#Total Custom4")</f>
        <v>0</v>
      </c>
      <c r="AP134" s="432">
        <f>[1]!HsGetValue("FCC","Scenario#Actual;Years#FY24;Period#Jun;View#FCCS_YTD;Entity#"&amp;$B134&amp;";Data Source#FCCS_Total Data Source;Account#"&amp;AP$3&amp;";Intercompany#FCCS_Intercompany Top;Movement#FCCS_Movements;Consolidation#FCCS_Entity Total;Custom1#"&amp;$A134&amp;";Custom2#Total Custom2;Custom3#Total Custom3;Custom4#Total Custom4")</f>
        <v>0</v>
      </c>
      <c r="AQ134" s="432">
        <f>[1]!HsGetValue("FCC","Scenario#Actual;Years#FY24;Period#Jun;View#FCCS_YTD;Entity#"&amp;$B134&amp;";Data Source#FCCS_Total Data Source;Account#"&amp;AQ$3&amp;";Intercompany#FCCS_Intercompany Top;Movement#FCCS_Movements;Consolidation#FCCS_Entity Total;Custom1#"&amp;$A134&amp;";Custom2#Total Custom2;Custom3#Total Custom3;Custom4#Total Custom4")</f>
        <v>0</v>
      </c>
      <c r="AR134" s="432">
        <f>[1]!HsGetValue("FCC","Scenario#Actual;Years#FY24;Period#Jun;View#FCCS_YTD;Entity#"&amp;$B134&amp;";Data Source#FCCS_Total Data Source;Account#"&amp;AR$3&amp;";Intercompany#FCCS_Intercompany Top;Movement#FCCS_Movements;Consolidation#FCCS_Entity Total;Custom1#"&amp;$A134&amp;";Custom2#Total Custom2;Custom3#Total Custom3;Custom4#Total Custom4")</f>
        <v>0</v>
      </c>
      <c r="AS134" s="432">
        <f>[1]!HsGetValue("FCC","Scenario#Actual;Years#FY24;Period#Jun;View#FCCS_YTD;Entity#"&amp;$B134&amp;";Data Source#FCCS_Total Data Source;Account#"&amp;AS$3&amp;";Intercompany#FCCS_Intercompany Top;Movement#FCCS_Movements;Consolidation#FCCS_Entity Total;Custom1#"&amp;$A134&amp;";Custom2#Total Custom2;Custom3#Total Custom3;Custom4#Total Custom4")</f>
        <v>0</v>
      </c>
    </row>
    <row r="135" spans="1:45" x14ac:dyDescent="0.3">
      <c r="A135" s="221" t="s">
        <v>603</v>
      </c>
      <c r="B135" s="221" t="s">
        <v>683</v>
      </c>
      <c r="C135" s="221">
        <v>91400</v>
      </c>
      <c r="D135" s="221" t="s">
        <v>621</v>
      </c>
      <c r="E135" s="221" t="s">
        <v>416</v>
      </c>
      <c r="F135" s="328" t="s">
        <v>684</v>
      </c>
      <c r="G135" s="328" t="s">
        <v>685</v>
      </c>
      <c r="H135" s="598"/>
      <c r="I135" s="395">
        <f t="shared" si="12"/>
        <v>0</v>
      </c>
      <c r="J135" s="395">
        <f t="shared" si="13"/>
        <v>0</v>
      </c>
      <c r="K135" s="395">
        <f t="shared" si="16"/>
        <v>0</v>
      </c>
      <c r="L135" s="330">
        <f>[1]!HsGetValue("FCC","Scenario#Actual;Years#FY24;Period#Jun;View#FCCS_YTD;Entity#"&amp;$B135&amp;";Data Source#FCCS_Total Data Source;Account#"&amp;L$3&amp;";Intercompany#FCCS_Intercompany Top;Movement#CA_ENDBAL;Consolidation#FCCS_Entity Total;Custom1#"&amp;$E135&amp;";Custom2#Total Custom2;Custom3#Total Custom3;Custom4#Total Custom4")</f>
        <v>0</v>
      </c>
      <c r="M135" s="330">
        <f>[1]!HsGetValue("FCC","Scenario#Actual;Years#FY24;Period#Jun;View#FCCS_YTD;Entity#"&amp;$B135&amp;";Data Source#FCCS_Total Data Source;Account#"&amp;M$3&amp;";Intercompany#FCCS_Intercompany Top;Movement#CA_ENDBAL;Consolidation#FCCS_Entity Total;Custom1#"&amp;$E135&amp;";Custom2#Total Custom2;Custom3#Total Custom3;Custom4#Total Custom4")</f>
        <v>0</v>
      </c>
      <c r="N135" s="330">
        <f>[1]!HsGetValue("FCC","Scenario#Actual;Years#FY24;Period#Jun;View#FCCS_YTD;Entity#"&amp;$B135&amp;";Data Source#FCCS_Total Data Source;Account#"&amp;N$3&amp;";Intercompany#FCCS_Intercompany Top;Movement#CA_ENDBAL;Consolidation#FCCS_Entity Total;Custom1#"&amp;$E135&amp;";Custom2#Total Custom2;Custom3#Total Custom3;Custom4#Total Custom4")</f>
        <v>0</v>
      </c>
      <c r="O135" s="330">
        <f>[1]!HsGetValue("FCC","Scenario#Actual;Years#FY24;Period#Jun;View#FCCS_YTD;Entity#"&amp;$B135&amp;";Data Source#FCCS_Total Data Source;Account#"&amp;O$3&amp;";Intercompany#FCCS_Intercompany Top;Movement#CA_ENDBAL;Consolidation#FCCS_Entity Total;Custom1#"&amp;$E135&amp;";Custom2#Total Custom2;Custom3#Total Custom3;Custom4#Total Custom4")</f>
        <v>0</v>
      </c>
      <c r="P135" s="330">
        <f>[1]!HsGetValue("FCC","Scenario#Actual;Years#FY24;Period#Jun;View#FCCS_YTD;Entity#"&amp;$B135&amp;";Data Source#FCCS_Total Data Source;Account#"&amp;P$3&amp;";Intercompany#FCCS_Intercompany Top;Movement#CA_ENDBAL;Consolidation#FCCS_Entity Total;Custom1#"&amp;$E135&amp;";Custom2#Total Custom2;Custom3#Total Custom3;Custom4#Total Custom4")</f>
        <v>0</v>
      </c>
      <c r="Q135" s="330">
        <f>[1]!HsGetValue("FCC","Scenario#Actual;Years#FY24;Period#Jun;View#FCCS_YTD;Entity#"&amp;$B135&amp;";Data Source#FCCS_Total Data Source;Account#"&amp;Q$3&amp;";Intercompany#FCCS_Intercompany Top;Movement#CA_ENDBAL;Consolidation#FCCS_Entity Total;Custom1#"&amp;$E135&amp;";Custom2#Total Custom2;Custom3#Total Custom3;Custom4#Total Custom4")</f>
        <v>0</v>
      </c>
      <c r="R135" s="330">
        <f>[1]!HsGetValue("FCC","Scenario#Actual;Years#FY24;Period#Jun;View#FCCS_YTD;Entity#"&amp;$B135&amp;";Data Source#FCCS_Total Data Source;Account#"&amp;R$3&amp;";Intercompany#FCCS_Intercompany Top;Movement#CA_ENDBAL;Consolidation#FCCS_Entity Total;Custom1#"&amp;$E135&amp;";Custom2#Total Custom2;Custom3#Total Custom3;Custom4#Total Custom4")</f>
        <v>0</v>
      </c>
      <c r="S135" s="330">
        <f>[1]!HsGetValue("FCC","Scenario#Actual;Years#FY24;Period#Jun;View#FCCS_YTD;Entity#"&amp;$B135&amp;";Data Source#FCCS_Total Data Source;Account#"&amp;S$3&amp;";Intercompany#FCCS_Intercompany Top;Movement#CA_ENDBAL;Consolidation#FCCS_Entity Total;Custom1#"&amp;$E135&amp;";Custom2#Total Custom2;Custom3#Total Custom3;Custom4#Total Custom4")</f>
        <v>0</v>
      </c>
      <c r="T135" s="330">
        <f>[1]!HsGetValue("FCC","Scenario#Actual;Years#FY24;Period#Jun;View#FCCS_YTD;Entity#"&amp;$B135&amp;";Data Source#FCCS_Total Data Source;Account#"&amp;T$3&amp;";Intercompany#FCCS_Intercompany Top;Movement#CA_ENDBAL;Consolidation#FCCS_Entity Total;Custom1#"&amp;$E135&amp;";Custom2#Total Custom2;Custom3#Total Custom3;Custom4#Total Custom4")</f>
        <v>0</v>
      </c>
      <c r="U135" s="330">
        <f>[1]!HsGetValue("FCC","Scenario#Actual;Years#FY24;Period#Jun;View#FCCS_YTD;Entity#"&amp;$B135&amp;";Data Source#FCCS_Total Data Source;Account#"&amp;U$3&amp;";Intercompany#FCCS_Intercompany Top;Movement#CA_ENDBAL;Consolidation#FCCS_Entity Total;Custom1#"&amp;$E135&amp;";Custom2#Total Custom2;Custom3#Total Custom3;Custom4#Total Custom4")</f>
        <v>0</v>
      </c>
      <c r="V135" s="330">
        <f>[1]!HsGetValue("FCC","Scenario#Actual;Years#FY24;Period#Jun;View#FCCS_YTD;Entity#"&amp;$B135&amp;";Data Source#FCCS_Total Data Source;Account#"&amp;V$3&amp;";Intercompany#FCCS_Intercompany Top;Movement#CA_ENDBAL;Consolidation#FCCS_Entity Total;Custom1#"&amp;$E135&amp;";Custom2#Total Custom2;Custom3#Total Custom3;Custom4#Total Custom4")</f>
        <v>0</v>
      </c>
      <c r="W135" s="330">
        <f>[1]!HsGetValue("FCC","Scenario#Actual;Years#FY24;Period#Jun;View#FCCS_YTD;Entity#"&amp;$B135&amp;";Data Source#FCCS_Total Data Source;Account#"&amp;W$3&amp;";Intercompany#FCCS_Intercompany Top;Movement#CA_ENDBAL;Consolidation#FCCS_Entity Total;Custom1#"&amp;$E135&amp;";Custom2#Total Custom2;Custom3#Total Custom3;Custom4#Total Custom4")</f>
        <v>0</v>
      </c>
      <c r="X135" s="330">
        <f>[1]!HsGetValue("FCC","Scenario#Actual;Years#FY24;Period#Jun;View#FCCS_YTD;Entity#"&amp;$B135&amp;";Data Source#FCCS_Total Data Source;Account#"&amp;X$3&amp;";Intercompany#FCCS_Intercompany Top;Movement#CA_ENDBAL;Consolidation#FCCS_Entity Total;Custom1#"&amp;$E135&amp;";Custom2#Total Custom2;Custom3#Total Custom3;Custom4#Total Custom4")</f>
        <v>0</v>
      </c>
      <c r="Y135" s="432">
        <f>[1]!HsGetValue("FCC","Scenario#Actual;Years#FY24;Period#Jun;View#FCCS_YTD;Entity#"&amp;$B135&amp;";Data Source#FCCS_Total Data Source;Account#"&amp;Y$3&amp;";Intercompany#FCCS_Intercompany Top;Movement#FCCS_Movements;Consolidation#FCCS_Entity Total;Custom1#"&amp;$A135&amp;";Custom2#Total Custom2;Custom3#Total Custom3;Custom4#Total Custom4")</f>
        <v>0</v>
      </c>
      <c r="Z135" s="432">
        <f>[1]!HsGetValue("FCC","Scenario#Actual;Years#FY24;Period#Jun;View#FCCS_YTD;Entity#"&amp;$B135&amp;";Data Source#FCCS_Total Data Source;Account#"&amp;Z$3&amp;";Intercompany#FCCS_Intercompany Top;Movement#FCCS_Movements;Consolidation#FCCS_Entity Total;Custom1#"&amp;$A135&amp;";Custom2#Total Custom2;Custom3#Total Custom3;Custom4#Total Custom4")</f>
        <v>0</v>
      </c>
      <c r="AA135" s="432">
        <f>[1]!HsGetValue("FCC","Scenario#Actual;Years#FY24;Period#Jun;View#FCCS_YTD;Entity#"&amp;$B135&amp;";Data Source#FCCS_Total Data Source;Account#"&amp;AA$3&amp;";Intercompany#FCCS_Intercompany Top;Movement#FCCS_Movements;Consolidation#FCCS_Entity Total;Custom1#"&amp;$A135&amp;";Custom2#Total Custom2;Custom3#Total Custom3;Custom4#Total Custom4")</f>
        <v>0</v>
      </c>
      <c r="AB135" s="432">
        <f>[1]!HsGetValue("FCC","Scenario#Actual;Years#FY24;Period#Jun;View#FCCS_YTD;Entity#"&amp;$B135&amp;";Data Source#FCCS_Total Data Source;Account#"&amp;AB$3&amp;";Intercompany#FCCS_Intercompany Top;Movement#FCCS_Movements;Consolidation#FCCS_Entity Total;Custom1#"&amp;$A135&amp;";Custom2#Total Custom2;Custom3#Total Custom3;Custom4#Total Custom4")</f>
        <v>0</v>
      </c>
      <c r="AC135" s="432">
        <f>[1]!HsGetValue("FCC","Scenario#Actual;Years#FY24;Period#Jun;View#FCCS_YTD;Entity#"&amp;$B135&amp;";Data Source#FCCS_Total Data Source;Account#"&amp;AC$3&amp;";Intercompany#FCCS_Intercompany Top;Movement#FCCS_Movements;Consolidation#FCCS_Entity Total;Custom1#"&amp;$A135&amp;";Custom2#Total Custom2;Custom3#Total Custom3;Custom4#Total Custom4")</f>
        <v>0</v>
      </c>
      <c r="AD135" s="432">
        <f>[1]!HsGetValue("FCC","Scenario#Actual;Years#FY24;Period#Jun;View#FCCS_YTD;Entity#"&amp;$B135&amp;";Data Source#FCCS_Total Data Source;Account#"&amp;AD$3&amp;";Intercompany#FCCS_Intercompany Top;Movement#FCCS_Movements;Consolidation#FCCS_Entity Total;Custom1#"&amp;$A135&amp;";Custom2#Total Custom2;Custom3#Total Custom3;Custom4#Total Custom4")</f>
        <v>0</v>
      </c>
      <c r="AE135" s="432">
        <f>[1]!HsGetValue("FCC","Scenario#Actual;Years#FY24;Period#Jun;View#FCCS_YTD;Entity#"&amp;$B135&amp;";Data Source#FCCS_Total Data Source;Account#"&amp;AE$3&amp;";Intercompany#FCCS_Intercompany Top;Movement#FCCS_Movements;Consolidation#FCCS_Entity Total;Custom1#"&amp;$A135&amp;";Custom2#Total Custom2;Custom3#Total Custom3;Custom4#Total Custom4")</f>
        <v>0</v>
      </c>
      <c r="AF135" s="432">
        <f>[1]!HsGetValue("FCC","Scenario#Actual;Years#FY24;Period#Jun;View#FCCS_YTD;Entity#"&amp;$B135&amp;";Data Source#FCCS_Total Data Source;Account#"&amp;AF$3&amp;";Intercompany#FCCS_Intercompany Top;Movement#FCCS_Movements;Consolidation#FCCS_Entity Total;Custom1#"&amp;$A135&amp;";Custom2#Total Custom2;Custom3#Total Custom3;Custom4#Total Custom4")</f>
        <v>0</v>
      </c>
      <c r="AG135" s="432">
        <f>[1]!HsGetValue("FCC","Scenario#Actual;Years#FY24;Period#Jun;View#FCCS_YTD;Entity#"&amp;$B135&amp;";Data Source#FCCS_Total Data Source;Account#"&amp;AG$3&amp;";Intercompany#FCCS_Intercompany Top;Movement#FCCS_Movements;Consolidation#FCCS_Entity Total;Custom1#"&amp;$A135&amp;";Custom2#Total Custom2;Custom3#Total Custom3;Custom4#Total Custom4")</f>
        <v>0</v>
      </c>
      <c r="AH135" s="432">
        <f>[1]!HsGetValue("FCC","Scenario#Actual;Years#FY24;Period#Jun;View#FCCS_YTD;Entity#"&amp;$B135&amp;";Data Source#FCCS_Total Data Source;Account#"&amp;AH$3&amp;";Intercompany#FCCS_Intercompany Top;Movement#FCCS_Movements;Consolidation#FCCS_Entity Total;Custom1#"&amp;$A135&amp;";Custom2#Total Custom2;Custom3#Total Custom3;Custom4#Total Custom4")</f>
        <v>0</v>
      </c>
      <c r="AI135" s="432">
        <f>[1]!HsGetValue("FCC","Scenario#Actual;Years#FY24;Period#Jun;View#FCCS_YTD;Entity#"&amp;$B135&amp;";Data Source#FCCS_Total Data Source;Account#"&amp;AI$3&amp;";Intercompany#FCCS_Intercompany Top;Movement#FCCS_Movements;Consolidation#FCCS_Entity Total;Custom1#"&amp;$A135&amp;";Custom2#Total Custom2;Custom3#Total Custom3;Custom4#Total Custom4")</f>
        <v>0</v>
      </c>
      <c r="AJ135" s="432">
        <f>[1]!HsGetValue("FCC","Scenario#Actual;Years#FY24;Period#Jun;View#FCCS_YTD;Entity#"&amp;$B135&amp;";Data Source#FCCS_Total Data Source;Account#"&amp;AJ$3&amp;";Intercompany#FCCS_Intercompany Top;Movement#FCCS_Movements;Consolidation#FCCS_Entity Total;Custom1#"&amp;$A135&amp;";Custom2#Total Custom2;Custom3#Total Custom3;Custom4#Total Custom4")</f>
        <v>0</v>
      </c>
      <c r="AK135" s="432">
        <f>[1]!HsGetValue("FCC","Scenario#Actual;Years#FY24;Period#Jun;View#FCCS_YTD;Entity#"&amp;$B135&amp;";Data Source#FCCS_Total Data Source;Account#"&amp;AK$3&amp;";Intercompany#FCCS_Intercompany Top;Movement#FCCS_Movements;Consolidation#FCCS_Entity Total;Custom1#"&amp;$A135&amp;";Custom2#Total Custom2;Custom3#Total Custom3;Custom4#Total Custom4")</f>
        <v>0</v>
      </c>
      <c r="AL135" s="432">
        <f>[1]!HsGetValue("FCC","Scenario#Actual;Years#FY24;Period#Jun;View#FCCS_YTD;Entity#"&amp;$B135&amp;";Data Source#FCCS_Total Data Source;Account#"&amp;AL$3&amp;";Intercompany#FCCS_Intercompany Top;Movement#FCCS_Movements;Consolidation#FCCS_Entity Total;Custom1#"&amp;$A135&amp;";Custom2#Total Custom2;Custom3#Total Custom3;Custom4#Total Custom4")</f>
        <v>0</v>
      </c>
      <c r="AM135" s="432">
        <f>[1]!HsGetValue("FCC","Scenario#Actual;Years#FY24;Period#Jun;View#FCCS_YTD;Entity#"&amp;$B135&amp;";Data Source#FCCS_Total Data Source;Account#"&amp;AM$3&amp;";Intercompany#FCCS_Intercompany Top;Movement#FCCS_Movements;Consolidation#FCCS_Entity Total;Custom1#"&amp;$A135&amp;";Custom2#Total Custom2;Custom3#Total Custom3;Custom4#Total Custom4")</f>
        <v>0</v>
      </c>
      <c r="AN135" s="432">
        <f>[1]!HsGetValue("FCC","Scenario#Actual;Years#FY24;Period#Jun;View#FCCS_YTD;Entity#"&amp;$B135&amp;";Data Source#FCCS_Total Data Source;Account#"&amp;AN$3&amp;";Intercompany#FCCS_Intercompany Top;Movement#FCCS_Movements;Consolidation#FCCS_Entity Total;Custom1#"&amp;$A135&amp;";Custom2#Total Custom2;Custom3#Total Custom3;Custom4#Total Custom4")</f>
        <v>0</v>
      </c>
      <c r="AO135" s="432">
        <f>[1]!HsGetValue("FCC","Scenario#Actual;Years#FY24;Period#Jun;View#FCCS_YTD;Entity#"&amp;$B135&amp;";Data Source#FCCS_Total Data Source;Account#"&amp;AO$3&amp;";Intercompany#FCCS_Intercompany Top;Movement#FCCS_Movements;Consolidation#FCCS_Entity Total;Custom1#"&amp;$A135&amp;";Custom2#Total Custom2;Custom3#Total Custom3;Custom4#Total Custom4")</f>
        <v>0</v>
      </c>
      <c r="AP135" s="432">
        <f>[1]!HsGetValue("FCC","Scenario#Actual;Years#FY24;Period#Jun;View#FCCS_YTD;Entity#"&amp;$B135&amp;";Data Source#FCCS_Total Data Source;Account#"&amp;AP$3&amp;";Intercompany#FCCS_Intercompany Top;Movement#FCCS_Movements;Consolidation#FCCS_Entity Total;Custom1#"&amp;$A135&amp;";Custom2#Total Custom2;Custom3#Total Custom3;Custom4#Total Custom4")</f>
        <v>0</v>
      </c>
      <c r="AQ135" s="432">
        <f>[1]!HsGetValue("FCC","Scenario#Actual;Years#FY24;Period#Jun;View#FCCS_YTD;Entity#"&amp;$B135&amp;";Data Source#FCCS_Total Data Source;Account#"&amp;AQ$3&amp;";Intercompany#FCCS_Intercompany Top;Movement#FCCS_Movements;Consolidation#FCCS_Entity Total;Custom1#"&amp;$A135&amp;";Custom2#Total Custom2;Custom3#Total Custom3;Custom4#Total Custom4")</f>
        <v>0</v>
      </c>
      <c r="AR135" s="432">
        <f>[1]!HsGetValue("FCC","Scenario#Actual;Years#FY24;Period#Jun;View#FCCS_YTD;Entity#"&amp;$B135&amp;";Data Source#FCCS_Total Data Source;Account#"&amp;AR$3&amp;";Intercompany#FCCS_Intercompany Top;Movement#FCCS_Movements;Consolidation#FCCS_Entity Total;Custom1#"&amp;$A135&amp;";Custom2#Total Custom2;Custom3#Total Custom3;Custom4#Total Custom4")</f>
        <v>0</v>
      </c>
      <c r="AS135" s="432">
        <f>[1]!HsGetValue("FCC","Scenario#Actual;Years#FY24;Period#Jun;View#FCCS_YTD;Entity#"&amp;$B135&amp;";Data Source#FCCS_Total Data Source;Account#"&amp;AS$3&amp;";Intercompany#FCCS_Intercompany Top;Movement#FCCS_Movements;Consolidation#FCCS_Entity Total;Custom1#"&amp;$A135&amp;";Custom2#Total Custom2;Custom3#Total Custom3;Custom4#Total Custom4")</f>
        <v>0</v>
      </c>
    </row>
    <row r="136" spans="1:45" x14ac:dyDescent="0.3">
      <c r="A136" s="221" t="s">
        <v>603</v>
      </c>
      <c r="B136" s="221" t="s">
        <v>686</v>
      </c>
      <c r="C136" s="221">
        <v>91600</v>
      </c>
      <c r="D136" s="221" t="s">
        <v>621</v>
      </c>
      <c r="E136" s="221" t="s">
        <v>416</v>
      </c>
      <c r="F136" s="328" t="s">
        <v>687</v>
      </c>
      <c r="G136" s="328" t="s">
        <v>688</v>
      </c>
      <c r="H136" s="598"/>
      <c r="I136" s="395">
        <f t="shared" si="12"/>
        <v>0</v>
      </c>
      <c r="J136" s="395">
        <f t="shared" si="13"/>
        <v>0</v>
      </c>
      <c r="K136" s="395">
        <f t="shared" si="16"/>
        <v>0</v>
      </c>
      <c r="L136" s="330">
        <f>[1]!HsGetValue("FCC","Scenario#Actual;Years#FY24;Period#Jun;View#FCCS_YTD;Entity#"&amp;$B136&amp;";Data Source#FCCS_Total Data Source;Account#"&amp;L$3&amp;";Intercompany#FCCS_Intercompany Top;Movement#CA_ENDBAL;Consolidation#FCCS_Entity Total;Custom1#"&amp;$E136&amp;";Custom2#Total Custom2;Custom3#Total Custom3;Custom4#Total Custom4")</f>
        <v>0</v>
      </c>
      <c r="M136" s="330">
        <f>[1]!HsGetValue("FCC","Scenario#Actual;Years#FY24;Period#Jun;View#FCCS_YTD;Entity#"&amp;$B136&amp;";Data Source#FCCS_Total Data Source;Account#"&amp;M$3&amp;";Intercompany#FCCS_Intercompany Top;Movement#CA_ENDBAL;Consolidation#FCCS_Entity Total;Custom1#"&amp;$E136&amp;";Custom2#Total Custom2;Custom3#Total Custom3;Custom4#Total Custom4")</f>
        <v>0</v>
      </c>
      <c r="N136" s="330">
        <f>[1]!HsGetValue("FCC","Scenario#Actual;Years#FY24;Period#Jun;View#FCCS_YTD;Entity#"&amp;$B136&amp;";Data Source#FCCS_Total Data Source;Account#"&amp;N$3&amp;";Intercompany#FCCS_Intercompany Top;Movement#CA_ENDBAL;Consolidation#FCCS_Entity Total;Custom1#"&amp;$E136&amp;";Custom2#Total Custom2;Custom3#Total Custom3;Custom4#Total Custom4")</f>
        <v>0</v>
      </c>
      <c r="O136" s="330">
        <f>[1]!HsGetValue("FCC","Scenario#Actual;Years#FY24;Period#Jun;View#FCCS_YTD;Entity#"&amp;$B136&amp;";Data Source#FCCS_Total Data Source;Account#"&amp;O$3&amp;";Intercompany#FCCS_Intercompany Top;Movement#CA_ENDBAL;Consolidation#FCCS_Entity Total;Custom1#"&amp;$E136&amp;";Custom2#Total Custom2;Custom3#Total Custom3;Custom4#Total Custom4")</f>
        <v>0</v>
      </c>
      <c r="P136" s="330">
        <f>[1]!HsGetValue("FCC","Scenario#Actual;Years#FY24;Period#Jun;View#FCCS_YTD;Entity#"&amp;$B136&amp;";Data Source#FCCS_Total Data Source;Account#"&amp;P$3&amp;";Intercompany#FCCS_Intercompany Top;Movement#CA_ENDBAL;Consolidation#FCCS_Entity Total;Custom1#"&amp;$E136&amp;";Custom2#Total Custom2;Custom3#Total Custom3;Custom4#Total Custom4")</f>
        <v>0</v>
      </c>
      <c r="Q136" s="330">
        <f>[1]!HsGetValue("FCC","Scenario#Actual;Years#FY24;Period#Jun;View#FCCS_YTD;Entity#"&amp;$B136&amp;";Data Source#FCCS_Total Data Source;Account#"&amp;Q$3&amp;";Intercompany#FCCS_Intercompany Top;Movement#CA_ENDBAL;Consolidation#FCCS_Entity Total;Custom1#"&amp;$E136&amp;";Custom2#Total Custom2;Custom3#Total Custom3;Custom4#Total Custom4")</f>
        <v>0</v>
      </c>
      <c r="R136" s="330">
        <f>[1]!HsGetValue("FCC","Scenario#Actual;Years#FY24;Period#Jun;View#FCCS_YTD;Entity#"&amp;$B136&amp;";Data Source#FCCS_Total Data Source;Account#"&amp;R$3&amp;";Intercompany#FCCS_Intercompany Top;Movement#CA_ENDBAL;Consolidation#FCCS_Entity Total;Custom1#"&amp;$E136&amp;";Custom2#Total Custom2;Custom3#Total Custom3;Custom4#Total Custom4")</f>
        <v>0</v>
      </c>
      <c r="S136" s="330">
        <f>[1]!HsGetValue("FCC","Scenario#Actual;Years#FY24;Period#Jun;View#FCCS_YTD;Entity#"&amp;$B136&amp;";Data Source#FCCS_Total Data Source;Account#"&amp;S$3&amp;";Intercompany#FCCS_Intercompany Top;Movement#CA_ENDBAL;Consolidation#FCCS_Entity Total;Custom1#"&amp;$E136&amp;";Custom2#Total Custom2;Custom3#Total Custom3;Custom4#Total Custom4")</f>
        <v>0</v>
      </c>
      <c r="T136" s="330">
        <f>[1]!HsGetValue("FCC","Scenario#Actual;Years#FY24;Period#Jun;View#FCCS_YTD;Entity#"&amp;$B136&amp;";Data Source#FCCS_Total Data Source;Account#"&amp;T$3&amp;";Intercompany#FCCS_Intercompany Top;Movement#CA_ENDBAL;Consolidation#FCCS_Entity Total;Custom1#"&amp;$E136&amp;";Custom2#Total Custom2;Custom3#Total Custom3;Custom4#Total Custom4")</f>
        <v>0</v>
      </c>
      <c r="U136" s="330">
        <f>[1]!HsGetValue("FCC","Scenario#Actual;Years#FY24;Period#Jun;View#FCCS_YTD;Entity#"&amp;$B136&amp;";Data Source#FCCS_Total Data Source;Account#"&amp;U$3&amp;";Intercompany#FCCS_Intercompany Top;Movement#CA_ENDBAL;Consolidation#FCCS_Entity Total;Custom1#"&amp;$E136&amp;";Custom2#Total Custom2;Custom3#Total Custom3;Custom4#Total Custom4")</f>
        <v>0</v>
      </c>
      <c r="V136" s="330">
        <f>[1]!HsGetValue("FCC","Scenario#Actual;Years#FY24;Period#Jun;View#FCCS_YTD;Entity#"&amp;$B136&amp;";Data Source#FCCS_Total Data Source;Account#"&amp;V$3&amp;";Intercompany#FCCS_Intercompany Top;Movement#CA_ENDBAL;Consolidation#FCCS_Entity Total;Custom1#"&amp;$E136&amp;";Custom2#Total Custom2;Custom3#Total Custom3;Custom4#Total Custom4")</f>
        <v>0</v>
      </c>
      <c r="W136" s="330">
        <f>[1]!HsGetValue("FCC","Scenario#Actual;Years#FY24;Period#Jun;View#FCCS_YTD;Entity#"&amp;$B136&amp;";Data Source#FCCS_Total Data Source;Account#"&amp;W$3&amp;";Intercompany#FCCS_Intercompany Top;Movement#CA_ENDBAL;Consolidation#FCCS_Entity Total;Custom1#"&amp;$E136&amp;";Custom2#Total Custom2;Custom3#Total Custom3;Custom4#Total Custom4")</f>
        <v>0</v>
      </c>
      <c r="X136" s="330">
        <f>[1]!HsGetValue("FCC","Scenario#Actual;Years#FY24;Period#Jun;View#FCCS_YTD;Entity#"&amp;$B136&amp;";Data Source#FCCS_Total Data Source;Account#"&amp;X$3&amp;";Intercompany#FCCS_Intercompany Top;Movement#CA_ENDBAL;Consolidation#FCCS_Entity Total;Custom1#"&amp;$E136&amp;";Custom2#Total Custom2;Custom3#Total Custom3;Custom4#Total Custom4")</f>
        <v>0</v>
      </c>
      <c r="Y136" s="432">
        <f>[1]!HsGetValue("FCC","Scenario#Actual;Years#FY24;Period#Jun;View#FCCS_YTD;Entity#"&amp;$B136&amp;";Data Source#FCCS_Total Data Source;Account#"&amp;Y$3&amp;";Intercompany#FCCS_Intercompany Top;Movement#FCCS_Movements;Consolidation#FCCS_Entity Total;Custom1#"&amp;$A136&amp;";Custom2#Total Custom2;Custom3#Total Custom3;Custom4#Total Custom4")</f>
        <v>0</v>
      </c>
      <c r="Z136" s="432">
        <f>[1]!HsGetValue("FCC","Scenario#Actual;Years#FY24;Period#Jun;View#FCCS_YTD;Entity#"&amp;$B136&amp;";Data Source#FCCS_Total Data Source;Account#"&amp;Z$3&amp;";Intercompany#FCCS_Intercompany Top;Movement#FCCS_Movements;Consolidation#FCCS_Entity Total;Custom1#"&amp;$A136&amp;";Custom2#Total Custom2;Custom3#Total Custom3;Custom4#Total Custom4")</f>
        <v>0</v>
      </c>
      <c r="AA136" s="432">
        <f>[1]!HsGetValue("FCC","Scenario#Actual;Years#FY24;Period#Jun;View#FCCS_YTD;Entity#"&amp;$B136&amp;";Data Source#FCCS_Total Data Source;Account#"&amp;AA$3&amp;";Intercompany#FCCS_Intercompany Top;Movement#FCCS_Movements;Consolidation#FCCS_Entity Total;Custom1#"&amp;$A136&amp;";Custom2#Total Custom2;Custom3#Total Custom3;Custom4#Total Custom4")</f>
        <v>0</v>
      </c>
      <c r="AB136" s="432">
        <f>[1]!HsGetValue("FCC","Scenario#Actual;Years#FY24;Period#Jun;View#FCCS_YTD;Entity#"&amp;$B136&amp;";Data Source#FCCS_Total Data Source;Account#"&amp;AB$3&amp;";Intercompany#FCCS_Intercompany Top;Movement#FCCS_Movements;Consolidation#FCCS_Entity Total;Custom1#"&amp;$A136&amp;";Custom2#Total Custom2;Custom3#Total Custom3;Custom4#Total Custom4")</f>
        <v>0</v>
      </c>
      <c r="AC136" s="432">
        <f>[1]!HsGetValue("FCC","Scenario#Actual;Years#FY24;Period#Jun;View#FCCS_YTD;Entity#"&amp;$B136&amp;";Data Source#FCCS_Total Data Source;Account#"&amp;AC$3&amp;";Intercompany#FCCS_Intercompany Top;Movement#FCCS_Movements;Consolidation#FCCS_Entity Total;Custom1#"&amp;$A136&amp;";Custom2#Total Custom2;Custom3#Total Custom3;Custom4#Total Custom4")</f>
        <v>0</v>
      </c>
      <c r="AD136" s="432">
        <f>[1]!HsGetValue("FCC","Scenario#Actual;Years#FY24;Period#Jun;View#FCCS_YTD;Entity#"&amp;$B136&amp;";Data Source#FCCS_Total Data Source;Account#"&amp;AD$3&amp;";Intercompany#FCCS_Intercompany Top;Movement#FCCS_Movements;Consolidation#FCCS_Entity Total;Custom1#"&amp;$A136&amp;";Custom2#Total Custom2;Custom3#Total Custom3;Custom4#Total Custom4")</f>
        <v>0</v>
      </c>
      <c r="AE136" s="432">
        <f>[1]!HsGetValue("FCC","Scenario#Actual;Years#FY24;Period#Jun;View#FCCS_YTD;Entity#"&amp;$B136&amp;";Data Source#FCCS_Total Data Source;Account#"&amp;AE$3&amp;";Intercompany#FCCS_Intercompany Top;Movement#FCCS_Movements;Consolidation#FCCS_Entity Total;Custom1#"&amp;$A136&amp;";Custom2#Total Custom2;Custom3#Total Custom3;Custom4#Total Custom4")</f>
        <v>0</v>
      </c>
      <c r="AF136" s="432">
        <f>[1]!HsGetValue("FCC","Scenario#Actual;Years#FY24;Period#Jun;View#FCCS_YTD;Entity#"&amp;$B136&amp;";Data Source#FCCS_Total Data Source;Account#"&amp;AF$3&amp;";Intercompany#FCCS_Intercompany Top;Movement#FCCS_Movements;Consolidation#FCCS_Entity Total;Custom1#"&amp;$A136&amp;";Custom2#Total Custom2;Custom3#Total Custom3;Custom4#Total Custom4")</f>
        <v>0</v>
      </c>
      <c r="AG136" s="432">
        <f>[1]!HsGetValue("FCC","Scenario#Actual;Years#FY24;Period#Jun;View#FCCS_YTD;Entity#"&amp;$B136&amp;";Data Source#FCCS_Total Data Source;Account#"&amp;AG$3&amp;";Intercompany#FCCS_Intercompany Top;Movement#FCCS_Movements;Consolidation#FCCS_Entity Total;Custom1#"&amp;$A136&amp;";Custom2#Total Custom2;Custom3#Total Custom3;Custom4#Total Custom4")</f>
        <v>0</v>
      </c>
      <c r="AH136" s="432">
        <f>[1]!HsGetValue("FCC","Scenario#Actual;Years#FY24;Period#Jun;View#FCCS_YTD;Entity#"&amp;$B136&amp;";Data Source#FCCS_Total Data Source;Account#"&amp;AH$3&amp;";Intercompany#FCCS_Intercompany Top;Movement#FCCS_Movements;Consolidation#FCCS_Entity Total;Custom1#"&amp;$A136&amp;";Custom2#Total Custom2;Custom3#Total Custom3;Custom4#Total Custom4")</f>
        <v>0</v>
      </c>
      <c r="AI136" s="432">
        <f>[1]!HsGetValue("FCC","Scenario#Actual;Years#FY24;Period#Jun;View#FCCS_YTD;Entity#"&amp;$B136&amp;";Data Source#FCCS_Total Data Source;Account#"&amp;AI$3&amp;";Intercompany#FCCS_Intercompany Top;Movement#FCCS_Movements;Consolidation#FCCS_Entity Total;Custom1#"&amp;$A136&amp;";Custom2#Total Custom2;Custom3#Total Custom3;Custom4#Total Custom4")</f>
        <v>0</v>
      </c>
      <c r="AJ136" s="432">
        <f>[1]!HsGetValue("FCC","Scenario#Actual;Years#FY24;Period#Jun;View#FCCS_YTD;Entity#"&amp;$B136&amp;";Data Source#FCCS_Total Data Source;Account#"&amp;AJ$3&amp;";Intercompany#FCCS_Intercompany Top;Movement#FCCS_Movements;Consolidation#FCCS_Entity Total;Custom1#"&amp;$A136&amp;";Custom2#Total Custom2;Custom3#Total Custom3;Custom4#Total Custom4")</f>
        <v>0</v>
      </c>
      <c r="AK136" s="432">
        <f>[1]!HsGetValue("FCC","Scenario#Actual;Years#FY24;Period#Jun;View#FCCS_YTD;Entity#"&amp;$B136&amp;";Data Source#FCCS_Total Data Source;Account#"&amp;AK$3&amp;";Intercompany#FCCS_Intercompany Top;Movement#FCCS_Movements;Consolidation#FCCS_Entity Total;Custom1#"&amp;$A136&amp;";Custom2#Total Custom2;Custom3#Total Custom3;Custom4#Total Custom4")</f>
        <v>0</v>
      </c>
      <c r="AL136" s="432">
        <f>[1]!HsGetValue("FCC","Scenario#Actual;Years#FY24;Period#Jun;View#FCCS_YTD;Entity#"&amp;$B136&amp;";Data Source#FCCS_Total Data Source;Account#"&amp;AL$3&amp;";Intercompany#FCCS_Intercompany Top;Movement#FCCS_Movements;Consolidation#FCCS_Entity Total;Custom1#"&amp;$A136&amp;";Custom2#Total Custom2;Custom3#Total Custom3;Custom4#Total Custom4")</f>
        <v>0</v>
      </c>
      <c r="AM136" s="432">
        <f>[1]!HsGetValue("FCC","Scenario#Actual;Years#FY24;Period#Jun;View#FCCS_YTD;Entity#"&amp;$B136&amp;";Data Source#FCCS_Total Data Source;Account#"&amp;AM$3&amp;";Intercompany#FCCS_Intercompany Top;Movement#FCCS_Movements;Consolidation#FCCS_Entity Total;Custom1#"&amp;$A136&amp;";Custom2#Total Custom2;Custom3#Total Custom3;Custom4#Total Custom4")</f>
        <v>0</v>
      </c>
      <c r="AN136" s="432">
        <f>[1]!HsGetValue("FCC","Scenario#Actual;Years#FY24;Period#Jun;View#FCCS_YTD;Entity#"&amp;$B136&amp;";Data Source#FCCS_Total Data Source;Account#"&amp;AN$3&amp;";Intercompany#FCCS_Intercompany Top;Movement#FCCS_Movements;Consolidation#FCCS_Entity Total;Custom1#"&amp;$A136&amp;";Custom2#Total Custom2;Custom3#Total Custom3;Custom4#Total Custom4")</f>
        <v>0</v>
      </c>
      <c r="AO136" s="432">
        <f>[1]!HsGetValue("FCC","Scenario#Actual;Years#FY24;Period#Jun;View#FCCS_YTD;Entity#"&amp;$B136&amp;";Data Source#FCCS_Total Data Source;Account#"&amp;AO$3&amp;";Intercompany#FCCS_Intercompany Top;Movement#FCCS_Movements;Consolidation#FCCS_Entity Total;Custom1#"&amp;$A136&amp;";Custom2#Total Custom2;Custom3#Total Custom3;Custom4#Total Custom4")</f>
        <v>0</v>
      </c>
      <c r="AP136" s="432">
        <f>[1]!HsGetValue("FCC","Scenario#Actual;Years#FY24;Period#Jun;View#FCCS_YTD;Entity#"&amp;$B136&amp;";Data Source#FCCS_Total Data Source;Account#"&amp;AP$3&amp;";Intercompany#FCCS_Intercompany Top;Movement#FCCS_Movements;Consolidation#FCCS_Entity Total;Custom1#"&amp;$A136&amp;";Custom2#Total Custom2;Custom3#Total Custom3;Custom4#Total Custom4")</f>
        <v>0</v>
      </c>
      <c r="AQ136" s="432">
        <f>[1]!HsGetValue("FCC","Scenario#Actual;Years#FY24;Period#Jun;View#FCCS_YTD;Entity#"&amp;$B136&amp;";Data Source#FCCS_Total Data Source;Account#"&amp;AQ$3&amp;";Intercompany#FCCS_Intercompany Top;Movement#FCCS_Movements;Consolidation#FCCS_Entity Total;Custom1#"&amp;$A136&amp;";Custom2#Total Custom2;Custom3#Total Custom3;Custom4#Total Custom4")</f>
        <v>0</v>
      </c>
      <c r="AR136" s="432">
        <f>[1]!HsGetValue("FCC","Scenario#Actual;Years#FY24;Period#Jun;View#FCCS_YTD;Entity#"&amp;$B136&amp;";Data Source#FCCS_Total Data Source;Account#"&amp;AR$3&amp;";Intercompany#FCCS_Intercompany Top;Movement#FCCS_Movements;Consolidation#FCCS_Entity Total;Custom1#"&amp;$A136&amp;";Custom2#Total Custom2;Custom3#Total Custom3;Custom4#Total Custom4")</f>
        <v>0</v>
      </c>
      <c r="AS136" s="432">
        <f>[1]!HsGetValue("FCC","Scenario#Actual;Years#FY24;Period#Jun;View#FCCS_YTD;Entity#"&amp;$B136&amp;";Data Source#FCCS_Total Data Source;Account#"&amp;AS$3&amp;";Intercompany#FCCS_Intercompany Top;Movement#FCCS_Movements;Consolidation#FCCS_Entity Total;Custom1#"&amp;$A136&amp;";Custom2#Total Custom2;Custom3#Total Custom3;Custom4#Total Custom4")</f>
        <v>0</v>
      </c>
    </row>
    <row r="137" spans="1:45" x14ac:dyDescent="0.3">
      <c r="A137" s="221" t="s">
        <v>603</v>
      </c>
      <c r="B137" s="221" t="s">
        <v>689</v>
      </c>
      <c r="C137" s="221">
        <v>91700</v>
      </c>
      <c r="D137" s="221" t="s">
        <v>621</v>
      </c>
      <c r="E137" s="221" t="s">
        <v>416</v>
      </c>
      <c r="F137" s="328" t="s">
        <v>690</v>
      </c>
      <c r="G137" s="328" t="s">
        <v>691</v>
      </c>
      <c r="H137" s="598"/>
      <c r="I137" s="395">
        <f t="shared" si="12"/>
        <v>0</v>
      </c>
      <c r="J137" s="395">
        <f t="shared" si="13"/>
        <v>0</v>
      </c>
      <c r="K137" s="395">
        <f t="shared" si="16"/>
        <v>0</v>
      </c>
      <c r="L137" s="330">
        <f>[1]!HsGetValue("FCC","Scenario#Actual;Years#FY24;Period#Jun;View#FCCS_YTD;Entity#"&amp;$B137&amp;";Data Source#FCCS_Total Data Source;Account#"&amp;L$3&amp;";Intercompany#FCCS_Intercompany Top;Movement#CA_ENDBAL;Consolidation#FCCS_Entity Total;Custom1#"&amp;$E137&amp;";Custom2#Total Custom2;Custom3#Total Custom3;Custom4#Total Custom4")</f>
        <v>0</v>
      </c>
      <c r="M137" s="330">
        <f>[1]!HsGetValue("FCC","Scenario#Actual;Years#FY24;Period#Jun;View#FCCS_YTD;Entity#"&amp;$B137&amp;";Data Source#FCCS_Total Data Source;Account#"&amp;M$3&amp;";Intercompany#FCCS_Intercompany Top;Movement#CA_ENDBAL;Consolidation#FCCS_Entity Total;Custom1#"&amp;$E137&amp;";Custom2#Total Custom2;Custom3#Total Custom3;Custom4#Total Custom4")</f>
        <v>0</v>
      </c>
      <c r="N137" s="330">
        <f>[1]!HsGetValue("FCC","Scenario#Actual;Years#FY24;Period#Jun;View#FCCS_YTD;Entity#"&amp;$B137&amp;";Data Source#FCCS_Total Data Source;Account#"&amp;N$3&amp;";Intercompany#FCCS_Intercompany Top;Movement#CA_ENDBAL;Consolidation#FCCS_Entity Total;Custom1#"&amp;$E137&amp;";Custom2#Total Custom2;Custom3#Total Custom3;Custom4#Total Custom4")</f>
        <v>0</v>
      </c>
      <c r="O137" s="330">
        <f>[1]!HsGetValue("FCC","Scenario#Actual;Years#FY24;Period#Jun;View#FCCS_YTD;Entity#"&amp;$B137&amp;";Data Source#FCCS_Total Data Source;Account#"&amp;O$3&amp;";Intercompany#FCCS_Intercompany Top;Movement#CA_ENDBAL;Consolidation#FCCS_Entity Total;Custom1#"&amp;$E137&amp;";Custom2#Total Custom2;Custom3#Total Custom3;Custom4#Total Custom4")</f>
        <v>0</v>
      </c>
      <c r="P137" s="330">
        <f>[1]!HsGetValue("FCC","Scenario#Actual;Years#FY24;Period#Jun;View#FCCS_YTD;Entity#"&amp;$B137&amp;";Data Source#FCCS_Total Data Source;Account#"&amp;P$3&amp;";Intercompany#FCCS_Intercompany Top;Movement#CA_ENDBAL;Consolidation#FCCS_Entity Total;Custom1#"&amp;$E137&amp;";Custom2#Total Custom2;Custom3#Total Custom3;Custom4#Total Custom4")</f>
        <v>0</v>
      </c>
      <c r="Q137" s="330">
        <f>[1]!HsGetValue("FCC","Scenario#Actual;Years#FY24;Period#Jun;View#FCCS_YTD;Entity#"&amp;$B137&amp;";Data Source#FCCS_Total Data Source;Account#"&amp;Q$3&amp;";Intercompany#FCCS_Intercompany Top;Movement#CA_ENDBAL;Consolidation#FCCS_Entity Total;Custom1#"&amp;$E137&amp;";Custom2#Total Custom2;Custom3#Total Custom3;Custom4#Total Custom4")</f>
        <v>0</v>
      </c>
      <c r="R137" s="330">
        <f>[1]!HsGetValue("FCC","Scenario#Actual;Years#FY24;Period#Jun;View#FCCS_YTD;Entity#"&amp;$B137&amp;";Data Source#FCCS_Total Data Source;Account#"&amp;R$3&amp;";Intercompany#FCCS_Intercompany Top;Movement#CA_ENDBAL;Consolidation#FCCS_Entity Total;Custom1#"&amp;$E137&amp;";Custom2#Total Custom2;Custom3#Total Custom3;Custom4#Total Custom4")</f>
        <v>0</v>
      </c>
      <c r="S137" s="330">
        <f>[1]!HsGetValue("FCC","Scenario#Actual;Years#FY24;Period#Jun;View#FCCS_YTD;Entity#"&amp;$B137&amp;";Data Source#FCCS_Total Data Source;Account#"&amp;S$3&amp;";Intercompany#FCCS_Intercompany Top;Movement#CA_ENDBAL;Consolidation#FCCS_Entity Total;Custom1#"&amp;$E137&amp;";Custom2#Total Custom2;Custom3#Total Custom3;Custom4#Total Custom4")</f>
        <v>0</v>
      </c>
      <c r="T137" s="330">
        <f>[1]!HsGetValue("FCC","Scenario#Actual;Years#FY24;Period#Jun;View#FCCS_YTD;Entity#"&amp;$B137&amp;";Data Source#FCCS_Total Data Source;Account#"&amp;T$3&amp;";Intercompany#FCCS_Intercompany Top;Movement#CA_ENDBAL;Consolidation#FCCS_Entity Total;Custom1#"&amp;$E137&amp;";Custom2#Total Custom2;Custom3#Total Custom3;Custom4#Total Custom4")</f>
        <v>0</v>
      </c>
      <c r="U137" s="330">
        <f>[1]!HsGetValue("FCC","Scenario#Actual;Years#FY24;Period#Jun;View#FCCS_YTD;Entity#"&amp;$B137&amp;";Data Source#FCCS_Total Data Source;Account#"&amp;U$3&amp;";Intercompany#FCCS_Intercompany Top;Movement#CA_ENDBAL;Consolidation#FCCS_Entity Total;Custom1#"&amp;$E137&amp;";Custom2#Total Custom2;Custom3#Total Custom3;Custom4#Total Custom4")</f>
        <v>0</v>
      </c>
      <c r="V137" s="330">
        <f>[1]!HsGetValue("FCC","Scenario#Actual;Years#FY24;Period#Jun;View#FCCS_YTD;Entity#"&amp;$B137&amp;";Data Source#FCCS_Total Data Source;Account#"&amp;V$3&amp;";Intercompany#FCCS_Intercompany Top;Movement#CA_ENDBAL;Consolidation#FCCS_Entity Total;Custom1#"&amp;$E137&amp;";Custom2#Total Custom2;Custom3#Total Custom3;Custom4#Total Custom4")</f>
        <v>0</v>
      </c>
      <c r="W137" s="330">
        <f>[1]!HsGetValue("FCC","Scenario#Actual;Years#FY24;Period#Jun;View#FCCS_YTD;Entity#"&amp;$B137&amp;";Data Source#FCCS_Total Data Source;Account#"&amp;W$3&amp;";Intercompany#FCCS_Intercompany Top;Movement#CA_ENDBAL;Consolidation#FCCS_Entity Total;Custom1#"&amp;$E137&amp;";Custom2#Total Custom2;Custom3#Total Custom3;Custom4#Total Custom4")</f>
        <v>0</v>
      </c>
      <c r="X137" s="330">
        <f>[1]!HsGetValue("FCC","Scenario#Actual;Years#FY24;Period#Jun;View#FCCS_YTD;Entity#"&amp;$B137&amp;";Data Source#FCCS_Total Data Source;Account#"&amp;X$3&amp;";Intercompany#FCCS_Intercompany Top;Movement#CA_ENDBAL;Consolidation#FCCS_Entity Total;Custom1#"&amp;$E137&amp;";Custom2#Total Custom2;Custom3#Total Custom3;Custom4#Total Custom4")</f>
        <v>0</v>
      </c>
      <c r="Y137" s="432">
        <f>[1]!HsGetValue("FCC","Scenario#Actual;Years#FY24;Period#Jun;View#FCCS_YTD;Entity#"&amp;$B137&amp;";Data Source#FCCS_Total Data Source;Account#"&amp;Y$3&amp;";Intercompany#FCCS_Intercompany Top;Movement#FCCS_Movements;Consolidation#FCCS_Entity Total;Custom1#"&amp;$A137&amp;";Custom2#Total Custom2;Custom3#Total Custom3;Custom4#Total Custom4")</f>
        <v>0</v>
      </c>
      <c r="Z137" s="432">
        <f>[1]!HsGetValue("FCC","Scenario#Actual;Years#FY24;Period#Jun;View#FCCS_YTD;Entity#"&amp;$B137&amp;";Data Source#FCCS_Total Data Source;Account#"&amp;Z$3&amp;";Intercompany#FCCS_Intercompany Top;Movement#FCCS_Movements;Consolidation#FCCS_Entity Total;Custom1#"&amp;$A137&amp;";Custom2#Total Custom2;Custom3#Total Custom3;Custom4#Total Custom4")</f>
        <v>0</v>
      </c>
      <c r="AA137" s="432">
        <f>[1]!HsGetValue("FCC","Scenario#Actual;Years#FY24;Period#Jun;View#FCCS_YTD;Entity#"&amp;$B137&amp;";Data Source#FCCS_Total Data Source;Account#"&amp;AA$3&amp;";Intercompany#FCCS_Intercompany Top;Movement#FCCS_Movements;Consolidation#FCCS_Entity Total;Custom1#"&amp;$A137&amp;";Custom2#Total Custom2;Custom3#Total Custom3;Custom4#Total Custom4")</f>
        <v>0</v>
      </c>
      <c r="AB137" s="432">
        <f>[1]!HsGetValue("FCC","Scenario#Actual;Years#FY24;Period#Jun;View#FCCS_YTD;Entity#"&amp;$B137&amp;";Data Source#FCCS_Total Data Source;Account#"&amp;AB$3&amp;";Intercompany#FCCS_Intercompany Top;Movement#FCCS_Movements;Consolidation#FCCS_Entity Total;Custom1#"&amp;$A137&amp;";Custom2#Total Custom2;Custom3#Total Custom3;Custom4#Total Custom4")</f>
        <v>0</v>
      </c>
      <c r="AC137" s="432">
        <f>[1]!HsGetValue("FCC","Scenario#Actual;Years#FY24;Period#Jun;View#FCCS_YTD;Entity#"&amp;$B137&amp;";Data Source#FCCS_Total Data Source;Account#"&amp;AC$3&amp;";Intercompany#FCCS_Intercompany Top;Movement#FCCS_Movements;Consolidation#FCCS_Entity Total;Custom1#"&amp;$A137&amp;";Custom2#Total Custom2;Custom3#Total Custom3;Custom4#Total Custom4")</f>
        <v>0</v>
      </c>
      <c r="AD137" s="432">
        <f>[1]!HsGetValue("FCC","Scenario#Actual;Years#FY24;Period#Jun;View#FCCS_YTD;Entity#"&amp;$B137&amp;";Data Source#FCCS_Total Data Source;Account#"&amp;AD$3&amp;";Intercompany#FCCS_Intercompany Top;Movement#FCCS_Movements;Consolidation#FCCS_Entity Total;Custom1#"&amp;$A137&amp;";Custom2#Total Custom2;Custom3#Total Custom3;Custom4#Total Custom4")</f>
        <v>0</v>
      </c>
      <c r="AE137" s="432">
        <f>[1]!HsGetValue("FCC","Scenario#Actual;Years#FY24;Period#Jun;View#FCCS_YTD;Entity#"&amp;$B137&amp;";Data Source#FCCS_Total Data Source;Account#"&amp;AE$3&amp;";Intercompany#FCCS_Intercompany Top;Movement#FCCS_Movements;Consolidation#FCCS_Entity Total;Custom1#"&amp;$A137&amp;";Custom2#Total Custom2;Custom3#Total Custom3;Custom4#Total Custom4")</f>
        <v>0</v>
      </c>
      <c r="AF137" s="432">
        <f>[1]!HsGetValue("FCC","Scenario#Actual;Years#FY24;Period#Jun;View#FCCS_YTD;Entity#"&amp;$B137&amp;";Data Source#FCCS_Total Data Source;Account#"&amp;AF$3&amp;";Intercompany#FCCS_Intercompany Top;Movement#FCCS_Movements;Consolidation#FCCS_Entity Total;Custom1#"&amp;$A137&amp;";Custom2#Total Custom2;Custom3#Total Custom3;Custom4#Total Custom4")</f>
        <v>0</v>
      </c>
      <c r="AG137" s="432">
        <f>[1]!HsGetValue("FCC","Scenario#Actual;Years#FY24;Period#Jun;View#FCCS_YTD;Entity#"&amp;$B137&amp;";Data Source#FCCS_Total Data Source;Account#"&amp;AG$3&amp;";Intercompany#FCCS_Intercompany Top;Movement#FCCS_Movements;Consolidation#FCCS_Entity Total;Custom1#"&amp;$A137&amp;";Custom2#Total Custom2;Custom3#Total Custom3;Custom4#Total Custom4")</f>
        <v>0</v>
      </c>
      <c r="AH137" s="432">
        <f>[1]!HsGetValue("FCC","Scenario#Actual;Years#FY24;Period#Jun;View#FCCS_YTD;Entity#"&amp;$B137&amp;";Data Source#FCCS_Total Data Source;Account#"&amp;AH$3&amp;";Intercompany#FCCS_Intercompany Top;Movement#FCCS_Movements;Consolidation#FCCS_Entity Total;Custom1#"&amp;$A137&amp;";Custom2#Total Custom2;Custom3#Total Custom3;Custom4#Total Custom4")</f>
        <v>0</v>
      </c>
      <c r="AI137" s="432">
        <f>[1]!HsGetValue("FCC","Scenario#Actual;Years#FY24;Period#Jun;View#FCCS_YTD;Entity#"&amp;$B137&amp;";Data Source#FCCS_Total Data Source;Account#"&amp;AI$3&amp;";Intercompany#FCCS_Intercompany Top;Movement#FCCS_Movements;Consolidation#FCCS_Entity Total;Custom1#"&amp;$A137&amp;";Custom2#Total Custom2;Custom3#Total Custom3;Custom4#Total Custom4")</f>
        <v>0</v>
      </c>
      <c r="AJ137" s="432">
        <f>[1]!HsGetValue("FCC","Scenario#Actual;Years#FY24;Period#Jun;View#FCCS_YTD;Entity#"&amp;$B137&amp;";Data Source#FCCS_Total Data Source;Account#"&amp;AJ$3&amp;";Intercompany#FCCS_Intercompany Top;Movement#FCCS_Movements;Consolidation#FCCS_Entity Total;Custom1#"&amp;$A137&amp;";Custom2#Total Custom2;Custom3#Total Custom3;Custom4#Total Custom4")</f>
        <v>0</v>
      </c>
      <c r="AK137" s="432">
        <f>[1]!HsGetValue("FCC","Scenario#Actual;Years#FY24;Period#Jun;View#FCCS_YTD;Entity#"&amp;$B137&amp;";Data Source#FCCS_Total Data Source;Account#"&amp;AK$3&amp;";Intercompany#FCCS_Intercompany Top;Movement#FCCS_Movements;Consolidation#FCCS_Entity Total;Custom1#"&amp;$A137&amp;";Custom2#Total Custom2;Custom3#Total Custom3;Custom4#Total Custom4")</f>
        <v>0</v>
      </c>
      <c r="AL137" s="432">
        <f>[1]!HsGetValue("FCC","Scenario#Actual;Years#FY24;Period#Jun;View#FCCS_YTD;Entity#"&amp;$B137&amp;";Data Source#FCCS_Total Data Source;Account#"&amp;AL$3&amp;";Intercompany#FCCS_Intercompany Top;Movement#FCCS_Movements;Consolidation#FCCS_Entity Total;Custom1#"&amp;$A137&amp;";Custom2#Total Custom2;Custom3#Total Custom3;Custom4#Total Custom4")</f>
        <v>0</v>
      </c>
      <c r="AM137" s="432">
        <f>[1]!HsGetValue("FCC","Scenario#Actual;Years#FY24;Period#Jun;View#FCCS_YTD;Entity#"&amp;$B137&amp;";Data Source#FCCS_Total Data Source;Account#"&amp;AM$3&amp;";Intercompany#FCCS_Intercompany Top;Movement#FCCS_Movements;Consolidation#FCCS_Entity Total;Custom1#"&amp;$A137&amp;";Custom2#Total Custom2;Custom3#Total Custom3;Custom4#Total Custom4")</f>
        <v>0</v>
      </c>
      <c r="AN137" s="432">
        <f>[1]!HsGetValue("FCC","Scenario#Actual;Years#FY24;Period#Jun;View#FCCS_YTD;Entity#"&amp;$B137&amp;";Data Source#FCCS_Total Data Source;Account#"&amp;AN$3&amp;";Intercompany#FCCS_Intercompany Top;Movement#FCCS_Movements;Consolidation#FCCS_Entity Total;Custom1#"&amp;$A137&amp;";Custom2#Total Custom2;Custom3#Total Custom3;Custom4#Total Custom4")</f>
        <v>0</v>
      </c>
      <c r="AO137" s="432">
        <f>[1]!HsGetValue("FCC","Scenario#Actual;Years#FY24;Period#Jun;View#FCCS_YTD;Entity#"&amp;$B137&amp;";Data Source#FCCS_Total Data Source;Account#"&amp;AO$3&amp;";Intercompany#FCCS_Intercompany Top;Movement#FCCS_Movements;Consolidation#FCCS_Entity Total;Custom1#"&amp;$A137&amp;";Custom2#Total Custom2;Custom3#Total Custom3;Custom4#Total Custom4")</f>
        <v>0</v>
      </c>
      <c r="AP137" s="432">
        <f>[1]!HsGetValue("FCC","Scenario#Actual;Years#FY24;Period#Jun;View#FCCS_YTD;Entity#"&amp;$B137&amp;";Data Source#FCCS_Total Data Source;Account#"&amp;AP$3&amp;";Intercompany#FCCS_Intercompany Top;Movement#FCCS_Movements;Consolidation#FCCS_Entity Total;Custom1#"&amp;$A137&amp;";Custom2#Total Custom2;Custom3#Total Custom3;Custom4#Total Custom4")</f>
        <v>0</v>
      </c>
      <c r="AQ137" s="432">
        <f>[1]!HsGetValue("FCC","Scenario#Actual;Years#FY24;Period#Jun;View#FCCS_YTD;Entity#"&amp;$B137&amp;";Data Source#FCCS_Total Data Source;Account#"&amp;AQ$3&amp;";Intercompany#FCCS_Intercompany Top;Movement#FCCS_Movements;Consolidation#FCCS_Entity Total;Custom1#"&amp;$A137&amp;";Custom2#Total Custom2;Custom3#Total Custom3;Custom4#Total Custom4")</f>
        <v>0</v>
      </c>
      <c r="AR137" s="432">
        <f>[1]!HsGetValue("FCC","Scenario#Actual;Years#FY24;Period#Jun;View#FCCS_YTD;Entity#"&amp;$B137&amp;";Data Source#FCCS_Total Data Source;Account#"&amp;AR$3&amp;";Intercompany#FCCS_Intercompany Top;Movement#FCCS_Movements;Consolidation#FCCS_Entity Total;Custom1#"&amp;$A137&amp;";Custom2#Total Custom2;Custom3#Total Custom3;Custom4#Total Custom4")</f>
        <v>0</v>
      </c>
      <c r="AS137" s="432">
        <f>[1]!HsGetValue("FCC","Scenario#Actual;Years#FY24;Period#Jun;View#FCCS_YTD;Entity#"&amp;$B137&amp;";Data Source#FCCS_Total Data Source;Account#"&amp;AS$3&amp;";Intercompany#FCCS_Intercompany Top;Movement#FCCS_Movements;Consolidation#FCCS_Entity Total;Custom1#"&amp;$A137&amp;";Custom2#Total Custom2;Custom3#Total Custom3;Custom4#Total Custom4")</f>
        <v>0</v>
      </c>
    </row>
    <row r="138" spans="1:45" x14ac:dyDescent="0.3">
      <c r="A138" s="221" t="s">
        <v>603</v>
      </c>
      <c r="B138" s="221" t="s">
        <v>692</v>
      </c>
      <c r="C138" s="221">
        <v>91800</v>
      </c>
      <c r="D138" s="221" t="s">
        <v>621</v>
      </c>
      <c r="E138" s="221" t="s">
        <v>416</v>
      </c>
      <c r="F138" s="328" t="s">
        <v>693</v>
      </c>
      <c r="G138" s="328" t="s">
        <v>694</v>
      </c>
      <c r="H138" s="598"/>
      <c r="I138" s="395">
        <f t="shared" si="12"/>
        <v>0</v>
      </c>
      <c r="J138" s="395">
        <f t="shared" si="13"/>
        <v>0</v>
      </c>
      <c r="K138" s="395">
        <f t="shared" si="16"/>
        <v>0</v>
      </c>
      <c r="L138" s="330">
        <f>[1]!HsGetValue("FCC","Scenario#Actual;Years#FY24;Period#Jun;View#FCCS_YTD;Entity#"&amp;$B138&amp;";Data Source#FCCS_Total Data Source;Account#"&amp;L$3&amp;";Intercompany#FCCS_Intercompany Top;Movement#CA_ENDBAL;Consolidation#FCCS_Entity Total;Custom1#"&amp;$E138&amp;";Custom2#Total Custom2;Custom3#Total Custom3;Custom4#Total Custom4")</f>
        <v>0</v>
      </c>
      <c r="M138" s="330">
        <f>[1]!HsGetValue("FCC","Scenario#Actual;Years#FY24;Period#Jun;View#FCCS_YTD;Entity#"&amp;$B138&amp;";Data Source#FCCS_Total Data Source;Account#"&amp;M$3&amp;";Intercompany#FCCS_Intercompany Top;Movement#CA_ENDBAL;Consolidation#FCCS_Entity Total;Custom1#"&amp;$E138&amp;";Custom2#Total Custom2;Custom3#Total Custom3;Custom4#Total Custom4")</f>
        <v>0</v>
      </c>
      <c r="N138" s="330">
        <f>[1]!HsGetValue("FCC","Scenario#Actual;Years#FY24;Period#Jun;View#FCCS_YTD;Entity#"&amp;$B138&amp;";Data Source#FCCS_Total Data Source;Account#"&amp;N$3&amp;";Intercompany#FCCS_Intercompany Top;Movement#CA_ENDBAL;Consolidation#FCCS_Entity Total;Custom1#"&amp;$E138&amp;";Custom2#Total Custom2;Custom3#Total Custom3;Custom4#Total Custom4")</f>
        <v>0</v>
      </c>
      <c r="O138" s="330">
        <f>[1]!HsGetValue("FCC","Scenario#Actual;Years#FY24;Period#Jun;View#FCCS_YTD;Entity#"&amp;$B138&amp;";Data Source#FCCS_Total Data Source;Account#"&amp;O$3&amp;";Intercompany#FCCS_Intercompany Top;Movement#CA_ENDBAL;Consolidation#FCCS_Entity Total;Custom1#"&amp;$E138&amp;";Custom2#Total Custom2;Custom3#Total Custom3;Custom4#Total Custom4")</f>
        <v>0</v>
      </c>
      <c r="P138" s="330">
        <f>[1]!HsGetValue("FCC","Scenario#Actual;Years#FY24;Period#Jun;View#FCCS_YTD;Entity#"&amp;$B138&amp;";Data Source#FCCS_Total Data Source;Account#"&amp;P$3&amp;";Intercompany#FCCS_Intercompany Top;Movement#CA_ENDBAL;Consolidation#FCCS_Entity Total;Custom1#"&amp;$E138&amp;";Custom2#Total Custom2;Custom3#Total Custom3;Custom4#Total Custom4")</f>
        <v>0</v>
      </c>
      <c r="Q138" s="330">
        <f>[1]!HsGetValue("FCC","Scenario#Actual;Years#FY24;Period#Jun;View#FCCS_YTD;Entity#"&amp;$B138&amp;";Data Source#FCCS_Total Data Source;Account#"&amp;Q$3&amp;";Intercompany#FCCS_Intercompany Top;Movement#CA_ENDBAL;Consolidation#FCCS_Entity Total;Custom1#"&amp;$E138&amp;";Custom2#Total Custom2;Custom3#Total Custom3;Custom4#Total Custom4")</f>
        <v>0</v>
      </c>
      <c r="R138" s="330">
        <f>[1]!HsGetValue("FCC","Scenario#Actual;Years#FY24;Period#Jun;View#FCCS_YTD;Entity#"&amp;$B138&amp;";Data Source#FCCS_Total Data Source;Account#"&amp;R$3&amp;";Intercompany#FCCS_Intercompany Top;Movement#CA_ENDBAL;Consolidation#FCCS_Entity Total;Custom1#"&amp;$E138&amp;";Custom2#Total Custom2;Custom3#Total Custom3;Custom4#Total Custom4")</f>
        <v>0</v>
      </c>
      <c r="S138" s="330">
        <f>[1]!HsGetValue("FCC","Scenario#Actual;Years#FY24;Period#Jun;View#FCCS_YTD;Entity#"&amp;$B138&amp;";Data Source#FCCS_Total Data Source;Account#"&amp;S$3&amp;";Intercompany#FCCS_Intercompany Top;Movement#CA_ENDBAL;Consolidation#FCCS_Entity Total;Custom1#"&amp;$E138&amp;";Custom2#Total Custom2;Custom3#Total Custom3;Custom4#Total Custom4")</f>
        <v>0</v>
      </c>
      <c r="T138" s="330">
        <f>[1]!HsGetValue("FCC","Scenario#Actual;Years#FY24;Period#Jun;View#FCCS_YTD;Entity#"&amp;$B138&amp;";Data Source#FCCS_Total Data Source;Account#"&amp;T$3&amp;";Intercompany#FCCS_Intercompany Top;Movement#CA_ENDBAL;Consolidation#FCCS_Entity Total;Custom1#"&amp;$E138&amp;";Custom2#Total Custom2;Custom3#Total Custom3;Custom4#Total Custom4")</f>
        <v>0</v>
      </c>
      <c r="U138" s="330">
        <f>[1]!HsGetValue("FCC","Scenario#Actual;Years#FY24;Period#Jun;View#FCCS_YTD;Entity#"&amp;$B138&amp;";Data Source#FCCS_Total Data Source;Account#"&amp;U$3&amp;";Intercompany#FCCS_Intercompany Top;Movement#CA_ENDBAL;Consolidation#FCCS_Entity Total;Custom1#"&amp;$E138&amp;";Custom2#Total Custom2;Custom3#Total Custom3;Custom4#Total Custom4")</f>
        <v>0</v>
      </c>
      <c r="V138" s="330">
        <f>[1]!HsGetValue("FCC","Scenario#Actual;Years#FY24;Period#Jun;View#FCCS_YTD;Entity#"&amp;$B138&amp;";Data Source#FCCS_Total Data Source;Account#"&amp;V$3&amp;";Intercompany#FCCS_Intercompany Top;Movement#CA_ENDBAL;Consolidation#FCCS_Entity Total;Custom1#"&amp;$E138&amp;";Custom2#Total Custom2;Custom3#Total Custom3;Custom4#Total Custom4")</f>
        <v>0</v>
      </c>
      <c r="W138" s="330">
        <f>[1]!HsGetValue("FCC","Scenario#Actual;Years#FY24;Period#Jun;View#FCCS_YTD;Entity#"&amp;$B138&amp;";Data Source#FCCS_Total Data Source;Account#"&amp;W$3&amp;";Intercompany#FCCS_Intercompany Top;Movement#CA_ENDBAL;Consolidation#FCCS_Entity Total;Custom1#"&amp;$E138&amp;";Custom2#Total Custom2;Custom3#Total Custom3;Custom4#Total Custom4")</f>
        <v>0</v>
      </c>
      <c r="X138" s="330">
        <f>[1]!HsGetValue("FCC","Scenario#Actual;Years#FY24;Period#Jun;View#FCCS_YTD;Entity#"&amp;$B138&amp;";Data Source#FCCS_Total Data Source;Account#"&amp;X$3&amp;";Intercompany#FCCS_Intercompany Top;Movement#CA_ENDBAL;Consolidation#FCCS_Entity Total;Custom1#"&amp;$E138&amp;";Custom2#Total Custom2;Custom3#Total Custom3;Custom4#Total Custom4")</f>
        <v>0</v>
      </c>
      <c r="Y138" s="432">
        <f>[1]!HsGetValue("FCC","Scenario#Actual;Years#FY24;Period#Jun;View#FCCS_YTD;Entity#"&amp;$B138&amp;";Data Source#FCCS_Total Data Source;Account#"&amp;Y$3&amp;";Intercompany#FCCS_Intercompany Top;Movement#FCCS_Movements;Consolidation#FCCS_Entity Total;Custom1#"&amp;$A138&amp;";Custom2#Total Custom2;Custom3#Total Custom3;Custom4#Total Custom4")</f>
        <v>0</v>
      </c>
      <c r="Z138" s="432">
        <f>[1]!HsGetValue("FCC","Scenario#Actual;Years#FY24;Period#Jun;View#FCCS_YTD;Entity#"&amp;$B138&amp;";Data Source#FCCS_Total Data Source;Account#"&amp;Z$3&amp;";Intercompany#FCCS_Intercompany Top;Movement#FCCS_Movements;Consolidation#FCCS_Entity Total;Custom1#"&amp;$A138&amp;";Custom2#Total Custom2;Custom3#Total Custom3;Custom4#Total Custom4")</f>
        <v>0</v>
      </c>
      <c r="AA138" s="432">
        <f>[1]!HsGetValue("FCC","Scenario#Actual;Years#FY24;Period#Jun;View#FCCS_YTD;Entity#"&amp;$B138&amp;";Data Source#FCCS_Total Data Source;Account#"&amp;AA$3&amp;";Intercompany#FCCS_Intercompany Top;Movement#FCCS_Movements;Consolidation#FCCS_Entity Total;Custom1#"&amp;$A138&amp;";Custom2#Total Custom2;Custom3#Total Custom3;Custom4#Total Custom4")</f>
        <v>0</v>
      </c>
      <c r="AB138" s="432">
        <f>[1]!HsGetValue("FCC","Scenario#Actual;Years#FY24;Period#Jun;View#FCCS_YTD;Entity#"&amp;$B138&amp;";Data Source#FCCS_Total Data Source;Account#"&amp;AB$3&amp;";Intercompany#FCCS_Intercompany Top;Movement#FCCS_Movements;Consolidation#FCCS_Entity Total;Custom1#"&amp;$A138&amp;";Custom2#Total Custom2;Custom3#Total Custom3;Custom4#Total Custom4")</f>
        <v>0</v>
      </c>
      <c r="AC138" s="432">
        <f>[1]!HsGetValue("FCC","Scenario#Actual;Years#FY24;Period#Jun;View#FCCS_YTD;Entity#"&amp;$B138&amp;";Data Source#FCCS_Total Data Source;Account#"&amp;AC$3&amp;";Intercompany#FCCS_Intercompany Top;Movement#FCCS_Movements;Consolidation#FCCS_Entity Total;Custom1#"&amp;$A138&amp;";Custom2#Total Custom2;Custom3#Total Custom3;Custom4#Total Custom4")</f>
        <v>0</v>
      </c>
      <c r="AD138" s="432">
        <f>[1]!HsGetValue("FCC","Scenario#Actual;Years#FY24;Period#Jun;View#FCCS_YTD;Entity#"&amp;$B138&amp;";Data Source#FCCS_Total Data Source;Account#"&amp;AD$3&amp;";Intercompany#FCCS_Intercompany Top;Movement#FCCS_Movements;Consolidation#FCCS_Entity Total;Custom1#"&amp;$A138&amp;";Custom2#Total Custom2;Custom3#Total Custom3;Custom4#Total Custom4")</f>
        <v>0</v>
      </c>
      <c r="AE138" s="432">
        <f>[1]!HsGetValue("FCC","Scenario#Actual;Years#FY24;Period#Jun;View#FCCS_YTD;Entity#"&amp;$B138&amp;";Data Source#FCCS_Total Data Source;Account#"&amp;AE$3&amp;";Intercompany#FCCS_Intercompany Top;Movement#FCCS_Movements;Consolidation#FCCS_Entity Total;Custom1#"&amp;$A138&amp;";Custom2#Total Custom2;Custom3#Total Custom3;Custom4#Total Custom4")</f>
        <v>0</v>
      </c>
      <c r="AF138" s="432">
        <f>[1]!HsGetValue("FCC","Scenario#Actual;Years#FY24;Period#Jun;View#FCCS_YTD;Entity#"&amp;$B138&amp;";Data Source#FCCS_Total Data Source;Account#"&amp;AF$3&amp;";Intercompany#FCCS_Intercompany Top;Movement#FCCS_Movements;Consolidation#FCCS_Entity Total;Custom1#"&amp;$A138&amp;";Custom2#Total Custom2;Custom3#Total Custom3;Custom4#Total Custom4")</f>
        <v>0</v>
      </c>
      <c r="AG138" s="432">
        <f>[1]!HsGetValue("FCC","Scenario#Actual;Years#FY24;Period#Jun;View#FCCS_YTD;Entity#"&amp;$B138&amp;";Data Source#FCCS_Total Data Source;Account#"&amp;AG$3&amp;";Intercompany#FCCS_Intercompany Top;Movement#FCCS_Movements;Consolidation#FCCS_Entity Total;Custom1#"&amp;$A138&amp;";Custom2#Total Custom2;Custom3#Total Custom3;Custom4#Total Custom4")</f>
        <v>0</v>
      </c>
      <c r="AH138" s="432">
        <f>[1]!HsGetValue("FCC","Scenario#Actual;Years#FY24;Period#Jun;View#FCCS_YTD;Entity#"&amp;$B138&amp;";Data Source#FCCS_Total Data Source;Account#"&amp;AH$3&amp;";Intercompany#FCCS_Intercompany Top;Movement#FCCS_Movements;Consolidation#FCCS_Entity Total;Custom1#"&amp;$A138&amp;";Custom2#Total Custom2;Custom3#Total Custom3;Custom4#Total Custom4")</f>
        <v>0</v>
      </c>
      <c r="AI138" s="432">
        <f>[1]!HsGetValue("FCC","Scenario#Actual;Years#FY24;Period#Jun;View#FCCS_YTD;Entity#"&amp;$B138&amp;";Data Source#FCCS_Total Data Source;Account#"&amp;AI$3&amp;";Intercompany#FCCS_Intercompany Top;Movement#FCCS_Movements;Consolidation#FCCS_Entity Total;Custom1#"&amp;$A138&amp;";Custom2#Total Custom2;Custom3#Total Custom3;Custom4#Total Custom4")</f>
        <v>0</v>
      </c>
      <c r="AJ138" s="432">
        <f>[1]!HsGetValue("FCC","Scenario#Actual;Years#FY24;Period#Jun;View#FCCS_YTD;Entity#"&amp;$B138&amp;";Data Source#FCCS_Total Data Source;Account#"&amp;AJ$3&amp;";Intercompany#FCCS_Intercompany Top;Movement#FCCS_Movements;Consolidation#FCCS_Entity Total;Custom1#"&amp;$A138&amp;";Custom2#Total Custom2;Custom3#Total Custom3;Custom4#Total Custom4")</f>
        <v>0</v>
      </c>
      <c r="AK138" s="432">
        <f>[1]!HsGetValue("FCC","Scenario#Actual;Years#FY24;Period#Jun;View#FCCS_YTD;Entity#"&amp;$B138&amp;";Data Source#FCCS_Total Data Source;Account#"&amp;AK$3&amp;";Intercompany#FCCS_Intercompany Top;Movement#FCCS_Movements;Consolidation#FCCS_Entity Total;Custom1#"&amp;$A138&amp;";Custom2#Total Custom2;Custom3#Total Custom3;Custom4#Total Custom4")</f>
        <v>0</v>
      </c>
      <c r="AL138" s="432">
        <f>[1]!HsGetValue("FCC","Scenario#Actual;Years#FY24;Period#Jun;View#FCCS_YTD;Entity#"&amp;$B138&amp;";Data Source#FCCS_Total Data Source;Account#"&amp;AL$3&amp;";Intercompany#FCCS_Intercompany Top;Movement#FCCS_Movements;Consolidation#FCCS_Entity Total;Custom1#"&amp;$A138&amp;";Custom2#Total Custom2;Custom3#Total Custom3;Custom4#Total Custom4")</f>
        <v>0</v>
      </c>
      <c r="AM138" s="432">
        <f>[1]!HsGetValue("FCC","Scenario#Actual;Years#FY24;Period#Jun;View#FCCS_YTD;Entity#"&amp;$B138&amp;";Data Source#FCCS_Total Data Source;Account#"&amp;AM$3&amp;";Intercompany#FCCS_Intercompany Top;Movement#FCCS_Movements;Consolidation#FCCS_Entity Total;Custom1#"&amp;$A138&amp;";Custom2#Total Custom2;Custom3#Total Custom3;Custom4#Total Custom4")</f>
        <v>0</v>
      </c>
      <c r="AN138" s="432">
        <f>[1]!HsGetValue("FCC","Scenario#Actual;Years#FY24;Period#Jun;View#FCCS_YTD;Entity#"&amp;$B138&amp;";Data Source#FCCS_Total Data Source;Account#"&amp;AN$3&amp;";Intercompany#FCCS_Intercompany Top;Movement#FCCS_Movements;Consolidation#FCCS_Entity Total;Custom1#"&amp;$A138&amp;";Custom2#Total Custom2;Custom3#Total Custom3;Custom4#Total Custom4")</f>
        <v>0</v>
      </c>
      <c r="AO138" s="432">
        <f>[1]!HsGetValue("FCC","Scenario#Actual;Years#FY24;Period#Jun;View#FCCS_YTD;Entity#"&amp;$B138&amp;";Data Source#FCCS_Total Data Source;Account#"&amp;AO$3&amp;";Intercompany#FCCS_Intercompany Top;Movement#FCCS_Movements;Consolidation#FCCS_Entity Total;Custom1#"&amp;$A138&amp;";Custom2#Total Custom2;Custom3#Total Custom3;Custom4#Total Custom4")</f>
        <v>0</v>
      </c>
      <c r="AP138" s="432">
        <f>[1]!HsGetValue("FCC","Scenario#Actual;Years#FY24;Period#Jun;View#FCCS_YTD;Entity#"&amp;$B138&amp;";Data Source#FCCS_Total Data Source;Account#"&amp;AP$3&amp;";Intercompany#FCCS_Intercompany Top;Movement#FCCS_Movements;Consolidation#FCCS_Entity Total;Custom1#"&amp;$A138&amp;";Custom2#Total Custom2;Custom3#Total Custom3;Custom4#Total Custom4")</f>
        <v>0</v>
      </c>
      <c r="AQ138" s="432">
        <f>[1]!HsGetValue("FCC","Scenario#Actual;Years#FY24;Period#Jun;View#FCCS_YTD;Entity#"&amp;$B138&amp;";Data Source#FCCS_Total Data Source;Account#"&amp;AQ$3&amp;";Intercompany#FCCS_Intercompany Top;Movement#FCCS_Movements;Consolidation#FCCS_Entity Total;Custom1#"&amp;$A138&amp;";Custom2#Total Custom2;Custom3#Total Custom3;Custom4#Total Custom4")</f>
        <v>0</v>
      </c>
      <c r="AR138" s="432">
        <f>[1]!HsGetValue("FCC","Scenario#Actual;Years#FY24;Period#Jun;View#FCCS_YTD;Entity#"&amp;$B138&amp;";Data Source#FCCS_Total Data Source;Account#"&amp;AR$3&amp;";Intercompany#FCCS_Intercompany Top;Movement#FCCS_Movements;Consolidation#FCCS_Entity Total;Custom1#"&amp;$A138&amp;";Custom2#Total Custom2;Custom3#Total Custom3;Custom4#Total Custom4")</f>
        <v>0</v>
      </c>
      <c r="AS138" s="432">
        <f>[1]!HsGetValue("FCC","Scenario#Actual;Years#FY24;Period#Jun;View#FCCS_YTD;Entity#"&amp;$B138&amp;";Data Source#FCCS_Total Data Source;Account#"&amp;AS$3&amp;";Intercompany#FCCS_Intercompany Top;Movement#FCCS_Movements;Consolidation#FCCS_Entity Total;Custom1#"&amp;$A138&amp;";Custom2#Total Custom2;Custom3#Total Custom3;Custom4#Total Custom4")</f>
        <v>0</v>
      </c>
    </row>
    <row r="139" spans="1:45" s="428" customFormat="1" x14ac:dyDescent="0.3">
      <c r="A139" s="429" t="s">
        <v>603</v>
      </c>
      <c r="B139" s="576" t="s">
        <v>695</v>
      </c>
      <c r="C139" s="429">
        <v>91900</v>
      </c>
      <c r="D139" s="429" t="s">
        <v>621</v>
      </c>
      <c r="E139" s="429" t="s">
        <v>416</v>
      </c>
      <c r="F139" s="428" t="s">
        <v>696</v>
      </c>
      <c r="G139" s="428" t="s">
        <v>697</v>
      </c>
      <c r="H139" s="430"/>
      <c r="I139" s="431">
        <f t="shared" si="12"/>
        <v>0</v>
      </c>
      <c r="J139" s="431">
        <f t="shared" si="13"/>
        <v>0</v>
      </c>
      <c r="K139" s="431">
        <f t="shared" si="16"/>
        <v>0</v>
      </c>
      <c r="L139" s="330">
        <f>[1]!HsGetValue("FCC","Scenario#Actual;Years#FY24;Period#Jun;View#FCCS_YTD;Entity#"&amp;$B139&amp;";Data Source#FCCS_Total Data Source;Account#"&amp;L$3&amp;";Intercompany#FCCS_Intercompany Top;Movement#CA_ENDBAL;Consolidation#FCCS_Entity Total;Custom1#"&amp;$E139&amp;";Custom2#Total Custom2;Custom3#Total Custom3;Custom4#Total Custom4")</f>
        <v>0</v>
      </c>
      <c r="M139" s="432">
        <f>[1]!HsGetValue("FCC","Scenario#Actual;Years#FY24;Period#Jun;View#FCCS_YTD;Entity#"&amp;$B139&amp;";Data Source#FCCS_Total Data Source;Account#"&amp;M$3&amp;";Intercompany#FCCS_Intercompany Top;Movement#FCCS_Movements;Consolidation#FCCS_Entity Total;Custom1#"&amp;$A139&amp;";Custom2#Total Custom2;Custom3#Total Custom3;Custom4#Total Custom4")</f>
        <v>0</v>
      </c>
      <c r="N139" s="330">
        <f>[1]!HsGetValue("FCC","Scenario#Actual;Years#FY24;Period#Jun;View#FCCS_YTD;Entity#"&amp;$B139&amp;";Data Source#FCCS_Total Data Source;Account#"&amp;N$3&amp;";Intercompany#FCCS_Intercompany Top;Movement#CA_ENDBAL;Consolidation#FCCS_Entity Total;Custom1#"&amp;$E139&amp;";Custom2#Total Custom2;Custom3#Total Custom3;Custom4#Total Custom4")</f>
        <v>0</v>
      </c>
      <c r="O139" s="330">
        <f>[1]!HsGetValue("FCC","Scenario#Actual;Years#FY24;Period#Jun;View#FCCS_YTD;Entity#"&amp;$B139&amp;";Data Source#FCCS_Total Data Source;Account#"&amp;O$3&amp;";Intercompany#FCCS_Intercompany Top;Movement#CA_ENDBAL;Consolidation#FCCS_Entity Total;Custom1#"&amp;$E139&amp;";Custom2#Total Custom2;Custom3#Total Custom3;Custom4#Total Custom4")</f>
        <v>0</v>
      </c>
      <c r="P139" s="432">
        <f>[1]!HsGetValue("FCC","Scenario#Actual;Years#FY24;Period#Jun;View#FCCS_YTD;Entity#"&amp;$B139&amp;";Data Source#FCCS_Total Data Source;Account#"&amp;P$3&amp;";Intercompany#FCCS_Intercompany Top;Movement#FCCS_Movements;Consolidation#FCCS_Entity Total;Custom1#"&amp;$A139&amp;";Custom2#Total Custom2;Custom3#Total Custom3;Custom4#Total Custom4")</f>
        <v>0</v>
      </c>
      <c r="Q139" s="330">
        <f>[1]!HsGetValue("FCC","Scenario#Actual;Years#FY24;Period#Jun;View#FCCS_YTD;Entity#"&amp;$B139&amp;";Data Source#FCCS_Total Data Source;Account#"&amp;Q$3&amp;";Intercompany#FCCS_Intercompany Top;Movement#CA_ENDBAL;Consolidation#FCCS_Entity Total;Custom1#"&amp;$E139&amp;";Custom2#Total Custom2;Custom3#Total Custom3;Custom4#Total Custom4")</f>
        <v>0</v>
      </c>
      <c r="R139" s="330">
        <f>[1]!HsGetValue("FCC","Scenario#Actual;Years#FY24;Period#Jun;View#FCCS_YTD;Entity#"&amp;$B139&amp;";Data Source#FCCS_Total Data Source;Account#"&amp;R$3&amp;";Intercompany#FCCS_Intercompany Top;Movement#CA_ENDBAL;Consolidation#FCCS_Entity Total;Custom1#"&amp;$E139&amp;";Custom2#Total Custom2;Custom3#Total Custom3;Custom4#Total Custom4")</f>
        <v>0</v>
      </c>
      <c r="S139" s="330">
        <f>[1]!HsGetValue("FCC","Scenario#Actual;Years#FY24;Period#Jun;View#FCCS_YTD;Entity#"&amp;$B139&amp;";Data Source#FCCS_Total Data Source;Account#"&amp;S$3&amp;";Intercompany#FCCS_Intercompany Top;Movement#CA_ENDBAL;Consolidation#FCCS_Entity Total;Custom1#"&amp;$E139&amp;";Custom2#Total Custom2;Custom3#Total Custom3;Custom4#Total Custom4")</f>
        <v>0</v>
      </c>
      <c r="T139" s="330">
        <f>[1]!HsGetValue("FCC","Scenario#Actual;Years#FY24;Period#Jun;View#FCCS_YTD;Entity#"&amp;$B139&amp;";Data Source#FCCS_Total Data Source;Account#"&amp;T$3&amp;";Intercompany#FCCS_Intercompany Top;Movement#CA_ENDBAL;Consolidation#FCCS_Entity Total;Custom1#"&amp;$E139&amp;";Custom2#Total Custom2;Custom3#Total Custom3;Custom4#Total Custom4")</f>
        <v>0</v>
      </c>
      <c r="U139" s="330">
        <f>[1]!HsGetValue("FCC","Scenario#Actual;Years#FY24;Period#Jun;View#FCCS_YTD;Entity#"&amp;$B139&amp;";Data Source#FCCS_Total Data Source;Account#"&amp;U$3&amp;";Intercompany#FCCS_Intercompany Top;Movement#CA_ENDBAL;Consolidation#FCCS_Entity Total;Custom1#"&amp;$E139&amp;";Custom2#Total Custom2;Custom3#Total Custom3;Custom4#Total Custom4")</f>
        <v>0</v>
      </c>
      <c r="V139" s="330">
        <f>[1]!HsGetValue("FCC","Scenario#Actual;Years#FY24;Period#Jun;View#FCCS_YTD;Entity#"&amp;$B139&amp;";Data Source#FCCS_Total Data Source;Account#"&amp;V$3&amp;";Intercompany#FCCS_Intercompany Top;Movement#CA_ENDBAL;Consolidation#FCCS_Entity Total;Custom1#"&amp;$E139&amp;";Custom2#Total Custom2;Custom3#Total Custom3;Custom4#Total Custom4")</f>
        <v>0</v>
      </c>
      <c r="W139" s="330">
        <f>[1]!HsGetValue("FCC","Scenario#Actual;Years#FY24;Period#Jun;View#FCCS_YTD;Entity#"&amp;$B139&amp;";Data Source#FCCS_Total Data Source;Account#"&amp;W$3&amp;";Intercompany#FCCS_Intercompany Top;Movement#CA_ENDBAL;Consolidation#FCCS_Entity Total;Custom1#"&amp;$E139&amp;";Custom2#Total Custom2;Custom3#Total Custom3;Custom4#Total Custom4")</f>
        <v>0</v>
      </c>
      <c r="X139" s="330">
        <f>[1]!HsGetValue("FCC","Scenario#Actual;Years#FY24;Period#Jun;View#FCCS_YTD;Entity#"&amp;$B139&amp;";Data Source#FCCS_Total Data Source;Account#"&amp;X$3&amp;";Intercompany#FCCS_Intercompany Top;Movement#CA_ENDBAL;Consolidation#FCCS_Entity Total;Custom1#"&amp;$E139&amp;";Custom2#Total Custom2;Custom3#Total Custom3;Custom4#Total Custom4")</f>
        <v>0</v>
      </c>
      <c r="Y139" s="432">
        <f>[1]!HsGetValue("FCC","Scenario#Actual;Years#FY24;Period#Jun;View#FCCS_YTD;Entity#"&amp;$B139&amp;";Data Source#FCCS_Total Data Source;Account#"&amp;Y$3&amp;";Intercompany#FCCS_Intercompany Top;Movement#FCCS_Movements;Consolidation#FCCS_Entity Total;Custom1#"&amp;$A139&amp;";Custom2#Total Custom2;Custom3#Total Custom3;Custom4#Total Custom4")</f>
        <v>0</v>
      </c>
      <c r="Z139" s="432">
        <f>[1]!HsGetValue("FCC","Scenario#Actual;Years#FY24;Period#Jun;View#FCCS_YTD;Entity#"&amp;$B139&amp;";Data Source#FCCS_Total Data Source;Account#"&amp;Z$3&amp;";Intercompany#FCCS_Intercompany Top;Movement#FCCS_Movements;Consolidation#FCCS_Entity Total;Custom1#"&amp;$A139&amp;";Custom2#Total Custom2;Custom3#Total Custom3;Custom4#Total Custom4")</f>
        <v>0</v>
      </c>
      <c r="AA139" s="432">
        <f>[1]!HsGetValue("FCC","Scenario#Actual;Years#FY24;Period#Jun;View#FCCS_YTD;Entity#"&amp;$B139&amp;";Data Source#FCCS_Total Data Source;Account#"&amp;AA$3&amp;";Intercompany#FCCS_Intercompany Top;Movement#FCCS_Movements;Consolidation#FCCS_Entity Total;Custom1#"&amp;$A139&amp;";Custom2#Total Custom2;Custom3#Total Custom3;Custom4#Total Custom4")</f>
        <v>0</v>
      </c>
      <c r="AB139" s="432">
        <f>[1]!HsGetValue("FCC","Scenario#Actual;Years#FY24;Period#Jun;View#FCCS_YTD;Entity#"&amp;$B139&amp;";Data Source#FCCS_Total Data Source;Account#"&amp;AB$3&amp;";Intercompany#FCCS_Intercompany Top;Movement#FCCS_Movements;Consolidation#FCCS_Entity Total;Custom1#"&amp;$A139&amp;";Custom2#Total Custom2;Custom3#Total Custom3;Custom4#Total Custom4")</f>
        <v>0</v>
      </c>
      <c r="AC139" s="432">
        <f>[1]!HsGetValue("FCC","Scenario#Actual;Years#FY24;Period#Jun;View#FCCS_YTD;Entity#"&amp;$B139&amp;";Data Source#FCCS_Total Data Source;Account#"&amp;AC$3&amp;";Intercompany#FCCS_Intercompany Top;Movement#FCCS_Movements;Consolidation#FCCS_Entity Total;Custom1#"&amp;$A139&amp;";Custom2#Total Custom2;Custom3#Total Custom3;Custom4#Total Custom4")</f>
        <v>0</v>
      </c>
      <c r="AD139" s="432">
        <f>[1]!HsGetValue("FCC","Scenario#Actual;Years#FY24;Period#Jun;View#FCCS_YTD;Entity#"&amp;$B139&amp;";Data Source#FCCS_Total Data Source;Account#"&amp;AD$3&amp;";Intercompany#FCCS_Intercompany Top;Movement#FCCS_Movements;Consolidation#FCCS_Entity Total;Custom1#"&amp;$A139&amp;";Custom2#Total Custom2;Custom3#Total Custom3;Custom4#Total Custom4")</f>
        <v>0</v>
      </c>
      <c r="AE139" s="432">
        <f>[1]!HsGetValue("FCC","Scenario#Actual;Years#FY24;Period#Jun;View#FCCS_YTD;Entity#"&amp;$B139&amp;";Data Source#FCCS_Total Data Source;Account#"&amp;AE$3&amp;";Intercompany#FCCS_Intercompany Top;Movement#FCCS_Movements;Consolidation#FCCS_Entity Total;Custom1#"&amp;$A139&amp;";Custom2#Total Custom2;Custom3#Total Custom3;Custom4#Total Custom4")</f>
        <v>0</v>
      </c>
      <c r="AF139" s="432">
        <f>[1]!HsGetValue("FCC","Scenario#Actual;Years#FY24;Period#Jun;View#FCCS_YTD;Entity#"&amp;$B139&amp;";Data Source#FCCS_Total Data Source;Account#"&amp;AF$3&amp;";Intercompany#FCCS_Intercompany Top;Movement#FCCS_Movements;Consolidation#FCCS_Entity Total;Custom1#"&amp;$A139&amp;";Custom2#Total Custom2;Custom3#Total Custom3;Custom4#Total Custom4")</f>
        <v>0</v>
      </c>
      <c r="AG139" s="432">
        <f>[1]!HsGetValue("FCC","Scenario#Actual;Years#FY24;Period#Jun;View#FCCS_YTD;Entity#"&amp;$B139&amp;";Data Source#FCCS_Total Data Source;Account#"&amp;AG$3&amp;";Intercompany#FCCS_Intercompany Top;Movement#FCCS_Movements;Consolidation#FCCS_Entity Total;Custom1#"&amp;$A139&amp;";Custom2#Total Custom2;Custom3#Total Custom3;Custom4#Total Custom4")</f>
        <v>0</v>
      </c>
      <c r="AH139" s="432">
        <f>[1]!HsGetValue("FCC","Scenario#Actual;Years#FY24;Period#Jun;View#FCCS_YTD;Entity#"&amp;$B139&amp;";Data Source#FCCS_Total Data Source;Account#"&amp;AH$3&amp;";Intercompany#FCCS_Intercompany Top;Movement#FCCS_Movements;Consolidation#FCCS_Entity Total;Custom1#"&amp;$A139&amp;";Custom2#Total Custom2;Custom3#Total Custom3;Custom4#Total Custom4")</f>
        <v>0</v>
      </c>
      <c r="AI139" s="432">
        <f>[1]!HsGetValue("FCC","Scenario#Actual;Years#FY24;Period#Jun;View#FCCS_YTD;Entity#"&amp;$B139&amp;";Data Source#FCCS_Total Data Source;Account#"&amp;AI$3&amp;";Intercompany#FCCS_Intercompany Top;Movement#FCCS_Movements;Consolidation#FCCS_Entity Total;Custom1#"&amp;$A139&amp;";Custom2#Total Custom2;Custom3#Total Custom3;Custom4#Total Custom4")</f>
        <v>0</v>
      </c>
      <c r="AJ139" s="432">
        <f>[1]!HsGetValue("FCC","Scenario#Actual;Years#FY24;Period#Jun;View#FCCS_YTD;Entity#"&amp;$B139&amp;";Data Source#FCCS_Total Data Source;Account#"&amp;AJ$3&amp;";Intercompany#FCCS_Intercompany Top;Movement#FCCS_Movements;Consolidation#FCCS_Entity Total;Custom1#"&amp;$A139&amp;";Custom2#Total Custom2;Custom3#Total Custom3;Custom4#Total Custom4")</f>
        <v>0</v>
      </c>
      <c r="AK139" s="432">
        <f>[1]!HsGetValue("FCC","Scenario#Actual;Years#FY24;Period#Jun;View#FCCS_YTD;Entity#"&amp;$B139&amp;";Data Source#FCCS_Total Data Source;Account#"&amp;AK$3&amp;";Intercompany#FCCS_Intercompany Top;Movement#FCCS_Movements;Consolidation#FCCS_Entity Total;Custom1#"&amp;$A139&amp;";Custom2#Total Custom2;Custom3#Total Custom3;Custom4#Total Custom4")</f>
        <v>0</v>
      </c>
      <c r="AL139" s="432">
        <f>[1]!HsGetValue("FCC","Scenario#Actual;Years#FY24;Period#Jun;View#FCCS_YTD;Entity#"&amp;$B139&amp;";Data Source#FCCS_Total Data Source;Account#"&amp;AL$3&amp;";Intercompany#FCCS_Intercompany Top;Movement#FCCS_Movements;Consolidation#FCCS_Entity Total;Custom1#"&amp;$A139&amp;";Custom2#Total Custom2;Custom3#Total Custom3;Custom4#Total Custom4")</f>
        <v>0</v>
      </c>
      <c r="AM139" s="432">
        <f>[1]!HsGetValue("FCC","Scenario#Actual;Years#FY24;Period#Jun;View#FCCS_YTD;Entity#"&amp;$B139&amp;";Data Source#FCCS_Total Data Source;Account#"&amp;AM$3&amp;";Intercompany#FCCS_Intercompany Top;Movement#FCCS_Movements;Consolidation#FCCS_Entity Total;Custom1#"&amp;$A139&amp;";Custom2#Total Custom2;Custom3#Total Custom3;Custom4#Total Custom4")</f>
        <v>0</v>
      </c>
      <c r="AN139" s="432">
        <f>[1]!HsGetValue("FCC","Scenario#Actual;Years#FY24;Period#Jun;View#FCCS_YTD;Entity#"&amp;$B139&amp;";Data Source#FCCS_Total Data Source;Account#"&amp;AN$3&amp;";Intercompany#FCCS_Intercompany Top;Movement#FCCS_Movements;Consolidation#FCCS_Entity Total;Custom1#"&amp;$A139&amp;";Custom2#Total Custom2;Custom3#Total Custom3;Custom4#Total Custom4")</f>
        <v>0</v>
      </c>
      <c r="AO139" s="432">
        <f>[1]!HsGetValue("FCC","Scenario#Actual;Years#FY24;Period#Jun;View#FCCS_YTD;Entity#"&amp;$B139&amp;";Data Source#FCCS_Total Data Source;Account#"&amp;AO$3&amp;";Intercompany#FCCS_Intercompany Top;Movement#FCCS_Movements;Consolidation#FCCS_Entity Total;Custom1#"&amp;$A139&amp;";Custom2#Total Custom2;Custom3#Total Custom3;Custom4#Total Custom4")</f>
        <v>0</v>
      </c>
      <c r="AP139" s="432">
        <f>[1]!HsGetValue("FCC","Scenario#Actual;Years#FY24;Period#Jun;View#FCCS_YTD;Entity#"&amp;$B139&amp;";Data Source#FCCS_Total Data Source;Account#"&amp;AP$3&amp;";Intercompany#FCCS_Intercompany Top;Movement#FCCS_Movements;Consolidation#FCCS_Entity Total;Custom1#"&amp;$A139&amp;";Custom2#Total Custom2;Custom3#Total Custom3;Custom4#Total Custom4")</f>
        <v>0</v>
      </c>
      <c r="AQ139" s="432">
        <f>[1]!HsGetValue("FCC","Scenario#Actual;Years#FY24;Period#Jun;View#FCCS_YTD;Entity#"&amp;$B139&amp;";Data Source#FCCS_Total Data Source;Account#"&amp;AQ$3&amp;";Intercompany#FCCS_Intercompany Top;Movement#FCCS_Movements;Consolidation#FCCS_Entity Total;Custom1#"&amp;$A139&amp;";Custom2#Total Custom2;Custom3#Total Custom3;Custom4#Total Custom4")</f>
        <v>0</v>
      </c>
      <c r="AR139" s="432">
        <f>[1]!HsGetValue("FCC","Scenario#Actual;Years#FY24;Period#Jun;View#FCCS_YTD;Entity#"&amp;$B139&amp;";Data Source#FCCS_Total Data Source;Account#"&amp;AR$3&amp;";Intercompany#FCCS_Intercompany Top;Movement#FCCS_Movements;Consolidation#FCCS_Entity Total;Custom1#"&amp;$A139&amp;";Custom2#Total Custom2;Custom3#Total Custom3;Custom4#Total Custom4")</f>
        <v>0</v>
      </c>
      <c r="AS139" s="432">
        <f>[1]!HsGetValue("FCC","Scenario#Actual;Years#FY24;Period#Jun;View#FCCS_YTD;Entity#"&amp;$B139&amp;";Data Source#FCCS_Total Data Source;Account#"&amp;AS$3&amp;";Intercompany#FCCS_Intercompany Top;Movement#FCCS_Movements;Consolidation#FCCS_Entity Total;Custom1#"&amp;$A139&amp;";Custom2#Total Custom2;Custom3#Total Custom3;Custom4#Total Custom4")</f>
        <v>0</v>
      </c>
    </row>
    <row r="140" spans="1:45" x14ac:dyDescent="0.3">
      <c r="A140" s="221" t="s">
        <v>603</v>
      </c>
      <c r="B140" s="221" t="s">
        <v>698</v>
      </c>
      <c r="C140" s="221">
        <v>92200</v>
      </c>
      <c r="D140" s="221" t="s">
        <v>621</v>
      </c>
      <c r="E140" s="221" t="s">
        <v>416</v>
      </c>
      <c r="F140" s="328" t="s">
        <v>699</v>
      </c>
      <c r="G140" s="328" t="s">
        <v>700</v>
      </c>
      <c r="H140" s="598"/>
      <c r="I140" s="395">
        <f t="shared" si="12"/>
        <v>0</v>
      </c>
      <c r="J140" s="395">
        <f t="shared" si="13"/>
        <v>0</v>
      </c>
      <c r="K140" s="395">
        <f t="shared" si="16"/>
        <v>0</v>
      </c>
      <c r="L140" s="330">
        <f>[1]!HsGetValue("FCC","Scenario#Actual;Years#FY24;Period#Jun;View#FCCS_YTD;Entity#"&amp;$B140&amp;";Data Source#FCCS_Total Data Source;Account#"&amp;L$3&amp;";Intercompany#FCCS_Intercompany Top;Movement#CA_ENDBAL;Consolidation#FCCS_Entity Total;Custom1#"&amp;$E140&amp;";Custom2#Total Custom2;Custom3#Total Custom3;Custom4#Total Custom4")</f>
        <v>0</v>
      </c>
      <c r="M140" s="330">
        <f>[1]!HsGetValue("FCC","Scenario#Actual;Years#FY24;Period#Jun;View#FCCS_YTD;Entity#"&amp;$B140&amp;";Data Source#FCCS_Total Data Source;Account#"&amp;M$3&amp;";Intercompany#FCCS_Intercompany Top;Movement#CA_ENDBAL;Consolidation#FCCS_Entity Total;Custom1#"&amp;$E140&amp;";Custom2#Total Custom2;Custom3#Total Custom3;Custom4#Total Custom4")</f>
        <v>0</v>
      </c>
      <c r="N140" s="330">
        <f>[1]!HsGetValue("FCC","Scenario#Actual;Years#FY24;Period#Jun;View#FCCS_YTD;Entity#"&amp;$B140&amp;";Data Source#FCCS_Total Data Source;Account#"&amp;N$3&amp;";Intercompany#FCCS_Intercompany Top;Movement#CA_ENDBAL;Consolidation#FCCS_Entity Total;Custom1#"&amp;$E140&amp;";Custom2#Total Custom2;Custom3#Total Custom3;Custom4#Total Custom4")</f>
        <v>0</v>
      </c>
      <c r="O140" s="330">
        <f>[1]!HsGetValue("FCC","Scenario#Actual;Years#FY24;Period#Jun;View#FCCS_YTD;Entity#"&amp;$B140&amp;";Data Source#FCCS_Total Data Source;Account#"&amp;O$3&amp;";Intercompany#FCCS_Intercompany Top;Movement#CA_ENDBAL;Consolidation#FCCS_Entity Total;Custom1#"&amp;$E140&amp;";Custom2#Total Custom2;Custom3#Total Custom3;Custom4#Total Custom4")</f>
        <v>0</v>
      </c>
      <c r="P140" s="330">
        <f>[1]!HsGetValue("FCC","Scenario#Actual;Years#FY24;Period#Jun;View#FCCS_YTD;Entity#"&amp;$B140&amp;";Data Source#FCCS_Total Data Source;Account#"&amp;P$3&amp;";Intercompany#FCCS_Intercompany Top;Movement#CA_ENDBAL;Consolidation#FCCS_Entity Total;Custom1#"&amp;$E140&amp;";Custom2#Total Custom2;Custom3#Total Custom3;Custom4#Total Custom4")</f>
        <v>0</v>
      </c>
      <c r="Q140" s="330">
        <f>[1]!HsGetValue("FCC","Scenario#Actual;Years#FY24;Period#Jun;View#FCCS_YTD;Entity#"&amp;$B140&amp;";Data Source#FCCS_Total Data Source;Account#"&amp;Q$3&amp;";Intercompany#FCCS_Intercompany Top;Movement#CA_ENDBAL;Consolidation#FCCS_Entity Total;Custom1#"&amp;$E140&amp;";Custom2#Total Custom2;Custom3#Total Custom3;Custom4#Total Custom4")</f>
        <v>0</v>
      </c>
      <c r="R140" s="330">
        <f>[1]!HsGetValue("FCC","Scenario#Actual;Years#FY24;Period#Jun;View#FCCS_YTD;Entity#"&amp;$B140&amp;";Data Source#FCCS_Total Data Source;Account#"&amp;R$3&amp;";Intercompany#FCCS_Intercompany Top;Movement#CA_ENDBAL;Consolidation#FCCS_Entity Total;Custom1#"&amp;$E140&amp;";Custom2#Total Custom2;Custom3#Total Custom3;Custom4#Total Custom4")</f>
        <v>0</v>
      </c>
      <c r="S140" s="330">
        <f>[1]!HsGetValue("FCC","Scenario#Actual;Years#FY24;Period#Jun;View#FCCS_YTD;Entity#"&amp;$B140&amp;";Data Source#FCCS_Total Data Source;Account#"&amp;S$3&amp;";Intercompany#FCCS_Intercompany Top;Movement#CA_ENDBAL;Consolidation#FCCS_Entity Total;Custom1#"&amp;$E140&amp;";Custom2#Total Custom2;Custom3#Total Custom3;Custom4#Total Custom4")</f>
        <v>0</v>
      </c>
      <c r="T140" s="330">
        <f>[1]!HsGetValue("FCC","Scenario#Actual;Years#FY24;Period#Jun;View#FCCS_YTD;Entity#"&amp;$B140&amp;";Data Source#FCCS_Total Data Source;Account#"&amp;T$3&amp;";Intercompany#FCCS_Intercompany Top;Movement#CA_ENDBAL;Consolidation#FCCS_Entity Total;Custom1#"&amp;$E140&amp;";Custom2#Total Custom2;Custom3#Total Custom3;Custom4#Total Custom4")</f>
        <v>0</v>
      </c>
      <c r="U140" s="330">
        <f>[1]!HsGetValue("FCC","Scenario#Actual;Years#FY24;Period#Jun;View#FCCS_YTD;Entity#"&amp;$B140&amp;";Data Source#FCCS_Total Data Source;Account#"&amp;U$3&amp;";Intercompany#FCCS_Intercompany Top;Movement#CA_ENDBAL;Consolidation#FCCS_Entity Total;Custom1#"&amp;$E140&amp;";Custom2#Total Custom2;Custom3#Total Custom3;Custom4#Total Custom4")</f>
        <v>0</v>
      </c>
      <c r="V140" s="330">
        <f>[1]!HsGetValue("FCC","Scenario#Actual;Years#FY24;Period#Jun;View#FCCS_YTD;Entity#"&amp;$B140&amp;";Data Source#FCCS_Total Data Source;Account#"&amp;V$3&amp;";Intercompany#FCCS_Intercompany Top;Movement#CA_ENDBAL;Consolidation#FCCS_Entity Total;Custom1#"&amp;$E140&amp;";Custom2#Total Custom2;Custom3#Total Custom3;Custom4#Total Custom4")</f>
        <v>0</v>
      </c>
      <c r="W140" s="330">
        <f>[1]!HsGetValue("FCC","Scenario#Actual;Years#FY24;Period#Jun;View#FCCS_YTD;Entity#"&amp;$B140&amp;";Data Source#FCCS_Total Data Source;Account#"&amp;W$3&amp;";Intercompany#FCCS_Intercompany Top;Movement#CA_ENDBAL;Consolidation#FCCS_Entity Total;Custom1#"&amp;$E140&amp;";Custom2#Total Custom2;Custom3#Total Custom3;Custom4#Total Custom4")</f>
        <v>0</v>
      </c>
      <c r="X140" s="330">
        <f>[1]!HsGetValue("FCC","Scenario#Actual;Years#FY24;Period#Jun;View#FCCS_YTD;Entity#"&amp;$B140&amp;";Data Source#FCCS_Total Data Source;Account#"&amp;X$3&amp;";Intercompany#FCCS_Intercompany Top;Movement#CA_ENDBAL;Consolidation#FCCS_Entity Total;Custom1#"&amp;$E140&amp;";Custom2#Total Custom2;Custom3#Total Custom3;Custom4#Total Custom4")</f>
        <v>0</v>
      </c>
      <c r="Y140" s="432">
        <f>[1]!HsGetValue("FCC","Scenario#Actual;Years#FY24;Period#Jun;View#FCCS_YTD;Entity#"&amp;$B140&amp;";Data Source#FCCS_Total Data Source;Account#"&amp;Y$3&amp;";Intercompany#FCCS_Intercompany Top;Movement#FCCS_Movements;Consolidation#FCCS_Entity Total;Custom1#"&amp;$A140&amp;";Custom2#Total Custom2;Custom3#Total Custom3;Custom4#Total Custom4")</f>
        <v>0</v>
      </c>
      <c r="Z140" s="432">
        <f>[1]!HsGetValue("FCC","Scenario#Actual;Years#FY24;Period#Jun;View#FCCS_YTD;Entity#"&amp;$B140&amp;";Data Source#FCCS_Total Data Source;Account#"&amp;Z$3&amp;";Intercompany#FCCS_Intercompany Top;Movement#FCCS_Movements;Consolidation#FCCS_Entity Total;Custom1#"&amp;$A140&amp;";Custom2#Total Custom2;Custom3#Total Custom3;Custom4#Total Custom4")</f>
        <v>0</v>
      </c>
      <c r="AA140" s="432">
        <f>[1]!HsGetValue("FCC","Scenario#Actual;Years#FY24;Period#Jun;View#FCCS_YTD;Entity#"&amp;$B140&amp;";Data Source#FCCS_Total Data Source;Account#"&amp;AA$3&amp;";Intercompany#FCCS_Intercompany Top;Movement#FCCS_Movements;Consolidation#FCCS_Entity Total;Custom1#"&amp;$A140&amp;";Custom2#Total Custom2;Custom3#Total Custom3;Custom4#Total Custom4")</f>
        <v>0</v>
      </c>
      <c r="AB140" s="432">
        <f>[1]!HsGetValue("FCC","Scenario#Actual;Years#FY24;Period#Jun;View#FCCS_YTD;Entity#"&amp;$B140&amp;";Data Source#FCCS_Total Data Source;Account#"&amp;AB$3&amp;";Intercompany#FCCS_Intercompany Top;Movement#FCCS_Movements;Consolidation#FCCS_Entity Total;Custom1#"&amp;$A140&amp;";Custom2#Total Custom2;Custom3#Total Custom3;Custom4#Total Custom4")</f>
        <v>0</v>
      </c>
      <c r="AC140" s="432">
        <f>[1]!HsGetValue("FCC","Scenario#Actual;Years#FY24;Period#Jun;View#FCCS_YTD;Entity#"&amp;$B140&amp;";Data Source#FCCS_Total Data Source;Account#"&amp;AC$3&amp;";Intercompany#FCCS_Intercompany Top;Movement#FCCS_Movements;Consolidation#FCCS_Entity Total;Custom1#"&amp;$A140&amp;";Custom2#Total Custom2;Custom3#Total Custom3;Custom4#Total Custom4")</f>
        <v>0</v>
      </c>
      <c r="AD140" s="432">
        <f>[1]!HsGetValue("FCC","Scenario#Actual;Years#FY24;Period#Jun;View#FCCS_YTD;Entity#"&amp;$B140&amp;";Data Source#FCCS_Total Data Source;Account#"&amp;AD$3&amp;";Intercompany#FCCS_Intercompany Top;Movement#FCCS_Movements;Consolidation#FCCS_Entity Total;Custom1#"&amp;$A140&amp;";Custom2#Total Custom2;Custom3#Total Custom3;Custom4#Total Custom4")</f>
        <v>0</v>
      </c>
      <c r="AE140" s="432">
        <f>[1]!HsGetValue("FCC","Scenario#Actual;Years#FY24;Period#Jun;View#FCCS_YTD;Entity#"&amp;$B140&amp;";Data Source#FCCS_Total Data Source;Account#"&amp;AE$3&amp;";Intercompany#FCCS_Intercompany Top;Movement#FCCS_Movements;Consolidation#FCCS_Entity Total;Custom1#"&amp;$A140&amp;";Custom2#Total Custom2;Custom3#Total Custom3;Custom4#Total Custom4")</f>
        <v>0</v>
      </c>
      <c r="AF140" s="432">
        <f>[1]!HsGetValue("FCC","Scenario#Actual;Years#FY24;Period#Jun;View#FCCS_YTD;Entity#"&amp;$B140&amp;";Data Source#FCCS_Total Data Source;Account#"&amp;AF$3&amp;";Intercompany#FCCS_Intercompany Top;Movement#FCCS_Movements;Consolidation#FCCS_Entity Total;Custom1#"&amp;$A140&amp;";Custom2#Total Custom2;Custom3#Total Custom3;Custom4#Total Custom4")</f>
        <v>0</v>
      </c>
      <c r="AG140" s="432">
        <f>[1]!HsGetValue("FCC","Scenario#Actual;Years#FY24;Period#Jun;View#FCCS_YTD;Entity#"&amp;$B140&amp;";Data Source#FCCS_Total Data Source;Account#"&amp;AG$3&amp;";Intercompany#FCCS_Intercompany Top;Movement#FCCS_Movements;Consolidation#FCCS_Entity Total;Custom1#"&amp;$A140&amp;";Custom2#Total Custom2;Custom3#Total Custom3;Custom4#Total Custom4")</f>
        <v>0</v>
      </c>
      <c r="AH140" s="432">
        <f>[1]!HsGetValue("FCC","Scenario#Actual;Years#FY24;Period#Jun;View#FCCS_YTD;Entity#"&amp;$B140&amp;";Data Source#FCCS_Total Data Source;Account#"&amp;AH$3&amp;";Intercompany#FCCS_Intercompany Top;Movement#FCCS_Movements;Consolidation#FCCS_Entity Total;Custom1#"&amp;$A140&amp;";Custom2#Total Custom2;Custom3#Total Custom3;Custom4#Total Custom4")</f>
        <v>0</v>
      </c>
      <c r="AI140" s="432">
        <f>[1]!HsGetValue("FCC","Scenario#Actual;Years#FY24;Period#Jun;View#FCCS_YTD;Entity#"&amp;$B140&amp;";Data Source#FCCS_Total Data Source;Account#"&amp;AI$3&amp;";Intercompany#FCCS_Intercompany Top;Movement#FCCS_Movements;Consolidation#FCCS_Entity Total;Custom1#"&amp;$A140&amp;";Custom2#Total Custom2;Custom3#Total Custom3;Custom4#Total Custom4")</f>
        <v>0</v>
      </c>
      <c r="AJ140" s="432">
        <f>[1]!HsGetValue("FCC","Scenario#Actual;Years#FY24;Period#Jun;View#FCCS_YTD;Entity#"&amp;$B140&amp;";Data Source#FCCS_Total Data Source;Account#"&amp;AJ$3&amp;";Intercompany#FCCS_Intercompany Top;Movement#FCCS_Movements;Consolidation#FCCS_Entity Total;Custom1#"&amp;$A140&amp;";Custom2#Total Custom2;Custom3#Total Custom3;Custom4#Total Custom4")</f>
        <v>0</v>
      </c>
      <c r="AK140" s="432">
        <f>[1]!HsGetValue("FCC","Scenario#Actual;Years#FY24;Period#Jun;View#FCCS_YTD;Entity#"&amp;$B140&amp;";Data Source#FCCS_Total Data Source;Account#"&amp;AK$3&amp;";Intercompany#FCCS_Intercompany Top;Movement#FCCS_Movements;Consolidation#FCCS_Entity Total;Custom1#"&amp;$A140&amp;";Custom2#Total Custom2;Custom3#Total Custom3;Custom4#Total Custom4")</f>
        <v>0</v>
      </c>
      <c r="AL140" s="432">
        <f>[1]!HsGetValue("FCC","Scenario#Actual;Years#FY24;Period#Jun;View#FCCS_YTD;Entity#"&amp;$B140&amp;";Data Source#FCCS_Total Data Source;Account#"&amp;AL$3&amp;";Intercompany#FCCS_Intercompany Top;Movement#FCCS_Movements;Consolidation#FCCS_Entity Total;Custom1#"&amp;$A140&amp;";Custom2#Total Custom2;Custom3#Total Custom3;Custom4#Total Custom4")</f>
        <v>0</v>
      </c>
      <c r="AM140" s="432">
        <f>[1]!HsGetValue("FCC","Scenario#Actual;Years#FY24;Period#Jun;View#FCCS_YTD;Entity#"&amp;$B140&amp;";Data Source#FCCS_Total Data Source;Account#"&amp;AM$3&amp;";Intercompany#FCCS_Intercompany Top;Movement#FCCS_Movements;Consolidation#FCCS_Entity Total;Custom1#"&amp;$A140&amp;";Custom2#Total Custom2;Custom3#Total Custom3;Custom4#Total Custom4")</f>
        <v>0</v>
      </c>
      <c r="AN140" s="432">
        <f>[1]!HsGetValue("FCC","Scenario#Actual;Years#FY24;Period#Jun;View#FCCS_YTD;Entity#"&amp;$B140&amp;";Data Source#FCCS_Total Data Source;Account#"&amp;AN$3&amp;";Intercompany#FCCS_Intercompany Top;Movement#FCCS_Movements;Consolidation#FCCS_Entity Total;Custom1#"&amp;$A140&amp;";Custom2#Total Custom2;Custom3#Total Custom3;Custom4#Total Custom4")</f>
        <v>0</v>
      </c>
      <c r="AO140" s="432">
        <f>[1]!HsGetValue("FCC","Scenario#Actual;Years#FY24;Period#Jun;View#FCCS_YTD;Entity#"&amp;$B140&amp;";Data Source#FCCS_Total Data Source;Account#"&amp;AO$3&amp;";Intercompany#FCCS_Intercompany Top;Movement#FCCS_Movements;Consolidation#FCCS_Entity Total;Custom1#"&amp;$A140&amp;";Custom2#Total Custom2;Custom3#Total Custom3;Custom4#Total Custom4")</f>
        <v>0</v>
      </c>
      <c r="AP140" s="432">
        <f>[1]!HsGetValue("FCC","Scenario#Actual;Years#FY24;Period#Jun;View#FCCS_YTD;Entity#"&amp;$B140&amp;";Data Source#FCCS_Total Data Source;Account#"&amp;AP$3&amp;";Intercompany#FCCS_Intercompany Top;Movement#FCCS_Movements;Consolidation#FCCS_Entity Total;Custom1#"&amp;$A140&amp;";Custom2#Total Custom2;Custom3#Total Custom3;Custom4#Total Custom4")</f>
        <v>0</v>
      </c>
      <c r="AQ140" s="432">
        <f>[1]!HsGetValue("FCC","Scenario#Actual;Years#FY24;Period#Jun;View#FCCS_YTD;Entity#"&amp;$B140&amp;";Data Source#FCCS_Total Data Source;Account#"&amp;AQ$3&amp;";Intercompany#FCCS_Intercompany Top;Movement#FCCS_Movements;Consolidation#FCCS_Entity Total;Custom1#"&amp;$A140&amp;";Custom2#Total Custom2;Custom3#Total Custom3;Custom4#Total Custom4")</f>
        <v>0</v>
      </c>
      <c r="AR140" s="432">
        <f>[1]!HsGetValue("FCC","Scenario#Actual;Years#FY24;Period#Jun;View#FCCS_YTD;Entity#"&amp;$B140&amp;";Data Source#FCCS_Total Data Source;Account#"&amp;AR$3&amp;";Intercompany#FCCS_Intercompany Top;Movement#FCCS_Movements;Consolidation#FCCS_Entity Total;Custom1#"&amp;$A140&amp;";Custom2#Total Custom2;Custom3#Total Custom3;Custom4#Total Custom4")</f>
        <v>0</v>
      </c>
      <c r="AS140" s="432">
        <f>[1]!HsGetValue("FCC","Scenario#Actual;Years#FY24;Period#Jun;View#FCCS_YTD;Entity#"&amp;$B140&amp;";Data Source#FCCS_Total Data Source;Account#"&amp;AS$3&amp;";Intercompany#FCCS_Intercompany Top;Movement#FCCS_Movements;Consolidation#FCCS_Entity Total;Custom1#"&amp;$A140&amp;";Custom2#Total Custom2;Custom3#Total Custom3;Custom4#Total Custom4")</f>
        <v>0</v>
      </c>
    </row>
    <row r="141" spans="1:45" x14ac:dyDescent="0.3">
      <c r="A141" s="221" t="s">
        <v>603</v>
      </c>
      <c r="B141" s="221" t="s">
        <v>701</v>
      </c>
      <c r="C141" s="221">
        <v>92300</v>
      </c>
      <c r="D141" s="221" t="s">
        <v>621</v>
      </c>
      <c r="E141" s="221" t="s">
        <v>416</v>
      </c>
      <c r="F141" s="328" t="s">
        <v>702</v>
      </c>
      <c r="G141" s="328" t="s">
        <v>703</v>
      </c>
      <c r="H141" s="598"/>
      <c r="I141" s="395">
        <f t="shared" si="12"/>
        <v>0</v>
      </c>
      <c r="J141" s="395">
        <f t="shared" si="13"/>
        <v>0</v>
      </c>
      <c r="K141" s="395">
        <f t="shared" si="16"/>
        <v>0</v>
      </c>
      <c r="L141" s="330">
        <f>[1]!HsGetValue("FCC","Scenario#Actual;Years#FY24;Period#Jun;View#FCCS_YTD;Entity#"&amp;$B141&amp;";Data Source#FCCS_Total Data Source;Account#"&amp;L$3&amp;";Intercompany#FCCS_Intercompany Top;Movement#CA_ENDBAL;Consolidation#FCCS_Entity Total;Custom1#"&amp;$E141&amp;";Custom2#Total Custom2;Custom3#Total Custom3;Custom4#Total Custom4")</f>
        <v>0</v>
      </c>
      <c r="M141" s="330">
        <f>[1]!HsGetValue("FCC","Scenario#Actual;Years#FY24;Period#Jun;View#FCCS_YTD;Entity#"&amp;$B141&amp;";Data Source#FCCS_Total Data Source;Account#"&amp;M$3&amp;";Intercompany#FCCS_Intercompany Top;Movement#CA_ENDBAL;Consolidation#FCCS_Entity Total;Custom1#"&amp;$E141&amp;";Custom2#Total Custom2;Custom3#Total Custom3;Custom4#Total Custom4")</f>
        <v>0</v>
      </c>
      <c r="N141" s="330">
        <f>[1]!HsGetValue("FCC","Scenario#Actual;Years#FY24;Period#Jun;View#FCCS_YTD;Entity#"&amp;$B141&amp;";Data Source#FCCS_Total Data Source;Account#"&amp;N$3&amp;";Intercompany#FCCS_Intercompany Top;Movement#CA_ENDBAL;Consolidation#FCCS_Entity Total;Custom1#"&amp;$E141&amp;";Custom2#Total Custom2;Custom3#Total Custom3;Custom4#Total Custom4")</f>
        <v>0</v>
      </c>
      <c r="O141" s="330">
        <f>[1]!HsGetValue("FCC","Scenario#Actual;Years#FY24;Period#Jun;View#FCCS_YTD;Entity#"&amp;$B141&amp;";Data Source#FCCS_Total Data Source;Account#"&amp;O$3&amp;";Intercompany#FCCS_Intercompany Top;Movement#CA_ENDBAL;Consolidation#FCCS_Entity Total;Custom1#"&amp;$E141&amp;";Custom2#Total Custom2;Custom3#Total Custom3;Custom4#Total Custom4")</f>
        <v>0</v>
      </c>
      <c r="P141" s="330">
        <f>[1]!HsGetValue("FCC","Scenario#Actual;Years#FY24;Period#Jun;View#FCCS_YTD;Entity#"&amp;$B141&amp;";Data Source#FCCS_Total Data Source;Account#"&amp;P$3&amp;";Intercompany#FCCS_Intercompany Top;Movement#CA_ENDBAL;Consolidation#FCCS_Entity Total;Custom1#"&amp;$E141&amp;";Custom2#Total Custom2;Custom3#Total Custom3;Custom4#Total Custom4")</f>
        <v>0</v>
      </c>
      <c r="Q141" s="330">
        <f>[1]!HsGetValue("FCC","Scenario#Actual;Years#FY24;Period#Jun;View#FCCS_YTD;Entity#"&amp;$B141&amp;";Data Source#FCCS_Total Data Source;Account#"&amp;Q$3&amp;";Intercompany#FCCS_Intercompany Top;Movement#CA_ENDBAL;Consolidation#FCCS_Entity Total;Custom1#"&amp;$E141&amp;";Custom2#Total Custom2;Custom3#Total Custom3;Custom4#Total Custom4")</f>
        <v>0</v>
      </c>
      <c r="R141" s="330">
        <f>[1]!HsGetValue("FCC","Scenario#Actual;Years#FY24;Period#Jun;View#FCCS_YTD;Entity#"&amp;$B141&amp;";Data Source#FCCS_Total Data Source;Account#"&amp;R$3&amp;";Intercompany#FCCS_Intercompany Top;Movement#CA_ENDBAL;Consolidation#FCCS_Entity Total;Custom1#"&amp;$E141&amp;";Custom2#Total Custom2;Custom3#Total Custom3;Custom4#Total Custom4")</f>
        <v>0</v>
      </c>
      <c r="S141" s="330">
        <f>[1]!HsGetValue("FCC","Scenario#Actual;Years#FY24;Period#Jun;View#FCCS_YTD;Entity#"&amp;$B141&amp;";Data Source#FCCS_Total Data Source;Account#"&amp;S$3&amp;";Intercompany#FCCS_Intercompany Top;Movement#CA_ENDBAL;Consolidation#FCCS_Entity Total;Custom1#"&amp;$E141&amp;";Custom2#Total Custom2;Custom3#Total Custom3;Custom4#Total Custom4")</f>
        <v>0</v>
      </c>
      <c r="T141" s="330">
        <f>[1]!HsGetValue("FCC","Scenario#Actual;Years#FY24;Period#Jun;View#FCCS_YTD;Entity#"&amp;$B141&amp;";Data Source#FCCS_Total Data Source;Account#"&amp;T$3&amp;";Intercompany#FCCS_Intercompany Top;Movement#CA_ENDBAL;Consolidation#FCCS_Entity Total;Custom1#"&amp;$E141&amp;";Custom2#Total Custom2;Custom3#Total Custom3;Custom4#Total Custom4")</f>
        <v>0</v>
      </c>
      <c r="U141" s="330">
        <f>[1]!HsGetValue("FCC","Scenario#Actual;Years#FY24;Period#Jun;View#FCCS_YTD;Entity#"&amp;$B141&amp;";Data Source#FCCS_Total Data Source;Account#"&amp;U$3&amp;";Intercompany#FCCS_Intercompany Top;Movement#CA_ENDBAL;Consolidation#FCCS_Entity Total;Custom1#"&amp;$E141&amp;";Custom2#Total Custom2;Custom3#Total Custom3;Custom4#Total Custom4")</f>
        <v>0</v>
      </c>
      <c r="V141" s="330">
        <f>[1]!HsGetValue("FCC","Scenario#Actual;Years#FY24;Period#Jun;View#FCCS_YTD;Entity#"&amp;$B141&amp;";Data Source#FCCS_Total Data Source;Account#"&amp;V$3&amp;";Intercompany#FCCS_Intercompany Top;Movement#CA_ENDBAL;Consolidation#FCCS_Entity Total;Custom1#"&amp;$E141&amp;";Custom2#Total Custom2;Custom3#Total Custom3;Custom4#Total Custom4")</f>
        <v>0</v>
      </c>
      <c r="W141" s="330">
        <f>[1]!HsGetValue("FCC","Scenario#Actual;Years#FY24;Period#Jun;View#FCCS_YTD;Entity#"&amp;$B141&amp;";Data Source#FCCS_Total Data Source;Account#"&amp;W$3&amp;";Intercompany#FCCS_Intercompany Top;Movement#CA_ENDBAL;Consolidation#FCCS_Entity Total;Custom1#"&amp;$E141&amp;";Custom2#Total Custom2;Custom3#Total Custom3;Custom4#Total Custom4")</f>
        <v>0</v>
      </c>
      <c r="X141" s="330">
        <f>[1]!HsGetValue("FCC","Scenario#Actual;Years#FY24;Period#Jun;View#FCCS_YTD;Entity#"&amp;$B141&amp;";Data Source#FCCS_Total Data Source;Account#"&amp;X$3&amp;";Intercompany#FCCS_Intercompany Top;Movement#CA_ENDBAL;Consolidation#FCCS_Entity Total;Custom1#"&amp;$E141&amp;";Custom2#Total Custom2;Custom3#Total Custom3;Custom4#Total Custom4")</f>
        <v>0</v>
      </c>
      <c r="Y141" s="432">
        <f>[1]!HsGetValue("FCC","Scenario#Actual;Years#FY24;Period#Jun;View#FCCS_YTD;Entity#"&amp;$B141&amp;";Data Source#FCCS_Total Data Source;Account#"&amp;Y$3&amp;";Intercompany#FCCS_Intercompany Top;Movement#FCCS_Movements;Consolidation#FCCS_Entity Total;Custom1#"&amp;$A141&amp;";Custom2#Total Custom2;Custom3#Total Custom3;Custom4#Total Custom4")</f>
        <v>0</v>
      </c>
      <c r="Z141" s="432">
        <f>[1]!HsGetValue("FCC","Scenario#Actual;Years#FY24;Period#Jun;View#FCCS_YTD;Entity#"&amp;$B141&amp;";Data Source#FCCS_Total Data Source;Account#"&amp;Z$3&amp;";Intercompany#FCCS_Intercompany Top;Movement#FCCS_Movements;Consolidation#FCCS_Entity Total;Custom1#"&amp;$A141&amp;";Custom2#Total Custom2;Custom3#Total Custom3;Custom4#Total Custom4")</f>
        <v>0</v>
      </c>
      <c r="AA141" s="432">
        <f>[1]!HsGetValue("FCC","Scenario#Actual;Years#FY24;Period#Jun;View#FCCS_YTD;Entity#"&amp;$B141&amp;";Data Source#FCCS_Total Data Source;Account#"&amp;AA$3&amp;";Intercompany#FCCS_Intercompany Top;Movement#FCCS_Movements;Consolidation#FCCS_Entity Total;Custom1#"&amp;$A141&amp;";Custom2#Total Custom2;Custom3#Total Custom3;Custom4#Total Custom4")</f>
        <v>0</v>
      </c>
      <c r="AB141" s="432">
        <f>[1]!HsGetValue("FCC","Scenario#Actual;Years#FY24;Period#Jun;View#FCCS_YTD;Entity#"&amp;$B141&amp;";Data Source#FCCS_Total Data Source;Account#"&amp;AB$3&amp;";Intercompany#FCCS_Intercompany Top;Movement#FCCS_Movements;Consolidation#FCCS_Entity Total;Custom1#"&amp;$A141&amp;";Custom2#Total Custom2;Custom3#Total Custom3;Custom4#Total Custom4")</f>
        <v>0</v>
      </c>
      <c r="AC141" s="432">
        <f>[1]!HsGetValue("FCC","Scenario#Actual;Years#FY24;Period#Jun;View#FCCS_YTD;Entity#"&amp;$B141&amp;";Data Source#FCCS_Total Data Source;Account#"&amp;AC$3&amp;";Intercompany#FCCS_Intercompany Top;Movement#FCCS_Movements;Consolidation#FCCS_Entity Total;Custom1#"&amp;$A141&amp;";Custom2#Total Custom2;Custom3#Total Custom3;Custom4#Total Custom4")</f>
        <v>0</v>
      </c>
      <c r="AD141" s="432">
        <f>[1]!HsGetValue("FCC","Scenario#Actual;Years#FY24;Period#Jun;View#FCCS_YTD;Entity#"&amp;$B141&amp;";Data Source#FCCS_Total Data Source;Account#"&amp;AD$3&amp;";Intercompany#FCCS_Intercompany Top;Movement#FCCS_Movements;Consolidation#FCCS_Entity Total;Custom1#"&amp;$A141&amp;";Custom2#Total Custom2;Custom3#Total Custom3;Custom4#Total Custom4")</f>
        <v>0</v>
      </c>
      <c r="AE141" s="432">
        <f>[1]!HsGetValue("FCC","Scenario#Actual;Years#FY24;Period#Jun;View#FCCS_YTD;Entity#"&amp;$B141&amp;";Data Source#FCCS_Total Data Source;Account#"&amp;AE$3&amp;";Intercompany#FCCS_Intercompany Top;Movement#FCCS_Movements;Consolidation#FCCS_Entity Total;Custom1#"&amp;$A141&amp;";Custom2#Total Custom2;Custom3#Total Custom3;Custom4#Total Custom4")</f>
        <v>0</v>
      </c>
      <c r="AF141" s="432">
        <f>[1]!HsGetValue("FCC","Scenario#Actual;Years#FY24;Period#Jun;View#FCCS_YTD;Entity#"&amp;$B141&amp;";Data Source#FCCS_Total Data Source;Account#"&amp;AF$3&amp;";Intercompany#FCCS_Intercompany Top;Movement#FCCS_Movements;Consolidation#FCCS_Entity Total;Custom1#"&amp;$A141&amp;";Custom2#Total Custom2;Custom3#Total Custom3;Custom4#Total Custom4")</f>
        <v>0</v>
      </c>
      <c r="AG141" s="432">
        <f>[1]!HsGetValue("FCC","Scenario#Actual;Years#FY24;Period#Jun;View#FCCS_YTD;Entity#"&amp;$B141&amp;";Data Source#FCCS_Total Data Source;Account#"&amp;AG$3&amp;";Intercompany#FCCS_Intercompany Top;Movement#FCCS_Movements;Consolidation#FCCS_Entity Total;Custom1#"&amp;$A141&amp;";Custom2#Total Custom2;Custom3#Total Custom3;Custom4#Total Custom4")</f>
        <v>0</v>
      </c>
      <c r="AH141" s="432">
        <f>[1]!HsGetValue("FCC","Scenario#Actual;Years#FY24;Period#Jun;View#FCCS_YTD;Entity#"&amp;$B141&amp;";Data Source#FCCS_Total Data Source;Account#"&amp;AH$3&amp;";Intercompany#FCCS_Intercompany Top;Movement#FCCS_Movements;Consolidation#FCCS_Entity Total;Custom1#"&amp;$A141&amp;";Custom2#Total Custom2;Custom3#Total Custom3;Custom4#Total Custom4")</f>
        <v>0</v>
      </c>
      <c r="AI141" s="432">
        <f>[1]!HsGetValue("FCC","Scenario#Actual;Years#FY24;Period#Jun;View#FCCS_YTD;Entity#"&amp;$B141&amp;";Data Source#FCCS_Total Data Source;Account#"&amp;AI$3&amp;";Intercompany#FCCS_Intercompany Top;Movement#FCCS_Movements;Consolidation#FCCS_Entity Total;Custom1#"&amp;$A141&amp;";Custom2#Total Custom2;Custom3#Total Custom3;Custom4#Total Custom4")</f>
        <v>0</v>
      </c>
      <c r="AJ141" s="432">
        <f>[1]!HsGetValue("FCC","Scenario#Actual;Years#FY24;Period#Jun;View#FCCS_YTD;Entity#"&amp;$B141&amp;";Data Source#FCCS_Total Data Source;Account#"&amp;AJ$3&amp;";Intercompany#FCCS_Intercompany Top;Movement#FCCS_Movements;Consolidation#FCCS_Entity Total;Custom1#"&amp;$A141&amp;";Custom2#Total Custom2;Custom3#Total Custom3;Custom4#Total Custom4")</f>
        <v>0</v>
      </c>
      <c r="AK141" s="432">
        <f>[1]!HsGetValue("FCC","Scenario#Actual;Years#FY24;Period#Jun;View#FCCS_YTD;Entity#"&amp;$B141&amp;";Data Source#FCCS_Total Data Source;Account#"&amp;AK$3&amp;";Intercompany#FCCS_Intercompany Top;Movement#FCCS_Movements;Consolidation#FCCS_Entity Total;Custom1#"&amp;$A141&amp;";Custom2#Total Custom2;Custom3#Total Custom3;Custom4#Total Custom4")</f>
        <v>0</v>
      </c>
      <c r="AL141" s="432">
        <f>[1]!HsGetValue("FCC","Scenario#Actual;Years#FY24;Period#Jun;View#FCCS_YTD;Entity#"&amp;$B141&amp;";Data Source#FCCS_Total Data Source;Account#"&amp;AL$3&amp;";Intercompany#FCCS_Intercompany Top;Movement#FCCS_Movements;Consolidation#FCCS_Entity Total;Custom1#"&amp;$A141&amp;";Custom2#Total Custom2;Custom3#Total Custom3;Custom4#Total Custom4")</f>
        <v>0</v>
      </c>
      <c r="AM141" s="432">
        <f>[1]!HsGetValue("FCC","Scenario#Actual;Years#FY24;Period#Jun;View#FCCS_YTD;Entity#"&amp;$B141&amp;";Data Source#FCCS_Total Data Source;Account#"&amp;AM$3&amp;";Intercompany#FCCS_Intercompany Top;Movement#FCCS_Movements;Consolidation#FCCS_Entity Total;Custom1#"&amp;$A141&amp;";Custom2#Total Custom2;Custom3#Total Custom3;Custom4#Total Custom4")</f>
        <v>0</v>
      </c>
      <c r="AN141" s="432">
        <f>[1]!HsGetValue("FCC","Scenario#Actual;Years#FY24;Period#Jun;View#FCCS_YTD;Entity#"&amp;$B141&amp;";Data Source#FCCS_Total Data Source;Account#"&amp;AN$3&amp;";Intercompany#FCCS_Intercompany Top;Movement#FCCS_Movements;Consolidation#FCCS_Entity Total;Custom1#"&amp;$A141&amp;";Custom2#Total Custom2;Custom3#Total Custom3;Custom4#Total Custom4")</f>
        <v>0</v>
      </c>
      <c r="AO141" s="432">
        <f>[1]!HsGetValue("FCC","Scenario#Actual;Years#FY24;Period#Jun;View#FCCS_YTD;Entity#"&amp;$B141&amp;";Data Source#FCCS_Total Data Source;Account#"&amp;AO$3&amp;";Intercompany#FCCS_Intercompany Top;Movement#FCCS_Movements;Consolidation#FCCS_Entity Total;Custom1#"&amp;$A141&amp;";Custom2#Total Custom2;Custom3#Total Custom3;Custom4#Total Custom4")</f>
        <v>0</v>
      </c>
      <c r="AP141" s="432">
        <f>[1]!HsGetValue("FCC","Scenario#Actual;Years#FY24;Period#Jun;View#FCCS_YTD;Entity#"&amp;$B141&amp;";Data Source#FCCS_Total Data Source;Account#"&amp;AP$3&amp;";Intercompany#FCCS_Intercompany Top;Movement#FCCS_Movements;Consolidation#FCCS_Entity Total;Custom1#"&amp;$A141&amp;";Custom2#Total Custom2;Custom3#Total Custom3;Custom4#Total Custom4")</f>
        <v>0</v>
      </c>
      <c r="AQ141" s="432">
        <f>[1]!HsGetValue("FCC","Scenario#Actual;Years#FY24;Period#Jun;View#FCCS_YTD;Entity#"&amp;$B141&amp;";Data Source#FCCS_Total Data Source;Account#"&amp;AQ$3&amp;";Intercompany#FCCS_Intercompany Top;Movement#FCCS_Movements;Consolidation#FCCS_Entity Total;Custom1#"&amp;$A141&amp;";Custom2#Total Custom2;Custom3#Total Custom3;Custom4#Total Custom4")</f>
        <v>0</v>
      </c>
      <c r="AR141" s="432">
        <f>[1]!HsGetValue("FCC","Scenario#Actual;Years#FY24;Period#Jun;View#FCCS_YTD;Entity#"&amp;$B141&amp;";Data Source#FCCS_Total Data Source;Account#"&amp;AR$3&amp;";Intercompany#FCCS_Intercompany Top;Movement#FCCS_Movements;Consolidation#FCCS_Entity Total;Custom1#"&amp;$A141&amp;";Custom2#Total Custom2;Custom3#Total Custom3;Custom4#Total Custom4")</f>
        <v>0</v>
      </c>
      <c r="AS141" s="432">
        <f>[1]!HsGetValue("FCC","Scenario#Actual;Years#FY24;Period#Jun;View#FCCS_YTD;Entity#"&amp;$B141&amp;";Data Source#FCCS_Total Data Source;Account#"&amp;AS$3&amp;";Intercompany#FCCS_Intercompany Top;Movement#FCCS_Movements;Consolidation#FCCS_Entity Total;Custom1#"&amp;$A141&amp;";Custom2#Total Custom2;Custom3#Total Custom3;Custom4#Total Custom4")</f>
        <v>0</v>
      </c>
    </row>
    <row r="142" spans="1:45" x14ac:dyDescent="0.3">
      <c r="A142" s="221" t="s">
        <v>603</v>
      </c>
      <c r="B142" s="221" t="s">
        <v>704</v>
      </c>
      <c r="C142" s="221">
        <v>92400</v>
      </c>
      <c r="D142" s="221" t="s">
        <v>621</v>
      </c>
      <c r="E142" s="221" t="s">
        <v>416</v>
      </c>
      <c r="F142" s="328" t="s">
        <v>705</v>
      </c>
      <c r="G142" s="328" t="s">
        <v>706</v>
      </c>
      <c r="H142" s="598"/>
      <c r="I142" s="395">
        <f t="shared" si="12"/>
        <v>0</v>
      </c>
      <c r="J142" s="395">
        <f t="shared" si="13"/>
        <v>0</v>
      </c>
      <c r="K142" s="395">
        <f t="shared" si="16"/>
        <v>0</v>
      </c>
      <c r="L142" s="330">
        <f>[1]!HsGetValue("FCC","Scenario#Actual;Years#FY24;Period#Jun;View#FCCS_YTD;Entity#"&amp;$B142&amp;";Data Source#FCCS_Total Data Source;Account#"&amp;L$3&amp;";Intercompany#FCCS_Intercompany Top;Movement#CA_ENDBAL;Consolidation#FCCS_Entity Total;Custom1#"&amp;$E142&amp;";Custom2#Total Custom2;Custom3#Total Custom3;Custom4#Total Custom4")</f>
        <v>0</v>
      </c>
      <c r="M142" s="330">
        <f>[1]!HsGetValue("FCC","Scenario#Actual;Years#FY24;Period#Jun;View#FCCS_YTD;Entity#"&amp;$B142&amp;";Data Source#FCCS_Total Data Source;Account#"&amp;M$3&amp;";Intercompany#FCCS_Intercompany Top;Movement#CA_ENDBAL;Consolidation#FCCS_Entity Total;Custom1#"&amp;$E142&amp;";Custom2#Total Custom2;Custom3#Total Custom3;Custom4#Total Custom4")</f>
        <v>0</v>
      </c>
      <c r="N142" s="330">
        <f>[1]!HsGetValue("FCC","Scenario#Actual;Years#FY24;Period#Jun;View#FCCS_YTD;Entity#"&amp;$B142&amp;";Data Source#FCCS_Total Data Source;Account#"&amp;N$3&amp;";Intercompany#FCCS_Intercompany Top;Movement#CA_ENDBAL;Consolidation#FCCS_Entity Total;Custom1#"&amp;$E142&amp;";Custom2#Total Custom2;Custom3#Total Custom3;Custom4#Total Custom4")</f>
        <v>0</v>
      </c>
      <c r="O142" s="330">
        <f>[1]!HsGetValue("FCC","Scenario#Actual;Years#FY24;Period#Jun;View#FCCS_YTD;Entity#"&amp;$B142&amp;";Data Source#FCCS_Total Data Source;Account#"&amp;O$3&amp;";Intercompany#FCCS_Intercompany Top;Movement#CA_ENDBAL;Consolidation#FCCS_Entity Total;Custom1#"&amp;$E142&amp;";Custom2#Total Custom2;Custom3#Total Custom3;Custom4#Total Custom4")</f>
        <v>0</v>
      </c>
      <c r="P142" s="330">
        <f>[1]!HsGetValue("FCC","Scenario#Actual;Years#FY24;Period#Jun;View#FCCS_YTD;Entity#"&amp;$B142&amp;";Data Source#FCCS_Total Data Source;Account#"&amp;P$3&amp;";Intercompany#FCCS_Intercompany Top;Movement#CA_ENDBAL;Consolidation#FCCS_Entity Total;Custom1#"&amp;$E142&amp;";Custom2#Total Custom2;Custom3#Total Custom3;Custom4#Total Custom4")</f>
        <v>0</v>
      </c>
      <c r="Q142" s="330">
        <f>[1]!HsGetValue("FCC","Scenario#Actual;Years#FY24;Period#Jun;View#FCCS_YTD;Entity#"&amp;$B142&amp;";Data Source#FCCS_Total Data Source;Account#"&amp;Q$3&amp;";Intercompany#FCCS_Intercompany Top;Movement#CA_ENDBAL;Consolidation#FCCS_Entity Total;Custom1#"&amp;$E142&amp;";Custom2#Total Custom2;Custom3#Total Custom3;Custom4#Total Custom4")</f>
        <v>0</v>
      </c>
      <c r="R142" s="330">
        <f>[1]!HsGetValue("FCC","Scenario#Actual;Years#FY24;Period#Jun;View#FCCS_YTD;Entity#"&amp;$B142&amp;";Data Source#FCCS_Total Data Source;Account#"&amp;R$3&amp;";Intercompany#FCCS_Intercompany Top;Movement#CA_ENDBAL;Consolidation#FCCS_Entity Total;Custom1#"&amp;$E142&amp;";Custom2#Total Custom2;Custom3#Total Custom3;Custom4#Total Custom4")</f>
        <v>0</v>
      </c>
      <c r="S142" s="330">
        <f>[1]!HsGetValue("FCC","Scenario#Actual;Years#FY24;Period#Jun;View#FCCS_YTD;Entity#"&amp;$B142&amp;";Data Source#FCCS_Total Data Source;Account#"&amp;S$3&amp;";Intercompany#FCCS_Intercompany Top;Movement#CA_ENDBAL;Consolidation#FCCS_Entity Total;Custom1#"&amp;$E142&amp;";Custom2#Total Custom2;Custom3#Total Custom3;Custom4#Total Custom4")</f>
        <v>0</v>
      </c>
      <c r="T142" s="330">
        <f>[1]!HsGetValue("FCC","Scenario#Actual;Years#FY24;Period#Jun;View#FCCS_YTD;Entity#"&amp;$B142&amp;";Data Source#FCCS_Total Data Source;Account#"&amp;T$3&amp;";Intercompany#FCCS_Intercompany Top;Movement#CA_ENDBAL;Consolidation#FCCS_Entity Total;Custom1#"&amp;$E142&amp;";Custom2#Total Custom2;Custom3#Total Custom3;Custom4#Total Custom4")</f>
        <v>0</v>
      </c>
      <c r="U142" s="330">
        <f>[1]!HsGetValue("FCC","Scenario#Actual;Years#FY24;Period#Jun;View#FCCS_YTD;Entity#"&amp;$B142&amp;";Data Source#FCCS_Total Data Source;Account#"&amp;U$3&amp;";Intercompany#FCCS_Intercompany Top;Movement#CA_ENDBAL;Consolidation#FCCS_Entity Total;Custom1#"&amp;$E142&amp;";Custom2#Total Custom2;Custom3#Total Custom3;Custom4#Total Custom4")</f>
        <v>0</v>
      </c>
      <c r="V142" s="330">
        <f>[1]!HsGetValue("FCC","Scenario#Actual;Years#FY24;Period#Jun;View#FCCS_YTD;Entity#"&amp;$B142&amp;";Data Source#FCCS_Total Data Source;Account#"&amp;V$3&amp;";Intercompany#FCCS_Intercompany Top;Movement#CA_ENDBAL;Consolidation#FCCS_Entity Total;Custom1#"&amp;$E142&amp;";Custom2#Total Custom2;Custom3#Total Custom3;Custom4#Total Custom4")</f>
        <v>0</v>
      </c>
      <c r="W142" s="330">
        <f>[1]!HsGetValue("FCC","Scenario#Actual;Years#FY24;Period#Jun;View#FCCS_YTD;Entity#"&amp;$B142&amp;";Data Source#FCCS_Total Data Source;Account#"&amp;W$3&amp;";Intercompany#FCCS_Intercompany Top;Movement#CA_ENDBAL;Consolidation#FCCS_Entity Total;Custom1#"&amp;$E142&amp;";Custom2#Total Custom2;Custom3#Total Custom3;Custom4#Total Custom4")</f>
        <v>0</v>
      </c>
      <c r="X142" s="330">
        <f>[1]!HsGetValue("FCC","Scenario#Actual;Years#FY24;Period#Jun;View#FCCS_YTD;Entity#"&amp;$B142&amp;";Data Source#FCCS_Total Data Source;Account#"&amp;X$3&amp;";Intercompany#FCCS_Intercompany Top;Movement#CA_ENDBAL;Consolidation#FCCS_Entity Total;Custom1#"&amp;$E142&amp;";Custom2#Total Custom2;Custom3#Total Custom3;Custom4#Total Custom4")</f>
        <v>0</v>
      </c>
      <c r="Y142" s="432">
        <f>[1]!HsGetValue("FCC","Scenario#Actual;Years#FY24;Period#Jun;View#FCCS_YTD;Entity#"&amp;$B142&amp;";Data Source#FCCS_Total Data Source;Account#"&amp;Y$3&amp;";Intercompany#FCCS_Intercompany Top;Movement#FCCS_Movements;Consolidation#FCCS_Entity Total;Custom1#"&amp;$A142&amp;";Custom2#Total Custom2;Custom3#Total Custom3;Custom4#Total Custom4")</f>
        <v>0</v>
      </c>
      <c r="Z142" s="432">
        <f>[1]!HsGetValue("FCC","Scenario#Actual;Years#FY24;Period#Jun;View#FCCS_YTD;Entity#"&amp;$B142&amp;";Data Source#FCCS_Total Data Source;Account#"&amp;Z$3&amp;";Intercompany#FCCS_Intercompany Top;Movement#FCCS_Movements;Consolidation#FCCS_Entity Total;Custom1#"&amp;$A142&amp;";Custom2#Total Custom2;Custom3#Total Custom3;Custom4#Total Custom4")</f>
        <v>0</v>
      </c>
      <c r="AA142" s="432">
        <f>[1]!HsGetValue("FCC","Scenario#Actual;Years#FY24;Period#Jun;View#FCCS_YTD;Entity#"&amp;$B142&amp;";Data Source#FCCS_Total Data Source;Account#"&amp;AA$3&amp;";Intercompany#FCCS_Intercompany Top;Movement#FCCS_Movements;Consolidation#FCCS_Entity Total;Custom1#"&amp;$A142&amp;";Custom2#Total Custom2;Custom3#Total Custom3;Custom4#Total Custom4")</f>
        <v>0</v>
      </c>
      <c r="AB142" s="432">
        <f>[1]!HsGetValue("FCC","Scenario#Actual;Years#FY24;Period#Jun;View#FCCS_YTD;Entity#"&amp;$B142&amp;";Data Source#FCCS_Total Data Source;Account#"&amp;AB$3&amp;";Intercompany#FCCS_Intercompany Top;Movement#FCCS_Movements;Consolidation#FCCS_Entity Total;Custom1#"&amp;$A142&amp;";Custom2#Total Custom2;Custom3#Total Custom3;Custom4#Total Custom4")</f>
        <v>0</v>
      </c>
      <c r="AC142" s="432">
        <f>[1]!HsGetValue("FCC","Scenario#Actual;Years#FY24;Period#Jun;View#FCCS_YTD;Entity#"&amp;$B142&amp;";Data Source#FCCS_Total Data Source;Account#"&amp;AC$3&amp;";Intercompany#FCCS_Intercompany Top;Movement#FCCS_Movements;Consolidation#FCCS_Entity Total;Custom1#"&amp;$A142&amp;";Custom2#Total Custom2;Custom3#Total Custom3;Custom4#Total Custom4")</f>
        <v>0</v>
      </c>
      <c r="AD142" s="432">
        <f>[1]!HsGetValue("FCC","Scenario#Actual;Years#FY24;Period#Jun;View#FCCS_YTD;Entity#"&amp;$B142&amp;";Data Source#FCCS_Total Data Source;Account#"&amp;AD$3&amp;";Intercompany#FCCS_Intercompany Top;Movement#FCCS_Movements;Consolidation#FCCS_Entity Total;Custom1#"&amp;$A142&amp;";Custom2#Total Custom2;Custom3#Total Custom3;Custom4#Total Custom4")</f>
        <v>0</v>
      </c>
      <c r="AE142" s="432">
        <f>[1]!HsGetValue("FCC","Scenario#Actual;Years#FY24;Period#Jun;View#FCCS_YTD;Entity#"&amp;$B142&amp;";Data Source#FCCS_Total Data Source;Account#"&amp;AE$3&amp;";Intercompany#FCCS_Intercompany Top;Movement#FCCS_Movements;Consolidation#FCCS_Entity Total;Custom1#"&amp;$A142&amp;";Custom2#Total Custom2;Custom3#Total Custom3;Custom4#Total Custom4")</f>
        <v>0</v>
      </c>
      <c r="AF142" s="432">
        <f>[1]!HsGetValue("FCC","Scenario#Actual;Years#FY24;Period#Jun;View#FCCS_YTD;Entity#"&amp;$B142&amp;";Data Source#FCCS_Total Data Source;Account#"&amp;AF$3&amp;";Intercompany#FCCS_Intercompany Top;Movement#FCCS_Movements;Consolidation#FCCS_Entity Total;Custom1#"&amp;$A142&amp;";Custom2#Total Custom2;Custom3#Total Custom3;Custom4#Total Custom4")</f>
        <v>0</v>
      </c>
      <c r="AG142" s="432">
        <f>[1]!HsGetValue("FCC","Scenario#Actual;Years#FY24;Period#Jun;View#FCCS_YTD;Entity#"&amp;$B142&amp;";Data Source#FCCS_Total Data Source;Account#"&amp;AG$3&amp;";Intercompany#FCCS_Intercompany Top;Movement#FCCS_Movements;Consolidation#FCCS_Entity Total;Custom1#"&amp;$A142&amp;";Custom2#Total Custom2;Custom3#Total Custom3;Custom4#Total Custom4")</f>
        <v>0</v>
      </c>
      <c r="AH142" s="432">
        <f>[1]!HsGetValue("FCC","Scenario#Actual;Years#FY24;Period#Jun;View#FCCS_YTD;Entity#"&amp;$B142&amp;";Data Source#FCCS_Total Data Source;Account#"&amp;AH$3&amp;";Intercompany#FCCS_Intercompany Top;Movement#FCCS_Movements;Consolidation#FCCS_Entity Total;Custom1#"&amp;$A142&amp;";Custom2#Total Custom2;Custom3#Total Custom3;Custom4#Total Custom4")</f>
        <v>0</v>
      </c>
      <c r="AI142" s="432">
        <f>[1]!HsGetValue("FCC","Scenario#Actual;Years#FY24;Period#Jun;View#FCCS_YTD;Entity#"&amp;$B142&amp;";Data Source#FCCS_Total Data Source;Account#"&amp;AI$3&amp;";Intercompany#FCCS_Intercompany Top;Movement#FCCS_Movements;Consolidation#FCCS_Entity Total;Custom1#"&amp;$A142&amp;";Custom2#Total Custom2;Custom3#Total Custom3;Custom4#Total Custom4")</f>
        <v>0</v>
      </c>
      <c r="AJ142" s="432">
        <f>[1]!HsGetValue("FCC","Scenario#Actual;Years#FY24;Period#Jun;View#FCCS_YTD;Entity#"&amp;$B142&amp;";Data Source#FCCS_Total Data Source;Account#"&amp;AJ$3&amp;";Intercompany#FCCS_Intercompany Top;Movement#FCCS_Movements;Consolidation#FCCS_Entity Total;Custom1#"&amp;$A142&amp;";Custom2#Total Custom2;Custom3#Total Custom3;Custom4#Total Custom4")</f>
        <v>0</v>
      </c>
      <c r="AK142" s="432">
        <f>[1]!HsGetValue("FCC","Scenario#Actual;Years#FY24;Period#Jun;View#FCCS_YTD;Entity#"&amp;$B142&amp;";Data Source#FCCS_Total Data Source;Account#"&amp;AK$3&amp;";Intercompany#FCCS_Intercompany Top;Movement#FCCS_Movements;Consolidation#FCCS_Entity Total;Custom1#"&amp;$A142&amp;";Custom2#Total Custom2;Custom3#Total Custom3;Custom4#Total Custom4")</f>
        <v>0</v>
      </c>
      <c r="AL142" s="432">
        <f>[1]!HsGetValue("FCC","Scenario#Actual;Years#FY24;Period#Jun;View#FCCS_YTD;Entity#"&amp;$B142&amp;";Data Source#FCCS_Total Data Source;Account#"&amp;AL$3&amp;";Intercompany#FCCS_Intercompany Top;Movement#FCCS_Movements;Consolidation#FCCS_Entity Total;Custom1#"&amp;$A142&amp;";Custom2#Total Custom2;Custom3#Total Custom3;Custom4#Total Custom4")</f>
        <v>0</v>
      </c>
      <c r="AM142" s="432">
        <f>[1]!HsGetValue("FCC","Scenario#Actual;Years#FY24;Period#Jun;View#FCCS_YTD;Entity#"&amp;$B142&amp;";Data Source#FCCS_Total Data Source;Account#"&amp;AM$3&amp;";Intercompany#FCCS_Intercompany Top;Movement#FCCS_Movements;Consolidation#FCCS_Entity Total;Custom1#"&amp;$A142&amp;";Custom2#Total Custom2;Custom3#Total Custom3;Custom4#Total Custom4")</f>
        <v>0</v>
      </c>
      <c r="AN142" s="432">
        <f>[1]!HsGetValue("FCC","Scenario#Actual;Years#FY24;Period#Jun;View#FCCS_YTD;Entity#"&amp;$B142&amp;";Data Source#FCCS_Total Data Source;Account#"&amp;AN$3&amp;";Intercompany#FCCS_Intercompany Top;Movement#FCCS_Movements;Consolidation#FCCS_Entity Total;Custom1#"&amp;$A142&amp;";Custom2#Total Custom2;Custom3#Total Custom3;Custom4#Total Custom4")</f>
        <v>0</v>
      </c>
      <c r="AO142" s="432">
        <f>[1]!HsGetValue("FCC","Scenario#Actual;Years#FY24;Period#Jun;View#FCCS_YTD;Entity#"&amp;$B142&amp;";Data Source#FCCS_Total Data Source;Account#"&amp;AO$3&amp;";Intercompany#FCCS_Intercompany Top;Movement#FCCS_Movements;Consolidation#FCCS_Entity Total;Custom1#"&amp;$A142&amp;";Custom2#Total Custom2;Custom3#Total Custom3;Custom4#Total Custom4")</f>
        <v>0</v>
      </c>
      <c r="AP142" s="432">
        <f>[1]!HsGetValue("FCC","Scenario#Actual;Years#FY24;Period#Jun;View#FCCS_YTD;Entity#"&amp;$B142&amp;";Data Source#FCCS_Total Data Source;Account#"&amp;AP$3&amp;";Intercompany#FCCS_Intercompany Top;Movement#FCCS_Movements;Consolidation#FCCS_Entity Total;Custom1#"&amp;$A142&amp;";Custom2#Total Custom2;Custom3#Total Custom3;Custom4#Total Custom4")</f>
        <v>0</v>
      </c>
      <c r="AQ142" s="432">
        <f>[1]!HsGetValue("FCC","Scenario#Actual;Years#FY24;Period#Jun;View#FCCS_YTD;Entity#"&amp;$B142&amp;";Data Source#FCCS_Total Data Source;Account#"&amp;AQ$3&amp;";Intercompany#FCCS_Intercompany Top;Movement#FCCS_Movements;Consolidation#FCCS_Entity Total;Custom1#"&amp;$A142&amp;";Custom2#Total Custom2;Custom3#Total Custom3;Custom4#Total Custom4")</f>
        <v>0</v>
      </c>
      <c r="AR142" s="432">
        <f>[1]!HsGetValue("FCC","Scenario#Actual;Years#FY24;Period#Jun;View#FCCS_YTD;Entity#"&amp;$B142&amp;";Data Source#FCCS_Total Data Source;Account#"&amp;AR$3&amp;";Intercompany#FCCS_Intercompany Top;Movement#FCCS_Movements;Consolidation#FCCS_Entity Total;Custom1#"&amp;$A142&amp;";Custom2#Total Custom2;Custom3#Total Custom3;Custom4#Total Custom4")</f>
        <v>0</v>
      </c>
      <c r="AS142" s="432">
        <f>[1]!HsGetValue("FCC","Scenario#Actual;Years#FY24;Period#Jun;View#FCCS_YTD;Entity#"&amp;$B142&amp;";Data Source#FCCS_Total Data Source;Account#"&amp;AS$3&amp;";Intercompany#FCCS_Intercompany Top;Movement#FCCS_Movements;Consolidation#FCCS_Entity Total;Custom1#"&amp;$A142&amp;";Custom2#Total Custom2;Custom3#Total Custom3;Custom4#Total Custom4")</f>
        <v>0</v>
      </c>
    </row>
    <row r="143" spans="1:45" s="428" customFormat="1" x14ac:dyDescent="0.3">
      <c r="A143" s="429" t="s">
        <v>603</v>
      </c>
      <c r="B143" s="428" t="s">
        <v>707</v>
      </c>
      <c r="C143" s="429">
        <v>92600</v>
      </c>
      <c r="D143" s="428" t="s">
        <v>621</v>
      </c>
      <c r="E143" s="428" t="s">
        <v>416</v>
      </c>
      <c r="F143" s="428" t="s">
        <v>708</v>
      </c>
      <c r="G143" s="428" t="s">
        <v>709</v>
      </c>
      <c r="H143" s="430"/>
      <c r="I143" s="431">
        <f t="shared" si="12"/>
        <v>0</v>
      </c>
      <c r="J143" s="431">
        <f t="shared" si="13"/>
        <v>0</v>
      </c>
      <c r="K143" s="431">
        <f t="shared" si="16"/>
        <v>0</v>
      </c>
      <c r="L143" s="432">
        <f>[1]!HsGetValue("FCC","Scenario#Actual;Years#FY24;Period#Jun;View#FCCS_YTD;Entity#"&amp;$B143&amp;";Data Source#FCCS_Total Data Source;Account#"&amp;L$3&amp;";Intercompany#FCCS_Intercompany Top;Movement#FCCS_Movements;Consolidation#FCCS_Entity Total;Custom1#"&amp;$A143&amp;";Custom2#Total Custom2;Custom3#Total Custom3;Custom4#Total Custom4")</f>
        <v>0</v>
      </c>
      <c r="M143" s="432">
        <f>[1]!HsGetValue("FCC","Scenario#Actual;Years#FY24;Period#Jun;View#FCCS_YTD;Entity#"&amp;$B143&amp;";Data Source#FCCS_Total Data Source;Account#"&amp;M$3&amp;";Intercompany#FCCS_Intercompany Top;Movement#FCCS_Movements;Consolidation#FCCS_Entity Total;Custom1#"&amp;$A143&amp;";Custom2#Total Custom2;Custom3#Total Custom3;Custom4#Total Custom4")</f>
        <v>0</v>
      </c>
      <c r="N143" s="432">
        <f>[1]!HsGetValue("FCC","Scenario#Actual;Years#FY24;Period#Jun;View#FCCS_YTD;Entity#"&amp;$B143&amp;";Data Source#FCCS_Total Data Source;Account#"&amp;N$3&amp;";Intercompany#FCCS_Intercompany Top;Movement#FCCS_Movements;Consolidation#FCCS_Entity Total;Custom1#"&amp;$A143&amp;";Custom2#Total Custom2;Custom3#Total Custom3;Custom4#Total Custom4")</f>
        <v>0</v>
      </c>
      <c r="O143" s="432">
        <f>[1]!HsGetValue("FCC","Scenario#Actual;Years#FY24;Period#Jun;View#FCCS_YTD;Entity#"&amp;$B143&amp;";Data Source#FCCS_Total Data Source;Account#"&amp;O$3&amp;";Intercompany#FCCS_Intercompany Top;Movement#FCCS_Movements;Consolidation#FCCS_Entity Total;Custom1#"&amp;$A143&amp;";Custom2#Total Custom2;Custom3#Total Custom3;Custom4#Total Custom4")</f>
        <v>0</v>
      </c>
      <c r="P143" s="432">
        <f>[1]!HsGetValue("FCC","Scenario#Actual;Years#FY24;Period#Jun;View#FCCS_YTD;Entity#"&amp;$B143&amp;";Data Source#FCCS_Total Data Source;Account#"&amp;P$3&amp;";Intercompany#FCCS_Intercompany Top;Movement#FCCS_Movements;Consolidation#FCCS_Entity Total;Custom1#"&amp;$A143&amp;";Custom2#Total Custom2;Custom3#Total Custom3;Custom4#Total Custom4")</f>
        <v>0</v>
      </c>
      <c r="Q143" s="432">
        <f>[1]!HsGetValue("FCC","Scenario#Actual;Years#FY24;Period#Jun;View#FCCS_YTD;Entity#"&amp;$B143&amp;";Data Source#FCCS_Total Data Source;Account#"&amp;Q$3&amp;";Intercompany#FCCS_Intercompany Top;Movement#FCCS_Movements;Consolidation#FCCS_Entity Total;Custom1#"&amp;$A143&amp;";Custom2#Total Custom2;Custom3#Total Custom3;Custom4#Total Custom4")</f>
        <v>0</v>
      </c>
      <c r="R143" s="432">
        <f>[1]!HsGetValue("FCC","Scenario#Actual;Years#FY24;Period#Jun;View#FCCS_YTD;Entity#"&amp;$B143&amp;";Data Source#FCCS_Total Data Source;Account#"&amp;R$3&amp;";Intercompany#FCCS_Intercompany Top;Movement#FCCS_Movements;Consolidation#FCCS_Entity Total;Custom1#"&amp;$A143&amp;";Custom2#Total Custom2;Custom3#Total Custom3;Custom4#Total Custom4")</f>
        <v>0</v>
      </c>
      <c r="S143" s="432">
        <f>[1]!HsGetValue("FCC","Scenario#Actual;Years#FY24;Period#Jun;View#FCCS_YTD;Entity#"&amp;$B143&amp;";Data Source#FCCS_Total Data Source;Account#"&amp;S$3&amp;";Intercompany#FCCS_Intercompany Top;Movement#FCCS_Movements;Consolidation#FCCS_Entity Total;Custom1#"&amp;$A143&amp;";Custom2#Total Custom2;Custom3#Total Custom3;Custom4#Total Custom4")</f>
        <v>0</v>
      </c>
      <c r="T143" s="432">
        <f>[1]!HsGetValue("FCC","Scenario#Actual;Years#FY24;Period#Jun;View#FCCS_YTD;Entity#"&amp;$B143&amp;";Data Source#FCCS_Total Data Source;Account#"&amp;T$3&amp;";Intercompany#FCCS_Intercompany Top;Movement#FCCS_Movements;Consolidation#FCCS_Entity Total;Custom1#"&amp;$A143&amp;";Custom2#Total Custom2;Custom3#Total Custom3;Custom4#Total Custom4")</f>
        <v>0</v>
      </c>
      <c r="U143" s="432">
        <f>[1]!HsGetValue("FCC","Scenario#Actual;Years#FY24;Period#Jun;View#FCCS_YTD;Entity#"&amp;$B143&amp;";Data Source#FCCS_Total Data Source;Account#"&amp;U$3&amp;";Intercompany#FCCS_Intercompany Top;Movement#FCCS_Movements;Consolidation#FCCS_Entity Total;Custom1#"&amp;$A143&amp;";Custom2#Total Custom2;Custom3#Total Custom3;Custom4#Total Custom4")</f>
        <v>0</v>
      </c>
      <c r="V143" s="432">
        <f>[1]!HsGetValue("FCC","Scenario#Actual;Years#FY24;Period#Jun;View#FCCS_YTD;Entity#"&amp;$B143&amp;";Data Source#FCCS_Total Data Source;Account#"&amp;V$3&amp;";Intercompany#FCCS_Intercompany Top;Movement#FCCS_Movements;Consolidation#FCCS_Entity Total;Custom1#"&amp;$A143&amp;";Custom2#Total Custom2;Custom3#Total Custom3;Custom4#Total Custom4")</f>
        <v>0</v>
      </c>
      <c r="W143" s="432">
        <f>[1]!HsGetValue("FCC","Scenario#Actual;Years#FY24;Period#Jun;View#FCCS_YTD;Entity#"&amp;$B143&amp;";Data Source#FCCS_Total Data Source;Account#"&amp;W$3&amp;";Intercompany#FCCS_Intercompany Top;Movement#FCCS_Movements;Consolidation#FCCS_Entity Total;Custom1#"&amp;$A143&amp;";Custom2#Total Custom2;Custom3#Total Custom3;Custom4#Total Custom4")</f>
        <v>0</v>
      </c>
      <c r="X143" s="432">
        <f>[1]!HsGetValue("FCC","Scenario#Actual;Years#FY24;Period#Jun;View#FCCS_YTD;Entity#"&amp;$B143&amp;";Data Source#FCCS_Total Data Source;Account#"&amp;X$3&amp;";Intercompany#FCCS_Intercompany Top;Movement#FCCS_Movements;Consolidation#FCCS_Entity Total;Custom1#"&amp;$A143&amp;";Custom2#Total Custom2;Custom3#Total Custom3;Custom4#Total Custom4")</f>
        <v>0</v>
      </c>
      <c r="Y143" s="432">
        <f>[1]!HsGetValue("FCC","Scenario#Actual;Years#FY24;Period#Jun;View#FCCS_YTD;Entity#"&amp;$B143&amp;";Data Source#FCCS_Total Data Source;Account#"&amp;Y$3&amp;";Intercompany#FCCS_Intercompany Top;Movement#FCCS_Movements;Consolidation#FCCS_Entity Total;Custom1#"&amp;$A143&amp;";Custom2#Total Custom2;Custom3#Total Custom3;Custom4#Total Custom4")</f>
        <v>0</v>
      </c>
      <c r="Z143" s="432">
        <f>[1]!HsGetValue("FCC","Scenario#Actual;Years#FY24;Period#Jun;View#FCCS_YTD;Entity#"&amp;$B143&amp;";Data Source#FCCS_Total Data Source;Account#"&amp;Z$3&amp;";Intercompany#FCCS_Intercompany Top;Movement#FCCS_Movements;Consolidation#FCCS_Entity Total;Custom1#"&amp;$A143&amp;";Custom2#Total Custom2;Custom3#Total Custom3;Custom4#Total Custom4")</f>
        <v>0</v>
      </c>
      <c r="AA143" s="432">
        <f>[1]!HsGetValue("FCC","Scenario#Actual;Years#FY24;Period#Jun;View#FCCS_YTD;Entity#"&amp;$B143&amp;";Data Source#FCCS_Total Data Source;Account#"&amp;AA$3&amp;";Intercompany#FCCS_Intercompany Top;Movement#FCCS_Movements;Consolidation#FCCS_Entity Total;Custom1#"&amp;$A143&amp;";Custom2#Total Custom2;Custom3#Total Custom3;Custom4#Total Custom4")</f>
        <v>0</v>
      </c>
      <c r="AB143" s="432">
        <f>[1]!HsGetValue("FCC","Scenario#Actual;Years#FY24;Period#Jun;View#FCCS_YTD;Entity#"&amp;$B143&amp;";Data Source#FCCS_Total Data Source;Account#"&amp;AB$3&amp;";Intercompany#FCCS_Intercompany Top;Movement#FCCS_Movements;Consolidation#FCCS_Entity Total;Custom1#"&amp;$A143&amp;";Custom2#Total Custom2;Custom3#Total Custom3;Custom4#Total Custom4")</f>
        <v>0</v>
      </c>
      <c r="AC143" s="432">
        <f>[1]!HsGetValue("FCC","Scenario#Actual;Years#FY24;Period#Jun;View#FCCS_YTD;Entity#"&amp;$B143&amp;";Data Source#FCCS_Total Data Source;Account#"&amp;AC$3&amp;";Intercompany#FCCS_Intercompany Top;Movement#FCCS_Movements;Consolidation#FCCS_Entity Total;Custom1#"&amp;$A143&amp;";Custom2#Total Custom2;Custom3#Total Custom3;Custom4#Total Custom4")</f>
        <v>0</v>
      </c>
      <c r="AD143" s="432">
        <f>[1]!HsGetValue("FCC","Scenario#Actual;Years#FY24;Period#Jun;View#FCCS_YTD;Entity#"&amp;$B143&amp;";Data Source#FCCS_Total Data Source;Account#"&amp;AD$3&amp;";Intercompany#FCCS_Intercompany Top;Movement#FCCS_Movements;Consolidation#FCCS_Entity Total;Custom1#"&amp;$A143&amp;";Custom2#Total Custom2;Custom3#Total Custom3;Custom4#Total Custom4")</f>
        <v>0</v>
      </c>
      <c r="AE143" s="432">
        <f>[1]!HsGetValue("FCC","Scenario#Actual;Years#FY24;Period#Jun;View#FCCS_YTD;Entity#"&amp;$B143&amp;";Data Source#FCCS_Total Data Source;Account#"&amp;AE$3&amp;";Intercompany#FCCS_Intercompany Top;Movement#FCCS_Movements;Consolidation#FCCS_Entity Total;Custom1#"&amp;$A143&amp;";Custom2#Total Custom2;Custom3#Total Custom3;Custom4#Total Custom4")</f>
        <v>0</v>
      </c>
      <c r="AF143" s="432">
        <f>[1]!HsGetValue("FCC","Scenario#Actual;Years#FY24;Period#Jun;View#FCCS_YTD;Entity#"&amp;$B143&amp;";Data Source#FCCS_Total Data Source;Account#"&amp;AF$3&amp;";Intercompany#FCCS_Intercompany Top;Movement#FCCS_Movements;Consolidation#FCCS_Entity Total;Custom1#"&amp;$A143&amp;";Custom2#Total Custom2;Custom3#Total Custom3;Custom4#Total Custom4")</f>
        <v>0</v>
      </c>
      <c r="AG143" s="432">
        <f>[1]!HsGetValue("FCC","Scenario#Actual;Years#FY24;Period#Jun;View#FCCS_YTD;Entity#"&amp;$B143&amp;";Data Source#FCCS_Total Data Source;Account#"&amp;AG$3&amp;";Intercompany#FCCS_Intercompany Top;Movement#FCCS_Movements;Consolidation#FCCS_Entity Total;Custom1#"&amp;$A143&amp;";Custom2#Total Custom2;Custom3#Total Custom3;Custom4#Total Custom4")</f>
        <v>0</v>
      </c>
      <c r="AH143" s="432">
        <f>[1]!HsGetValue("FCC","Scenario#Actual;Years#FY24;Period#Jun;View#FCCS_YTD;Entity#"&amp;$B143&amp;";Data Source#FCCS_Total Data Source;Account#"&amp;AH$3&amp;";Intercompany#FCCS_Intercompany Top;Movement#FCCS_Movements;Consolidation#FCCS_Entity Total;Custom1#"&amp;$A143&amp;";Custom2#Total Custom2;Custom3#Total Custom3;Custom4#Total Custom4")</f>
        <v>0</v>
      </c>
      <c r="AI143" s="432">
        <f>[1]!HsGetValue("FCC","Scenario#Actual;Years#FY24;Period#Jun;View#FCCS_YTD;Entity#"&amp;$B143&amp;";Data Source#FCCS_Total Data Source;Account#"&amp;AI$3&amp;";Intercompany#FCCS_Intercompany Top;Movement#FCCS_Movements;Consolidation#FCCS_Entity Total;Custom1#"&amp;$A143&amp;";Custom2#Total Custom2;Custom3#Total Custom3;Custom4#Total Custom4")</f>
        <v>0</v>
      </c>
      <c r="AJ143" s="432">
        <f>[1]!HsGetValue("FCC","Scenario#Actual;Years#FY24;Period#Jun;View#FCCS_YTD;Entity#"&amp;$B143&amp;";Data Source#FCCS_Total Data Source;Account#"&amp;AJ$3&amp;";Intercompany#FCCS_Intercompany Top;Movement#FCCS_Movements;Consolidation#FCCS_Entity Total;Custom1#"&amp;$A143&amp;";Custom2#Total Custom2;Custom3#Total Custom3;Custom4#Total Custom4")</f>
        <v>0</v>
      </c>
      <c r="AK143" s="432">
        <f>[1]!HsGetValue("FCC","Scenario#Actual;Years#FY24;Period#Jun;View#FCCS_YTD;Entity#"&amp;$B143&amp;";Data Source#FCCS_Total Data Source;Account#"&amp;AK$3&amp;";Intercompany#FCCS_Intercompany Top;Movement#FCCS_Movements;Consolidation#FCCS_Entity Total;Custom1#"&amp;$A143&amp;";Custom2#Total Custom2;Custom3#Total Custom3;Custom4#Total Custom4")</f>
        <v>0</v>
      </c>
      <c r="AL143" s="432">
        <f>[1]!HsGetValue("FCC","Scenario#Actual;Years#FY24;Period#Jun;View#FCCS_YTD;Entity#"&amp;$B143&amp;";Data Source#FCCS_Total Data Source;Account#"&amp;AL$3&amp;";Intercompany#FCCS_Intercompany Top;Movement#FCCS_Movements;Consolidation#FCCS_Entity Total;Custom1#"&amp;$A143&amp;";Custom2#Total Custom2;Custom3#Total Custom3;Custom4#Total Custom4")</f>
        <v>0</v>
      </c>
      <c r="AM143" s="432">
        <f>[1]!HsGetValue("FCC","Scenario#Actual;Years#FY24;Period#Jun;View#FCCS_YTD;Entity#"&amp;$B143&amp;";Data Source#FCCS_Total Data Source;Account#"&amp;AM$3&amp;";Intercompany#FCCS_Intercompany Top;Movement#FCCS_Movements;Consolidation#FCCS_Entity Total;Custom1#"&amp;$A143&amp;";Custom2#Total Custom2;Custom3#Total Custom3;Custom4#Total Custom4")</f>
        <v>0</v>
      </c>
      <c r="AN143" s="432">
        <f>[1]!HsGetValue("FCC","Scenario#Actual;Years#FY24;Period#Jun;View#FCCS_YTD;Entity#"&amp;$B143&amp;";Data Source#FCCS_Total Data Source;Account#"&amp;AN$3&amp;";Intercompany#FCCS_Intercompany Top;Movement#FCCS_Movements;Consolidation#FCCS_Entity Total;Custom1#"&amp;$A143&amp;";Custom2#Total Custom2;Custom3#Total Custom3;Custom4#Total Custom4")</f>
        <v>0</v>
      </c>
      <c r="AO143" s="432">
        <f>[1]!HsGetValue("FCC","Scenario#Actual;Years#FY24;Period#Jun;View#FCCS_YTD;Entity#"&amp;$B143&amp;";Data Source#FCCS_Total Data Source;Account#"&amp;AO$3&amp;";Intercompany#FCCS_Intercompany Top;Movement#FCCS_Movements;Consolidation#FCCS_Entity Total;Custom1#"&amp;$A143&amp;";Custom2#Total Custom2;Custom3#Total Custom3;Custom4#Total Custom4")</f>
        <v>0</v>
      </c>
      <c r="AP143" s="432">
        <f>[1]!HsGetValue("FCC","Scenario#Actual;Years#FY24;Period#Jun;View#FCCS_YTD;Entity#"&amp;$B143&amp;";Data Source#FCCS_Total Data Source;Account#"&amp;AP$3&amp;";Intercompany#FCCS_Intercompany Top;Movement#FCCS_Movements;Consolidation#FCCS_Entity Total;Custom1#"&amp;$A143&amp;";Custom2#Total Custom2;Custom3#Total Custom3;Custom4#Total Custom4")</f>
        <v>0</v>
      </c>
      <c r="AQ143" s="432">
        <f>[1]!HsGetValue("FCC","Scenario#Actual;Years#FY24;Period#Jun;View#FCCS_YTD;Entity#"&amp;$B143&amp;";Data Source#FCCS_Total Data Source;Account#"&amp;AQ$3&amp;";Intercompany#FCCS_Intercompany Top;Movement#FCCS_Movements;Consolidation#FCCS_Entity Total;Custom1#"&amp;$A143&amp;";Custom2#Total Custom2;Custom3#Total Custom3;Custom4#Total Custom4")</f>
        <v>0</v>
      </c>
      <c r="AR143" s="432">
        <f>[1]!HsGetValue("FCC","Scenario#Actual;Years#FY24;Period#Jun;View#FCCS_YTD;Entity#"&amp;$B143&amp;";Data Source#FCCS_Total Data Source;Account#"&amp;AR$3&amp;";Intercompany#FCCS_Intercompany Top;Movement#FCCS_Movements;Consolidation#FCCS_Entity Total;Custom1#"&amp;$A143&amp;";Custom2#Total Custom2;Custom3#Total Custom3;Custom4#Total Custom4")</f>
        <v>0</v>
      </c>
      <c r="AS143" s="432">
        <f>[1]!HsGetValue("FCC","Scenario#Actual;Years#FY24;Period#Jun;View#FCCS_YTD;Entity#"&amp;$B143&amp;";Data Source#FCCS_Total Data Source;Account#"&amp;AS$3&amp;";Intercompany#FCCS_Intercompany Top;Movement#FCCS_Movements;Consolidation#FCCS_Entity Total;Custom1#"&amp;$A143&amp;";Custom2#Total Custom2;Custom3#Total Custom3;Custom4#Total Custom4")</f>
        <v>0</v>
      </c>
    </row>
    <row r="144" spans="1:45" x14ac:dyDescent="0.3">
      <c r="A144" s="221" t="s">
        <v>603</v>
      </c>
      <c r="B144" s="221" t="s">
        <v>710</v>
      </c>
      <c r="C144" s="221">
        <v>92800</v>
      </c>
      <c r="D144" s="221" t="s">
        <v>621</v>
      </c>
      <c r="E144" s="221" t="s">
        <v>416</v>
      </c>
      <c r="F144" s="328" t="s">
        <v>711</v>
      </c>
      <c r="G144" s="328" t="s">
        <v>712</v>
      </c>
      <c r="H144" s="598"/>
      <c r="I144" s="395">
        <f t="shared" si="12"/>
        <v>0</v>
      </c>
      <c r="J144" s="395">
        <f t="shared" si="13"/>
        <v>0</v>
      </c>
      <c r="K144" s="395">
        <f t="shared" si="16"/>
        <v>0</v>
      </c>
      <c r="L144" s="330">
        <f>[1]!HsGetValue("FCC","Scenario#Actual;Years#FY24;Period#Jun;View#FCCS_YTD;Entity#"&amp;$B144&amp;";Data Source#FCCS_Total Data Source;Account#"&amp;L$3&amp;";Intercompany#FCCS_Intercompany Top;Movement#CA_ENDBAL;Consolidation#FCCS_Entity Total;Custom1#"&amp;$E144&amp;";Custom2#Total Custom2;Custom3#Total Custom3;Custom4#Total Custom4")</f>
        <v>0</v>
      </c>
      <c r="M144" s="330">
        <f>[1]!HsGetValue("FCC","Scenario#Actual;Years#FY24;Period#Jun;View#FCCS_YTD;Entity#"&amp;$B144&amp;";Data Source#FCCS_Total Data Source;Account#"&amp;M$3&amp;";Intercompany#FCCS_Intercompany Top;Movement#CA_ENDBAL;Consolidation#FCCS_Entity Total;Custom1#"&amp;$E144&amp;";Custom2#Total Custom2;Custom3#Total Custom3;Custom4#Total Custom4")</f>
        <v>0</v>
      </c>
      <c r="N144" s="330">
        <f>[1]!HsGetValue("FCC","Scenario#Actual;Years#FY24;Period#Jun;View#FCCS_YTD;Entity#"&amp;$B144&amp;";Data Source#FCCS_Total Data Source;Account#"&amp;N$3&amp;";Intercompany#FCCS_Intercompany Top;Movement#CA_ENDBAL;Consolidation#FCCS_Entity Total;Custom1#"&amp;$E144&amp;";Custom2#Total Custom2;Custom3#Total Custom3;Custom4#Total Custom4")</f>
        <v>0</v>
      </c>
      <c r="O144" s="330">
        <f>[1]!HsGetValue("FCC","Scenario#Actual;Years#FY24;Period#Jun;View#FCCS_YTD;Entity#"&amp;$B144&amp;";Data Source#FCCS_Total Data Source;Account#"&amp;O$3&amp;";Intercompany#FCCS_Intercompany Top;Movement#CA_ENDBAL;Consolidation#FCCS_Entity Total;Custom1#"&amp;$E144&amp;";Custom2#Total Custom2;Custom3#Total Custom3;Custom4#Total Custom4")</f>
        <v>0</v>
      </c>
      <c r="P144" s="330">
        <f>[1]!HsGetValue("FCC","Scenario#Actual;Years#FY24;Period#Jun;View#FCCS_YTD;Entity#"&amp;$B144&amp;";Data Source#FCCS_Total Data Source;Account#"&amp;P$3&amp;";Intercompany#FCCS_Intercompany Top;Movement#CA_ENDBAL;Consolidation#FCCS_Entity Total;Custom1#"&amp;$E144&amp;";Custom2#Total Custom2;Custom3#Total Custom3;Custom4#Total Custom4")</f>
        <v>0</v>
      </c>
      <c r="Q144" s="330">
        <f>[1]!HsGetValue("FCC","Scenario#Actual;Years#FY24;Period#Jun;View#FCCS_YTD;Entity#"&amp;$B144&amp;";Data Source#FCCS_Total Data Source;Account#"&amp;Q$3&amp;";Intercompany#FCCS_Intercompany Top;Movement#CA_ENDBAL;Consolidation#FCCS_Entity Total;Custom1#"&amp;$E144&amp;";Custom2#Total Custom2;Custom3#Total Custom3;Custom4#Total Custom4")</f>
        <v>0</v>
      </c>
      <c r="R144" s="330">
        <f>[1]!HsGetValue("FCC","Scenario#Actual;Years#FY24;Period#Jun;View#FCCS_YTD;Entity#"&amp;$B144&amp;";Data Source#FCCS_Total Data Source;Account#"&amp;R$3&amp;";Intercompany#FCCS_Intercompany Top;Movement#CA_ENDBAL;Consolidation#FCCS_Entity Total;Custom1#"&amp;$E144&amp;";Custom2#Total Custom2;Custom3#Total Custom3;Custom4#Total Custom4")</f>
        <v>0</v>
      </c>
      <c r="S144" s="330">
        <f>[1]!HsGetValue("FCC","Scenario#Actual;Years#FY24;Period#Jun;View#FCCS_YTD;Entity#"&amp;$B144&amp;";Data Source#FCCS_Total Data Source;Account#"&amp;S$3&amp;";Intercompany#FCCS_Intercompany Top;Movement#CA_ENDBAL;Consolidation#FCCS_Entity Total;Custom1#"&amp;$E144&amp;";Custom2#Total Custom2;Custom3#Total Custom3;Custom4#Total Custom4")</f>
        <v>0</v>
      </c>
      <c r="T144" s="330">
        <f>[1]!HsGetValue("FCC","Scenario#Actual;Years#FY24;Period#Jun;View#FCCS_YTD;Entity#"&amp;$B144&amp;";Data Source#FCCS_Total Data Source;Account#"&amp;T$3&amp;";Intercompany#FCCS_Intercompany Top;Movement#CA_ENDBAL;Consolidation#FCCS_Entity Total;Custom1#"&amp;$E144&amp;";Custom2#Total Custom2;Custom3#Total Custom3;Custom4#Total Custom4")</f>
        <v>0</v>
      </c>
      <c r="U144" s="330">
        <f>[1]!HsGetValue("FCC","Scenario#Actual;Years#FY24;Period#Jun;View#FCCS_YTD;Entity#"&amp;$B144&amp;";Data Source#FCCS_Total Data Source;Account#"&amp;U$3&amp;";Intercompany#FCCS_Intercompany Top;Movement#CA_ENDBAL;Consolidation#FCCS_Entity Total;Custom1#"&amp;$E144&amp;";Custom2#Total Custom2;Custom3#Total Custom3;Custom4#Total Custom4")</f>
        <v>0</v>
      </c>
      <c r="V144" s="330">
        <f>[1]!HsGetValue("FCC","Scenario#Actual;Years#FY24;Period#Jun;View#FCCS_YTD;Entity#"&amp;$B144&amp;";Data Source#FCCS_Total Data Source;Account#"&amp;V$3&amp;";Intercompany#FCCS_Intercompany Top;Movement#CA_ENDBAL;Consolidation#FCCS_Entity Total;Custom1#"&amp;$E144&amp;";Custom2#Total Custom2;Custom3#Total Custom3;Custom4#Total Custom4")</f>
        <v>0</v>
      </c>
      <c r="W144" s="330">
        <f>[1]!HsGetValue("FCC","Scenario#Actual;Years#FY24;Period#Jun;View#FCCS_YTD;Entity#"&amp;$B144&amp;";Data Source#FCCS_Total Data Source;Account#"&amp;W$3&amp;";Intercompany#FCCS_Intercompany Top;Movement#CA_ENDBAL;Consolidation#FCCS_Entity Total;Custom1#"&amp;$E144&amp;";Custom2#Total Custom2;Custom3#Total Custom3;Custom4#Total Custom4")</f>
        <v>0</v>
      </c>
      <c r="X144" s="330">
        <f>[1]!HsGetValue("FCC","Scenario#Actual;Years#FY24;Period#Jun;View#FCCS_YTD;Entity#"&amp;$B144&amp;";Data Source#FCCS_Total Data Source;Account#"&amp;X$3&amp;";Intercompany#FCCS_Intercompany Top;Movement#CA_ENDBAL;Consolidation#FCCS_Entity Total;Custom1#"&amp;$E144&amp;";Custom2#Total Custom2;Custom3#Total Custom3;Custom4#Total Custom4")</f>
        <v>0</v>
      </c>
      <c r="Y144" s="432">
        <f>[1]!HsGetValue("FCC","Scenario#Actual;Years#FY24;Period#Jun;View#FCCS_YTD;Entity#"&amp;$B144&amp;";Data Source#FCCS_Total Data Source;Account#"&amp;Y$3&amp;";Intercompany#FCCS_Intercompany Top;Movement#FCCS_Movements;Consolidation#FCCS_Entity Total;Custom1#"&amp;$A144&amp;";Custom2#Total Custom2;Custom3#Total Custom3;Custom4#Total Custom4")</f>
        <v>0</v>
      </c>
      <c r="Z144" s="432">
        <f>[1]!HsGetValue("FCC","Scenario#Actual;Years#FY24;Period#Jun;View#FCCS_YTD;Entity#"&amp;$B144&amp;";Data Source#FCCS_Total Data Source;Account#"&amp;Z$3&amp;";Intercompany#FCCS_Intercompany Top;Movement#FCCS_Movements;Consolidation#FCCS_Entity Total;Custom1#"&amp;$A144&amp;";Custom2#Total Custom2;Custom3#Total Custom3;Custom4#Total Custom4")</f>
        <v>0</v>
      </c>
      <c r="AA144" s="432">
        <f>[1]!HsGetValue("FCC","Scenario#Actual;Years#FY24;Period#Jun;View#FCCS_YTD;Entity#"&amp;$B144&amp;";Data Source#FCCS_Total Data Source;Account#"&amp;AA$3&amp;";Intercompany#FCCS_Intercompany Top;Movement#FCCS_Movements;Consolidation#FCCS_Entity Total;Custom1#"&amp;$A144&amp;";Custom2#Total Custom2;Custom3#Total Custom3;Custom4#Total Custom4")</f>
        <v>0</v>
      </c>
      <c r="AB144" s="432">
        <f>[1]!HsGetValue("FCC","Scenario#Actual;Years#FY24;Period#Jun;View#FCCS_YTD;Entity#"&amp;$B144&amp;";Data Source#FCCS_Total Data Source;Account#"&amp;AB$3&amp;";Intercompany#FCCS_Intercompany Top;Movement#FCCS_Movements;Consolidation#FCCS_Entity Total;Custom1#"&amp;$A144&amp;";Custom2#Total Custom2;Custom3#Total Custom3;Custom4#Total Custom4")</f>
        <v>0</v>
      </c>
      <c r="AC144" s="432">
        <f>[1]!HsGetValue("FCC","Scenario#Actual;Years#FY24;Period#Jun;View#FCCS_YTD;Entity#"&amp;$B144&amp;";Data Source#FCCS_Total Data Source;Account#"&amp;AC$3&amp;";Intercompany#FCCS_Intercompany Top;Movement#FCCS_Movements;Consolidation#FCCS_Entity Total;Custom1#"&amp;$A144&amp;";Custom2#Total Custom2;Custom3#Total Custom3;Custom4#Total Custom4")</f>
        <v>0</v>
      </c>
      <c r="AD144" s="432">
        <f>[1]!HsGetValue("FCC","Scenario#Actual;Years#FY24;Period#Jun;View#FCCS_YTD;Entity#"&amp;$B144&amp;";Data Source#FCCS_Total Data Source;Account#"&amp;AD$3&amp;";Intercompany#FCCS_Intercompany Top;Movement#FCCS_Movements;Consolidation#FCCS_Entity Total;Custom1#"&amp;$A144&amp;";Custom2#Total Custom2;Custom3#Total Custom3;Custom4#Total Custom4")</f>
        <v>0</v>
      </c>
      <c r="AE144" s="432">
        <f>[1]!HsGetValue("FCC","Scenario#Actual;Years#FY24;Period#Jun;View#FCCS_YTD;Entity#"&amp;$B144&amp;";Data Source#FCCS_Total Data Source;Account#"&amp;AE$3&amp;";Intercompany#FCCS_Intercompany Top;Movement#FCCS_Movements;Consolidation#FCCS_Entity Total;Custom1#"&amp;$A144&amp;";Custom2#Total Custom2;Custom3#Total Custom3;Custom4#Total Custom4")</f>
        <v>0</v>
      </c>
      <c r="AF144" s="432">
        <f>[1]!HsGetValue("FCC","Scenario#Actual;Years#FY24;Period#Jun;View#FCCS_YTD;Entity#"&amp;$B144&amp;";Data Source#FCCS_Total Data Source;Account#"&amp;AF$3&amp;";Intercompany#FCCS_Intercompany Top;Movement#FCCS_Movements;Consolidation#FCCS_Entity Total;Custom1#"&amp;$A144&amp;";Custom2#Total Custom2;Custom3#Total Custom3;Custom4#Total Custom4")</f>
        <v>0</v>
      </c>
      <c r="AG144" s="432">
        <f>[1]!HsGetValue("FCC","Scenario#Actual;Years#FY24;Period#Jun;View#FCCS_YTD;Entity#"&amp;$B144&amp;";Data Source#FCCS_Total Data Source;Account#"&amp;AG$3&amp;";Intercompany#FCCS_Intercompany Top;Movement#FCCS_Movements;Consolidation#FCCS_Entity Total;Custom1#"&amp;$A144&amp;";Custom2#Total Custom2;Custom3#Total Custom3;Custom4#Total Custom4")</f>
        <v>0</v>
      </c>
      <c r="AH144" s="432">
        <f>[1]!HsGetValue("FCC","Scenario#Actual;Years#FY24;Period#Jun;View#FCCS_YTD;Entity#"&amp;$B144&amp;";Data Source#FCCS_Total Data Source;Account#"&amp;AH$3&amp;";Intercompany#FCCS_Intercompany Top;Movement#FCCS_Movements;Consolidation#FCCS_Entity Total;Custom1#"&amp;$A144&amp;";Custom2#Total Custom2;Custom3#Total Custom3;Custom4#Total Custom4")</f>
        <v>0</v>
      </c>
      <c r="AI144" s="432">
        <f>[1]!HsGetValue("FCC","Scenario#Actual;Years#FY24;Period#Jun;View#FCCS_YTD;Entity#"&amp;$B144&amp;";Data Source#FCCS_Total Data Source;Account#"&amp;AI$3&amp;";Intercompany#FCCS_Intercompany Top;Movement#FCCS_Movements;Consolidation#FCCS_Entity Total;Custom1#"&amp;$A144&amp;";Custom2#Total Custom2;Custom3#Total Custom3;Custom4#Total Custom4")</f>
        <v>0</v>
      </c>
      <c r="AJ144" s="432">
        <f>[1]!HsGetValue("FCC","Scenario#Actual;Years#FY24;Period#Jun;View#FCCS_YTD;Entity#"&amp;$B144&amp;";Data Source#FCCS_Total Data Source;Account#"&amp;AJ$3&amp;";Intercompany#FCCS_Intercompany Top;Movement#FCCS_Movements;Consolidation#FCCS_Entity Total;Custom1#"&amp;$A144&amp;";Custom2#Total Custom2;Custom3#Total Custom3;Custom4#Total Custom4")</f>
        <v>0</v>
      </c>
      <c r="AK144" s="432">
        <f>[1]!HsGetValue("FCC","Scenario#Actual;Years#FY24;Period#Jun;View#FCCS_YTD;Entity#"&amp;$B144&amp;";Data Source#FCCS_Total Data Source;Account#"&amp;AK$3&amp;";Intercompany#FCCS_Intercompany Top;Movement#FCCS_Movements;Consolidation#FCCS_Entity Total;Custom1#"&amp;$A144&amp;";Custom2#Total Custom2;Custom3#Total Custom3;Custom4#Total Custom4")</f>
        <v>0</v>
      </c>
      <c r="AL144" s="432">
        <f>[1]!HsGetValue("FCC","Scenario#Actual;Years#FY24;Period#Jun;View#FCCS_YTD;Entity#"&amp;$B144&amp;";Data Source#FCCS_Total Data Source;Account#"&amp;AL$3&amp;";Intercompany#FCCS_Intercompany Top;Movement#FCCS_Movements;Consolidation#FCCS_Entity Total;Custom1#"&amp;$A144&amp;";Custom2#Total Custom2;Custom3#Total Custom3;Custom4#Total Custom4")</f>
        <v>0</v>
      </c>
      <c r="AM144" s="432">
        <f>[1]!HsGetValue("FCC","Scenario#Actual;Years#FY24;Period#Jun;View#FCCS_YTD;Entity#"&amp;$B144&amp;";Data Source#FCCS_Total Data Source;Account#"&amp;AM$3&amp;";Intercompany#FCCS_Intercompany Top;Movement#FCCS_Movements;Consolidation#FCCS_Entity Total;Custom1#"&amp;$A144&amp;";Custom2#Total Custom2;Custom3#Total Custom3;Custom4#Total Custom4")</f>
        <v>0</v>
      </c>
      <c r="AN144" s="432">
        <f>[1]!HsGetValue("FCC","Scenario#Actual;Years#FY24;Period#Jun;View#FCCS_YTD;Entity#"&amp;$B144&amp;";Data Source#FCCS_Total Data Source;Account#"&amp;AN$3&amp;";Intercompany#FCCS_Intercompany Top;Movement#FCCS_Movements;Consolidation#FCCS_Entity Total;Custom1#"&amp;$A144&amp;";Custom2#Total Custom2;Custom3#Total Custom3;Custom4#Total Custom4")</f>
        <v>0</v>
      </c>
      <c r="AO144" s="432">
        <f>[1]!HsGetValue("FCC","Scenario#Actual;Years#FY24;Period#Jun;View#FCCS_YTD;Entity#"&amp;$B144&amp;";Data Source#FCCS_Total Data Source;Account#"&amp;AO$3&amp;";Intercompany#FCCS_Intercompany Top;Movement#FCCS_Movements;Consolidation#FCCS_Entity Total;Custom1#"&amp;$A144&amp;";Custom2#Total Custom2;Custom3#Total Custom3;Custom4#Total Custom4")</f>
        <v>0</v>
      </c>
      <c r="AP144" s="432">
        <f>[1]!HsGetValue("FCC","Scenario#Actual;Years#FY24;Period#Jun;View#FCCS_YTD;Entity#"&amp;$B144&amp;";Data Source#FCCS_Total Data Source;Account#"&amp;AP$3&amp;";Intercompany#FCCS_Intercompany Top;Movement#FCCS_Movements;Consolidation#FCCS_Entity Total;Custom1#"&amp;$A144&amp;";Custom2#Total Custom2;Custom3#Total Custom3;Custom4#Total Custom4")</f>
        <v>0</v>
      </c>
      <c r="AQ144" s="432">
        <f>[1]!HsGetValue("FCC","Scenario#Actual;Years#FY24;Period#Jun;View#FCCS_YTD;Entity#"&amp;$B144&amp;";Data Source#FCCS_Total Data Source;Account#"&amp;AQ$3&amp;";Intercompany#FCCS_Intercompany Top;Movement#FCCS_Movements;Consolidation#FCCS_Entity Total;Custom1#"&amp;$A144&amp;";Custom2#Total Custom2;Custom3#Total Custom3;Custom4#Total Custom4")</f>
        <v>0</v>
      </c>
      <c r="AR144" s="432">
        <f>[1]!HsGetValue("FCC","Scenario#Actual;Years#FY24;Period#Jun;View#FCCS_YTD;Entity#"&amp;$B144&amp;";Data Source#FCCS_Total Data Source;Account#"&amp;AR$3&amp;";Intercompany#FCCS_Intercompany Top;Movement#FCCS_Movements;Consolidation#FCCS_Entity Total;Custom1#"&amp;$A144&amp;";Custom2#Total Custom2;Custom3#Total Custom3;Custom4#Total Custom4")</f>
        <v>0</v>
      </c>
      <c r="AS144" s="432">
        <f>[1]!HsGetValue("FCC","Scenario#Actual;Years#FY24;Period#Jun;View#FCCS_YTD;Entity#"&amp;$B144&amp;";Data Source#FCCS_Total Data Source;Account#"&amp;AS$3&amp;";Intercompany#FCCS_Intercompany Top;Movement#FCCS_Movements;Consolidation#FCCS_Entity Total;Custom1#"&amp;$A144&amp;";Custom2#Total Custom2;Custom3#Total Custom3;Custom4#Total Custom4")</f>
        <v>0</v>
      </c>
    </row>
    <row r="145" spans="1:45" x14ac:dyDescent="0.3">
      <c r="A145" s="221" t="s">
        <v>603</v>
      </c>
      <c r="B145" s="221" t="s">
        <v>713</v>
      </c>
      <c r="C145" s="221">
        <v>94200</v>
      </c>
      <c r="D145" s="221" t="s">
        <v>621</v>
      </c>
      <c r="E145" s="221" t="s">
        <v>416</v>
      </c>
      <c r="F145" s="328" t="s">
        <v>714</v>
      </c>
      <c r="G145" s="328" t="s">
        <v>715</v>
      </c>
      <c r="H145" s="598"/>
      <c r="I145" s="395">
        <f t="shared" si="12"/>
        <v>0</v>
      </c>
      <c r="J145" s="395">
        <f t="shared" si="13"/>
        <v>0</v>
      </c>
      <c r="K145" s="395">
        <f t="shared" si="16"/>
        <v>0</v>
      </c>
      <c r="L145" s="330">
        <f>[1]!HsGetValue("FCC","Scenario#Actual;Years#FY24;Period#Jun;View#FCCS_YTD;Entity#"&amp;$B145&amp;";Data Source#FCCS_Total Data Source;Account#"&amp;L$3&amp;";Intercompany#FCCS_Intercompany Top;Movement#CA_ENDBAL;Consolidation#FCCS_Entity Total;Custom1#"&amp;$E145&amp;";Custom2#Total Custom2;Custom3#Total Custom3;Custom4#Total Custom4")</f>
        <v>0</v>
      </c>
      <c r="M145" s="330">
        <f>[1]!HsGetValue("FCC","Scenario#Actual;Years#FY24;Period#Jun;View#FCCS_YTD;Entity#"&amp;$B145&amp;";Data Source#FCCS_Total Data Source;Account#"&amp;M$3&amp;";Intercompany#FCCS_Intercompany Top;Movement#CA_ENDBAL;Consolidation#FCCS_Entity Total;Custom1#"&amp;$E145&amp;";Custom2#Total Custom2;Custom3#Total Custom3;Custom4#Total Custom4")</f>
        <v>0</v>
      </c>
      <c r="N145" s="330">
        <f>[1]!HsGetValue("FCC","Scenario#Actual;Years#FY24;Period#Jun;View#FCCS_YTD;Entity#"&amp;$B145&amp;";Data Source#FCCS_Total Data Source;Account#"&amp;N$3&amp;";Intercompany#FCCS_Intercompany Top;Movement#CA_ENDBAL;Consolidation#FCCS_Entity Total;Custom1#"&amp;$E145&amp;";Custom2#Total Custom2;Custom3#Total Custom3;Custom4#Total Custom4")</f>
        <v>0</v>
      </c>
      <c r="O145" s="330">
        <f>[1]!HsGetValue("FCC","Scenario#Actual;Years#FY24;Period#Jun;View#FCCS_YTD;Entity#"&amp;$B145&amp;";Data Source#FCCS_Total Data Source;Account#"&amp;O$3&amp;";Intercompany#FCCS_Intercompany Top;Movement#CA_ENDBAL;Consolidation#FCCS_Entity Total;Custom1#"&amp;$E145&amp;";Custom2#Total Custom2;Custom3#Total Custom3;Custom4#Total Custom4")</f>
        <v>0</v>
      </c>
      <c r="P145" s="330">
        <f>[1]!HsGetValue("FCC","Scenario#Actual;Years#FY24;Period#Jun;View#FCCS_YTD;Entity#"&amp;$B145&amp;";Data Source#FCCS_Total Data Source;Account#"&amp;P$3&amp;";Intercompany#FCCS_Intercompany Top;Movement#CA_ENDBAL;Consolidation#FCCS_Entity Total;Custom1#"&amp;$E145&amp;";Custom2#Total Custom2;Custom3#Total Custom3;Custom4#Total Custom4")</f>
        <v>0</v>
      </c>
      <c r="Q145" s="330">
        <f>[1]!HsGetValue("FCC","Scenario#Actual;Years#FY24;Period#Jun;View#FCCS_YTD;Entity#"&amp;$B145&amp;";Data Source#FCCS_Total Data Source;Account#"&amp;Q$3&amp;";Intercompany#FCCS_Intercompany Top;Movement#CA_ENDBAL;Consolidation#FCCS_Entity Total;Custom1#"&amp;$E145&amp;";Custom2#Total Custom2;Custom3#Total Custom3;Custom4#Total Custom4")</f>
        <v>0</v>
      </c>
      <c r="R145" s="330">
        <f>[1]!HsGetValue("FCC","Scenario#Actual;Years#FY24;Period#Jun;View#FCCS_YTD;Entity#"&amp;$B145&amp;";Data Source#FCCS_Total Data Source;Account#"&amp;R$3&amp;";Intercompany#FCCS_Intercompany Top;Movement#CA_ENDBAL;Consolidation#FCCS_Entity Total;Custom1#"&amp;$E145&amp;";Custom2#Total Custom2;Custom3#Total Custom3;Custom4#Total Custom4")</f>
        <v>0</v>
      </c>
      <c r="S145" s="330">
        <f>[1]!HsGetValue("FCC","Scenario#Actual;Years#FY24;Period#Jun;View#FCCS_YTD;Entity#"&amp;$B145&amp;";Data Source#FCCS_Total Data Source;Account#"&amp;S$3&amp;";Intercompany#FCCS_Intercompany Top;Movement#CA_ENDBAL;Consolidation#FCCS_Entity Total;Custom1#"&amp;$E145&amp;";Custom2#Total Custom2;Custom3#Total Custom3;Custom4#Total Custom4")</f>
        <v>0</v>
      </c>
      <c r="T145" s="330">
        <f>[1]!HsGetValue("FCC","Scenario#Actual;Years#FY24;Period#Jun;View#FCCS_YTD;Entity#"&amp;$B145&amp;";Data Source#FCCS_Total Data Source;Account#"&amp;T$3&amp;";Intercompany#FCCS_Intercompany Top;Movement#CA_ENDBAL;Consolidation#FCCS_Entity Total;Custom1#"&amp;$E145&amp;";Custom2#Total Custom2;Custom3#Total Custom3;Custom4#Total Custom4")</f>
        <v>0</v>
      </c>
      <c r="U145" s="330">
        <f>[1]!HsGetValue("FCC","Scenario#Actual;Years#FY24;Period#Jun;View#FCCS_YTD;Entity#"&amp;$B145&amp;";Data Source#FCCS_Total Data Source;Account#"&amp;U$3&amp;";Intercompany#FCCS_Intercompany Top;Movement#CA_ENDBAL;Consolidation#FCCS_Entity Total;Custom1#"&amp;$E145&amp;";Custom2#Total Custom2;Custom3#Total Custom3;Custom4#Total Custom4")</f>
        <v>0</v>
      </c>
      <c r="V145" s="330">
        <f>[1]!HsGetValue("FCC","Scenario#Actual;Years#FY24;Period#Jun;View#FCCS_YTD;Entity#"&amp;$B145&amp;";Data Source#FCCS_Total Data Source;Account#"&amp;V$3&amp;";Intercompany#FCCS_Intercompany Top;Movement#CA_ENDBAL;Consolidation#FCCS_Entity Total;Custom1#"&amp;$E145&amp;";Custom2#Total Custom2;Custom3#Total Custom3;Custom4#Total Custom4")</f>
        <v>0</v>
      </c>
      <c r="W145" s="330">
        <f>[1]!HsGetValue("FCC","Scenario#Actual;Years#FY24;Period#Jun;View#FCCS_YTD;Entity#"&amp;$B145&amp;";Data Source#FCCS_Total Data Source;Account#"&amp;W$3&amp;";Intercompany#FCCS_Intercompany Top;Movement#CA_ENDBAL;Consolidation#FCCS_Entity Total;Custom1#"&amp;$E145&amp;";Custom2#Total Custom2;Custom3#Total Custom3;Custom4#Total Custom4")</f>
        <v>0</v>
      </c>
      <c r="X145" s="330">
        <f>[1]!HsGetValue("FCC","Scenario#Actual;Years#FY24;Period#Jun;View#FCCS_YTD;Entity#"&amp;$B145&amp;";Data Source#FCCS_Total Data Source;Account#"&amp;X$3&amp;";Intercompany#FCCS_Intercompany Top;Movement#CA_ENDBAL;Consolidation#FCCS_Entity Total;Custom1#"&amp;$E145&amp;";Custom2#Total Custom2;Custom3#Total Custom3;Custom4#Total Custom4")</f>
        <v>0</v>
      </c>
      <c r="Y145" s="432">
        <f>[1]!HsGetValue("FCC","Scenario#Actual;Years#FY24;Period#Jun;View#FCCS_YTD;Entity#"&amp;$B145&amp;";Data Source#FCCS_Total Data Source;Account#"&amp;Y$3&amp;";Intercompany#FCCS_Intercompany Top;Movement#FCCS_Movements;Consolidation#FCCS_Entity Total;Custom1#"&amp;$A145&amp;";Custom2#Total Custom2;Custom3#Total Custom3;Custom4#Total Custom4")</f>
        <v>0</v>
      </c>
      <c r="Z145" s="432">
        <f>[1]!HsGetValue("FCC","Scenario#Actual;Years#FY24;Period#Jun;View#FCCS_YTD;Entity#"&amp;$B145&amp;";Data Source#FCCS_Total Data Source;Account#"&amp;Z$3&amp;";Intercompany#FCCS_Intercompany Top;Movement#FCCS_Movements;Consolidation#FCCS_Entity Total;Custom1#"&amp;$A145&amp;";Custom2#Total Custom2;Custom3#Total Custom3;Custom4#Total Custom4")</f>
        <v>0</v>
      </c>
      <c r="AA145" s="432">
        <f>[1]!HsGetValue("FCC","Scenario#Actual;Years#FY24;Period#Jun;View#FCCS_YTD;Entity#"&amp;$B145&amp;";Data Source#FCCS_Total Data Source;Account#"&amp;AA$3&amp;";Intercompany#FCCS_Intercompany Top;Movement#FCCS_Movements;Consolidation#FCCS_Entity Total;Custom1#"&amp;$A145&amp;";Custom2#Total Custom2;Custom3#Total Custom3;Custom4#Total Custom4")</f>
        <v>0</v>
      </c>
      <c r="AB145" s="432">
        <f>[1]!HsGetValue("FCC","Scenario#Actual;Years#FY24;Period#Jun;View#FCCS_YTD;Entity#"&amp;$B145&amp;";Data Source#FCCS_Total Data Source;Account#"&amp;AB$3&amp;";Intercompany#FCCS_Intercompany Top;Movement#FCCS_Movements;Consolidation#FCCS_Entity Total;Custom1#"&amp;$A145&amp;";Custom2#Total Custom2;Custom3#Total Custom3;Custom4#Total Custom4")</f>
        <v>0</v>
      </c>
      <c r="AC145" s="432">
        <f>[1]!HsGetValue("FCC","Scenario#Actual;Years#FY24;Period#Jun;View#FCCS_YTD;Entity#"&amp;$B145&amp;";Data Source#FCCS_Total Data Source;Account#"&amp;AC$3&amp;";Intercompany#FCCS_Intercompany Top;Movement#FCCS_Movements;Consolidation#FCCS_Entity Total;Custom1#"&amp;$A145&amp;";Custom2#Total Custom2;Custom3#Total Custom3;Custom4#Total Custom4")</f>
        <v>0</v>
      </c>
      <c r="AD145" s="432">
        <f>[1]!HsGetValue("FCC","Scenario#Actual;Years#FY24;Period#Jun;View#FCCS_YTD;Entity#"&amp;$B145&amp;";Data Source#FCCS_Total Data Source;Account#"&amp;AD$3&amp;";Intercompany#FCCS_Intercompany Top;Movement#FCCS_Movements;Consolidation#FCCS_Entity Total;Custom1#"&amp;$A145&amp;";Custom2#Total Custom2;Custom3#Total Custom3;Custom4#Total Custom4")</f>
        <v>0</v>
      </c>
      <c r="AE145" s="432">
        <f>[1]!HsGetValue("FCC","Scenario#Actual;Years#FY24;Period#Jun;View#FCCS_YTD;Entity#"&amp;$B145&amp;";Data Source#FCCS_Total Data Source;Account#"&amp;AE$3&amp;";Intercompany#FCCS_Intercompany Top;Movement#FCCS_Movements;Consolidation#FCCS_Entity Total;Custom1#"&amp;$A145&amp;";Custom2#Total Custom2;Custom3#Total Custom3;Custom4#Total Custom4")</f>
        <v>0</v>
      </c>
      <c r="AF145" s="432">
        <f>[1]!HsGetValue("FCC","Scenario#Actual;Years#FY24;Period#Jun;View#FCCS_YTD;Entity#"&amp;$B145&amp;";Data Source#FCCS_Total Data Source;Account#"&amp;AF$3&amp;";Intercompany#FCCS_Intercompany Top;Movement#FCCS_Movements;Consolidation#FCCS_Entity Total;Custom1#"&amp;$A145&amp;";Custom2#Total Custom2;Custom3#Total Custom3;Custom4#Total Custom4")</f>
        <v>0</v>
      </c>
      <c r="AG145" s="432">
        <f>[1]!HsGetValue("FCC","Scenario#Actual;Years#FY24;Period#Jun;View#FCCS_YTD;Entity#"&amp;$B145&amp;";Data Source#FCCS_Total Data Source;Account#"&amp;AG$3&amp;";Intercompany#FCCS_Intercompany Top;Movement#FCCS_Movements;Consolidation#FCCS_Entity Total;Custom1#"&amp;$A145&amp;";Custom2#Total Custom2;Custom3#Total Custom3;Custom4#Total Custom4")</f>
        <v>0</v>
      </c>
      <c r="AH145" s="432">
        <f>[1]!HsGetValue("FCC","Scenario#Actual;Years#FY24;Period#Jun;View#FCCS_YTD;Entity#"&amp;$B145&amp;";Data Source#FCCS_Total Data Source;Account#"&amp;AH$3&amp;";Intercompany#FCCS_Intercompany Top;Movement#FCCS_Movements;Consolidation#FCCS_Entity Total;Custom1#"&amp;$A145&amp;";Custom2#Total Custom2;Custom3#Total Custom3;Custom4#Total Custom4")</f>
        <v>0</v>
      </c>
      <c r="AI145" s="432">
        <f>[1]!HsGetValue("FCC","Scenario#Actual;Years#FY24;Period#Jun;View#FCCS_YTD;Entity#"&amp;$B145&amp;";Data Source#FCCS_Total Data Source;Account#"&amp;AI$3&amp;";Intercompany#FCCS_Intercompany Top;Movement#FCCS_Movements;Consolidation#FCCS_Entity Total;Custom1#"&amp;$A145&amp;";Custom2#Total Custom2;Custom3#Total Custom3;Custom4#Total Custom4")</f>
        <v>0</v>
      </c>
      <c r="AJ145" s="432">
        <f>[1]!HsGetValue("FCC","Scenario#Actual;Years#FY24;Period#Jun;View#FCCS_YTD;Entity#"&amp;$B145&amp;";Data Source#FCCS_Total Data Source;Account#"&amp;AJ$3&amp;";Intercompany#FCCS_Intercompany Top;Movement#FCCS_Movements;Consolidation#FCCS_Entity Total;Custom1#"&amp;$A145&amp;";Custom2#Total Custom2;Custom3#Total Custom3;Custom4#Total Custom4")</f>
        <v>0</v>
      </c>
      <c r="AK145" s="432">
        <f>[1]!HsGetValue("FCC","Scenario#Actual;Years#FY24;Period#Jun;View#FCCS_YTD;Entity#"&amp;$B145&amp;";Data Source#FCCS_Total Data Source;Account#"&amp;AK$3&amp;";Intercompany#FCCS_Intercompany Top;Movement#FCCS_Movements;Consolidation#FCCS_Entity Total;Custom1#"&amp;$A145&amp;";Custom2#Total Custom2;Custom3#Total Custom3;Custom4#Total Custom4")</f>
        <v>0</v>
      </c>
      <c r="AL145" s="432">
        <f>[1]!HsGetValue("FCC","Scenario#Actual;Years#FY24;Period#Jun;View#FCCS_YTD;Entity#"&amp;$B145&amp;";Data Source#FCCS_Total Data Source;Account#"&amp;AL$3&amp;";Intercompany#FCCS_Intercompany Top;Movement#FCCS_Movements;Consolidation#FCCS_Entity Total;Custom1#"&amp;$A145&amp;";Custom2#Total Custom2;Custom3#Total Custom3;Custom4#Total Custom4")</f>
        <v>0</v>
      </c>
      <c r="AM145" s="432">
        <f>[1]!HsGetValue("FCC","Scenario#Actual;Years#FY24;Period#Jun;View#FCCS_YTD;Entity#"&amp;$B145&amp;";Data Source#FCCS_Total Data Source;Account#"&amp;AM$3&amp;";Intercompany#FCCS_Intercompany Top;Movement#FCCS_Movements;Consolidation#FCCS_Entity Total;Custom1#"&amp;$A145&amp;";Custom2#Total Custom2;Custom3#Total Custom3;Custom4#Total Custom4")</f>
        <v>0</v>
      </c>
      <c r="AN145" s="432">
        <f>[1]!HsGetValue("FCC","Scenario#Actual;Years#FY24;Period#Jun;View#FCCS_YTD;Entity#"&amp;$B145&amp;";Data Source#FCCS_Total Data Source;Account#"&amp;AN$3&amp;";Intercompany#FCCS_Intercompany Top;Movement#FCCS_Movements;Consolidation#FCCS_Entity Total;Custom1#"&amp;$A145&amp;";Custom2#Total Custom2;Custom3#Total Custom3;Custom4#Total Custom4")</f>
        <v>0</v>
      </c>
      <c r="AO145" s="432">
        <f>[1]!HsGetValue("FCC","Scenario#Actual;Years#FY24;Period#Jun;View#FCCS_YTD;Entity#"&amp;$B145&amp;";Data Source#FCCS_Total Data Source;Account#"&amp;AO$3&amp;";Intercompany#FCCS_Intercompany Top;Movement#FCCS_Movements;Consolidation#FCCS_Entity Total;Custom1#"&amp;$A145&amp;";Custom2#Total Custom2;Custom3#Total Custom3;Custom4#Total Custom4")</f>
        <v>0</v>
      </c>
      <c r="AP145" s="432">
        <f>[1]!HsGetValue("FCC","Scenario#Actual;Years#FY24;Period#Jun;View#FCCS_YTD;Entity#"&amp;$B145&amp;";Data Source#FCCS_Total Data Source;Account#"&amp;AP$3&amp;";Intercompany#FCCS_Intercompany Top;Movement#FCCS_Movements;Consolidation#FCCS_Entity Total;Custom1#"&amp;$A145&amp;";Custom2#Total Custom2;Custom3#Total Custom3;Custom4#Total Custom4")</f>
        <v>0</v>
      </c>
      <c r="AQ145" s="432">
        <f>[1]!HsGetValue("FCC","Scenario#Actual;Years#FY24;Period#Jun;View#FCCS_YTD;Entity#"&amp;$B145&amp;";Data Source#FCCS_Total Data Source;Account#"&amp;AQ$3&amp;";Intercompany#FCCS_Intercompany Top;Movement#FCCS_Movements;Consolidation#FCCS_Entity Total;Custom1#"&amp;$A145&amp;";Custom2#Total Custom2;Custom3#Total Custom3;Custom4#Total Custom4")</f>
        <v>0</v>
      </c>
      <c r="AR145" s="432">
        <f>[1]!HsGetValue("FCC","Scenario#Actual;Years#FY24;Period#Jun;View#FCCS_YTD;Entity#"&amp;$B145&amp;";Data Source#FCCS_Total Data Source;Account#"&amp;AR$3&amp;";Intercompany#FCCS_Intercompany Top;Movement#FCCS_Movements;Consolidation#FCCS_Entity Total;Custom1#"&amp;$A145&amp;";Custom2#Total Custom2;Custom3#Total Custom3;Custom4#Total Custom4")</f>
        <v>0</v>
      </c>
      <c r="AS145" s="432">
        <f>[1]!HsGetValue("FCC","Scenario#Actual;Years#FY24;Period#Jun;View#FCCS_YTD;Entity#"&amp;$B145&amp;";Data Source#FCCS_Total Data Source;Account#"&amp;AS$3&amp;";Intercompany#FCCS_Intercompany Top;Movement#FCCS_Movements;Consolidation#FCCS_Entity Total;Custom1#"&amp;$A145&amp;";Custom2#Total Custom2;Custom3#Total Custom3;Custom4#Total Custom4")</f>
        <v>0</v>
      </c>
    </row>
    <row r="146" spans="1:45" x14ac:dyDescent="0.3">
      <c r="A146" s="221" t="s">
        <v>603</v>
      </c>
      <c r="B146" s="221" t="s">
        <v>716</v>
      </c>
      <c r="C146" s="221">
        <v>95500</v>
      </c>
      <c r="D146" s="221" t="s">
        <v>621</v>
      </c>
      <c r="E146" s="221" t="s">
        <v>416</v>
      </c>
      <c r="F146" s="328" t="s">
        <v>717</v>
      </c>
      <c r="G146" s="328" t="s">
        <v>718</v>
      </c>
      <c r="H146" s="598"/>
      <c r="I146" s="395">
        <f t="shared" si="12"/>
        <v>0</v>
      </c>
      <c r="J146" s="395">
        <f t="shared" si="13"/>
        <v>0</v>
      </c>
      <c r="K146" s="395">
        <f t="shared" si="16"/>
        <v>0</v>
      </c>
      <c r="L146" s="330">
        <f>[1]!HsGetValue("FCC","Scenario#Actual;Years#FY24;Period#Jun;View#FCCS_YTD;Entity#"&amp;$B146&amp;";Data Source#FCCS_Total Data Source;Account#"&amp;L$3&amp;";Intercompany#FCCS_Intercompany Top;Movement#CA_ENDBAL;Consolidation#FCCS_Entity Total;Custom1#"&amp;$E146&amp;";Custom2#Total Custom2;Custom3#Total Custom3;Custom4#Total Custom4")</f>
        <v>0</v>
      </c>
      <c r="M146" s="330">
        <f>[1]!HsGetValue("FCC","Scenario#Actual;Years#FY24;Period#Jun;View#FCCS_YTD;Entity#"&amp;$B146&amp;";Data Source#FCCS_Total Data Source;Account#"&amp;M$3&amp;";Intercompany#FCCS_Intercompany Top;Movement#CA_ENDBAL;Consolidation#FCCS_Entity Total;Custom1#"&amp;$E146&amp;";Custom2#Total Custom2;Custom3#Total Custom3;Custom4#Total Custom4")</f>
        <v>0</v>
      </c>
      <c r="N146" s="330">
        <f>[1]!HsGetValue("FCC","Scenario#Actual;Years#FY24;Period#Jun;View#FCCS_YTD;Entity#"&amp;$B146&amp;";Data Source#FCCS_Total Data Source;Account#"&amp;N$3&amp;";Intercompany#FCCS_Intercompany Top;Movement#CA_ENDBAL;Consolidation#FCCS_Entity Total;Custom1#"&amp;$E146&amp;";Custom2#Total Custom2;Custom3#Total Custom3;Custom4#Total Custom4")</f>
        <v>0</v>
      </c>
      <c r="O146" s="330">
        <f>[1]!HsGetValue("FCC","Scenario#Actual;Years#FY24;Period#Jun;View#FCCS_YTD;Entity#"&amp;$B146&amp;";Data Source#FCCS_Total Data Source;Account#"&amp;O$3&amp;";Intercompany#FCCS_Intercompany Top;Movement#CA_ENDBAL;Consolidation#FCCS_Entity Total;Custom1#"&amp;$E146&amp;";Custom2#Total Custom2;Custom3#Total Custom3;Custom4#Total Custom4")</f>
        <v>0</v>
      </c>
      <c r="P146" s="330">
        <f>[1]!HsGetValue("FCC","Scenario#Actual;Years#FY24;Period#Jun;View#FCCS_YTD;Entity#"&amp;$B146&amp;";Data Source#FCCS_Total Data Source;Account#"&amp;P$3&amp;";Intercompany#FCCS_Intercompany Top;Movement#CA_ENDBAL;Consolidation#FCCS_Entity Total;Custom1#"&amp;$E146&amp;";Custom2#Total Custom2;Custom3#Total Custom3;Custom4#Total Custom4")</f>
        <v>0</v>
      </c>
      <c r="Q146" s="330">
        <f>[1]!HsGetValue("FCC","Scenario#Actual;Years#FY24;Period#Jun;View#FCCS_YTD;Entity#"&amp;$B146&amp;";Data Source#FCCS_Total Data Source;Account#"&amp;Q$3&amp;";Intercompany#FCCS_Intercompany Top;Movement#CA_ENDBAL;Consolidation#FCCS_Entity Total;Custom1#"&amp;$E146&amp;";Custom2#Total Custom2;Custom3#Total Custom3;Custom4#Total Custom4")</f>
        <v>0</v>
      </c>
      <c r="R146" s="330">
        <f>[1]!HsGetValue("FCC","Scenario#Actual;Years#FY24;Period#Jun;View#FCCS_YTD;Entity#"&amp;$B146&amp;";Data Source#FCCS_Total Data Source;Account#"&amp;R$3&amp;";Intercompany#FCCS_Intercompany Top;Movement#CA_ENDBAL;Consolidation#FCCS_Entity Total;Custom1#"&amp;$E146&amp;";Custom2#Total Custom2;Custom3#Total Custom3;Custom4#Total Custom4")</f>
        <v>0</v>
      </c>
      <c r="S146" s="330">
        <f>[1]!HsGetValue("FCC","Scenario#Actual;Years#FY24;Period#Jun;View#FCCS_YTD;Entity#"&amp;$B146&amp;";Data Source#FCCS_Total Data Source;Account#"&amp;S$3&amp;";Intercompany#FCCS_Intercompany Top;Movement#CA_ENDBAL;Consolidation#FCCS_Entity Total;Custom1#"&amp;$E146&amp;";Custom2#Total Custom2;Custom3#Total Custom3;Custom4#Total Custom4")</f>
        <v>0</v>
      </c>
      <c r="T146" s="330">
        <f>[1]!HsGetValue("FCC","Scenario#Actual;Years#FY24;Period#Jun;View#FCCS_YTD;Entity#"&amp;$B146&amp;";Data Source#FCCS_Total Data Source;Account#"&amp;T$3&amp;";Intercompany#FCCS_Intercompany Top;Movement#CA_ENDBAL;Consolidation#FCCS_Entity Total;Custom1#"&amp;$E146&amp;";Custom2#Total Custom2;Custom3#Total Custom3;Custom4#Total Custom4")</f>
        <v>0</v>
      </c>
      <c r="U146" s="330">
        <f>[1]!HsGetValue("FCC","Scenario#Actual;Years#FY24;Period#Jun;View#FCCS_YTD;Entity#"&amp;$B146&amp;";Data Source#FCCS_Total Data Source;Account#"&amp;U$3&amp;";Intercompany#FCCS_Intercompany Top;Movement#CA_ENDBAL;Consolidation#FCCS_Entity Total;Custom1#"&amp;$E146&amp;";Custom2#Total Custom2;Custom3#Total Custom3;Custom4#Total Custom4")</f>
        <v>0</v>
      </c>
      <c r="V146" s="330">
        <f>[1]!HsGetValue("FCC","Scenario#Actual;Years#FY24;Period#Jun;View#FCCS_YTD;Entity#"&amp;$B146&amp;";Data Source#FCCS_Total Data Source;Account#"&amp;V$3&amp;";Intercompany#FCCS_Intercompany Top;Movement#CA_ENDBAL;Consolidation#FCCS_Entity Total;Custom1#"&amp;$E146&amp;";Custom2#Total Custom2;Custom3#Total Custom3;Custom4#Total Custom4")</f>
        <v>0</v>
      </c>
      <c r="W146" s="330">
        <f>[1]!HsGetValue("FCC","Scenario#Actual;Years#FY24;Period#Jun;View#FCCS_YTD;Entity#"&amp;$B146&amp;";Data Source#FCCS_Total Data Source;Account#"&amp;W$3&amp;";Intercompany#FCCS_Intercompany Top;Movement#CA_ENDBAL;Consolidation#FCCS_Entity Total;Custom1#"&amp;$E146&amp;";Custom2#Total Custom2;Custom3#Total Custom3;Custom4#Total Custom4")</f>
        <v>0</v>
      </c>
      <c r="X146" s="330">
        <f>[1]!HsGetValue("FCC","Scenario#Actual;Years#FY24;Period#Jun;View#FCCS_YTD;Entity#"&amp;$B146&amp;";Data Source#FCCS_Total Data Source;Account#"&amp;X$3&amp;";Intercompany#FCCS_Intercompany Top;Movement#CA_ENDBAL;Consolidation#FCCS_Entity Total;Custom1#"&amp;$E146&amp;";Custom2#Total Custom2;Custom3#Total Custom3;Custom4#Total Custom4")</f>
        <v>0</v>
      </c>
      <c r="Y146" s="432">
        <f>[1]!HsGetValue("FCC","Scenario#Actual;Years#FY24;Period#Jun;View#FCCS_YTD;Entity#"&amp;$B146&amp;";Data Source#FCCS_Total Data Source;Account#"&amp;Y$3&amp;";Intercompany#FCCS_Intercompany Top;Movement#FCCS_Movements;Consolidation#FCCS_Entity Total;Custom1#"&amp;$A146&amp;";Custom2#Total Custom2;Custom3#Total Custom3;Custom4#Total Custom4")</f>
        <v>0</v>
      </c>
      <c r="Z146" s="432">
        <f>[1]!HsGetValue("FCC","Scenario#Actual;Years#FY24;Period#Jun;View#FCCS_YTD;Entity#"&amp;$B146&amp;";Data Source#FCCS_Total Data Source;Account#"&amp;Z$3&amp;";Intercompany#FCCS_Intercompany Top;Movement#FCCS_Movements;Consolidation#FCCS_Entity Total;Custom1#"&amp;$A146&amp;";Custom2#Total Custom2;Custom3#Total Custom3;Custom4#Total Custom4")</f>
        <v>0</v>
      </c>
      <c r="AA146" s="432">
        <f>[1]!HsGetValue("FCC","Scenario#Actual;Years#FY24;Period#Jun;View#FCCS_YTD;Entity#"&amp;$B146&amp;";Data Source#FCCS_Total Data Source;Account#"&amp;AA$3&amp;";Intercompany#FCCS_Intercompany Top;Movement#FCCS_Movements;Consolidation#FCCS_Entity Total;Custom1#"&amp;$A146&amp;";Custom2#Total Custom2;Custom3#Total Custom3;Custom4#Total Custom4")</f>
        <v>0</v>
      </c>
      <c r="AB146" s="432">
        <f>[1]!HsGetValue("FCC","Scenario#Actual;Years#FY24;Period#Jun;View#FCCS_YTD;Entity#"&amp;$B146&amp;";Data Source#FCCS_Total Data Source;Account#"&amp;AB$3&amp;";Intercompany#FCCS_Intercompany Top;Movement#FCCS_Movements;Consolidation#FCCS_Entity Total;Custom1#"&amp;$A146&amp;";Custom2#Total Custom2;Custom3#Total Custom3;Custom4#Total Custom4")</f>
        <v>0</v>
      </c>
      <c r="AC146" s="432">
        <f>[1]!HsGetValue("FCC","Scenario#Actual;Years#FY24;Period#Jun;View#FCCS_YTD;Entity#"&amp;$B146&amp;";Data Source#FCCS_Total Data Source;Account#"&amp;AC$3&amp;";Intercompany#FCCS_Intercompany Top;Movement#FCCS_Movements;Consolidation#FCCS_Entity Total;Custom1#"&amp;$A146&amp;";Custom2#Total Custom2;Custom3#Total Custom3;Custom4#Total Custom4")</f>
        <v>0</v>
      </c>
      <c r="AD146" s="432">
        <f>[1]!HsGetValue("FCC","Scenario#Actual;Years#FY24;Period#Jun;View#FCCS_YTD;Entity#"&amp;$B146&amp;";Data Source#FCCS_Total Data Source;Account#"&amp;AD$3&amp;";Intercompany#FCCS_Intercompany Top;Movement#FCCS_Movements;Consolidation#FCCS_Entity Total;Custom1#"&amp;$A146&amp;";Custom2#Total Custom2;Custom3#Total Custom3;Custom4#Total Custom4")</f>
        <v>0</v>
      </c>
      <c r="AE146" s="432">
        <f>[1]!HsGetValue("FCC","Scenario#Actual;Years#FY24;Period#Jun;View#FCCS_YTD;Entity#"&amp;$B146&amp;";Data Source#FCCS_Total Data Source;Account#"&amp;AE$3&amp;";Intercompany#FCCS_Intercompany Top;Movement#FCCS_Movements;Consolidation#FCCS_Entity Total;Custom1#"&amp;$A146&amp;";Custom2#Total Custom2;Custom3#Total Custom3;Custom4#Total Custom4")</f>
        <v>0</v>
      </c>
      <c r="AF146" s="432">
        <f>[1]!HsGetValue("FCC","Scenario#Actual;Years#FY24;Period#Jun;View#FCCS_YTD;Entity#"&amp;$B146&amp;";Data Source#FCCS_Total Data Source;Account#"&amp;AF$3&amp;";Intercompany#FCCS_Intercompany Top;Movement#FCCS_Movements;Consolidation#FCCS_Entity Total;Custom1#"&amp;$A146&amp;";Custom2#Total Custom2;Custom3#Total Custom3;Custom4#Total Custom4")</f>
        <v>0</v>
      </c>
      <c r="AG146" s="432">
        <f>[1]!HsGetValue("FCC","Scenario#Actual;Years#FY24;Period#Jun;View#FCCS_YTD;Entity#"&amp;$B146&amp;";Data Source#FCCS_Total Data Source;Account#"&amp;AG$3&amp;";Intercompany#FCCS_Intercompany Top;Movement#FCCS_Movements;Consolidation#FCCS_Entity Total;Custom1#"&amp;$A146&amp;";Custom2#Total Custom2;Custom3#Total Custom3;Custom4#Total Custom4")</f>
        <v>0</v>
      </c>
      <c r="AH146" s="432">
        <f>[1]!HsGetValue("FCC","Scenario#Actual;Years#FY24;Period#Jun;View#FCCS_YTD;Entity#"&amp;$B146&amp;";Data Source#FCCS_Total Data Source;Account#"&amp;AH$3&amp;";Intercompany#FCCS_Intercompany Top;Movement#FCCS_Movements;Consolidation#FCCS_Entity Total;Custom1#"&amp;$A146&amp;";Custom2#Total Custom2;Custom3#Total Custom3;Custom4#Total Custom4")</f>
        <v>0</v>
      </c>
      <c r="AI146" s="432">
        <f>[1]!HsGetValue("FCC","Scenario#Actual;Years#FY24;Period#Jun;View#FCCS_YTD;Entity#"&amp;$B146&amp;";Data Source#FCCS_Total Data Source;Account#"&amp;AI$3&amp;";Intercompany#FCCS_Intercompany Top;Movement#FCCS_Movements;Consolidation#FCCS_Entity Total;Custom1#"&amp;$A146&amp;";Custom2#Total Custom2;Custom3#Total Custom3;Custom4#Total Custom4")</f>
        <v>0</v>
      </c>
      <c r="AJ146" s="432">
        <f>[1]!HsGetValue("FCC","Scenario#Actual;Years#FY24;Period#Jun;View#FCCS_YTD;Entity#"&amp;$B146&amp;";Data Source#FCCS_Total Data Source;Account#"&amp;AJ$3&amp;";Intercompany#FCCS_Intercompany Top;Movement#FCCS_Movements;Consolidation#FCCS_Entity Total;Custom1#"&amp;$A146&amp;";Custom2#Total Custom2;Custom3#Total Custom3;Custom4#Total Custom4")</f>
        <v>0</v>
      </c>
      <c r="AK146" s="432">
        <f>[1]!HsGetValue("FCC","Scenario#Actual;Years#FY24;Period#Jun;View#FCCS_YTD;Entity#"&amp;$B146&amp;";Data Source#FCCS_Total Data Source;Account#"&amp;AK$3&amp;";Intercompany#FCCS_Intercompany Top;Movement#FCCS_Movements;Consolidation#FCCS_Entity Total;Custom1#"&amp;$A146&amp;";Custom2#Total Custom2;Custom3#Total Custom3;Custom4#Total Custom4")</f>
        <v>0</v>
      </c>
      <c r="AL146" s="432">
        <f>[1]!HsGetValue("FCC","Scenario#Actual;Years#FY24;Period#Jun;View#FCCS_YTD;Entity#"&amp;$B146&amp;";Data Source#FCCS_Total Data Source;Account#"&amp;AL$3&amp;";Intercompany#FCCS_Intercompany Top;Movement#FCCS_Movements;Consolidation#FCCS_Entity Total;Custom1#"&amp;$A146&amp;";Custom2#Total Custom2;Custom3#Total Custom3;Custom4#Total Custom4")</f>
        <v>0</v>
      </c>
      <c r="AM146" s="432">
        <f>[1]!HsGetValue("FCC","Scenario#Actual;Years#FY24;Period#Jun;View#FCCS_YTD;Entity#"&amp;$B146&amp;";Data Source#FCCS_Total Data Source;Account#"&amp;AM$3&amp;";Intercompany#FCCS_Intercompany Top;Movement#FCCS_Movements;Consolidation#FCCS_Entity Total;Custom1#"&amp;$A146&amp;";Custom2#Total Custom2;Custom3#Total Custom3;Custom4#Total Custom4")</f>
        <v>0</v>
      </c>
      <c r="AN146" s="432">
        <f>[1]!HsGetValue("FCC","Scenario#Actual;Years#FY24;Period#Jun;View#FCCS_YTD;Entity#"&amp;$B146&amp;";Data Source#FCCS_Total Data Source;Account#"&amp;AN$3&amp;";Intercompany#FCCS_Intercompany Top;Movement#FCCS_Movements;Consolidation#FCCS_Entity Total;Custom1#"&amp;$A146&amp;";Custom2#Total Custom2;Custom3#Total Custom3;Custom4#Total Custom4")</f>
        <v>0</v>
      </c>
      <c r="AO146" s="432">
        <f>[1]!HsGetValue("FCC","Scenario#Actual;Years#FY24;Period#Jun;View#FCCS_YTD;Entity#"&amp;$B146&amp;";Data Source#FCCS_Total Data Source;Account#"&amp;AO$3&amp;";Intercompany#FCCS_Intercompany Top;Movement#FCCS_Movements;Consolidation#FCCS_Entity Total;Custom1#"&amp;$A146&amp;";Custom2#Total Custom2;Custom3#Total Custom3;Custom4#Total Custom4")</f>
        <v>0</v>
      </c>
      <c r="AP146" s="432">
        <f>[1]!HsGetValue("FCC","Scenario#Actual;Years#FY24;Period#Jun;View#FCCS_YTD;Entity#"&amp;$B146&amp;";Data Source#FCCS_Total Data Source;Account#"&amp;AP$3&amp;";Intercompany#FCCS_Intercompany Top;Movement#FCCS_Movements;Consolidation#FCCS_Entity Total;Custom1#"&amp;$A146&amp;";Custom2#Total Custom2;Custom3#Total Custom3;Custom4#Total Custom4")</f>
        <v>0</v>
      </c>
      <c r="AQ146" s="432">
        <f>[1]!HsGetValue("FCC","Scenario#Actual;Years#FY24;Period#Jun;View#FCCS_YTD;Entity#"&amp;$B146&amp;";Data Source#FCCS_Total Data Source;Account#"&amp;AQ$3&amp;";Intercompany#FCCS_Intercompany Top;Movement#FCCS_Movements;Consolidation#FCCS_Entity Total;Custom1#"&amp;$A146&amp;";Custom2#Total Custom2;Custom3#Total Custom3;Custom4#Total Custom4")</f>
        <v>0</v>
      </c>
      <c r="AR146" s="432">
        <f>[1]!HsGetValue("FCC","Scenario#Actual;Years#FY24;Period#Jun;View#FCCS_YTD;Entity#"&amp;$B146&amp;";Data Source#FCCS_Total Data Source;Account#"&amp;AR$3&amp;";Intercompany#FCCS_Intercompany Top;Movement#FCCS_Movements;Consolidation#FCCS_Entity Total;Custom1#"&amp;$A146&amp;";Custom2#Total Custom2;Custom3#Total Custom3;Custom4#Total Custom4")</f>
        <v>0</v>
      </c>
      <c r="AS146" s="432">
        <f>[1]!HsGetValue("FCC","Scenario#Actual;Years#FY24;Period#Jun;View#FCCS_YTD;Entity#"&amp;$B146&amp;";Data Source#FCCS_Total Data Source;Account#"&amp;AS$3&amp;";Intercompany#FCCS_Intercompany Top;Movement#FCCS_Movements;Consolidation#FCCS_Entity Total;Custom1#"&amp;$A146&amp;";Custom2#Total Custom2;Custom3#Total Custom3;Custom4#Total Custom4")</f>
        <v>0</v>
      </c>
    </row>
    <row r="147" spans="1:45" x14ac:dyDescent="0.3">
      <c r="A147" s="221" t="s">
        <v>603</v>
      </c>
      <c r="B147" s="221" t="s">
        <v>719</v>
      </c>
      <c r="C147" s="221">
        <v>96000</v>
      </c>
      <c r="D147" s="221" t="s">
        <v>621</v>
      </c>
      <c r="E147" s="221" t="s">
        <v>416</v>
      </c>
      <c r="F147" s="328" t="s">
        <v>720</v>
      </c>
      <c r="G147" s="328" t="s">
        <v>721</v>
      </c>
      <c r="H147" s="598"/>
      <c r="I147" s="395">
        <f t="shared" si="12"/>
        <v>0</v>
      </c>
      <c r="J147" s="395">
        <f t="shared" si="13"/>
        <v>0</v>
      </c>
      <c r="K147" s="395">
        <f t="shared" si="16"/>
        <v>0</v>
      </c>
      <c r="L147" s="330">
        <f>[1]!HsGetValue("FCC","Scenario#Actual;Years#FY24;Period#Jun;View#FCCS_YTD;Entity#"&amp;$B147&amp;";Data Source#FCCS_Total Data Source;Account#"&amp;L$3&amp;";Intercompany#FCCS_Intercompany Top;Movement#CA_ENDBAL;Consolidation#FCCS_Entity Total;Custom1#"&amp;$E147&amp;";Custom2#Total Custom2;Custom3#Total Custom3;Custom4#Total Custom4")</f>
        <v>0</v>
      </c>
      <c r="M147" s="330">
        <f>[1]!HsGetValue("FCC","Scenario#Actual;Years#FY24;Period#Jun;View#FCCS_YTD;Entity#"&amp;$B147&amp;";Data Source#FCCS_Total Data Source;Account#"&amp;M$3&amp;";Intercompany#FCCS_Intercompany Top;Movement#CA_ENDBAL;Consolidation#FCCS_Entity Total;Custom1#"&amp;$E147&amp;";Custom2#Total Custom2;Custom3#Total Custom3;Custom4#Total Custom4")</f>
        <v>0</v>
      </c>
      <c r="N147" s="330">
        <f>[1]!HsGetValue("FCC","Scenario#Actual;Years#FY24;Period#Jun;View#FCCS_YTD;Entity#"&amp;$B147&amp;";Data Source#FCCS_Total Data Source;Account#"&amp;N$3&amp;";Intercompany#FCCS_Intercompany Top;Movement#CA_ENDBAL;Consolidation#FCCS_Entity Total;Custom1#"&amp;$E147&amp;";Custom2#Total Custom2;Custom3#Total Custom3;Custom4#Total Custom4")</f>
        <v>0</v>
      </c>
      <c r="O147" s="330">
        <f>[1]!HsGetValue("FCC","Scenario#Actual;Years#FY24;Period#Jun;View#FCCS_YTD;Entity#"&amp;$B147&amp;";Data Source#FCCS_Total Data Source;Account#"&amp;O$3&amp;";Intercompany#FCCS_Intercompany Top;Movement#CA_ENDBAL;Consolidation#FCCS_Entity Total;Custom1#"&amp;$E147&amp;";Custom2#Total Custom2;Custom3#Total Custom3;Custom4#Total Custom4")</f>
        <v>0</v>
      </c>
      <c r="P147" s="330">
        <f>[1]!HsGetValue("FCC","Scenario#Actual;Years#FY24;Period#Jun;View#FCCS_YTD;Entity#"&amp;$B147&amp;";Data Source#FCCS_Total Data Source;Account#"&amp;P$3&amp;";Intercompany#FCCS_Intercompany Top;Movement#CA_ENDBAL;Consolidation#FCCS_Entity Total;Custom1#"&amp;$E147&amp;";Custom2#Total Custom2;Custom3#Total Custom3;Custom4#Total Custom4")</f>
        <v>0</v>
      </c>
      <c r="Q147" s="330">
        <f>[1]!HsGetValue("FCC","Scenario#Actual;Years#FY24;Period#Jun;View#FCCS_YTD;Entity#"&amp;$B147&amp;";Data Source#FCCS_Total Data Source;Account#"&amp;Q$3&amp;";Intercompany#FCCS_Intercompany Top;Movement#CA_ENDBAL;Consolidation#FCCS_Entity Total;Custom1#"&amp;$E147&amp;";Custom2#Total Custom2;Custom3#Total Custom3;Custom4#Total Custom4")</f>
        <v>0</v>
      </c>
      <c r="R147" s="330">
        <f>[1]!HsGetValue("FCC","Scenario#Actual;Years#FY24;Period#Jun;View#FCCS_YTD;Entity#"&amp;$B147&amp;";Data Source#FCCS_Total Data Source;Account#"&amp;R$3&amp;";Intercompany#FCCS_Intercompany Top;Movement#CA_ENDBAL;Consolidation#FCCS_Entity Total;Custom1#"&amp;$E147&amp;";Custom2#Total Custom2;Custom3#Total Custom3;Custom4#Total Custom4")</f>
        <v>0</v>
      </c>
      <c r="S147" s="330">
        <f>[1]!HsGetValue("FCC","Scenario#Actual;Years#FY24;Period#Jun;View#FCCS_YTD;Entity#"&amp;$B147&amp;";Data Source#FCCS_Total Data Source;Account#"&amp;S$3&amp;";Intercompany#FCCS_Intercompany Top;Movement#CA_ENDBAL;Consolidation#FCCS_Entity Total;Custom1#"&amp;$E147&amp;";Custom2#Total Custom2;Custom3#Total Custom3;Custom4#Total Custom4")</f>
        <v>0</v>
      </c>
      <c r="T147" s="330">
        <f>[1]!HsGetValue("FCC","Scenario#Actual;Years#FY24;Period#Jun;View#FCCS_YTD;Entity#"&amp;$B147&amp;";Data Source#FCCS_Total Data Source;Account#"&amp;T$3&amp;";Intercompany#FCCS_Intercompany Top;Movement#CA_ENDBAL;Consolidation#FCCS_Entity Total;Custom1#"&amp;$E147&amp;";Custom2#Total Custom2;Custom3#Total Custom3;Custom4#Total Custom4")</f>
        <v>0</v>
      </c>
      <c r="U147" s="330">
        <f>[1]!HsGetValue("FCC","Scenario#Actual;Years#FY24;Period#Jun;View#FCCS_YTD;Entity#"&amp;$B147&amp;";Data Source#FCCS_Total Data Source;Account#"&amp;U$3&amp;";Intercompany#FCCS_Intercompany Top;Movement#CA_ENDBAL;Consolidation#FCCS_Entity Total;Custom1#"&amp;$E147&amp;";Custom2#Total Custom2;Custom3#Total Custom3;Custom4#Total Custom4")</f>
        <v>0</v>
      </c>
      <c r="V147" s="330">
        <f>[1]!HsGetValue("FCC","Scenario#Actual;Years#FY24;Period#Jun;View#FCCS_YTD;Entity#"&amp;$B147&amp;";Data Source#FCCS_Total Data Source;Account#"&amp;V$3&amp;";Intercompany#FCCS_Intercompany Top;Movement#CA_ENDBAL;Consolidation#FCCS_Entity Total;Custom1#"&amp;$E147&amp;";Custom2#Total Custom2;Custom3#Total Custom3;Custom4#Total Custom4")</f>
        <v>0</v>
      </c>
      <c r="W147" s="330">
        <f>[1]!HsGetValue("FCC","Scenario#Actual;Years#FY24;Period#Jun;View#FCCS_YTD;Entity#"&amp;$B147&amp;";Data Source#FCCS_Total Data Source;Account#"&amp;W$3&amp;";Intercompany#FCCS_Intercompany Top;Movement#CA_ENDBAL;Consolidation#FCCS_Entity Total;Custom1#"&amp;$E147&amp;";Custom2#Total Custom2;Custom3#Total Custom3;Custom4#Total Custom4")</f>
        <v>0</v>
      </c>
      <c r="X147" s="330">
        <f>[1]!HsGetValue("FCC","Scenario#Actual;Years#FY24;Period#Jun;View#FCCS_YTD;Entity#"&amp;$B147&amp;";Data Source#FCCS_Total Data Source;Account#"&amp;X$3&amp;";Intercompany#FCCS_Intercompany Top;Movement#CA_ENDBAL;Consolidation#FCCS_Entity Total;Custom1#"&amp;$E147&amp;";Custom2#Total Custom2;Custom3#Total Custom3;Custom4#Total Custom4")</f>
        <v>0</v>
      </c>
      <c r="Y147" s="432">
        <f>[1]!HsGetValue("FCC","Scenario#Actual;Years#FY24;Period#Jun;View#FCCS_YTD;Entity#"&amp;$B147&amp;";Data Source#FCCS_Total Data Source;Account#"&amp;Y$3&amp;";Intercompany#FCCS_Intercompany Top;Movement#FCCS_Movements;Consolidation#FCCS_Entity Total;Custom1#"&amp;$A147&amp;";Custom2#Total Custom2;Custom3#Total Custom3;Custom4#Total Custom4")</f>
        <v>0</v>
      </c>
      <c r="Z147" s="432">
        <f>[1]!HsGetValue("FCC","Scenario#Actual;Years#FY24;Period#Jun;View#FCCS_YTD;Entity#"&amp;$B147&amp;";Data Source#FCCS_Total Data Source;Account#"&amp;Z$3&amp;";Intercompany#FCCS_Intercompany Top;Movement#FCCS_Movements;Consolidation#FCCS_Entity Total;Custom1#"&amp;$A147&amp;";Custom2#Total Custom2;Custom3#Total Custom3;Custom4#Total Custom4")</f>
        <v>0</v>
      </c>
      <c r="AA147" s="432">
        <f>[1]!HsGetValue("FCC","Scenario#Actual;Years#FY24;Period#Jun;View#FCCS_YTD;Entity#"&amp;$B147&amp;";Data Source#FCCS_Total Data Source;Account#"&amp;AA$3&amp;";Intercompany#FCCS_Intercompany Top;Movement#FCCS_Movements;Consolidation#FCCS_Entity Total;Custom1#"&amp;$A147&amp;";Custom2#Total Custom2;Custom3#Total Custom3;Custom4#Total Custom4")</f>
        <v>0</v>
      </c>
      <c r="AB147" s="432">
        <f>[1]!HsGetValue("FCC","Scenario#Actual;Years#FY24;Period#Jun;View#FCCS_YTD;Entity#"&amp;$B147&amp;";Data Source#FCCS_Total Data Source;Account#"&amp;AB$3&amp;";Intercompany#FCCS_Intercompany Top;Movement#FCCS_Movements;Consolidation#FCCS_Entity Total;Custom1#"&amp;$A147&amp;";Custom2#Total Custom2;Custom3#Total Custom3;Custom4#Total Custom4")</f>
        <v>0</v>
      </c>
      <c r="AC147" s="432">
        <f>[1]!HsGetValue("FCC","Scenario#Actual;Years#FY24;Period#Jun;View#FCCS_YTD;Entity#"&amp;$B147&amp;";Data Source#FCCS_Total Data Source;Account#"&amp;AC$3&amp;";Intercompany#FCCS_Intercompany Top;Movement#FCCS_Movements;Consolidation#FCCS_Entity Total;Custom1#"&amp;$A147&amp;";Custom2#Total Custom2;Custom3#Total Custom3;Custom4#Total Custom4")</f>
        <v>0</v>
      </c>
      <c r="AD147" s="432">
        <f>[1]!HsGetValue("FCC","Scenario#Actual;Years#FY24;Period#Jun;View#FCCS_YTD;Entity#"&amp;$B147&amp;";Data Source#FCCS_Total Data Source;Account#"&amp;AD$3&amp;";Intercompany#FCCS_Intercompany Top;Movement#FCCS_Movements;Consolidation#FCCS_Entity Total;Custom1#"&amp;$A147&amp;";Custom2#Total Custom2;Custom3#Total Custom3;Custom4#Total Custom4")</f>
        <v>0</v>
      </c>
      <c r="AE147" s="432">
        <f>[1]!HsGetValue("FCC","Scenario#Actual;Years#FY24;Period#Jun;View#FCCS_YTD;Entity#"&amp;$B147&amp;";Data Source#FCCS_Total Data Source;Account#"&amp;AE$3&amp;";Intercompany#FCCS_Intercompany Top;Movement#FCCS_Movements;Consolidation#FCCS_Entity Total;Custom1#"&amp;$A147&amp;";Custom2#Total Custom2;Custom3#Total Custom3;Custom4#Total Custom4")</f>
        <v>0</v>
      </c>
      <c r="AF147" s="432">
        <f>[1]!HsGetValue("FCC","Scenario#Actual;Years#FY24;Period#Jun;View#FCCS_YTD;Entity#"&amp;$B147&amp;";Data Source#FCCS_Total Data Source;Account#"&amp;AF$3&amp;";Intercompany#FCCS_Intercompany Top;Movement#FCCS_Movements;Consolidation#FCCS_Entity Total;Custom1#"&amp;$A147&amp;";Custom2#Total Custom2;Custom3#Total Custom3;Custom4#Total Custom4")</f>
        <v>0</v>
      </c>
      <c r="AG147" s="432">
        <f>[1]!HsGetValue("FCC","Scenario#Actual;Years#FY24;Period#Jun;View#FCCS_YTD;Entity#"&amp;$B147&amp;";Data Source#FCCS_Total Data Source;Account#"&amp;AG$3&amp;";Intercompany#FCCS_Intercompany Top;Movement#FCCS_Movements;Consolidation#FCCS_Entity Total;Custom1#"&amp;$A147&amp;";Custom2#Total Custom2;Custom3#Total Custom3;Custom4#Total Custom4")</f>
        <v>0</v>
      </c>
      <c r="AH147" s="432">
        <f>[1]!HsGetValue("FCC","Scenario#Actual;Years#FY24;Period#Jun;View#FCCS_YTD;Entity#"&amp;$B147&amp;";Data Source#FCCS_Total Data Source;Account#"&amp;AH$3&amp;";Intercompany#FCCS_Intercompany Top;Movement#FCCS_Movements;Consolidation#FCCS_Entity Total;Custom1#"&amp;$A147&amp;";Custom2#Total Custom2;Custom3#Total Custom3;Custom4#Total Custom4")</f>
        <v>0</v>
      </c>
      <c r="AI147" s="432">
        <f>[1]!HsGetValue("FCC","Scenario#Actual;Years#FY24;Period#Jun;View#FCCS_YTD;Entity#"&amp;$B147&amp;";Data Source#FCCS_Total Data Source;Account#"&amp;AI$3&amp;";Intercompany#FCCS_Intercompany Top;Movement#FCCS_Movements;Consolidation#FCCS_Entity Total;Custom1#"&amp;$A147&amp;";Custom2#Total Custom2;Custom3#Total Custom3;Custom4#Total Custom4")</f>
        <v>0</v>
      </c>
      <c r="AJ147" s="432">
        <f>[1]!HsGetValue("FCC","Scenario#Actual;Years#FY24;Period#Jun;View#FCCS_YTD;Entity#"&amp;$B147&amp;";Data Source#FCCS_Total Data Source;Account#"&amp;AJ$3&amp;";Intercompany#FCCS_Intercompany Top;Movement#FCCS_Movements;Consolidation#FCCS_Entity Total;Custom1#"&amp;$A147&amp;";Custom2#Total Custom2;Custom3#Total Custom3;Custom4#Total Custom4")</f>
        <v>0</v>
      </c>
      <c r="AK147" s="432">
        <f>[1]!HsGetValue("FCC","Scenario#Actual;Years#FY24;Period#Jun;View#FCCS_YTD;Entity#"&amp;$B147&amp;";Data Source#FCCS_Total Data Source;Account#"&amp;AK$3&amp;";Intercompany#FCCS_Intercompany Top;Movement#FCCS_Movements;Consolidation#FCCS_Entity Total;Custom1#"&amp;$A147&amp;";Custom2#Total Custom2;Custom3#Total Custom3;Custom4#Total Custom4")</f>
        <v>0</v>
      </c>
      <c r="AL147" s="432">
        <f>[1]!HsGetValue("FCC","Scenario#Actual;Years#FY24;Period#Jun;View#FCCS_YTD;Entity#"&amp;$B147&amp;";Data Source#FCCS_Total Data Source;Account#"&amp;AL$3&amp;";Intercompany#FCCS_Intercompany Top;Movement#FCCS_Movements;Consolidation#FCCS_Entity Total;Custom1#"&amp;$A147&amp;";Custom2#Total Custom2;Custom3#Total Custom3;Custom4#Total Custom4")</f>
        <v>0</v>
      </c>
      <c r="AM147" s="432">
        <f>[1]!HsGetValue("FCC","Scenario#Actual;Years#FY24;Period#Jun;View#FCCS_YTD;Entity#"&amp;$B147&amp;";Data Source#FCCS_Total Data Source;Account#"&amp;AM$3&amp;";Intercompany#FCCS_Intercompany Top;Movement#FCCS_Movements;Consolidation#FCCS_Entity Total;Custom1#"&amp;$A147&amp;";Custom2#Total Custom2;Custom3#Total Custom3;Custom4#Total Custom4")</f>
        <v>0</v>
      </c>
      <c r="AN147" s="432">
        <f>[1]!HsGetValue("FCC","Scenario#Actual;Years#FY24;Period#Jun;View#FCCS_YTD;Entity#"&amp;$B147&amp;";Data Source#FCCS_Total Data Source;Account#"&amp;AN$3&amp;";Intercompany#FCCS_Intercompany Top;Movement#FCCS_Movements;Consolidation#FCCS_Entity Total;Custom1#"&amp;$A147&amp;";Custom2#Total Custom2;Custom3#Total Custom3;Custom4#Total Custom4")</f>
        <v>0</v>
      </c>
      <c r="AO147" s="432">
        <f>[1]!HsGetValue("FCC","Scenario#Actual;Years#FY24;Period#Jun;View#FCCS_YTD;Entity#"&amp;$B147&amp;";Data Source#FCCS_Total Data Source;Account#"&amp;AO$3&amp;";Intercompany#FCCS_Intercompany Top;Movement#FCCS_Movements;Consolidation#FCCS_Entity Total;Custom1#"&amp;$A147&amp;";Custom2#Total Custom2;Custom3#Total Custom3;Custom4#Total Custom4")</f>
        <v>0</v>
      </c>
      <c r="AP147" s="432">
        <f>[1]!HsGetValue("FCC","Scenario#Actual;Years#FY24;Period#Jun;View#FCCS_YTD;Entity#"&amp;$B147&amp;";Data Source#FCCS_Total Data Source;Account#"&amp;AP$3&amp;";Intercompany#FCCS_Intercompany Top;Movement#FCCS_Movements;Consolidation#FCCS_Entity Total;Custom1#"&amp;$A147&amp;";Custom2#Total Custom2;Custom3#Total Custom3;Custom4#Total Custom4")</f>
        <v>0</v>
      </c>
      <c r="AQ147" s="432">
        <f>[1]!HsGetValue("FCC","Scenario#Actual;Years#FY24;Period#Jun;View#FCCS_YTD;Entity#"&amp;$B147&amp;";Data Source#FCCS_Total Data Source;Account#"&amp;AQ$3&amp;";Intercompany#FCCS_Intercompany Top;Movement#FCCS_Movements;Consolidation#FCCS_Entity Total;Custom1#"&amp;$A147&amp;";Custom2#Total Custom2;Custom3#Total Custom3;Custom4#Total Custom4")</f>
        <v>0</v>
      </c>
      <c r="AR147" s="432">
        <f>[1]!HsGetValue("FCC","Scenario#Actual;Years#FY24;Period#Jun;View#FCCS_YTD;Entity#"&amp;$B147&amp;";Data Source#FCCS_Total Data Source;Account#"&amp;AR$3&amp;";Intercompany#FCCS_Intercompany Top;Movement#FCCS_Movements;Consolidation#FCCS_Entity Total;Custom1#"&amp;$A147&amp;";Custom2#Total Custom2;Custom3#Total Custom3;Custom4#Total Custom4")</f>
        <v>0</v>
      </c>
      <c r="AS147" s="432">
        <f>[1]!HsGetValue("FCC","Scenario#Actual;Years#FY24;Period#Jun;View#FCCS_YTD;Entity#"&amp;$B147&amp;";Data Source#FCCS_Total Data Source;Account#"&amp;AS$3&amp;";Intercompany#FCCS_Intercompany Top;Movement#FCCS_Movements;Consolidation#FCCS_Entity Total;Custom1#"&amp;$A147&amp;";Custom2#Total Custom2;Custom3#Total Custom3;Custom4#Total Custom4")</f>
        <v>0</v>
      </c>
    </row>
    <row r="148" spans="1:45" x14ac:dyDescent="0.3">
      <c r="A148" s="221" t="s">
        <v>603</v>
      </c>
      <c r="B148" s="221" t="s">
        <v>722</v>
      </c>
      <c r="C148" s="221">
        <v>47610</v>
      </c>
      <c r="D148" s="221" t="s">
        <v>621</v>
      </c>
      <c r="E148" s="221" t="s">
        <v>416</v>
      </c>
      <c r="F148" s="36" t="s">
        <v>723</v>
      </c>
      <c r="G148" s="607" t="s">
        <v>724</v>
      </c>
      <c r="H148" s="598"/>
      <c r="I148" s="395">
        <f t="shared" ref="I148" si="17">SUM(J148:K148)</f>
        <v>0</v>
      </c>
      <c r="J148" s="395">
        <f t="shared" si="13"/>
        <v>0</v>
      </c>
      <c r="K148" s="395">
        <f t="shared" si="16"/>
        <v>0</v>
      </c>
      <c r="L148" s="330">
        <f>[1]!HsGetValue("FCC","Scenario#Actual;Years#FY24;Period#Jun;View#FCCS_YTD;Entity#"&amp;$B148&amp;";Data Source#FCCS_Total Data Source;Account#"&amp;L$3&amp;";Intercompany#FCCS_Intercompany Top;Movement#CA_ENDBAL;Consolidation#FCCS_Entity Total;Custom1#"&amp;$E148&amp;";Custom2#Total Custom2;Custom3#Total Custom3;Custom4#Total Custom4")</f>
        <v>0</v>
      </c>
      <c r="M148" s="330">
        <f>[1]!HsGetValue("FCC","Scenario#Actual;Years#FY24;Period#Jun;View#FCCS_YTD;Entity#"&amp;$B148&amp;";Data Source#FCCS_Total Data Source;Account#"&amp;M$3&amp;";Intercompany#FCCS_Intercompany Top;Movement#CA_ENDBAL;Consolidation#FCCS_Entity Total;Custom1#"&amp;$E148&amp;";Custom2#Total Custom2;Custom3#Total Custom3;Custom4#Total Custom4")</f>
        <v>0</v>
      </c>
      <c r="N148" s="330">
        <f>[1]!HsGetValue("FCC","Scenario#Actual;Years#FY24;Period#Jun;View#FCCS_YTD;Entity#"&amp;$B148&amp;";Data Source#FCCS_Total Data Source;Account#"&amp;N$3&amp;";Intercompany#FCCS_Intercompany Top;Movement#CA_ENDBAL;Consolidation#FCCS_Entity Total;Custom1#"&amp;$E148&amp;";Custom2#Total Custom2;Custom3#Total Custom3;Custom4#Total Custom4")</f>
        <v>0</v>
      </c>
      <c r="O148" s="330">
        <f>[1]!HsGetValue("FCC","Scenario#Actual;Years#FY24;Period#Jun;View#FCCS_YTD;Entity#"&amp;$B148&amp;";Data Source#FCCS_Total Data Source;Account#"&amp;O$3&amp;";Intercompany#FCCS_Intercompany Top;Movement#CA_ENDBAL;Consolidation#FCCS_Entity Total;Custom1#"&amp;$E148&amp;";Custom2#Total Custom2;Custom3#Total Custom3;Custom4#Total Custom4")</f>
        <v>0</v>
      </c>
      <c r="P148" s="330">
        <f>[1]!HsGetValue("FCC","Scenario#Actual;Years#FY24;Period#Jun;View#FCCS_YTD;Entity#"&amp;$B148&amp;";Data Source#FCCS_Total Data Source;Account#"&amp;P$3&amp;";Intercompany#FCCS_Intercompany Top;Movement#CA_ENDBAL;Consolidation#FCCS_Entity Total;Custom1#"&amp;$E148&amp;";Custom2#Total Custom2;Custom3#Total Custom3;Custom4#Total Custom4")</f>
        <v>0</v>
      </c>
      <c r="Q148" s="330">
        <f>[1]!HsGetValue("FCC","Scenario#Actual;Years#FY24;Period#Jun;View#FCCS_YTD;Entity#"&amp;$B148&amp;";Data Source#FCCS_Total Data Source;Account#"&amp;Q$3&amp;";Intercompany#FCCS_Intercompany Top;Movement#CA_ENDBAL;Consolidation#FCCS_Entity Total;Custom1#"&amp;$E148&amp;";Custom2#Total Custom2;Custom3#Total Custom3;Custom4#Total Custom4")</f>
        <v>0</v>
      </c>
      <c r="R148" s="330">
        <f>[1]!HsGetValue("FCC","Scenario#Actual;Years#FY24;Period#Jun;View#FCCS_YTD;Entity#"&amp;$B148&amp;";Data Source#FCCS_Total Data Source;Account#"&amp;R$3&amp;";Intercompany#FCCS_Intercompany Top;Movement#CA_ENDBAL;Consolidation#FCCS_Entity Total;Custom1#"&amp;$E148&amp;";Custom2#Total Custom2;Custom3#Total Custom3;Custom4#Total Custom4")</f>
        <v>0</v>
      </c>
      <c r="S148" s="330">
        <f>[1]!HsGetValue("FCC","Scenario#Actual;Years#FY24;Period#Jun;View#FCCS_YTD;Entity#"&amp;$B148&amp;";Data Source#FCCS_Total Data Source;Account#"&amp;S$3&amp;";Intercompany#FCCS_Intercompany Top;Movement#CA_ENDBAL;Consolidation#FCCS_Entity Total;Custom1#"&amp;$E148&amp;";Custom2#Total Custom2;Custom3#Total Custom3;Custom4#Total Custom4")</f>
        <v>0</v>
      </c>
      <c r="T148" s="330">
        <f>[1]!HsGetValue("FCC","Scenario#Actual;Years#FY24;Period#Jun;View#FCCS_YTD;Entity#"&amp;$B148&amp;";Data Source#FCCS_Total Data Source;Account#"&amp;T$3&amp;";Intercompany#FCCS_Intercompany Top;Movement#CA_ENDBAL;Consolidation#FCCS_Entity Total;Custom1#"&amp;$E148&amp;";Custom2#Total Custom2;Custom3#Total Custom3;Custom4#Total Custom4")</f>
        <v>0</v>
      </c>
      <c r="U148" s="330">
        <f>[1]!HsGetValue("FCC","Scenario#Actual;Years#FY24;Period#Jun;View#FCCS_YTD;Entity#"&amp;$B148&amp;";Data Source#FCCS_Total Data Source;Account#"&amp;U$3&amp;";Intercompany#FCCS_Intercompany Top;Movement#CA_ENDBAL;Consolidation#FCCS_Entity Total;Custom1#"&amp;$E148&amp;";Custom2#Total Custom2;Custom3#Total Custom3;Custom4#Total Custom4")</f>
        <v>0</v>
      </c>
      <c r="V148" s="330">
        <f>[1]!HsGetValue("FCC","Scenario#Actual;Years#FY24;Period#Jun;View#FCCS_YTD;Entity#"&amp;$B148&amp;";Data Source#FCCS_Total Data Source;Account#"&amp;V$3&amp;";Intercompany#FCCS_Intercompany Top;Movement#CA_ENDBAL;Consolidation#FCCS_Entity Total;Custom1#"&amp;$E148&amp;";Custom2#Total Custom2;Custom3#Total Custom3;Custom4#Total Custom4")</f>
        <v>0</v>
      </c>
      <c r="W148" s="330">
        <f>[1]!HsGetValue("FCC","Scenario#Actual;Years#FY24;Period#Jun;View#FCCS_YTD;Entity#"&amp;$B148&amp;";Data Source#FCCS_Total Data Source;Account#"&amp;W$3&amp;";Intercompany#FCCS_Intercompany Top;Movement#CA_ENDBAL;Consolidation#FCCS_Entity Total;Custom1#"&amp;$E148&amp;";Custom2#Total Custom2;Custom3#Total Custom3;Custom4#Total Custom4")</f>
        <v>0</v>
      </c>
      <c r="X148" s="330">
        <f>[1]!HsGetValue("FCC","Scenario#Actual;Years#FY24;Period#Jun;View#FCCS_YTD;Entity#"&amp;$B148&amp;";Data Source#FCCS_Total Data Source;Account#"&amp;X$3&amp;";Intercompany#FCCS_Intercompany Top;Movement#CA_ENDBAL;Consolidation#FCCS_Entity Total;Custom1#"&amp;$E148&amp;";Custom2#Total Custom2;Custom3#Total Custom3;Custom4#Total Custom4")</f>
        <v>0</v>
      </c>
      <c r="Y148" s="432">
        <f>[1]!HsGetValue("FCC","Scenario#Actual;Years#FY24;Period#Jun;View#FCCS_YTD;Entity#"&amp;$B148&amp;";Data Source#FCCS_Total Data Source;Account#"&amp;Y$3&amp;";Intercompany#FCCS_Intercompany Top;Movement#FCCS_Movements;Consolidation#FCCS_Entity Total;Custom1#"&amp;$A148&amp;";Custom2#Total Custom2;Custom3#Total Custom3;Custom4#Total Custom4")</f>
        <v>0</v>
      </c>
      <c r="Z148" s="432">
        <f>[1]!HsGetValue("FCC","Scenario#Actual;Years#FY24;Period#Jun;View#FCCS_YTD;Entity#"&amp;$B148&amp;";Data Source#FCCS_Total Data Source;Account#"&amp;Z$3&amp;";Intercompany#FCCS_Intercompany Top;Movement#FCCS_Movements;Consolidation#FCCS_Entity Total;Custom1#"&amp;$A148&amp;";Custom2#Total Custom2;Custom3#Total Custom3;Custom4#Total Custom4")</f>
        <v>0</v>
      </c>
      <c r="AA148" s="432">
        <f>[1]!HsGetValue("FCC","Scenario#Actual;Years#FY24;Period#Jun;View#FCCS_YTD;Entity#"&amp;$B148&amp;";Data Source#FCCS_Total Data Source;Account#"&amp;AA$3&amp;";Intercompany#FCCS_Intercompany Top;Movement#FCCS_Movements;Consolidation#FCCS_Entity Total;Custom1#"&amp;$A148&amp;";Custom2#Total Custom2;Custom3#Total Custom3;Custom4#Total Custom4")</f>
        <v>0</v>
      </c>
      <c r="AB148" s="432">
        <f>[1]!HsGetValue("FCC","Scenario#Actual;Years#FY24;Period#Jun;View#FCCS_YTD;Entity#"&amp;$B148&amp;";Data Source#FCCS_Total Data Source;Account#"&amp;AB$3&amp;";Intercompany#FCCS_Intercompany Top;Movement#FCCS_Movements;Consolidation#FCCS_Entity Total;Custom1#"&amp;$A148&amp;";Custom2#Total Custom2;Custom3#Total Custom3;Custom4#Total Custom4")</f>
        <v>0</v>
      </c>
      <c r="AC148" s="432">
        <f>[1]!HsGetValue("FCC","Scenario#Actual;Years#FY24;Period#Jun;View#FCCS_YTD;Entity#"&amp;$B148&amp;";Data Source#FCCS_Total Data Source;Account#"&amp;AC$3&amp;";Intercompany#FCCS_Intercompany Top;Movement#FCCS_Movements;Consolidation#FCCS_Entity Total;Custom1#"&amp;$A148&amp;";Custom2#Total Custom2;Custom3#Total Custom3;Custom4#Total Custom4")</f>
        <v>0</v>
      </c>
      <c r="AD148" s="432">
        <f>[1]!HsGetValue("FCC","Scenario#Actual;Years#FY24;Period#Jun;View#FCCS_YTD;Entity#"&amp;$B148&amp;";Data Source#FCCS_Total Data Source;Account#"&amp;AD$3&amp;";Intercompany#FCCS_Intercompany Top;Movement#FCCS_Movements;Consolidation#FCCS_Entity Total;Custom1#"&amp;$A148&amp;";Custom2#Total Custom2;Custom3#Total Custom3;Custom4#Total Custom4")</f>
        <v>0</v>
      </c>
      <c r="AE148" s="432">
        <f>[1]!HsGetValue("FCC","Scenario#Actual;Years#FY24;Period#Jun;View#FCCS_YTD;Entity#"&amp;$B148&amp;";Data Source#FCCS_Total Data Source;Account#"&amp;AE$3&amp;";Intercompany#FCCS_Intercompany Top;Movement#FCCS_Movements;Consolidation#FCCS_Entity Total;Custom1#"&amp;$A148&amp;";Custom2#Total Custom2;Custom3#Total Custom3;Custom4#Total Custom4")</f>
        <v>0</v>
      </c>
      <c r="AF148" s="432">
        <f>[1]!HsGetValue("FCC","Scenario#Actual;Years#FY24;Period#Jun;View#FCCS_YTD;Entity#"&amp;$B148&amp;";Data Source#FCCS_Total Data Source;Account#"&amp;AF$3&amp;";Intercompany#FCCS_Intercompany Top;Movement#FCCS_Movements;Consolidation#FCCS_Entity Total;Custom1#"&amp;$A148&amp;";Custom2#Total Custom2;Custom3#Total Custom3;Custom4#Total Custom4")</f>
        <v>0</v>
      </c>
      <c r="AG148" s="432">
        <f>[1]!HsGetValue("FCC","Scenario#Actual;Years#FY24;Period#Jun;View#FCCS_YTD;Entity#"&amp;$B148&amp;";Data Source#FCCS_Total Data Source;Account#"&amp;AG$3&amp;";Intercompany#FCCS_Intercompany Top;Movement#FCCS_Movements;Consolidation#FCCS_Entity Total;Custom1#"&amp;$A148&amp;";Custom2#Total Custom2;Custom3#Total Custom3;Custom4#Total Custom4")</f>
        <v>0</v>
      </c>
      <c r="AH148" s="432">
        <f>[1]!HsGetValue("FCC","Scenario#Actual;Years#FY24;Period#Jun;View#FCCS_YTD;Entity#"&amp;$B148&amp;";Data Source#FCCS_Total Data Source;Account#"&amp;AH$3&amp;";Intercompany#FCCS_Intercompany Top;Movement#FCCS_Movements;Consolidation#FCCS_Entity Total;Custom1#"&amp;$A148&amp;";Custom2#Total Custom2;Custom3#Total Custom3;Custom4#Total Custom4")</f>
        <v>0</v>
      </c>
      <c r="AI148" s="432">
        <f>[1]!HsGetValue("FCC","Scenario#Actual;Years#FY24;Period#Jun;View#FCCS_YTD;Entity#"&amp;$B148&amp;";Data Source#FCCS_Total Data Source;Account#"&amp;AI$3&amp;";Intercompany#FCCS_Intercompany Top;Movement#FCCS_Movements;Consolidation#FCCS_Entity Total;Custom1#"&amp;$A148&amp;";Custom2#Total Custom2;Custom3#Total Custom3;Custom4#Total Custom4")</f>
        <v>0</v>
      </c>
      <c r="AJ148" s="432">
        <f>[1]!HsGetValue("FCC","Scenario#Actual;Years#FY24;Period#Jun;View#FCCS_YTD;Entity#"&amp;$B148&amp;";Data Source#FCCS_Total Data Source;Account#"&amp;AJ$3&amp;";Intercompany#FCCS_Intercompany Top;Movement#FCCS_Movements;Consolidation#FCCS_Entity Total;Custom1#"&amp;$A148&amp;";Custom2#Total Custom2;Custom3#Total Custom3;Custom4#Total Custom4")</f>
        <v>0</v>
      </c>
      <c r="AK148" s="432">
        <f>[1]!HsGetValue("FCC","Scenario#Actual;Years#FY24;Period#Jun;View#FCCS_YTD;Entity#"&amp;$B148&amp;";Data Source#FCCS_Total Data Source;Account#"&amp;AK$3&amp;";Intercompany#FCCS_Intercompany Top;Movement#FCCS_Movements;Consolidation#FCCS_Entity Total;Custom1#"&amp;$A148&amp;";Custom2#Total Custom2;Custom3#Total Custom3;Custom4#Total Custom4")</f>
        <v>0</v>
      </c>
      <c r="AL148" s="432">
        <f>[1]!HsGetValue("FCC","Scenario#Actual;Years#FY24;Period#Jun;View#FCCS_YTD;Entity#"&amp;$B148&amp;";Data Source#FCCS_Total Data Source;Account#"&amp;AL$3&amp;";Intercompany#FCCS_Intercompany Top;Movement#FCCS_Movements;Consolidation#FCCS_Entity Total;Custom1#"&amp;$A148&amp;";Custom2#Total Custom2;Custom3#Total Custom3;Custom4#Total Custom4")</f>
        <v>0</v>
      </c>
      <c r="AM148" s="432">
        <f>[1]!HsGetValue("FCC","Scenario#Actual;Years#FY24;Period#Jun;View#FCCS_YTD;Entity#"&amp;$B148&amp;";Data Source#FCCS_Total Data Source;Account#"&amp;AM$3&amp;";Intercompany#FCCS_Intercompany Top;Movement#FCCS_Movements;Consolidation#FCCS_Entity Total;Custom1#"&amp;$A148&amp;";Custom2#Total Custom2;Custom3#Total Custom3;Custom4#Total Custom4")</f>
        <v>0</v>
      </c>
      <c r="AN148" s="432">
        <f>[1]!HsGetValue("FCC","Scenario#Actual;Years#FY24;Period#Jun;View#FCCS_YTD;Entity#"&amp;$B148&amp;";Data Source#FCCS_Total Data Source;Account#"&amp;AN$3&amp;";Intercompany#FCCS_Intercompany Top;Movement#FCCS_Movements;Consolidation#FCCS_Entity Total;Custom1#"&amp;$A148&amp;";Custom2#Total Custom2;Custom3#Total Custom3;Custom4#Total Custom4")</f>
        <v>0</v>
      </c>
      <c r="AO148" s="432">
        <f>[1]!HsGetValue("FCC","Scenario#Actual;Years#FY24;Period#Jun;View#FCCS_YTD;Entity#"&amp;$B148&amp;";Data Source#FCCS_Total Data Source;Account#"&amp;AO$3&amp;";Intercompany#FCCS_Intercompany Top;Movement#FCCS_Movements;Consolidation#FCCS_Entity Total;Custom1#"&amp;$A148&amp;";Custom2#Total Custom2;Custom3#Total Custom3;Custom4#Total Custom4")</f>
        <v>0</v>
      </c>
      <c r="AP148" s="432">
        <f>[1]!HsGetValue("FCC","Scenario#Actual;Years#FY24;Period#Jun;View#FCCS_YTD;Entity#"&amp;$B148&amp;";Data Source#FCCS_Total Data Source;Account#"&amp;AP$3&amp;";Intercompany#FCCS_Intercompany Top;Movement#FCCS_Movements;Consolidation#FCCS_Entity Total;Custom1#"&amp;$A148&amp;";Custom2#Total Custom2;Custom3#Total Custom3;Custom4#Total Custom4")</f>
        <v>0</v>
      </c>
      <c r="AQ148" s="432">
        <f>[1]!HsGetValue("FCC","Scenario#Actual;Years#FY24;Period#Jun;View#FCCS_YTD;Entity#"&amp;$B148&amp;";Data Source#FCCS_Total Data Source;Account#"&amp;AQ$3&amp;";Intercompany#FCCS_Intercompany Top;Movement#FCCS_Movements;Consolidation#FCCS_Entity Total;Custom1#"&amp;$A148&amp;";Custom2#Total Custom2;Custom3#Total Custom3;Custom4#Total Custom4")</f>
        <v>0</v>
      </c>
      <c r="AR148" s="432">
        <f>[1]!HsGetValue("FCC","Scenario#Actual;Years#FY24;Period#Jun;View#FCCS_YTD;Entity#"&amp;$B148&amp;";Data Source#FCCS_Total Data Source;Account#"&amp;AR$3&amp;";Intercompany#FCCS_Intercompany Top;Movement#FCCS_Movements;Consolidation#FCCS_Entity Total;Custom1#"&amp;$A148&amp;";Custom2#Total Custom2;Custom3#Total Custom3;Custom4#Total Custom4")</f>
        <v>0</v>
      </c>
      <c r="AS148" s="432">
        <f>[1]!HsGetValue("FCC","Scenario#Actual;Years#FY24;Period#Jun;View#FCCS_YTD;Entity#"&amp;$B148&amp;";Data Source#FCCS_Total Data Source;Account#"&amp;AS$3&amp;";Intercompany#FCCS_Intercompany Top;Movement#FCCS_Movements;Consolidation#FCCS_Entity Total;Custom1#"&amp;$A148&amp;";Custom2#Total Custom2;Custom3#Total Custom3;Custom4#Total Custom4")</f>
        <v>0</v>
      </c>
    </row>
    <row r="149" spans="1:45" x14ac:dyDescent="0.3">
      <c r="A149" s="221" t="s">
        <v>603</v>
      </c>
      <c r="B149" s="221" t="s">
        <v>725</v>
      </c>
      <c r="C149" s="221">
        <v>96800</v>
      </c>
      <c r="D149" s="221" t="s">
        <v>621</v>
      </c>
      <c r="E149" s="221" t="s">
        <v>416</v>
      </c>
      <c r="F149" s="328" t="s">
        <v>726</v>
      </c>
      <c r="G149" s="328" t="s">
        <v>727</v>
      </c>
      <c r="H149" s="598"/>
      <c r="I149" s="395">
        <f>SUM(J149:K149)</f>
        <v>0</v>
      </c>
      <c r="J149" s="395">
        <f t="shared" si="13"/>
        <v>0</v>
      </c>
      <c r="K149" s="395">
        <f t="shared" si="16"/>
        <v>0</v>
      </c>
      <c r="L149" s="330">
        <f>[1]!HsGetValue("FCC","Scenario#Actual;Years#FY24;Period#Jun;View#FCCS_YTD;Entity#"&amp;$B149&amp;";Data Source#FCCS_Total Data Source;Account#"&amp;L$3&amp;";Intercompany#FCCS_Intercompany Top;Movement#CA_ENDBAL;Consolidation#FCCS_Entity Total;Custom1#"&amp;$E149&amp;";Custom2#Total Custom2;Custom3#Total Custom3;Custom4#Total Custom4")</f>
        <v>0</v>
      </c>
      <c r="M149" s="330">
        <f>[1]!HsGetValue("FCC","Scenario#Actual;Years#FY24;Period#Jun;View#FCCS_YTD;Entity#"&amp;$B149&amp;";Data Source#FCCS_Total Data Source;Account#"&amp;M$3&amp;";Intercompany#FCCS_Intercompany Top;Movement#CA_ENDBAL;Consolidation#FCCS_Entity Total;Custom1#"&amp;$E149&amp;";Custom2#Total Custom2;Custom3#Total Custom3;Custom4#Total Custom4")</f>
        <v>0</v>
      </c>
      <c r="N149" s="330">
        <f>[1]!HsGetValue("FCC","Scenario#Actual;Years#FY24;Period#Jun;View#FCCS_YTD;Entity#"&amp;$B149&amp;";Data Source#FCCS_Total Data Source;Account#"&amp;N$3&amp;";Intercompany#FCCS_Intercompany Top;Movement#CA_ENDBAL;Consolidation#FCCS_Entity Total;Custom1#"&amp;$E149&amp;";Custom2#Total Custom2;Custom3#Total Custom3;Custom4#Total Custom4")</f>
        <v>0</v>
      </c>
      <c r="O149" s="330">
        <f>[1]!HsGetValue("FCC","Scenario#Actual;Years#FY24;Period#Jun;View#FCCS_YTD;Entity#"&amp;$B149&amp;";Data Source#FCCS_Total Data Source;Account#"&amp;O$3&amp;";Intercompany#FCCS_Intercompany Top;Movement#CA_ENDBAL;Consolidation#FCCS_Entity Total;Custom1#"&amp;$E149&amp;";Custom2#Total Custom2;Custom3#Total Custom3;Custom4#Total Custom4")</f>
        <v>0</v>
      </c>
      <c r="P149" s="330">
        <f>[1]!HsGetValue("FCC","Scenario#Actual;Years#FY24;Period#Jun;View#FCCS_YTD;Entity#"&amp;$B149&amp;";Data Source#FCCS_Total Data Source;Account#"&amp;P$3&amp;";Intercompany#FCCS_Intercompany Top;Movement#CA_ENDBAL;Consolidation#FCCS_Entity Total;Custom1#"&amp;$E149&amp;";Custom2#Total Custom2;Custom3#Total Custom3;Custom4#Total Custom4")</f>
        <v>0</v>
      </c>
      <c r="Q149" s="330">
        <f>[1]!HsGetValue("FCC","Scenario#Actual;Years#FY24;Period#Jun;View#FCCS_YTD;Entity#"&amp;$B149&amp;";Data Source#FCCS_Total Data Source;Account#"&amp;Q$3&amp;";Intercompany#FCCS_Intercompany Top;Movement#CA_ENDBAL;Consolidation#FCCS_Entity Total;Custom1#"&amp;$E149&amp;";Custom2#Total Custom2;Custom3#Total Custom3;Custom4#Total Custom4")</f>
        <v>0</v>
      </c>
      <c r="R149" s="330">
        <f>[1]!HsGetValue("FCC","Scenario#Actual;Years#FY24;Period#Jun;View#FCCS_YTD;Entity#"&amp;$B149&amp;";Data Source#FCCS_Total Data Source;Account#"&amp;R$3&amp;";Intercompany#FCCS_Intercompany Top;Movement#CA_ENDBAL;Consolidation#FCCS_Entity Total;Custom1#"&amp;$E149&amp;";Custom2#Total Custom2;Custom3#Total Custom3;Custom4#Total Custom4")</f>
        <v>0</v>
      </c>
      <c r="S149" s="330">
        <f>[1]!HsGetValue("FCC","Scenario#Actual;Years#FY24;Period#Jun;View#FCCS_YTD;Entity#"&amp;$B149&amp;";Data Source#FCCS_Total Data Source;Account#"&amp;S$3&amp;";Intercompany#FCCS_Intercompany Top;Movement#CA_ENDBAL;Consolidation#FCCS_Entity Total;Custom1#"&amp;$E149&amp;";Custom2#Total Custom2;Custom3#Total Custom3;Custom4#Total Custom4")</f>
        <v>0</v>
      </c>
      <c r="T149" s="330">
        <f>[1]!HsGetValue("FCC","Scenario#Actual;Years#FY24;Period#Jun;View#FCCS_YTD;Entity#"&amp;$B149&amp;";Data Source#FCCS_Total Data Source;Account#"&amp;T$3&amp;";Intercompany#FCCS_Intercompany Top;Movement#CA_ENDBAL;Consolidation#FCCS_Entity Total;Custom1#"&amp;$E149&amp;";Custom2#Total Custom2;Custom3#Total Custom3;Custom4#Total Custom4")</f>
        <v>0</v>
      </c>
      <c r="U149" s="330">
        <f>[1]!HsGetValue("FCC","Scenario#Actual;Years#FY24;Period#Jun;View#FCCS_YTD;Entity#"&amp;$B149&amp;";Data Source#FCCS_Total Data Source;Account#"&amp;U$3&amp;";Intercompany#FCCS_Intercompany Top;Movement#CA_ENDBAL;Consolidation#FCCS_Entity Total;Custom1#"&amp;$E149&amp;";Custom2#Total Custom2;Custom3#Total Custom3;Custom4#Total Custom4")</f>
        <v>0</v>
      </c>
      <c r="V149" s="330">
        <f>[1]!HsGetValue("FCC","Scenario#Actual;Years#FY24;Period#Jun;View#FCCS_YTD;Entity#"&amp;$B149&amp;";Data Source#FCCS_Total Data Source;Account#"&amp;V$3&amp;";Intercompany#FCCS_Intercompany Top;Movement#CA_ENDBAL;Consolidation#FCCS_Entity Total;Custom1#"&amp;$E149&amp;";Custom2#Total Custom2;Custom3#Total Custom3;Custom4#Total Custom4")</f>
        <v>0</v>
      </c>
      <c r="W149" s="330">
        <f>[1]!HsGetValue("FCC","Scenario#Actual;Years#FY24;Period#Jun;View#FCCS_YTD;Entity#"&amp;$B149&amp;";Data Source#FCCS_Total Data Source;Account#"&amp;W$3&amp;";Intercompany#FCCS_Intercompany Top;Movement#CA_ENDBAL;Consolidation#FCCS_Entity Total;Custom1#"&amp;$E149&amp;";Custom2#Total Custom2;Custom3#Total Custom3;Custom4#Total Custom4")</f>
        <v>0</v>
      </c>
      <c r="X149" s="330">
        <f>[1]!HsGetValue("FCC","Scenario#Actual;Years#FY24;Period#Jun;View#FCCS_YTD;Entity#"&amp;$B149&amp;";Data Source#FCCS_Total Data Source;Account#"&amp;X$3&amp;";Intercompany#FCCS_Intercompany Top;Movement#CA_ENDBAL;Consolidation#FCCS_Entity Total;Custom1#"&amp;$E149&amp;";Custom2#Total Custom2;Custom3#Total Custom3;Custom4#Total Custom4")</f>
        <v>0</v>
      </c>
      <c r="Y149" s="432">
        <f>[1]!HsGetValue("FCC","Scenario#Actual;Years#FY24;Period#Jun;View#FCCS_YTD;Entity#"&amp;$B149&amp;";Data Source#FCCS_Total Data Source;Account#"&amp;Y$3&amp;";Intercompany#FCCS_Intercompany Top;Movement#FCCS_Movements;Consolidation#FCCS_Entity Total;Custom1#"&amp;$A149&amp;";Custom2#Total Custom2;Custom3#Total Custom3;Custom4#Total Custom4")</f>
        <v>0</v>
      </c>
      <c r="Z149" s="432">
        <f>[1]!HsGetValue("FCC","Scenario#Actual;Years#FY24;Period#Jun;View#FCCS_YTD;Entity#"&amp;$B149&amp;";Data Source#FCCS_Total Data Source;Account#"&amp;Z$3&amp;";Intercompany#FCCS_Intercompany Top;Movement#FCCS_Movements;Consolidation#FCCS_Entity Total;Custom1#"&amp;$A149&amp;";Custom2#Total Custom2;Custom3#Total Custom3;Custom4#Total Custom4")</f>
        <v>0</v>
      </c>
      <c r="AA149" s="432">
        <f>[1]!HsGetValue("FCC","Scenario#Actual;Years#FY24;Period#Jun;View#FCCS_YTD;Entity#"&amp;$B149&amp;";Data Source#FCCS_Total Data Source;Account#"&amp;AA$3&amp;";Intercompany#FCCS_Intercompany Top;Movement#FCCS_Movements;Consolidation#FCCS_Entity Total;Custom1#"&amp;$A149&amp;";Custom2#Total Custom2;Custom3#Total Custom3;Custom4#Total Custom4")</f>
        <v>0</v>
      </c>
      <c r="AB149" s="432">
        <f>[1]!HsGetValue("FCC","Scenario#Actual;Years#FY24;Period#Jun;View#FCCS_YTD;Entity#"&amp;$B149&amp;";Data Source#FCCS_Total Data Source;Account#"&amp;AB$3&amp;";Intercompany#FCCS_Intercompany Top;Movement#FCCS_Movements;Consolidation#FCCS_Entity Total;Custom1#"&amp;$A149&amp;";Custom2#Total Custom2;Custom3#Total Custom3;Custom4#Total Custom4")</f>
        <v>0</v>
      </c>
      <c r="AC149" s="432">
        <f>[1]!HsGetValue("FCC","Scenario#Actual;Years#FY24;Period#Jun;View#FCCS_YTD;Entity#"&amp;$B149&amp;";Data Source#FCCS_Total Data Source;Account#"&amp;AC$3&amp;";Intercompany#FCCS_Intercompany Top;Movement#FCCS_Movements;Consolidation#FCCS_Entity Total;Custom1#"&amp;$A149&amp;";Custom2#Total Custom2;Custom3#Total Custom3;Custom4#Total Custom4")</f>
        <v>0</v>
      </c>
      <c r="AD149" s="432">
        <f>[1]!HsGetValue("FCC","Scenario#Actual;Years#FY24;Period#Jun;View#FCCS_YTD;Entity#"&amp;$B149&amp;";Data Source#FCCS_Total Data Source;Account#"&amp;AD$3&amp;";Intercompany#FCCS_Intercompany Top;Movement#FCCS_Movements;Consolidation#FCCS_Entity Total;Custom1#"&amp;$A149&amp;";Custom2#Total Custom2;Custom3#Total Custom3;Custom4#Total Custom4")</f>
        <v>0</v>
      </c>
      <c r="AE149" s="432">
        <f>[1]!HsGetValue("FCC","Scenario#Actual;Years#FY24;Period#Jun;View#FCCS_YTD;Entity#"&amp;$B149&amp;";Data Source#FCCS_Total Data Source;Account#"&amp;AE$3&amp;";Intercompany#FCCS_Intercompany Top;Movement#FCCS_Movements;Consolidation#FCCS_Entity Total;Custom1#"&amp;$A149&amp;";Custom2#Total Custom2;Custom3#Total Custom3;Custom4#Total Custom4")</f>
        <v>0</v>
      </c>
      <c r="AF149" s="432">
        <f>[1]!HsGetValue("FCC","Scenario#Actual;Years#FY24;Period#Jun;View#FCCS_YTD;Entity#"&amp;$B149&amp;";Data Source#FCCS_Total Data Source;Account#"&amp;AF$3&amp;";Intercompany#FCCS_Intercompany Top;Movement#FCCS_Movements;Consolidation#FCCS_Entity Total;Custom1#"&amp;$A149&amp;";Custom2#Total Custom2;Custom3#Total Custom3;Custom4#Total Custom4")</f>
        <v>0</v>
      </c>
      <c r="AG149" s="432">
        <f>[1]!HsGetValue("FCC","Scenario#Actual;Years#FY24;Period#Jun;View#FCCS_YTD;Entity#"&amp;$B149&amp;";Data Source#FCCS_Total Data Source;Account#"&amp;AG$3&amp;";Intercompany#FCCS_Intercompany Top;Movement#FCCS_Movements;Consolidation#FCCS_Entity Total;Custom1#"&amp;$A149&amp;";Custom2#Total Custom2;Custom3#Total Custom3;Custom4#Total Custom4")</f>
        <v>0</v>
      </c>
      <c r="AH149" s="432">
        <f>[1]!HsGetValue("FCC","Scenario#Actual;Years#FY24;Period#Jun;View#FCCS_YTD;Entity#"&amp;$B149&amp;";Data Source#FCCS_Total Data Source;Account#"&amp;AH$3&amp;";Intercompany#FCCS_Intercompany Top;Movement#FCCS_Movements;Consolidation#FCCS_Entity Total;Custom1#"&amp;$A149&amp;";Custom2#Total Custom2;Custom3#Total Custom3;Custom4#Total Custom4")</f>
        <v>0</v>
      </c>
      <c r="AI149" s="432">
        <f>[1]!HsGetValue("FCC","Scenario#Actual;Years#FY24;Period#Jun;View#FCCS_YTD;Entity#"&amp;$B149&amp;";Data Source#FCCS_Total Data Source;Account#"&amp;AI$3&amp;";Intercompany#FCCS_Intercompany Top;Movement#FCCS_Movements;Consolidation#FCCS_Entity Total;Custom1#"&amp;$A149&amp;";Custom2#Total Custom2;Custom3#Total Custom3;Custom4#Total Custom4")</f>
        <v>0</v>
      </c>
      <c r="AJ149" s="432">
        <f>[1]!HsGetValue("FCC","Scenario#Actual;Years#FY24;Period#Jun;View#FCCS_YTD;Entity#"&amp;$B149&amp;";Data Source#FCCS_Total Data Source;Account#"&amp;AJ$3&amp;";Intercompany#FCCS_Intercompany Top;Movement#FCCS_Movements;Consolidation#FCCS_Entity Total;Custom1#"&amp;$A149&amp;";Custom2#Total Custom2;Custom3#Total Custom3;Custom4#Total Custom4")</f>
        <v>0</v>
      </c>
      <c r="AK149" s="432">
        <f>[1]!HsGetValue("FCC","Scenario#Actual;Years#FY24;Period#Jun;View#FCCS_YTD;Entity#"&amp;$B149&amp;";Data Source#FCCS_Total Data Source;Account#"&amp;AK$3&amp;";Intercompany#FCCS_Intercompany Top;Movement#FCCS_Movements;Consolidation#FCCS_Entity Total;Custom1#"&amp;$A149&amp;";Custom2#Total Custom2;Custom3#Total Custom3;Custom4#Total Custom4")</f>
        <v>0</v>
      </c>
      <c r="AL149" s="432">
        <f>[1]!HsGetValue("FCC","Scenario#Actual;Years#FY24;Period#Jun;View#FCCS_YTD;Entity#"&amp;$B149&amp;";Data Source#FCCS_Total Data Source;Account#"&amp;AL$3&amp;";Intercompany#FCCS_Intercompany Top;Movement#FCCS_Movements;Consolidation#FCCS_Entity Total;Custom1#"&amp;$A149&amp;";Custom2#Total Custom2;Custom3#Total Custom3;Custom4#Total Custom4")</f>
        <v>0</v>
      </c>
      <c r="AM149" s="432">
        <f>[1]!HsGetValue("FCC","Scenario#Actual;Years#FY24;Period#Jun;View#FCCS_YTD;Entity#"&amp;$B149&amp;";Data Source#FCCS_Total Data Source;Account#"&amp;AM$3&amp;";Intercompany#FCCS_Intercompany Top;Movement#FCCS_Movements;Consolidation#FCCS_Entity Total;Custom1#"&amp;$A149&amp;";Custom2#Total Custom2;Custom3#Total Custom3;Custom4#Total Custom4")</f>
        <v>0</v>
      </c>
      <c r="AN149" s="432">
        <f>[1]!HsGetValue("FCC","Scenario#Actual;Years#FY24;Period#Jun;View#FCCS_YTD;Entity#"&amp;$B149&amp;";Data Source#FCCS_Total Data Source;Account#"&amp;AN$3&amp;";Intercompany#FCCS_Intercompany Top;Movement#FCCS_Movements;Consolidation#FCCS_Entity Total;Custom1#"&amp;$A149&amp;";Custom2#Total Custom2;Custom3#Total Custom3;Custom4#Total Custom4")</f>
        <v>0</v>
      </c>
      <c r="AO149" s="432">
        <f>[1]!HsGetValue("FCC","Scenario#Actual;Years#FY24;Period#Jun;View#FCCS_YTD;Entity#"&amp;$B149&amp;";Data Source#FCCS_Total Data Source;Account#"&amp;AO$3&amp;";Intercompany#FCCS_Intercompany Top;Movement#FCCS_Movements;Consolidation#FCCS_Entity Total;Custom1#"&amp;$A149&amp;";Custom2#Total Custom2;Custom3#Total Custom3;Custom4#Total Custom4")</f>
        <v>0</v>
      </c>
      <c r="AP149" s="432">
        <f>[1]!HsGetValue("FCC","Scenario#Actual;Years#FY24;Period#Jun;View#FCCS_YTD;Entity#"&amp;$B149&amp;";Data Source#FCCS_Total Data Source;Account#"&amp;AP$3&amp;";Intercompany#FCCS_Intercompany Top;Movement#FCCS_Movements;Consolidation#FCCS_Entity Total;Custom1#"&amp;$A149&amp;";Custom2#Total Custom2;Custom3#Total Custom3;Custom4#Total Custom4")</f>
        <v>0</v>
      </c>
      <c r="AQ149" s="432">
        <f>[1]!HsGetValue("FCC","Scenario#Actual;Years#FY24;Period#Jun;View#FCCS_YTD;Entity#"&amp;$B149&amp;";Data Source#FCCS_Total Data Source;Account#"&amp;AQ$3&amp;";Intercompany#FCCS_Intercompany Top;Movement#FCCS_Movements;Consolidation#FCCS_Entity Total;Custom1#"&amp;$A149&amp;";Custom2#Total Custom2;Custom3#Total Custom3;Custom4#Total Custom4")</f>
        <v>0</v>
      </c>
      <c r="AR149" s="432">
        <f>[1]!HsGetValue("FCC","Scenario#Actual;Years#FY24;Period#Jun;View#FCCS_YTD;Entity#"&amp;$B149&amp;";Data Source#FCCS_Total Data Source;Account#"&amp;AR$3&amp;";Intercompany#FCCS_Intercompany Top;Movement#FCCS_Movements;Consolidation#FCCS_Entity Total;Custom1#"&amp;$A149&amp;";Custom2#Total Custom2;Custom3#Total Custom3;Custom4#Total Custom4")</f>
        <v>0</v>
      </c>
      <c r="AS149" s="432">
        <f>[1]!HsGetValue("FCC","Scenario#Actual;Years#FY24;Period#Jun;View#FCCS_YTD;Entity#"&amp;$B149&amp;";Data Source#FCCS_Total Data Source;Account#"&amp;AS$3&amp;";Intercompany#FCCS_Intercompany Top;Movement#FCCS_Movements;Consolidation#FCCS_Entity Total;Custom1#"&amp;$A149&amp;";Custom2#Total Custom2;Custom3#Total Custom3;Custom4#Total Custom4")</f>
        <v>0</v>
      </c>
    </row>
    <row r="150" spans="1:45" x14ac:dyDescent="0.3">
      <c r="A150" s="221" t="s">
        <v>603</v>
      </c>
      <c r="B150" s="221" t="s">
        <v>728</v>
      </c>
      <c r="C150" s="221">
        <v>97300</v>
      </c>
      <c r="D150" s="221" t="s">
        <v>621</v>
      </c>
      <c r="E150" s="221" t="s">
        <v>416</v>
      </c>
      <c r="F150" s="328" t="s">
        <v>729</v>
      </c>
      <c r="G150" s="328" t="s">
        <v>730</v>
      </c>
      <c r="H150" s="598"/>
      <c r="I150" s="395">
        <f t="shared" si="12"/>
        <v>0</v>
      </c>
      <c r="J150" s="395">
        <f t="shared" si="13"/>
        <v>0</v>
      </c>
      <c r="K150" s="395">
        <f t="shared" si="16"/>
        <v>0</v>
      </c>
      <c r="L150" s="330">
        <f>[1]!HsGetValue("FCC","Scenario#Actual;Years#FY24;Period#Jun;View#FCCS_YTD;Entity#"&amp;$B150&amp;";Data Source#FCCS_Total Data Source;Account#"&amp;L$3&amp;";Intercompany#FCCS_Intercompany Top;Movement#CA_ENDBAL;Consolidation#FCCS_Entity Total;Custom1#"&amp;$E150&amp;";Custom2#Total Custom2;Custom3#Total Custom3;Custom4#Total Custom4")</f>
        <v>0</v>
      </c>
      <c r="M150" s="575">
        <f>[1]!HsGetValue("FCC","Scenario#Actual;Years#FY24;Period#Jun;View#FCCS_YTD;Entity#"&amp;$B150&amp;";Data Source#FCCS_Total Data Source;Account#"&amp;M$3&amp;";Intercompany#FCCS_Intercompany Top;Movement#CA_ENDBAL;Consolidation#FCCS_Entity Total;Custom1#"&amp;$E150&amp;";Custom2#Total Custom2;Custom3#Total Custom3;Custom4#Total Custom4")-297000</f>
        <v>-297000</v>
      </c>
      <c r="N150" s="330">
        <f>[1]!HsGetValue("FCC","Scenario#Actual;Years#FY24;Period#Jun;View#FCCS_YTD;Entity#"&amp;$B150&amp;";Data Source#FCCS_Total Data Source;Account#"&amp;N$3&amp;";Intercompany#FCCS_Intercompany Top;Movement#CA_ENDBAL;Consolidation#FCCS_Entity Total;Custom1#"&amp;$E150&amp;";Custom2#Total Custom2;Custom3#Total Custom3;Custom4#Total Custom4")</f>
        <v>0</v>
      </c>
      <c r="O150" s="330">
        <f>[1]!HsGetValue("FCC","Scenario#Actual;Years#FY24;Period#Jun;View#FCCS_YTD;Entity#"&amp;$B150&amp;";Data Source#FCCS_Total Data Source;Account#"&amp;O$3&amp;";Intercompany#FCCS_Intercompany Top;Movement#CA_ENDBAL;Consolidation#FCCS_Entity Total;Custom1#"&amp;$E150&amp;";Custom2#Total Custom2;Custom3#Total Custom3;Custom4#Total Custom4")</f>
        <v>0</v>
      </c>
      <c r="P150" s="575">
        <f>[1]!HsGetValue("FCC","Scenario#Actual;Years#FY24;Period#Jun;View#FCCS_YTD;Entity#"&amp;$B150&amp;";Data Source#FCCS_Total Data Source;Account#"&amp;P$3&amp;";Intercompany#FCCS_Intercompany Top;Movement#CA_ENDBAL;Consolidation#FCCS_Entity Total;Custom1#"&amp;$E150&amp;";Custom2#Total Custom2;Custom3#Total Custom3;Custom4#Total Custom4")+297000</f>
        <v>297000</v>
      </c>
      <c r="Q150" s="330">
        <f>[1]!HsGetValue("FCC","Scenario#Actual;Years#FY24;Period#Jun;View#FCCS_YTD;Entity#"&amp;$B150&amp;";Data Source#FCCS_Total Data Source;Account#"&amp;Q$3&amp;";Intercompany#FCCS_Intercompany Top;Movement#CA_ENDBAL;Consolidation#FCCS_Entity Total;Custom1#"&amp;$E150&amp;";Custom2#Total Custom2;Custom3#Total Custom3;Custom4#Total Custom4")</f>
        <v>0</v>
      </c>
      <c r="R150" s="330">
        <f>[1]!HsGetValue("FCC","Scenario#Actual;Years#FY24;Period#Jun;View#FCCS_YTD;Entity#"&amp;$B150&amp;";Data Source#FCCS_Total Data Source;Account#"&amp;R$3&amp;";Intercompany#FCCS_Intercompany Top;Movement#CA_ENDBAL;Consolidation#FCCS_Entity Total;Custom1#"&amp;$E150&amp;";Custom2#Total Custom2;Custom3#Total Custom3;Custom4#Total Custom4")</f>
        <v>0</v>
      </c>
      <c r="S150" s="330">
        <f>[1]!HsGetValue("FCC","Scenario#Actual;Years#FY24;Period#Jun;View#FCCS_YTD;Entity#"&amp;$B150&amp;";Data Source#FCCS_Total Data Source;Account#"&amp;S$3&amp;";Intercompany#FCCS_Intercompany Top;Movement#CA_ENDBAL;Consolidation#FCCS_Entity Total;Custom1#"&amp;$E150&amp;";Custom2#Total Custom2;Custom3#Total Custom3;Custom4#Total Custom4")</f>
        <v>0</v>
      </c>
      <c r="T150" s="330">
        <f>[1]!HsGetValue("FCC","Scenario#Actual;Years#FY24;Period#Jun;View#FCCS_YTD;Entity#"&amp;$B150&amp;";Data Source#FCCS_Total Data Source;Account#"&amp;T$3&amp;";Intercompany#FCCS_Intercompany Top;Movement#CA_ENDBAL;Consolidation#FCCS_Entity Total;Custom1#"&amp;$E150&amp;";Custom2#Total Custom2;Custom3#Total Custom3;Custom4#Total Custom4")</f>
        <v>0</v>
      </c>
      <c r="U150" s="330">
        <f>[1]!HsGetValue("FCC","Scenario#Actual;Years#FY24;Period#Jun;View#FCCS_YTD;Entity#"&amp;$B150&amp;";Data Source#FCCS_Total Data Source;Account#"&amp;U$3&amp;";Intercompany#FCCS_Intercompany Top;Movement#CA_ENDBAL;Consolidation#FCCS_Entity Total;Custom1#"&amp;$E150&amp;";Custom2#Total Custom2;Custom3#Total Custom3;Custom4#Total Custom4")</f>
        <v>0</v>
      </c>
      <c r="V150" s="330">
        <f>[1]!HsGetValue("FCC","Scenario#Actual;Years#FY24;Period#Jun;View#FCCS_YTD;Entity#"&amp;$B150&amp;";Data Source#FCCS_Total Data Source;Account#"&amp;V$3&amp;";Intercompany#FCCS_Intercompany Top;Movement#CA_ENDBAL;Consolidation#FCCS_Entity Total;Custom1#"&amp;$E150&amp;";Custom2#Total Custom2;Custom3#Total Custom3;Custom4#Total Custom4")</f>
        <v>0</v>
      </c>
      <c r="W150" s="330">
        <f>[1]!HsGetValue("FCC","Scenario#Actual;Years#FY24;Period#Jun;View#FCCS_YTD;Entity#"&amp;$B150&amp;";Data Source#FCCS_Total Data Source;Account#"&amp;W$3&amp;";Intercompany#FCCS_Intercompany Top;Movement#CA_ENDBAL;Consolidation#FCCS_Entity Total;Custom1#"&amp;$E150&amp;";Custom2#Total Custom2;Custom3#Total Custom3;Custom4#Total Custom4")</f>
        <v>0</v>
      </c>
      <c r="X150" s="330">
        <f>[1]!HsGetValue("FCC","Scenario#Actual;Years#FY24;Period#Jun;View#FCCS_YTD;Entity#"&amp;$B150&amp;";Data Source#FCCS_Total Data Source;Account#"&amp;X$3&amp;";Intercompany#FCCS_Intercompany Top;Movement#CA_ENDBAL;Consolidation#FCCS_Entity Total;Custom1#"&amp;$E150&amp;";Custom2#Total Custom2;Custom3#Total Custom3;Custom4#Total Custom4")</f>
        <v>0</v>
      </c>
      <c r="Y150" s="432">
        <f>[1]!HsGetValue("FCC","Scenario#Actual;Years#FY24;Period#Jun;View#FCCS_YTD;Entity#"&amp;$B150&amp;";Data Source#FCCS_Total Data Source;Account#"&amp;Y$3&amp;";Intercompany#FCCS_Intercompany Top;Movement#FCCS_Movements;Consolidation#FCCS_Entity Total;Custom1#"&amp;$A150&amp;";Custom2#Total Custom2;Custom3#Total Custom3;Custom4#Total Custom4")</f>
        <v>0</v>
      </c>
      <c r="Z150" s="432">
        <f>[1]!HsGetValue("FCC","Scenario#Actual;Years#FY24;Period#Jun;View#FCCS_YTD;Entity#"&amp;$B150&amp;";Data Source#FCCS_Total Data Source;Account#"&amp;Z$3&amp;";Intercompany#FCCS_Intercompany Top;Movement#FCCS_Movements;Consolidation#FCCS_Entity Total;Custom1#"&amp;$A150&amp;";Custom2#Total Custom2;Custom3#Total Custom3;Custom4#Total Custom4")</f>
        <v>0</v>
      </c>
      <c r="AA150" s="432">
        <f>[1]!HsGetValue("FCC","Scenario#Actual;Years#FY24;Period#Jun;View#FCCS_YTD;Entity#"&amp;$B150&amp;";Data Source#FCCS_Total Data Source;Account#"&amp;AA$3&amp;";Intercompany#FCCS_Intercompany Top;Movement#FCCS_Movements;Consolidation#FCCS_Entity Total;Custom1#"&amp;$A150&amp;";Custom2#Total Custom2;Custom3#Total Custom3;Custom4#Total Custom4")</f>
        <v>0</v>
      </c>
      <c r="AB150" s="432">
        <f>[1]!HsGetValue("FCC","Scenario#Actual;Years#FY24;Period#Jun;View#FCCS_YTD;Entity#"&amp;$B150&amp;";Data Source#FCCS_Total Data Source;Account#"&amp;AB$3&amp;";Intercompany#FCCS_Intercompany Top;Movement#FCCS_Movements;Consolidation#FCCS_Entity Total;Custom1#"&amp;$A150&amp;";Custom2#Total Custom2;Custom3#Total Custom3;Custom4#Total Custom4")</f>
        <v>0</v>
      </c>
      <c r="AC150" s="432">
        <f>[1]!HsGetValue("FCC","Scenario#Actual;Years#FY24;Period#Jun;View#FCCS_YTD;Entity#"&amp;$B150&amp;";Data Source#FCCS_Total Data Source;Account#"&amp;AC$3&amp;";Intercompany#FCCS_Intercompany Top;Movement#FCCS_Movements;Consolidation#FCCS_Entity Total;Custom1#"&amp;$A150&amp;";Custom2#Total Custom2;Custom3#Total Custom3;Custom4#Total Custom4")</f>
        <v>0</v>
      </c>
      <c r="AD150" s="432">
        <f>[1]!HsGetValue("FCC","Scenario#Actual;Years#FY24;Period#Jun;View#FCCS_YTD;Entity#"&amp;$B150&amp;";Data Source#FCCS_Total Data Source;Account#"&amp;AD$3&amp;";Intercompany#FCCS_Intercompany Top;Movement#FCCS_Movements;Consolidation#FCCS_Entity Total;Custom1#"&amp;$A150&amp;";Custom2#Total Custom2;Custom3#Total Custom3;Custom4#Total Custom4")</f>
        <v>0</v>
      </c>
      <c r="AE150" s="432">
        <f>[1]!HsGetValue("FCC","Scenario#Actual;Years#FY24;Period#Jun;View#FCCS_YTD;Entity#"&amp;$B150&amp;";Data Source#FCCS_Total Data Source;Account#"&amp;AE$3&amp;";Intercompany#FCCS_Intercompany Top;Movement#FCCS_Movements;Consolidation#FCCS_Entity Total;Custom1#"&amp;$A150&amp;";Custom2#Total Custom2;Custom3#Total Custom3;Custom4#Total Custom4")</f>
        <v>0</v>
      </c>
      <c r="AF150" s="432">
        <f>[1]!HsGetValue("FCC","Scenario#Actual;Years#FY24;Period#Jun;View#FCCS_YTD;Entity#"&amp;$B150&amp;";Data Source#FCCS_Total Data Source;Account#"&amp;AF$3&amp;";Intercompany#FCCS_Intercompany Top;Movement#FCCS_Movements;Consolidation#FCCS_Entity Total;Custom1#"&amp;$A150&amp;";Custom2#Total Custom2;Custom3#Total Custom3;Custom4#Total Custom4")</f>
        <v>0</v>
      </c>
      <c r="AG150" s="432">
        <f>[1]!HsGetValue("FCC","Scenario#Actual;Years#FY24;Period#Jun;View#FCCS_YTD;Entity#"&amp;$B150&amp;";Data Source#FCCS_Total Data Source;Account#"&amp;AG$3&amp;";Intercompany#FCCS_Intercompany Top;Movement#FCCS_Movements;Consolidation#FCCS_Entity Total;Custom1#"&amp;$A150&amp;";Custom2#Total Custom2;Custom3#Total Custom3;Custom4#Total Custom4")</f>
        <v>0</v>
      </c>
      <c r="AH150" s="432">
        <f>[1]!HsGetValue("FCC","Scenario#Actual;Years#FY24;Period#Jun;View#FCCS_YTD;Entity#"&amp;$B150&amp;";Data Source#FCCS_Total Data Source;Account#"&amp;AH$3&amp;";Intercompany#FCCS_Intercompany Top;Movement#FCCS_Movements;Consolidation#FCCS_Entity Total;Custom1#"&amp;$A150&amp;";Custom2#Total Custom2;Custom3#Total Custom3;Custom4#Total Custom4")</f>
        <v>0</v>
      </c>
      <c r="AI150" s="432">
        <f>[1]!HsGetValue("FCC","Scenario#Actual;Years#FY24;Period#Jun;View#FCCS_YTD;Entity#"&amp;$B150&amp;";Data Source#FCCS_Total Data Source;Account#"&amp;AI$3&amp;";Intercompany#FCCS_Intercompany Top;Movement#FCCS_Movements;Consolidation#FCCS_Entity Total;Custom1#"&amp;$A150&amp;";Custom2#Total Custom2;Custom3#Total Custom3;Custom4#Total Custom4")</f>
        <v>0</v>
      </c>
      <c r="AJ150" s="432">
        <f>[1]!HsGetValue("FCC","Scenario#Actual;Years#FY24;Period#Jun;View#FCCS_YTD;Entity#"&amp;$B150&amp;";Data Source#FCCS_Total Data Source;Account#"&amp;AJ$3&amp;";Intercompany#FCCS_Intercompany Top;Movement#FCCS_Movements;Consolidation#FCCS_Entity Total;Custom1#"&amp;$A150&amp;";Custom2#Total Custom2;Custom3#Total Custom3;Custom4#Total Custom4")</f>
        <v>0</v>
      </c>
      <c r="AK150" s="432">
        <f>[1]!HsGetValue("FCC","Scenario#Actual;Years#FY24;Period#Jun;View#FCCS_YTD;Entity#"&amp;$B150&amp;";Data Source#FCCS_Total Data Source;Account#"&amp;AK$3&amp;";Intercompany#FCCS_Intercompany Top;Movement#FCCS_Movements;Consolidation#FCCS_Entity Total;Custom1#"&amp;$A150&amp;";Custom2#Total Custom2;Custom3#Total Custom3;Custom4#Total Custom4")</f>
        <v>0</v>
      </c>
      <c r="AL150" s="432">
        <f>[1]!HsGetValue("FCC","Scenario#Actual;Years#FY24;Period#Jun;View#FCCS_YTD;Entity#"&amp;$B150&amp;";Data Source#FCCS_Total Data Source;Account#"&amp;AL$3&amp;";Intercompany#FCCS_Intercompany Top;Movement#FCCS_Movements;Consolidation#FCCS_Entity Total;Custom1#"&amp;$A150&amp;";Custom2#Total Custom2;Custom3#Total Custom3;Custom4#Total Custom4")</f>
        <v>0</v>
      </c>
      <c r="AM150" s="432">
        <f>[1]!HsGetValue("FCC","Scenario#Actual;Years#FY24;Period#Jun;View#FCCS_YTD;Entity#"&amp;$B150&amp;";Data Source#FCCS_Total Data Source;Account#"&amp;AM$3&amp;";Intercompany#FCCS_Intercompany Top;Movement#FCCS_Movements;Consolidation#FCCS_Entity Total;Custom1#"&amp;$A150&amp;";Custom2#Total Custom2;Custom3#Total Custom3;Custom4#Total Custom4")</f>
        <v>0</v>
      </c>
      <c r="AN150" s="432">
        <f>[1]!HsGetValue("FCC","Scenario#Actual;Years#FY24;Period#Jun;View#FCCS_YTD;Entity#"&amp;$B150&amp;";Data Source#FCCS_Total Data Source;Account#"&amp;AN$3&amp;";Intercompany#FCCS_Intercompany Top;Movement#FCCS_Movements;Consolidation#FCCS_Entity Total;Custom1#"&amp;$A150&amp;";Custom2#Total Custom2;Custom3#Total Custom3;Custom4#Total Custom4")</f>
        <v>0</v>
      </c>
      <c r="AO150" s="432">
        <f>[1]!HsGetValue("FCC","Scenario#Actual;Years#FY24;Period#Jun;View#FCCS_YTD;Entity#"&amp;$B150&amp;";Data Source#FCCS_Total Data Source;Account#"&amp;AO$3&amp;";Intercompany#FCCS_Intercompany Top;Movement#FCCS_Movements;Consolidation#FCCS_Entity Total;Custom1#"&amp;$A150&amp;";Custom2#Total Custom2;Custom3#Total Custom3;Custom4#Total Custom4")</f>
        <v>0</v>
      </c>
      <c r="AP150" s="432">
        <f>[1]!HsGetValue("FCC","Scenario#Actual;Years#FY24;Period#Jun;View#FCCS_YTD;Entity#"&amp;$B150&amp;";Data Source#FCCS_Total Data Source;Account#"&amp;AP$3&amp;";Intercompany#FCCS_Intercompany Top;Movement#FCCS_Movements;Consolidation#FCCS_Entity Total;Custom1#"&amp;$A150&amp;";Custom2#Total Custom2;Custom3#Total Custom3;Custom4#Total Custom4")</f>
        <v>0</v>
      </c>
      <c r="AQ150" s="432">
        <f>[1]!HsGetValue("FCC","Scenario#Actual;Years#FY24;Period#Jun;View#FCCS_YTD;Entity#"&amp;$B150&amp;";Data Source#FCCS_Total Data Source;Account#"&amp;AQ$3&amp;";Intercompany#FCCS_Intercompany Top;Movement#FCCS_Movements;Consolidation#FCCS_Entity Total;Custom1#"&amp;$A150&amp;";Custom2#Total Custom2;Custom3#Total Custom3;Custom4#Total Custom4")</f>
        <v>0</v>
      </c>
      <c r="AR150" s="432">
        <f>[1]!HsGetValue("FCC","Scenario#Actual;Years#FY24;Period#Jun;View#FCCS_YTD;Entity#"&amp;$B150&amp;";Data Source#FCCS_Total Data Source;Account#"&amp;AR$3&amp;";Intercompany#FCCS_Intercompany Top;Movement#FCCS_Movements;Consolidation#FCCS_Entity Total;Custom1#"&amp;$A150&amp;";Custom2#Total Custom2;Custom3#Total Custom3;Custom4#Total Custom4")</f>
        <v>0</v>
      </c>
      <c r="AS150" s="432">
        <f>[1]!HsGetValue("FCC","Scenario#Actual;Years#FY24;Period#Jun;View#FCCS_YTD;Entity#"&amp;$B150&amp;";Data Source#FCCS_Total Data Source;Account#"&amp;AS$3&amp;";Intercompany#FCCS_Intercompany Top;Movement#FCCS_Movements;Consolidation#FCCS_Entity Total;Custom1#"&amp;$A150&amp;";Custom2#Total Custom2;Custom3#Total Custom3;Custom4#Total Custom4")</f>
        <v>0</v>
      </c>
    </row>
    <row r="151" spans="1:45" x14ac:dyDescent="0.3">
      <c r="A151" s="221" t="s">
        <v>603</v>
      </c>
      <c r="B151" s="221" t="s">
        <v>731</v>
      </c>
      <c r="C151" s="221">
        <v>97400</v>
      </c>
      <c r="D151" s="221" t="s">
        <v>621</v>
      </c>
      <c r="E151" s="221" t="s">
        <v>416</v>
      </c>
      <c r="F151" s="328" t="s">
        <v>732</v>
      </c>
      <c r="G151" s="328" t="s">
        <v>733</v>
      </c>
      <c r="H151" s="598"/>
      <c r="I151" s="395">
        <f t="shared" si="12"/>
        <v>0</v>
      </c>
      <c r="J151" s="395">
        <f t="shared" si="13"/>
        <v>0</v>
      </c>
      <c r="K151" s="395">
        <f t="shared" si="16"/>
        <v>0</v>
      </c>
      <c r="L151" s="330">
        <f>[1]!HsGetValue("FCC","Scenario#Actual;Years#FY24;Period#Jun;View#FCCS_YTD;Entity#"&amp;$B151&amp;";Data Source#FCCS_Total Data Source;Account#"&amp;L$3&amp;";Intercompany#FCCS_Intercompany Top;Movement#CA_ENDBAL;Consolidation#FCCS_Entity Total;Custom1#"&amp;$E151&amp;";Custom2#Total Custom2;Custom3#Total Custom3;Custom4#Total Custom4")</f>
        <v>0</v>
      </c>
      <c r="M151" s="330">
        <f>[1]!HsGetValue("FCC","Scenario#Actual;Years#FY24;Period#Jun;View#FCCS_YTD;Entity#"&amp;$B151&amp;";Data Source#FCCS_Total Data Source;Account#"&amp;M$3&amp;";Intercompany#FCCS_Intercompany Top;Movement#CA_ENDBAL;Consolidation#FCCS_Entity Total;Custom1#"&amp;$E151&amp;";Custom2#Total Custom2;Custom3#Total Custom3;Custom4#Total Custom4")</f>
        <v>0</v>
      </c>
      <c r="N151" s="330">
        <f>[1]!HsGetValue("FCC","Scenario#Actual;Years#FY24;Period#Jun;View#FCCS_YTD;Entity#"&amp;$B151&amp;";Data Source#FCCS_Total Data Source;Account#"&amp;N$3&amp;";Intercompany#FCCS_Intercompany Top;Movement#CA_ENDBAL;Consolidation#FCCS_Entity Total;Custom1#"&amp;$E151&amp;";Custom2#Total Custom2;Custom3#Total Custom3;Custom4#Total Custom4")</f>
        <v>0</v>
      </c>
      <c r="O151" s="330">
        <f>[1]!HsGetValue("FCC","Scenario#Actual;Years#FY24;Period#Jun;View#FCCS_YTD;Entity#"&amp;$B151&amp;";Data Source#FCCS_Total Data Source;Account#"&amp;O$3&amp;";Intercompany#FCCS_Intercompany Top;Movement#CA_ENDBAL;Consolidation#FCCS_Entity Total;Custom1#"&amp;$E151&amp;";Custom2#Total Custom2;Custom3#Total Custom3;Custom4#Total Custom4")</f>
        <v>0</v>
      </c>
      <c r="P151" s="330">
        <f>[1]!HsGetValue("FCC","Scenario#Actual;Years#FY24;Period#Jun;View#FCCS_YTD;Entity#"&amp;$B151&amp;";Data Source#FCCS_Total Data Source;Account#"&amp;P$3&amp;";Intercompany#FCCS_Intercompany Top;Movement#CA_ENDBAL;Consolidation#FCCS_Entity Total;Custom1#"&amp;$E151&amp;";Custom2#Total Custom2;Custom3#Total Custom3;Custom4#Total Custom4")</f>
        <v>0</v>
      </c>
      <c r="Q151" s="330">
        <f>[1]!HsGetValue("FCC","Scenario#Actual;Years#FY24;Period#Jun;View#FCCS_YTD;Entity#"&amp;$B151&amp;";Data Source#FCCS_Total Data Source;Account#"&amp;Q$3&amp;";Intercompany#FCCS_Intercompany Top;Movement#CA_ENDBAL;Consolidation#FCCS_Entity Total;Custom1#"&amp;$E151&amp;";Custom2#Total Custom2;Custom3#Total Custom3;Custom4#Total Custom4")</f>
        <v>0</v>
      </c>
      <c r="R151" s="330">
        <f>[1]!HsGetValue("FCC","Scenario#Actual;Years#FY24;Period#Jun;View#FCCS_YTD;Entity#"&amp;$B151&amp;";Data Source#FCCS_Total Data Source;Account#"&amp;R$3&amp;";Intercompany#FCCS_Intercompany Top;Movement#CA_ENDBAL;Consolidation#FCCS_Entity Total;Custom1#"&amp;$E151&amp;";Custom2#Total Custom2;Custom3#Total Custom3;Custom4#Total Custom4")</f>
        <v>0</v>
      </c>
      <c r="S151" s="330">
        <f>[1]!HsGetValue("FCC","Scenario#Actual;Years#FY24;Period#Jun;View#FCCS_YTD;Entity#"&amp;$B151&amp;";Data Source#FCCS_Total Data Source;Account#"&amp;S$3&amp;";Intercompany#FCCS_Intercompany Top;Movement#CA_ENDBAL;Consolidation#FCCS_Entity Total;Custom1#"&amp;$E151&amp;";Custom2#Total Custom2;Custom3#Total Custom3;Custom4#Total Custom4")</f>
        <v>0</v>
      </c>
      <c r="T151" s="330">
        <f>[1]!HsGetValue("FCC","Scenario#Actual;Years#FY24;Period#Jun;View#FCCS_YTD;Entity#"&amp;$B151&amp;";Data Source#FCCS_Total Data Source;Account#"&amp;T$3&amp;";Intercompany#FCCS_Intercompany Top;Movement#CA_ENDBAL;Consolidation#FCCS_Entity Total;Custom1#"&amp;$E151&amp;";Custom2#Total Custom2;Custom3#Total Custom3;Custom4#Total Custom4")</f>
        <v>0</v>
      </c>
      <c r="U151" s="330">
        <f>[1]!HsGetValue("FCC","Scenario#Actual;Years#FY24;Period#Jun;View#FCCS_YTD;Entity#"&amp;$B151&amp;";Data Source#FCCS_Total Data Source;Account#"&amp;U$3&amp;";Intercompany#FCCS_Intercompany Top;Movement#CA_ENDBAL;Consolidation#FCCS_Entity Total;Custom1#"&amp;$E151&amp;";Custom2#Total Custom2;Custom3#Total Custom3;Custom4#Total Custom4")</f>
        <v>0</v>
      </c>
      <c r="V151" s="330">
        <f>[1]!HsGetValue("FCC","Scenario#Actual;Years#FY24;Period#Jun;View#FCCS_YTD;Entity#"&amp;$B151&amp;";Data Source#FCCS_Total Data Source;Account#"&amp;V$3&amp;";Intercompany#FCCS_Intercompany Top;Movement#CA_ENDBAL;Consolidation#FCCS_Entity Total;Custom1#"&amp;$E151&amp;";Custom2#Total Custom2;Custom3#Total Custom3;Custom4#Total Custom4")</f>
        <v>0</v>
      </c>
      <c r="W151" s="330">
        <f>[1]!HsGetValue("FCC","Scenario#Actual;Years#FY24;Period#Jun;View#FCCS_YTD;Entity#"&amp;$B151&amp;";Data Source#FCCS_Total Data Source;Account#"&amp;W$3&amp;";Intercompany#FCCS_Intercompany Top;Movement#CA_ENDBAL;Consolidation#FCCS_Entity Total;Custom1#"&amp;$E151&amp;";Custom2#Total Custom2;Custom3#Total Custom3;Custom4#Total Custom4")</f>
        <v>0</v>
      </c>
      <c r="X151" s="330">
        <f>[1]!HsGetValue("FCC","Scenario#Actual;Years#FY24;Period#Jun;View#FCCS_YTD;Entity#"&amp;$B151&amp;";Data Source#FCCS_Total Data Source;Account#"&amp;X$3&amp;";Intercompany#FCCS_Intercompany Top;Movement#CA_ENDBAL;Consolidation#FCCS_Entity Total;Custom1#"&amp;$E151&amp;";Custom2#Total Custom2;Custom3#Total Custom3;Custom4#Total Custom4")</f>
        <v>0</v>
      </c>
      <c r="Y151" s="432">
        <f>[1]!HsGetValue("FCC","Scenario#Actual;Years#FY24;Period#Jun;View#FCCS_YTD;Entity#"&amp;$B151&amp;";Data Source#FCCS_Total Data Source;Account#"&amp;Y$3&amp;";Intercompany#FCCS_Intercompany Top;Movement#FCCS_Movements;Consolidation#FCCS_Entity Total;Custom1#"&amp;$A151&amp;";Custom2#Total Custom2;Custom3#Total Custom3;Custom4#Total Custom4")</f>
        <v>0</v>
      </c>
      <c r="Z151" s="432">
        <f>[1]!HsGetValue("FCC","Scenario#Actual;Years#FY24;Period#Jun;View#FCCS_YTD;Entity#"&amp;$B151&amp;";Data Source#FCCS_Total Data Source;Account#"&amp;Z$3&amp;";Intercompany#FCCS_Intercompany Top;Movement#FCCS_Movements;Consolidation#FCCS_Entity Total;Custom1#"&amp;$A151&amp;";Custom2#Total Custom2;Custom3#Total Custom3;Custom4#Total Custom4")</f>
        <v>0</v>
      </c>
      <c r="AA151" s="432">
        <f>[1]!HsGetValue("FCC","Scenario#Actual;Years#FY24;Period#Jun;View#FCCS_YTD;Entity#"&amp;$B151&amp;";Data Source#FCCS_Total Data Source;Account#"&amp;AA$3&amp;";Intercompany#FCCS_Intercompany Top;Movement#FCCS_Movements;Consolidation#FCCS_Entity Total;Custom1#"&amp;$A151&amp;";Custom2#Total Custom2;Custom3#Total Custom3;Custom4#Total Custom4")</f>
        <v>0</v>
      </c>
      <c r="AB151" s="432">
        <f>[1]!HsGetValue("FCC","Scenario#Actual;Years#FY24;Period#Jun;View#FCCS_YTD;Entity#"&amp;$B151&amp;";Data Source#FCCS_Total Data Source;Account#"&amp;AB$3&amp;";Intercompany#FCCS_Intercompany Top;Movement#FCCS_Movements;Consolidation#FCCS_Entity Total;Custom1#"&amp;$A151&amp;";Custom2#Total Custom2;Custom3#Total Custom3;Custom4#Total Custom4")</f>
        <v>0</v>
      </c>
      <c r="AC151" s="432">
        <f>[1]!HsGetValue("FCC","Scenario#Actual;Years#FY24;Period#Jun;View#FCCS_YTD;Entity#"&amp;$B151&amp;";Data Source#FCCS_Total Data Source;Account#"&amp;AC$3&amp;";Intercompany#FCCS_Intercompany Top;Movement#FCCS_Movements;Consolidation#FCCS_Entity Total;Custom1#"&amp;$A151&amp;";Custom2#Total Custom2;Custom3#Total Custom3;Custom4#Total Custom4")</f>
        <v>0</v>
      </c>
      <c r="AD151" s="432">
        <f>[1]!HsGetValue("FCC","Scenario#Actual;Years#FY24;Period#Jun;View#FCCS_YTD;Entity#"&amp;$B151&amp;";Data Source#FCCS_Total Data Source;Account#"&amp;AD$3&amp;";Intercompany#FCCS_Intercompany Top;Movement#FCCS_Movements;Consolidation#FCCS_Entity Total;Custom1#"&amp;$A151&amp;";Custom2#Total Custom2;Custom3#Total Custom3;Custom4#Total Custom4")</f>
        <v>0</v>
      </c>
      <c r="AE151" s="432">
        <f>[1]!HsGetValue("FCC","Scenario#Actual;Years#FY24;Period#Jun;View#FCCS_YTD;Entity#"&amp;$B151&amp;";Data Source#FCCS_Total Data Source;Account#"&amp;AE$3&amp;";Intercompany#FCCS_Intercompany Top;Movement#FCCS_Movements;Consolidation#FCCS_Entity Total;Custom1#"&amp;$A151&amp;";Custom2#Total Custom2;Custom3#Total Custom3;Custom4#Total Custom4")</f>
        <v>0</v>
      </c>
      <c r="AF151" s="432">
        <f>[1]!HsGetValue("FCC","Scenario#Actual;Years#FY24;Period#Jun;View#FCCS_YTD;Entity#"&amp;$B151&amp;";Data Source#FCCS_Total Data Source;Account#"&amp;AF$3&amp;";Intercompany#FCCS_Intercompany Top;Movement#FCCS_Movements;Consolidation#FCCS_Entity Total;Custom1#"&amp;$A151&amp;";Custom2#Total Custom2;Custom3#Total Custom3;Custom4#Total Custom4")</f>
        <v>0</v>
      </c>
      <c r="AG151" s="432">
        <f>[1]!HsGetValue("FCC","Scenario#Actual;Years#FY24;Period#Jun;View#FCCS_YTD;Entity#"&amp;$B151&amp;";Data Source#FCCS_Total Data Source;Account#"&amp;AG$3&amp;";Intercompany#FCCS_Intercompany Top;Movement#FCCS_Movements;Consolidation#FCCS_Entity Total;Custom1#"&amp;$A151&amp;";Custom2#Total Custom2;Custom3#Total Custom3;Custom4#Total Custom4")</f>
        <v>0</v>
      </c>
      <c r="AH151" s="432">
        <f>[1]!HsGetValue("FCC","Scenario#Actual;Years#FY24;Period#Jun;View#FCCS_YTD;Entity#"&amp;$B151&amp;";Data Source#FCCS_Total Data Source;Account#"&amp;AH$3&amp;";Intercompany#FCCS_Intercompany Top;Movement#FCCS_Movements;Consolidation#FCCS_Entity Total;Custom1#"&amp;$A151&amp;";Custom2#Total Custom2;Custom3#Total Custom3;Custom4#Total Custom4")</f>
        <v>0</v>
      </c>
      <c r="AI151" s="432">
        <f>[1]!HsGetValue("FCC","Scenario#Actual;Years#FY24;Period#Jun;View#FCCS_YTD;Entity#"&amp;$B151&amp;";Data Source#FCCS_Total Data Source;Account#"&amp;AI$3&amp;";Intercompany#FCCS_Intercompany Top;Movement#FCCS_Movements;Consolidation#FCCS_Entity Total;Custom1#"&amp;$A151&amp;";Custom2#Total Custom2;Custom3#Total Custom3;Custom4#Total Custom4")</f>
        <v>0</v>
      </c>
      <c r="AJ151" s="432">
        <f>[1]!HsGetValue("FCC","Scenario#Actual;Years#FY24;Period#Jun;View#FCCS_YTD;Entity#"&amp;$B151&amp;";Data Source#FCCS_Total Data Source;Account#"&amp;AJ$3&amp;";Intercompany#FCCS_Intercompany Top;Movement#FCCS_Movements;Consolidation#FCCS_Entity Total;Custom1#"&amp;$A151&amp;";Custom2#Total Custom2;Custom3#Total Custom3;Custom4#Total Custom4")</f>
        <v>0</v>
      </c>
      <c r="AK151" s="432">
        <f>[1]!HsGetValue("FCC","Scenario#Actual;Years#FY24;Period#Jun;View#FCCS_YTD;Entity#"&amp;$B151&amp;";Data Source#FCCS_Total Data Source;Account#"&amp;AK$3&amp;";Intercompany#FCCS_Intercompany Top;Movement#FCCS_Movements;Consolidation#FCCS_Entity Total;Custom1#"&amp;$A151&amp;";Custom2#Total Custom2;Custom3#Total Custom3;Custom4#Total Custom4")</f>
        <v>0</v>
      </c>
      <c r="AL151" s="432">
        <f>[1]!HsGetValue("FCC","Scenario#Actual;Years#FY24;Period#Jun;View#FCCS_YTD;Entity#"&amp;$B151&amp;";Data Source#FCCS_Total Data Source;Account#"&amp;AL$3&amp;";Intercompany#FCCS_Intercompany Top;Movement#FCCS_Movements;Consolidation#FCCS_Entity Total;Custom1#"&amp;$A151&amp;";Custom2#Total Custom2;Custom3#Total Custom3;Custom4#Total Custom4")</f>
        <v>0</v>
      </c>
      <c r="AM151" s="432">
        <f>[1]!HsGetValue("FCC","Scenario#Actual;Years#FY24;Period#Jun;View#FCCS_YTD;Entity#"&amp;$B151&amp;";Data Source#FCCS_Total Data Source;Account#"&amp;AM$3&amp;";Intercompany#FCCS_Intercompany Top;Movement#FCCS_Movements;Consolidation#FCCS_Entity Total;Custom1#"&amp;$A151&amp;";Custom2#Total Custom2;Custom3#Total Custom3;Custom4#Total Custom4")</f>
        <v>0</v>
      </c>
      <c r="AN151" s="432">
        <f>[1]!HsGetValue("FCC","Scenario#Actual;Years#FY24;Period#Jun;View#FCCS_YTD;Entity#"&amp;$B151&amp;";Data Source#FCCS_Total Data Source;Account#"&amp;AN$3&amp;";Intercompany#FCCS_Intercompany Top;Movement#FCCS_Movements;Consolidation#FCCS_Entity Total;Custom1#"&amp;$A151&amp;";Custom2#Total Custom2;Custom3#Total Custom3;Custom4#Total Custom4")</f>
        <v>0</v>
      </c>
      <c r="AO151" s="432">
        <f>[1]!HsGetValue("FCC","Scenario#Actual;Years#FY24;Period#Jun;View#FCCS_YTD;Entity#"&amp;$B151&amp;";Data Source#FCCS_Total Data Source;Account#"&amp;AO$3&amp;";Intercompany#FCCS_Intercompany Top;Movement#FCCS_Movements;Consolidation#FCCS_Entity Total;Custom1#"&amp;$A151&amp;";Custom2#Total Custom2;Custom3#Total Custom3;Custom4#Total Custom4")</f>
        <v>0</v>
      </c>
      <c r="AP151" s="432">
        <f>[1]!HsGetValue("FCC","Scenario#Actual;Years#FY24;Period#Jun;View#FCCS_YTD;Entity#"&amp;$B151&amp;";Data Source#FCCS_Total Data Source;Account#"&amp;AP$3&amp;";Intercompany#FCCS_Intercompany Top;Movement#FCCS_Movements;Consolidation#FCCS_Entity Total;Custom1#"&amp;$A151&amp;";Custom2#Total Custom2;Custom3#Total Custom3;Custom4#Total Custom4")</f>
        <v>0</v>
      </c>
      <c r="AQ151" s="432">
        <f>[1]!HsGetValue("FCC","Scenario#Actual;Years#FY24;Period#Jun;View#FCCS_YTD;Entity#"&amp;$B151&amp;";Data Source#FCCS_Total Data Source;Account#"&amp;AQ$3&amp;";Intercompany#FCCS_Intercompany Top;Movement#FCCS_Movements;Consolidation#FCCS_Entity Total;Custom1#"&amp;$A151&amp;";Custom2#Total Custom2;Custom3#Total Custom3;Custom4#Total Custom4")</f>
        <v>0</v>
      </c>
      <c r="AR151" s="432">
        <f>[1]!HsGetValue("FCC","Scenario#Actual;Years#FY24;Period#Jun;View#FCCS_YTD;Entity#"&amp;$B151&amp;";Data Source#FCCS_Total Data Source;Account#"&amp;AR$3&amp;";Intercompany#FCCS_Intercompany Top;Movement#FCCS_Movements;Consolidation#FCCS_Entity Total;Custom1#"&amp;$A151&amp;";Custom2#Total Custom2;Custom3#Total Custom3;Custom4#Total Custom4")</f>
        <v>0</v>
      </c>
      <c r="AS151" s="432">
        <f>[1]!HsGetValue("FCC","Scenario#Actual;Years#FY24;Period#Jun;View#FCCS_YTD;Entity#"&amp;$B151&amp;";Data Source#FCCS_Total Data Source;Account#"&amp;AS$3&amp;";Intercompany#FCCS_Intercompany Top;Movement#FCCS_Movements;Consolidation#FCCS_Entity Total;Custom1#"&amp;$A151&amp;";Custom2#Total Custom2;Custom3#Total Custom3;Custom4#Total Custom4")</f>
        <v>0</v>
      </c>
    </row>
    <row r="152" spans="1:45" s="428" customFormat="1" x14ac:dyDescent="0.3">
      <c r="A152" s="429" t="s">
        <v>603</v>
      </c>
      <c r="B152" s="428" t="s">
        <v>734</v>
      </c>
      <c r="C152" s="429">
        <v>97600</v>
      </c>
      <c r="D152" s="428" t="s">
        <v>621</v>
      </c>
      <c r="E152" s="428" t="s">
        <v>416</v>
      </c>
      <c r="F152" s="428" t="s">
        <v>735</v>
      </c>
      <c r="G152" s="428" t="s">
        <v>736</v>
      </c>
      <c r="H152" s="430"/>
      <c r="I152" s="431">
        <f t="shared" si="12"/>
        <v>0</v>
      </c>
      <c r="J152" s="431">
        <f t="shared" si="13"/>
        <v>0</v>
      </c>
      <c r="K152" s="431">
        <f t="shared" si="16"/>
        <v>0</v>
      </c>
      <c r="L152" s="330">
        <f>[1]!HsGetValue("FCC","Scenario#Actual;Years#FY24;Period#Jun;View#FCCS_YTD;Entity#"&amp;$B152&amp;";Data Source#FCCS_Total Data Source;Account#"&amp;L$3&amp;";Intercompany#FCCS_Intercompany Top;Movement#CA_ENDBAL;Consolidation#FCCS_Entity Total;Custom1#"&amp;$E152&amp;";Custom2#Total Custom2;Custom3#Total Custom3;Custom4#Total Custom4")</f>
        <v>0</v>
      </c>
      <c r="M152" s="432">
        <f>[1]!HsGetValue("FCC","Scenario#Actual;Years#FY24;Period#Jun;View#FCCS_YTD;Entity#"&amp;$B152&amp;";Data Source#FCCS_Total Data Source;Account#"&amp;M$3&amp;";Intercompany#FCCS_Intercompany Top;Movement#FCCS_Movements;Consolidation#FCCS_Entity Total;Custom1#"&amp;$A152&amp;";Custom2#Total Custom2;Custom3#Total Custom3;Custom4#Total Custom4")</f>
        <v>0</v>
      </c>
      <c r="N152" s="330">
        <f>[1]!HsGetValue("FCC","Scenario#Actual;Years#FY24;Period#Jun;View#FCCS_YTD;Entity#"&amp;$B152&amp;";Data Source#FCCS_Total Data Source;Account#"&amp;N$3&amp;";Intercompany#FCCS_Intercompany Top;Movement#CA_ENDBAL;Consolidation#FCCS_Entity Total;Custom1#"&amp;$E152&amp;";Custom2#Total Custom2;Custom3#Total Custom3;Custom4#Total Custom4")</f>
        <v>0</v>
      </c>
      <c r="O152" s="330">
        <f>[1]!HsGetValue("FCC","Scenario#Actual;Years#FY24;Period#Jun;View#FCCS_YTD;Entity#"&amp;$B152&amp;";Data Source#FCCS_Total Data Source;Account#"&amp;O$3&amp;";Intercompany#FCCS_Intercompany Top;Movement#CA_ENDBAL;Consolidation#FCCS_Entity Total;Custom1#"&amp;$E152&amp;";Custom2#Total Custom2;Custom3#Total Custom3;Custom4#Total Custom4")</f>
        <v>0</v>
      </c>
      <c r="P152" s="432">
        <f>[1]!HsGetValue("FCC","Scenario#Actual;Years#FY24;Period#Jun;View#FCCS_YTD;Entity#"&amp;$B152&amp;";Data Source#FCCS_Total Data Source;Account#"&amp;P$3&amp;";Intercompany#FCCS_Intercompany Top;Movement#FCCS_Movements;Consolidation#FCCS_Entity Total;Custom1#"&amp;$A152&amp;";Custom2#Total Custom2;Custom3#Total Custom3;Custom4#Total Custom4")</f>
        <v>0</v>
      </c>
      <c r="Q152" s="330">
        <f>[1]!HsGetValue("FCC","Scenario#Actual;Years#FY24;Period#Jun;View#FCCS_YTD;Entity#"&amp;$B152&amp;";Data Source#FCCS_Total Data Source;Account#"&amp;Q$3&amp;";Intercompany#FCCS_Intercompany Top;Movement#CA_ENDBAL;Consolidation#FCCS_Entity Total;Custom1#"&amp;$E152&amp;";Custom2#Total Custom2;Custom3#Total Custom3;Custom4#Total Custom4")</f>
        <v>0</v>
      </c>
      <c r="R152" s="330">
        <f>[1]!HsGetValue("FCC","Scenario#Actual;Years#FY24;Period#Jun;View#FCCS_YTD;Entity#"&amp;$B152&amp;";Data Source#FCCS_Total Data Source;Account#"&amp;R$3&amp;";Intercompany#FCCS_Intercompany Top;Movement#CA_ENDBAL;Consolidation#FCCS_Entity Total;Custom1#"&amp;$E152&amp;";Custom2#Total Custom2;Custom3#Total Custom3;Custom4#Total Custom4")</f>
        <v>0</v>
      </c>
      <c r="S152" s="330">
        <f>[1]!HsGetValue("FCC","Scenario#Actual;Years#FY24;Period#Jun;View#FCCS_YTD;Entity#"&amp;$B152&amp;";Data Source#FCCS_Total Data Source;Account#"&amp;S$3&amp;";Intercompany#FCCS_Intercompany Top;Movement#CA_ENDBAL;Consolidation#FCCS_Entity Total;Custom1#"&amp;$E152&amp;";Custom2#Total Custom2;Custom3#Total Custom3;Custom4#Total Custom4")</f>
        <v>0</v>
      </c>
      <c r="T152" s="330">
        <f>[1]!HsGetValue("FCC","Scenario#Actual;Years#FY24;Period#Jun;View#FCCS_YTD;Entity#"&amp;$B152&amp;";Data Source#FCCS_Total Data Source;Account#"&amp;T$3&amp;";Intercompany#FCCS_Intercompany Top;Movement#CA_ENDBAL;Consolidation#FCCS_Entity Total;Custom1#"&amp;$E152&amp;";Custom2#Total Custom2;Custom3#Total Custom3;Custom4#Total Custom4")</f>
        <v>0</v>
      </c>
      <c r="U152" s="330">
        <f>[1]!HsGetValue("FCC","Scenario#Actual;Years#FY24;Period#Jun;View#FCCS_YTD;Entity#"&amp;$B152&amp;";Data Source#FCCS_Total Data Source;Account#"&amp;U$3&amp;";Intercompany#FCCS_Intercompany Top;Movement#CA_ENDBAL;Consolidation#FCCS_Entity Total;Custom1#"&amp;$E152&amp;";Custom2#Total Custom2;Custom3#Total Custom3;Custom4#Total Custom4")</f>
        <v>0</v>
      </c>
      <c r="V152" s="330">
        <f>[1]!HsGetValue("FCC","Scenario#Actual;Years#FY24;Period#Jun;View#FCCS_YTD;Entity#"&amp;$B152&amp;";Data Source#FCCS_Total Data Source;Account#"&amp;V$3&amp;";Intercompany#FCCS_Intercompany Top;Movement#CA_ENDBAL;Consolidation#FCCS_Entity Total;Custom1#"&amp;$E152&amp;";Custom2#Total Custom2;Custom3#Total Custom3;Custom4#Total Custom4")</f>
        <v>0</v>
      </c>
      <c r="W152" s="330">
        <f>[1]!HsGetValue("FCC","Scenario#Actual;Years#FY24;Period#Jun;View#FCCS_YTD;Entity#"&amp;$B152&amp;";Data Source#FCCS_Total Data Source;Account#"&amp;W$3&amp;";Intercompany#FCCS_Intercompany Top;Movement#CA_ENDBAL;Consolidation#FCCS_Entity Total;Custom1#"&amp;$E152&amp;";Custom2#Total Custom2;Custom3#Total Custom3;Custom4#Total Custom4")</f>
        <v>0</v>
      </c>
      <c r="X152" s="330">
        <f>[1]!HsGetValue("FCC","Scenario#Actual;Years#FY24;Period#Jun;View#FCCS_YTD;Entity#"&amp;$B152&amp;";Data Source#FCCS_Total Data Source;Account#"&amp;X$3&amp;";Intercompany#FCCS_Intercompany Top;Movement#CA_ENDBAL;Consolidation#FCCS_Entity Total;Custom1#"&amp;$E152&amp;";Custom2#Total Custom2;Custom3#Total Custom3;Custom4#Total Custom4")</f>
        <v>0</v>
      </c>
      <c r="Y152" s="432">
        <f>[1]!HsGetValue("FCC","Scenario#Actual;Years#FY24;Period#Jun;View#FCCS_YTD;Entity#"&amp;$B152&amp;";Data Source#FCCS_Total Data Source;Account#"&amp;Y$3&amp;";Intercompany#FCCS_Intercompany Top;Movement#FCCS_Movements;Consolidation#FCCS_Entity Total;Custom1#"&amp;$A152&amp;";Custom2#Total Custom2;Custom3#Total Custom3;Custom4#Total Custom4")</f>
        <v>0</v>
      </c>
      <c r="Z152" s="432">
        <f>[1]!HsGetValue("FCC","Scenario#Actual;Years#FY24;Period#Jun;View#FCCS_YTD;Entity#"&amp;$B152&amp;";Data Source#FCCS_Total Data Source;Account#"&amp;Z$3&amp;";Intercompany#FCCS_Intercompany Top;Movement#FCCS_Movements;Consolidation#FCCS_Entity Total;Custom1#"&amp;$A152&amp;";Custom2#Total Custom2;Custom3#Total Custom3;Custom4#Total Custom4")</f>
        <v>0</v>
      </c>
      <c r="AA152" s="432">
        <f>[1]!HsGetValue("FCC","Scenario#Actual;Years#FY24;Period#Jun;View#FCCS_YTD;Entity#"&amp;$B152&amp;";Data Source#FCCS_Total Data Source;Account#"&amp;AA$3&amp;";Intercompany#FCCS_Intercompany Top;Movement#FCCS_Movements;Consolidation#FCCS_Entity Total;Custom1#"&amp;$A152&amp;";Custom2#Total Custom2;Custom3#Total Custom3;Custom4#Total Custom4")</f>
        <v>0</v>
      </c>
      <c r="AB152" s="432">
        <f>[1]!HsGetValue("FCC","Scenario#Actual;Years#FY24;Period#Jun;View#FCCS_YTD;Entity#"&amp;$B152&amp;";Data Source#FCCS_Total Data Source;Account#"&amp;AB$3&amp;";Intercompany#FCCS_Intercompany Top;Movement#FCCS_Movements;Consolidation#FCCS_Entity Total;Custom1#"&amp;$A152&amp;";Custom2#Total Custom2;Custom3#Total Custom3;Custom4#Total Custom4")</f>
        <v>0</v>
      </c>
      <c r="AC152" s="432">
        <f>[1]!HsGetValue("FCC","Scenario#Actual;Years#FY24;Period#Jun;View#FCCS_YTD;Entity#"&amp;$B152&amp;";Data Source#FCCS_Total Data Source;Account#"&amp;AC$3&amp;";Intercompany#FCCS_Intercompany Top;Movement#FCCS_Movements;Consolidation#FCCS_Entity Total;Custom1#"&amp;$A152&amp;";Custom2#Total Custom2;Custom3#Total Custom3;Custom4#Total Custom4")</f>
        <v>0</v>
      </c>
      <c r="AD152" s="432">
        <f>[1]!HsGetValue("FCC","Scenario#Actual;Years#FY24;Period#Jun;View#FCCS_YTD;Entity#"&amp;$B152&amp;";Data Source#FCCS_Total Data Source;Account#"&amp;AD$3&amp;";Intercompany#FCCS_Intercompany Top;Movement#FCCS_Movements;Consolidation#FCCS_Entity Total;Custom1#"&amp;$A152&amp;";Custom2#Total Custom2;Custom3#Total Custom3;Custom4#Total Custom4")</f>
        <v>0</v>
      </c>
      <c r="AE152" s="432">
        <f>[1]!HsGetValue("FCC","Scenario#Actual;Years#FY24;Period#Jun;View#FCCS_YTD;Entity#"&amp;$B152&amp;";Data Source#FCCS_Total Data Source;Account#"&amp;AE$3&amp;";Intercompany#FCCS_Intercompany Top;Movement#FCCS_Movements;Consolidation#FCCS_Entity Total;Custom1#"&amp;$A152&amp;";Custom2#Total Custom2;Custom3#Total Custom3;Custom4#Total Custom4")</f>
        <v>0</v>
      </c>
      <c r="AF152" s="432">
        <f>[1]!HsGetValue("FCC","Scenario#Actual;Years#FY24;Period#Jun;View#FCCS_YTD;Entity#"&amp;$B152&amp;";Data Source#FCCS_Total Data Source;Account#"&amp;AF$3&amp;";Intercompany#FCCS_Intercompany Top;Movement#FCCS_Movements;Consolidation#FCCS_Entity Total;Custom1#"&amp;$A152&amp;";Custom2#Total Custom2;Custom3#Total Custom3;Custom4#Total Custom4")</f>
        <v>0</v>
      </c>
      <c r="AG152" s="432">
        <f>[1]!HsGetValue("FCC","Scenario#Actual;Years#FY24;Period#Jun;View#FCCS_YTD;Entity#"&amp;$B152&amp;";Data Source#FCCS_Total Data Source;Account#"&amp;AG$3&amp;";Intercompany#FCCS_Intercompany Top;Movement#FCCS_Movements;Consolidation#FCCS_Entity Total;Custom1#"&amp;$A152&amp;";Custom2#Total Custom2;Custom3#Total Custom3;Custom4#Total Custom4")</f>
        <v>0</v>
      </c>
      <c r="AH152" s="432">
        <f>[1]!HsGetValue("FCC","Scenario#Actual;Years#FY24;Period#Jun;View#FCCS_YTD;Entity#"&amp;$B152&amp;";Data Source#FCCS_Total Data Source;Account#"&amp;AH$3&amp;";Intercompany#FCCS_Intercompany Top;Movement#FCCS_Movements;Consolidation#FCCS_Entity Total;Custom1#"&amp;$A152&amp;";Custom2#Total Custom2;Custom3#Total Custom3;Custom4#Total Custom4")</f>
        <v>0</v>
      </c>
      <c r="AI152" s="432">
        <f>[1]!HsGetValue("FCC","Scenario#Actual;Years#FY24;Period#Jun;View#FCCS_YTD;Entity#"&amp;$B152&amp;";Data Source#FCCS_Total Data Source;Account#"&amp;AI$3&amp;";Intercompany#FCCS_Intercompany Top;Movement#FCCS_Movements;Consolidation#FCCS_Entity Total;Custom1#"&amp;$A152&amp;";Custom2#Total Custom2;Custom3#Total Custom3;Custom4#Total Custom4")</f>
        <v>0</v>
      </c>
      <c r="AJ152" s="432">
        <f>[1]!HsGetValue("FCC","Scenario#Actual;Years#FY24;Period#Jun;View#FCCS_YTD;Entity#"&amp;$B152&amp;";Data Source#FCCS_Total Data Source;Account#"&amp;AJ$3&amp;";Intercompany#FCCS_Intercompany Top;Movement#FCCS_Movements;Consolidation#FCCS_Entity Total;Custom1#"&amp;$A152&amp;";Custom2#Total Custom2;Custom3#Total Custom3;Custom4#Total Custom4")</f>
        <v>0</v>
      </c>
      <c r="AK152" s="432">
        <f>[1]!HsGetValue("FCC","Scenario#Actual;Years#FY24;Period#Jun;View#FCCS_YTD;Entity#"&amp;$B152&amp;";Data Source#FCCS_Total Data Source;Account#"&amp;AK$3&amp;";Intercompany#FCCS_Intercompany Top;Movement#FCCS_Movements;Consolidation#FCCS_Entity Total;Custom1#"&amp;$A152&amp;";Custom2#Total Custom2;Custom3#Total Custom3;Custom4#Total Custom4")</f>
        <v>0</v>
      </c>
      <c r="AL152" s="432">
        <f>[1]!HsGetValue("FCC","Scenario#Actual;Years#FY24;Period#Jun;View#FCCS_YTD;Entity#"&amp;$B152&amp;";Data Source#FCCS_Total Data Source;Account#"&amp;AL$3&amp;";Intercompany#FCCS_Intercompany Top;Movement#FCCS_Movements;Consolidation#FCCS_Entity Total;Custom1#"&amp;$A152&amp;";Custom2#Total Custom2;Custom3#Total Custom3;Custom4#Total Custom4")</f>
        <v>0</v>
      </c>
      <c r="AM152" s="432">
        <f>[1]!HsGetValue("FCC","Scenario#Actual;Years#FY24;Period#Jun;View#FCCS_YTD;Entity#"&amp;$B152&amp;";Data Source#FCCS_Total Data Source;Account#"&amp;AM$3&amp;";Intercompany#FCCS_Intercompany Top;Movement#FCCS_Movements;Consolidation#FCCS_Entity Total;Custom1#"&amp;$A152&amp;";Custom2#Total Custom2;Custom3#Total Custom3;Custom4#Total Custom4")</f>
        <v>0</v>
      </c>
      <c r="AN152" s="432">
        <f>[1]!HsGetValue("FCC","Scenario#Actual;Years#FY24;Period#Jun;View#FCCS_YTD;Entity#"&amp;$B152&amp;";Data Source#FCCS_Total Data Source;Account#"&amp;AN$3&amp;";Intercompany#FCCS_Intercompany Top;Movement#FCCS_Movements;Consolidation#FCCS_Entity Total;Custom1#"&amp;$A152&amp;";Custom2#Total Custom2;Custom3#Total Custom3;Custom4#Total Custom4")</f>
        <v>0</v>
      </c>
      <c r="AO152" s="432">
        <f>[1]!HsGetValue("FCC","Scenario#Actual;Years#FY24;Period#Jun;View#FCCS_YTD;Entity#"&amp;$B152&amp;";Data Source#FCCS_Total Data Source;Account#"&amp;AO$3&amp;";Intercompany#FCCS_Intercompany Top;Movement#FCCS_Movements;Consolidation#FCCS_Entity Total;Custom1#"&amp;$A152&amp;";Custom2#Total Custom2;Custom3#Total Custom3;Custom4#Total Custom4")</f>
        <v>0</v>
      </c>
      <c r="AP152" s="432">
        <f>[1]!HsGetValue("FCC","Scenario#Actual;Years#FY24;Period#Jun;View#FCCS_YTD;Entity#"&amp;$B152&amp;";Data Source#FCCS_Total Data Source;Account#"&amp;AP$3&amp;";Intercompany#FCCS_Intercompany Top;Movement#FCCS_Movements;Consolidation#FCCS_Entity Total;Custom1#"&amp;$A152&amp;";Custom2#Total Custom2;Custom3#Total Custom3;Custom4#Total Custom4")</f>
        <v>0</v>
      </c>
      <c r="AQ152" s="432">
        <f>[1]!HsGetValue("FCC","Scenario#Actual;Years#FY24;Period#Jun;View#FCCS_YTD;Entity#"&amp;$B152&amp;";Data Source#FCCS_Total Data Source;Account#"&amp;AQ$3&amp;";Intercompany#FCCS_Intercompany Top;Movement#FCCS_Movements;Consolidation#FCCS_Entity Total;Custom1#"&amp;$A152&amp;";Custom2#Total Custom2;Custom3#Total Custom3;Custom4#Total Custom4")</f>
        <v>0</v>
      </c>
      <c r="AR152" s="432">
        <f>[1]!HsGetValue("FCC","Scenario#Actual;Years#FY24;Period#Jun;View#FCCS_YTD;Entity#"&amp;$B152&amp;";Data Source#FCCS_Total Data Source;Account#"&amp;AR$3&amp;";Intercompany#FCCS_Intercompany Top;Movement#FCCS_Movements;Consolidation#FCCS_Entity Total;Custom1#"&amp;$A152&amp;";Custom2#Total Custom2;Custom3#Total Custom3;Custom4#Total Custom4")</f>
        <v>0</v>
      </c>
      <c r="AS152" s="432">
        <f>[1]!HsGetValue("FCC","Scenario#Actual;Years#FY24;Period#Jun;View#FCCS_YTD;Entity#"&amp;$B152&amp;";Data Source#FCCS_Total Data Source;Account#"&amp;AS$3&amp;";Intercompany#FCCS_Intercompany Top;Movement#FCCS_Movements;Consolidation#FCCS_Entity Total;Custom1#"&amp;$A152&amp;";Custom2#Total Custom2;Custom3#Total Custom3;Custom4#Total Custom4")</f>
        <v>0</v>
      </c>
    </row>
    <row r="153" spans="1:45" x14ac:dyDescent="0.3">
      <c r="A153" s="221" t="s">
        <v>603</v>
      </c>
      <c r="B153" s="221" t="s">
        <v>737</v>
      </c>
      <c r="C153" s="221">
        <v>97700</v>
      </c>
      <c r="D153" s="221" t="s">
        <v>621</v>
      </c>
      <c r="E153" s="221" t="s">
        <v>416</v>
      </c>
      <c r="F153" s="328" t="s">
        <v>738</v>
      </c>
      <c r="G153" s="328" t="s">
        <v>739</v>
      </c>
      <c r="H153" s="598"/>
      <c r="I153" s="395">
        <f t="shared" si="12"/>
        <v>0</v>
      </c>
      <c r="J153" s="395">
        <f t="shared" si="13"/>
        <v>0</v>
      </c>
      <c r="K153" s="395">
        <f t="shared" si="16"/>
        <v>0</v>
      </c>
      <c r="L153" s="330">
        <f>[1]!HsGetValue("FCC","Scenario#Actual;Years#FY24;Period#Jun;View#FCCS_YTD;Entity#"&amp;$B153&amp;";Data Source#FCCS_Total Data Source;Account#"&amp;L$3&amp;";Intercompany#FCCS_Intercompany Top;Movement#CA_ENDBAL;Consolidation#FCCS_Entity Total;Custom1#"&amp;$E153&amp;";Custom2#Total Custom2;Custom3#Total Custom3;Custom4#Total Custom4")</f>
        <v>0</v>
      </c>
      <c r="M153" s="330">
        <f>[1]!HsGetValue("FCC","Scenario#Actual;Years#FY24;Period#Jun;View#FCCS_YTD;Entity#"&amp;$B153&amp;";Data Source#FCCS_Total Data Source;Account#"&amp;M$3&amp;";Intercompany#FCCS_Intercompany Top;Movement#CA_ENDBAL;Consolidation#FCCS_Entity Total;Custom1#"&amp;$E153&amp;";Custom2#Total Custom2;Custom3#Total Custom3;Custom4#Total Custom4")</f>
        <v>0</v>
      </c>
      <c r="N153" s="330">
        <f>[1]!HsGetValue("FCC","Scenario#Actual;Years#FY24;Period#Jun;View#FCCS_YTD;Entity#"&amp;$B153&amp;";Data Source#FCCS_Total Data Source;Account#"&amp;N$3&amp;";Intercompany#FCCS_Intercompany Top;Movement#CA_ENDBAL;Consolidation#FCCS_Entity Total;Custom1#"&amp;$E153&amp;";Custom2#Total Custom2;Custom3#Total Custom3;Custom4#Total Custom4")</f>
        <v>0</v>
      </c>
      <c r="O153" s="330">
        <f>[1]!HsGetValue("FCC","Scenario#Actual;Years#FY24;Period#Jun;View#FCCS_YTD;Entity#"&amp;$B153&amp;";Data Source#FCCS_Total Data Source;Account#"&amp;O$3&amp;";Intercompany#FCCS_Intercompany Top;Movement#CA_ENDBAL;Consolidation#FCCS_Entity Total;Custom1#"&amp;$E153&amp;";Custom2#Total Custom2;Custom3#Total Custom3;Custom4#Total Custom4")</f>
        <v>0</v>
      </c>
      <c r="P153" s="330">
        <f>[1]!HsGetValue("FCC","Scenario#Actual;Years#FY24;Period#Jun;View#FCCS_YTD;Entity#"&amp;$B153&amp;";Data Source#FCCS_Total Data Source;Account#"&amp;P$3&amp;";Intercompany#FCCS_Intercompany Top;Movement#CA_ENDBAL;Consolidation#FCCS_Entity Total;Custom1#"&amp;$E153&amp;";Custom2#Total Custom2;Custom3#Total Custom3;Custom4#Total Custom4")</f>
        <v>0</v>
      </c>
      <c r="Q153" s="330">
        <f>[1]!HsGetValue("FCC","Scenario#Actual;Years#FY24;Period#Jun;View#FCCS_YTD;Entity#"&amp;$B153&amp;";Data Source#FCCS_Total Data Source;Account#"&amp;Q$3&amp;";Intercompany#FCCS_Intercompany Top;Movement#CA_ENDBAL;Consolidation#FCCS_Entity Total;Custom1#"&amp;$E153&amp;";Custom2#Total Custom2;Custom3#Total Custom3;Custom4#Total Custom4")</f>
        <v>0</v>
      </c>
      <c r="R153" s="330">
        <f>[1]!HsGetValue("FCC","Scenario#Actual;Years#FY24;Period#Jun;View#FCCS_YTD;Entity#"&amp;$B153&amp;";Data Source#FCCS_Total Data Source;Account#"&amp;R$3&amp;";Intercompany#FCCS_Intercompany Top;Movement#CA_ENDBAL;Consolidation#FCCS_Entity Total;Custom1#"&amp;$E153&amp;";Custom2#Total Custom2;Custom3#Total Custom3;Custom4#Total Custom4")</f>
        <v>0</v>
      </c>
      <c r="S153" s="330">
        <f>[1]!HsGetValue("FCC","Scenario#Actual;Years#FY24;Period#Jun;View#FCCS_YTD;Entity#"&amp;$B153&amp;";Data Source#FCCS_Total Data Source;Account#"&amp;S$3&amp;";Intercompany#FCCS_Intercompany Top;Movement#CA_ENDBAL;Consolidation#FCCS_Entity Total;Custom1#"&amp;$E153&amp;";Custom2#Total Custom2;Custom3#Total Custom3;Custom4#Total Custom4")</f>
        <v>0</v>
      </c>
      <c r="T153" s="330">
        <f>[1]!HsGetValue("FCC","Scenario#Actual;Years#FY24;Period#Jun;View#FCCS_YTD;Entity#"&amp;$B153&amp;";Data Source#FCCS_Total Data Source;Account#"&amp;T$3&amp;";Intercompany#FCCS_Intercompany Top;Movement#CA_ENDBAL;Consolidation#FCCS_Entity Total;Custom1#"&amp;$E153&amp;";Custom2#Total Custom2;Custom3#Total Custom3;Custom4#Total Custom4")</f>
        <v>0</v>
      </c>
      <c r="U153" s="330">
        <f>[1]!HsGetValue("FCC","Scenario#Actual;Years#FY24;Period#Jun;View#FCCS_YTD;Entity#"&amp;$B153&amp;";Data Source#FCCS_Total Data Source;Account#"&amp;U$3&amp;";Intercompany#FCCS_Intercompany Top;Movement#CA_ENDBAL;Consolidation#FCCS_Entity Total;Custom1#"&amp;$E153&amp;";Custom2#Total Custom2;Custom3#Total Custom3;Custom4#Total Custom4")</f>
        <v>0</v>
      </c>
      <c r="V153" s="330">
        <f>[1]!HsGetValue("FCC","Scenario#Actual;Years#FY24;Period#Jun;View#FCCS_YTD;Entity#"&amp;$B153&amp;";Data Source#FCCS_Total Data Source;Account#"&amp;V$3&amp;";Intercompany#FCCS_Intercompany Top;Movement#CA_ENDBAL;Consolidation#FCCS_Entity Total;Custom1#"&amp;$E153&amp;";Custom2#Total Custom2;Custom3#Total Custom3;Custom4#Total Custom4")</f>
        <v>0</v>
      </c>
      <c r="W153" s="330">
        <f>[1]!HsGetValue("FCC","Scenario#Actual;Years#FY24;Period#Jun;View#FCCS_YTD;Entity#"&amp;$B153&amp;";Data Source#FCCS_Total Data Source;Account#"&amp;W$3&amp;";Intercompany#FCCS_Intercompany Top;Movement#CA_ENDBAL;Consolidation#FCCS_Entity Total;Custom1#"&amp;$E153&amp;";Custom2#Total Custom2;Custom3#Total Custom3;Custom4#Total Custom4")</f>
        <v>0</v>
      </c>
      <c r="X153" s="330">
        <f>[1]!HsGetValue("FCC","Scenario#Actual;Years#FY24;Period#Jun;View#FCCS_YTD;Entity#"&amp;$B153&amp;";Data Source#FCCS_Total Data Source;Account#"&amp;X$3&amp;";Intercompany#FCCS_Intercompany Top;Movement#CA_ENDBAL;Consolidation#FCCS_Entity Total;Custom1#"&amp;$E153&amp;";Custom2#Total Custom2;Custom3#Total Custom3;Custom4#Total Custom4")</f>
        <v>0</v>
      </c>
      <c r="Y153" s="432">
        <f>[1]!HsGetValue("FCC","Scenario#Actual;Years#FY24;Period#Jun;View#FCCS_YTD;Entity#"&amp;$B153&amp;";Data Source#FCCS_Total Data Source;Account#"&amp;Y$3&amp;";Intercompany#FCCS_Intercompany Top;Movement#FCCS_Movements;Consolidation#FCCS_Entity Total;Custom1#"&amp;$A153&amp;";Custom2#Total Custom2;Custom3#Total Custom3;Custom4#Total Custom4")</f>
        <v>0</v>
      </c>
      <c r="Z153" s="432">
        <f>[1]!HsGetValue("FCC","Scenario#Actual;Years#FY24;Period#Jun;View#FCCS_YTD;Entity#"&amp;$B153&amp;";Data Source#FCCS_Total Data Source;Account#"&amp;Z$3&amp;";Intercompany#FCCS_Intercompany Top;Movement#FCCS_Movements;Consolidation#FCCS_Entity Total;Custom1#"&amp;$A153&amp;";Custom2#Total Custom2;Custom3#Total Custom3;Custom4#Total Custom4")</f>
        <v>0</v>
      </c>
      <c r="AA153" s="432">
        <f>[1]!HsGetValue("FCC","Scenario#Actual;Years#FY24;Period#Jun;View#FCCS_YTD;Entity#"&amp;$B153&amp;";Data Source#FCCS_Total Data Source;Account#"&amp;AA$3&amp;";Intercompany#FCCS_Intercompany Top;Movement#FCCS_Movements;Consolidation#FCCS_Entity Total;Custom1#"&amp;$A153&amp;";Custom2#Total Custom2;Custom3#Total Custom3;Custom4#Total Custom4")</f>
        <v>0</v>
      </c>
      <c r="AB153" s="432">
        <f>[1]!HsGetValue("FCC","Scenario#Actual;Years#FY24;Period#Jun;View#FCCS_YTD;Entity#"&amp;$B153&amp;";Data Source#FCCS_Total Data Source;Account#"&amp;AB$3&amp;";Intercompany#FCCS_Intercompany Top;Movement#FCCS_Movements;Consolidation#FCCS_Entity Total;Custom1#"&amp;$A153&amp;";Custom2#Total Custom2;Custom3#Total Custom3;Custom4#Total Custom4")</f>
        <v>0</v>
      </c>
      <c r="AC153" s="432">
        <f>[1]!HsGetValue("FCC","Scenario#Actual;Years#FY24;Period#Jun;View#FCCS_YTD;Entity#"&amp;$B153&amp;";Data Source#FCCS_Total Data Source;Account#"&amp;AC$3&amp;";Intercompany#FCCS_Intercompany Top;Movement#FCCS_Movements;Consolidation#FCCS_Entity Total;Custom1#"&amp;$A153&amp;";Custom2#Total Custom2;Custom3#Total Custom3;Custom4#Total Custom4")</f>
        <v>0</v>
      </c>
      <c r="AD153" s="432">
        <f>[1]!HsGetValue("FCC","Scenario#Actual;Years#FY24;Period#Jun;View#FCCS_YTD;Entity#"&amp;$B153&amp;";Data Source#FCCS_Total Data Source;Account#"&amp;AD$3&amp;";Intercompany#FCCS_Intercompany Top;Movement#FCCS_Movements;Consolidation#FCCS_Entity Total;Custom1#"&amp;$A153&amp;";Custom2#Total Custom2;Custom3#Total Custom3;Custom4#Total Custom4")</f>
        <v>0</v>
      </c>
      <c r="AE153" s="432">
        <f>[1]!HsGetValue("FCC","Scenario#Actual;Years#FY24;Period#Jun;View#FCCS_YTD;Entity#"&amp;$B153&amp;";Data Source#FCCS_Total Data Source;Account#"&amp;AE$3&amp;";Intercompany#FCCS_Intercompany Top;Movement#FCCS_Movements;Consolidation#FCCS_Entity Total;Custom1#"&amp;$A153&amp;";Custom2#Total Custom2;Custom3#Total Custom3;Custom4#Total Custom4")</f>
        <v>0</v>
      </c>
      <c r="AF153" s="432">
        <f>[1]!HsGetValue("FCC","Scenario#Actual;Years#FY24;Period#Jun;View#FCCS_YTD;Entity#"&amp;$B153&amp;";Data Source#FCCS_Total Data Source;Account#"&amp;AF$3&amp;";Intercompany#FCCS_Intercompany Top;Movement#FCCS_Movements;Consolidation#FCCS_Entity Total;Custom1#"&amp;$A153&amp;";Custom2#Total Custom2;Custom3#Total Custom3;Custom4#Total Custom4")</f>
        <v>0</v>
      </c>
      <c r="AG153" s="432">
        <f>[1]!HsGetValue("FCC","Scenario#Actual;Years#FY24;Period#Jun;View#FCCS_YTD;Entity#"&amp;$B153&amp;";Data Source#FCCS_Total Data Source;Account#"&amp;AG$3&amp;";Intercompany#FCCS_Intercompany Top;Movement#FCCS_Movements;Consolidation#FCCS_Entity Total;Custom1#"&amp;$A153&amp;";Custom2#Total Custom2;Custom3#Total Custom3;Custom4#Total Custom4")</f>
        <v>0</v>
      </c>
      <c r="AH153" s="432">
        <f>[1]!HsGetValue("FCC","Scenario#Actual;Years#FY24;Period#Jun;View#FCCS_YTD;Entity#"&amp;$B153&amp;";Data Source#FCCS_Total Data Source;Account#"&amp;AH$3&amp;";Intercompany#FCCS_Intercompany Top;Movement#FCCS_Movements;Consolidation#FCCS_Entity Total;Custom1#"&amp;$A153&amp;";Custom2#Total Custom2;Custom3#Total Custom3;Custom4#Total Custom4")</f>
        <v>0</v>
      </c>
      <c r="AI153" s="432">
        <f>[1]!HsGetValue("FCC","Scenario#Actual;Years#FY24;Period#Jun;View#FCCS_YTD;Entity#"&amp;$B153&amp;";Data Source#FCCS_Total Data Source;Account#"&amp;AI$3&amp;";Intercompany#FCCS_Intercompany Top;Movement#FCCS_Movements;Consolidation#FCCS_Entity Total;Custom1#"&amp;$A153&amp;";Custom2#Total Custom2;Custom3#Total Custom3;Custom4#Total Custom4")</f>
        <v>0</v>
      </c>
      <c r="AJ153" s="432">
        <f>[1]!HsGetValue("FCC","Scenario#Actual;Years#FY24;Period#Jun;View#FCCS_YTD;Entity#"&amp;$B153&amp;";Data Source#FCCS_Total Data Source;Account#"&amp;AJ$3&amp;";Intercompany#FCCS_Intercompany Top;Movement#FCCS_Movements;Consolidation#FCCS_Entity Total;Custom1#"&amp;$A153&amp;";Custom2#Total Custom2;Custom3#Total Custom3;Custom4#Total Custom4")</f>
        <v>0</v>
      </c>
      <c r="AK153" s="432">
        <f>[1]!HsGetValue("FCC","Scenario#Actual;Years#FY24;Period#Jun;View#FCCS_YTD;Entity#"&amp;$B153&amp;";Data Source#FCCS_Total Data Source;Account#"&amp;AK$3&amp;";Intercompany#FCCS_Intercompany Top;Movement#FCCS_Movements;Consolidation#FCCS_Entity Total;Custom1#"&amp;$A153&amp;";Custom2#Total Custom2;Custom3#Total Custom3;Custom4#Total Custom4")</f>
        <v>0</v>
      </c>
      <c r="AL153" s="432">
        <f>[1]!HsGetValue("FCC","Scenario#Actual;Years#FY24;Period#Jun;View#FCCS_YTD;Entity#"&amp;$B153&amp;";Data Source#FCCS_Total Data Source;Account#"&amp;AL$3&amp;";Intercompany#FCCS_Intercompany Top;Movement#FCCS_Movements;Consolidation#FCCS_Entity Total;Custom1#"&amp;$A153&amp;";Custom2#Total Custom2;Custom3#Total Custom3;Custom4#Total Custom4")</f>
        <v>0</v>
      </c>
      <c r="AM153" s="432">
        <f>[1]!HsGetValue("FCC","Scenario#Actual;Years#FY24;Period#Jun;View#FCCS_YTD;Entity#"&amp;$B153&amp;";Data Source#FCCS_Total Data Source;Account#"&amp;AM$3&amp;";Intercompany#FCCS_Intercompany Top;Movement#FCCS_Movements;Consolidation#FCCS_Entity Total;Custom1#"&amp;$A153&amp;";Custom2#Total Custom2;Custom3#Total Custom3;Custom4#Total Custom4")</f>
        <v>0</v>
      </c>
      <c r="AN153" s="432">
        <f>[1]!HsGetValue("FCC","Scenario#Actual;Years#FY24;Period#Jun;View#FCCS_YTD;Entity#"&amp;$B153&amp;";Data Source#FCCS_Total Data Source;Account#"&amp;AN$3&amp;";Intercompany#FCCS_Intercompany Top;Movement#FCCS_Movements;Consolidation#FCCS_Entity Total;Custom1#"&amp;$A153&amp;";Custom2#Total Custom2;Custom3#Total Custom3;Custom4#Total Custom4")</f>
        <v>0</v>
      </c>
      <c r="AO153" s="432">
        <f>[1]!HsGetValue("FCC","Scenario#Actual;Years#FY24;Period#Jun;View#FCCS_YTD;Entity#"&amp;$B153&amp;";Data Source#FCCS_Total Data Source;Account#"&amp;AO$3&amp;";Intercompany#FCCS_Intercompany Top;Movement#FCCS_Movements;Consolidation#FCCS_Entity Total;Custom1#"&amp;$A153&amp;";Custom2#Total Custom2;Custom3#Total Custom3;Custom4#Total Custom4")</f>
        <v>0</v>
      </c>
      <c r="AP153" s="432">
        <f>[1]!HsGetValue("FCC","Scenario#Actual;Years#FY24;Period#Jun;View#FCCS_YTD;Entity#"&amp;$B153&amp;";Data Source#FCCS_Total Data Source;Account#"&amp;AP$3&amp;";Intercompany#FCCS_Intercompany Top;Movement#FCCS_Movements;Consolidation#FCCS_Entity Total;Custom1#"&amp;$A153&amp;";Custom2#Total Custom2;Custom3#Total Custom3;Custom4#Total Custom4")</f>
        <v>0</v>
      </c>
      <c r="AQ153" s="432">
        <f>[1]!HsGetValue("FCC","Scenario#Actual;Years#FY24;Period#Jun;View#FCCS_YTD;Entity#"&amp;$B153&amp;";Data Source#FCCS_Total Data Source;Account#"&amp;AQ$3&amp;";Intercompany#FCCS_Intercompany Top;Movement#FCCS_Movements;Consolidation#FCCS_Entity Total;Custom1#"&amp;$A153&amp;";Custom2#Total Custom2;Custom3#Total Custom3;Custom4#Total Custom4")</f>
        <v>0</v>
      </c>
      <c r="AR153" s="432">
        <f>[1]!HsGetValue("FCC","Scenario#Actual;Years#FY24;Period#Jun;View#FCCS_YTD;Entity#"&amp;$B153&amp;";Data Source#FCCS_Total Data Source;Account#"&amp;AR$3&amp;";Intercompany#FCCS_Intercompany Top;Movement#FCCS_Movements;Consolidation#FCCS_Entity Total;Custom1#"&amp;$A153&amp;";Custom2#Total Custom2;Custom3#Total Custom3;Custom4#Total Custom4")</f>
        <v>0</v>
      </c>
      <c r="AS153" s="432">
        <f>[1]!HsGetValue("FCC","Scenario#Actual;Years#FY24;Period#Jun;View#FCCS_YTD;Entity#"&amp;$B153&amp;";Data Source#FCCS_Total Data Source;Account#"&amp;AS$3&amp;";Intercompany#FCCS_Intercompany Top;Movement#FCCS_Movements;Consolidation#FCCS_Entity Total;Custom1#"&amp;$A153&amp;";Custom2#Total Custom2;Custom3#Total Custom3;Custom4#Total Custom4")</f>
        <v>0</v>
      </c>
    </row>
    <row r="154" spans="1:45" x14ac:dyDescent="0.3">
      <c r="A154" s="221" t="s">
        <v>603</v>
      </c>
      <c r="B154" s="221" t="s">
        <v>740</v>
      </c>
      <c r="C154" s="221">
        <v>98100</v>
      </c>
      <c r="D154" s="221" t="s">
        <v>621</v>
      </c>
      <c r="E154" s="221" t="s">
        <v>416</v>
      </c>
      <c r="F154" s="328" t="s">
        <v>741</v>
      </c>
      <c r="G154" s="328" t="s">
        <v>742</v>
      </c>
      <c r="H154" s="598"/>
      <c r="I154" s="395">
        <f t="shared" si="12"/>
        <v>0</v>
      </c>
      <c r="J154" s="395">
        <f t="shared" si="13"/>
        <v>0</v>
      </c>
      <c r="K154" s="395">
        <f t="shared" si="16"/>
        <v>0</v>
      </c>
      <c r="L154" s="330">
        <f>[1]!HsGetValue("FCC","Scenario#Actual;Years#FY24;Period#Jun;View#FCCS_YTD;Entity#"&amp;$B154&amp;";Data Source#FCCS_Total Data Source;Account#"&amp;L$3&amp;";Intercompany#FCCS_Intercompany Top;Movement#CA_ENDBAL;Consolidation#FCCS_Entity Total;Custom1#"&amp;$E154&amp;";Custom2#Total Custom2;Custom3#Total Custom3;Custom4#Total Custom4")</f>
        <v>0</v>
      </c>
      <c r="M154" s="330">
        <f>[1]!HsGetValue("FCC","Scenario#Actual;Years#FY24;Period#Jun;View#FCCS_YTD;Entity#"&amp;$B154&amp;";Data Source#FCCS_Total Data Source;Account#"&amp;M$3&amp;";Intercompany#FCCS_Intercompany Top;Movement#CA_ENDBAL;Consolidation#FCCS_Entity Total;Custom1#"&amp;$E154&amp;";Custom2#Total Custom2;Custom3#Total Custom3;Custom4#Total Custom4")</f>
        <v>0</v>
      </c>
      <c r="N154" s="330">
        <f>[1]!HsGetValue("FCC","Scenario#Actual;Years#FY24;Period#Jun;View#FCCS_YTD;Entity#"&amp;$B154&amp;";Data Source#FCCS_Total Data Source;Account#"&amp;N$3&amp;";Intercompany#FCCS_Intercompany Top;Movement#CA_ENDBAL;Consolidation#FCCS_Entity Total;Custom1#"&amp;$E154&amp;";Custom2#Total Custom2;Custom3#Total Custom3;Custom4#Total Custom4")</f>
        <v>0</v>
      </c>
      <c r="O154" s="330">
        <f>[1]!HsGetValue("FCC","Scenario#Actual;Years#FY24;Period#Jun;View#FCCS_YTD;Entity#"&amp;$B154&amp;";Data Source#FCCS_Total Data Source;Account#"&amp;O$3&amp;";Intercompany#FCCS_Intercompany Top;Movement#CA_ENDBAL;Consolidation#FCCS_Entity Total;Custom1#"&amp;$E154&amp;";Custom2#Total Custom2;Custom3#Total Custom3;Custom4#Total Custom4")</f>
        <v>0</v>
      </c>
      <c r="P154" s="330">
        <f>[1]!HsGetValue("FCC","Scenario#Actual;Years#FY24;Period#Jun;View#FCCS_YTD;Entity#"&amp;$B154&amp;";Data Source#FCCS_Total Data Source;Account#"&amp;P$3&amp;";Intercompany#FCCS_Intercompany Top;Movement#CA_ENDBAL;Consolidation#FCCS_Entity Total;Custom1#"&amp;$E154&amp;";Custom2#Total Custom2;Custom3#Total Custom3;Custom4#Total Custom4")</f>
        <v>0</v>
      </c>
      <c r="Q154" s="330">
        <f>[1]!HsGetValue("FCC","Scenario#Actual;Years#FY24;Period#Jun;View#FCCS_YTD;Entity#"&amp;$B154&amp;";Data Source#FCCS_Total Data Source;Account#"&amp;Q$3&amp;";Intercompany#FCCS_Intercompany Top;Movement#CA_ENDBAL;Consolidation#FCCS_Entity Total;Custom1#"&amp;$E154&amp;";Custom2#Total Custom2;Custom3#Total Custom3;Custom4#Total Custom4")</f>
        <v>0</v>
      </c>
      <c r="R154" s="330">
        <f>[1]!HsGetValue("FCC","Scenario#Actual;Years#FY24;Period#Jun;View#FCCS_YTD;Entity#"&amp;$B154&amp;";Data Source#FCCS_Total Data Source;Account#"&amp;R$3&amp;";Intercompany#FCCS_Intercompany Top;Movement#CA_ENDBAL;Consolidation#FCCS_Entity Total;Custom1#"&amp;$E154&amp;";Custom2#Total Custom2;Custom3#Total Custom3;Custom4#Total Custom4")</f>
        <v>0</v>
      </c>
      <c r="S154" s="330">
        <f>[1]!HsGetValue("FCC","Scenario#Actual;Years#FY24;Period#Jun;View#FCCS_YTD;Entity#"&amp;$B154&amp;";Data Source#FCCS_Total Data Source;Account#"&amp;S$3&amp;";Intercompany#FCCS_Intercompany Top;Movement#CA_ENDBAL;Consolidation#FCCS_Entity Total;Custom1#"&amp;$E154&amp;";Custom2#Total Custom2;Custom3#Total Custom3;Custom4#Total Custom4")</f>
        <v>0</v>
      </c>
      <c r="T154" s="330">
        <f>[1]!HsGetValue("FCC","Scenario#Actual;Years#FY24;Period#Jun;View#FCCS_YTD;Entity#"&amp;$B154&amp;";Data Source#FCCS_Total Data Source;Account#"&amp;T$3&amp;";Intercompany#FCCS_Intercompany Top;Movement#CA_ENDBAL;Consolidation#FCCS_Entity Total;Custom1#"&amp;$E154&amp;";Custom2#Total Custom2;Custom3#Total Custom3;Custom4#Total Custom4")</f>
        <v>0</v>
      </c>
      <c r="U154" s="330">
        <f>[1]!HsGetValue("FCC","Scenario#Actual;Years#FY24;Period#Jun;View#FCCS_YTD;Entity#"&amp;$B154&amp;";Data Source#FCCS_Total Data Source;Account#"&amp;U$3&amp;";Intercompany#FCCS_Intercompany Top;Movement#CA_ENDBAL;Consolidation#FCCS_Entity Total;Custom1#"&amp;$E154&amp;";Custom2#Total Custom2;Custom3#Total Custom3;Custom4#Total Custom4")</f>
        <v>0</v>
      </c>
      <c r="V154" s="330">
        <f>[1]!HsGetValue("FCC","Scenario#Actual;Years#FY24;Period#Jun;View#FCCS_YTD;Entity#"&amp;$B154&amp;";Data Source#FCCS_Total Data Source;Account#"&amp;V$3&amp;";Intercompany#FCCS_Intercompany Top;Movement#CA_ENDBAL;Consolidation#FCCS_Entity Total;Custom1#"&amp;$E154&amp;";Custom2#Total Custom2;Custom3#Total Custom3;Custom4#Total Custom4")</f>
        <v>0</v>
      </c>
      <c r="W154" s="330">
        <f>[1]!HsGetValue("FCC","Scenario#Actual;Years#FY24;Period#Jun;View#FCCS_YTD;Entity#"&amp;$B154&amp;";Data Source#FCCS_Total Data Source;Account#"&amp;W$3&amp;";Intercompany#FCCS_Intercompany Top;Movement#CA_ENDBAL;Consolidation#FCCS_Entity Total;Custom1#"&amp;$E154&amp;";Custom2#Total Custom2;Custom3#Total Custom3;Custom4#Total Custom4")</f>
        <v>0</v>
      </c>
      <c r="X154" s="330">
        <f>[1]!HsGetValue("FCC","Scenario#Actual;Years#FY24;Period#Jun;View#FCCS_YTD;Entity#"&amp;$B154&amp;";Data Source#FCCS_Total Data Source;Account#"&amp;X$3&amp;";Intercompany#FCCS_Intercompany Top;Movement#CA_ENDBAL;Consolidation#FCCS_Entity Total;Custom1#"&amp;$E154&amp;";Custom2#Total Custom2;Custom3#Total Custom3;Custom4#Total Custom4")</f>
        <v>0</v>
      </c>
      <c r="Y154" s="432">
        <f>[1]!HsGetValue("FCC","Scenario#Actual;Years#FY24;Period#Jun;View#FCCS_YTD;Entity#"&amp;$B154&amp;";Data Source#FCCS_Total Data Source;Account#"&amp;Y$3&amp;";Intercompany#FCCS_Intercompany Top;Movement#FCCS_Movements;Consolidation#FCCS_Entity Total;Custom1#"&amp;$A154&amp;";Custom2#Total Custom2;Custom3#Total Custom3;Custom4#Total Custom4")</f>
        <v>0</v>
      </c>
      <c r="Z154" s="432">
        <f>[1]!HsGetValue("FCC","Scenario#Actual;Years#FY24;Period#Jun;View#FCCS_YTD;Entity#"&amp;$B154&amp;";Data Source#FCCS_Total Data Source;Account#"&amp;Z$3&amp;";Intercompany#FCCS_Intercompany Top;Movement#FCCS_Movements;Consolidation#FCCS_Entity Total;Custom1#"&amp;$A154&amp;";Custom2#Total Custom2;Custom3#Total Custom3;Custom4#Total Custom4")</f>
        <v>0</v>
      </c>
      <c r="AA154" s="432">
        <f>[1]!HsGetValue("FCC","Scenario#Actual;Years#FY24;Period#Jun;View#FCCS_YTD;Entity#"&amp;$B154&amp;";Data Source#FCCS_Total Data Source;Account#"&amp;AA$3&amp;";Intercompany#FCCS_Intercompany Top;Movement#FCCS_Movements;Consolidation#FCCS_Entity Total;Custom1#"&amp;$A154&amp;";Custom2#Total Custom2;Custom3#Total Custom3;Custom4#Total Custom4")</f>
        <v>0</v>
      </c>
      <c r="AB154" s="432">
        <f>[1]!HsGetValue("FCC","Scenario#Actual;Years#FY24;Period#Jun;View#FCCS_YTD;Entity#"&amp;$B154&amp;";Data Source#FCCS_Total Data Source;Account#"&amp;AB$3&amp;";Intercompany#FCCS_Intercompany Top;Movement#FCCS_Movements;Consolidation#FCCS_Entity Total;Custom1#"&amp;$A154&amp;";Custom2#Total Custom2;Custom3#Total Custom3;Custom4#Total Custom4")</f>
        <v>0</v>
      </c>
      <c r="AC154" s="432">
        <f>[1]!HsGetValue("FCC","Scenario#Actual;Years#FY24;Period#Jun;View#FCCS_YTD;Entity#"&amp;$B154&amp;";Data Source#FCCS_Total Data Source;Account#"&amp;AC$3&amp;";Intercompany#FCCS_Intercompany Top;Movement#FCCS_Movements;Consolidation#FCCS_Entity Total;Custom1#"&amp;$A154&amp;";Custom2#Total Custom2;Custom3#Total Custom3;Custom4#Total Custom4")</f>
        <v>0</v>
      </c>
      <c r="AD154" s="432">
        <f>[1]!HsGetValue("FCC","Scenario#Actual;Years#FY24;Period#Jun;View#FCCS_YTD;Entity#"&amp;$B154&amp;";Data Source#FCCS_Total Data Source;Account#"&amp;AD$3&amp;";Intercompany#FCCS_Intercompany Top;Movement#FCCS_Movements;Consolidation#FCCS_Entity Total;Custom1#"&amp;$A154&amp;";Custom2#Total Custom2;Custom3#Total Custom3;Custom4#Total Custom4")</f>
        <v>0</v>
      </c>
      <c r="AE154" s="432">
        <f>[1]!HsGetValue("FCC","Scenario#Actual;Years#FY24;Period#Jun;View#FCCS_YTD;Entity#"&amp;$B154&amp;";Data Source#FCCS_Total Data Source;Account#"&amp;AE$3&amp;";Intercompany#FCCS_Intercompany Top;Movement#FCCS_Movements;Consolidation#FCCS_Entity Total;Custom1#"&amp;$A154&amp;";Custom2#Total Custom2;Custom3#Total Custom3;Custom4#Total Custom4")</f>
        <v>0</v>
      </c>
      <c r="AF154" s="432">
        <f>[1]!HsGetValue("FCC","Scenario#Actual;Years#FY24;Period#Jun;View#FCCS_YTD;Entity#"&amp;$B154&amp;";Data Source#FCCS_Total Data Source;Account#"&amp;AF$3&amp;";Intercompany#FCCS_Intercompany Top;Movement#FCCS_Movements;Consolidation#FCCS_Entity Total;Custom1#"&amp;$A154&amp;";Custom2#Total Custom2;Custom3#Total Custom3;Custom4#Total Custom4")</f>
        <v>0</v>
      </c>
      <c r="AG154" s="432">
        <f>[1]!HsGetValue("FCC","Scenario#Actual;Years#FY24;Period#Jun;View#FCCS_YTD;Entity#"&amp;$B154&amp;";Data Source#FCCS_Total Data Source;Account#"&amp;AG$3&amp;";Intercompany#FCCS_Intercompany Top;Movement#FCCS_Movements;Consolidation#FCCS_Entity Total;Custom1#"&amp;$A154&amp;";Custom2#Total Custom2;Custom3#Total Custom3;Custom4#Total Custom4")</f>
        <v>0</v>
      </c>
      <c r="AH154" s="432">
        <f>[1]!HsGetValue("FCC","Scenario#Actual;Years#FY24;Period#Jun;View#FCCS_YTD;Entity#"&amp;$B154&amp;";Data Source#FCCS_Total Data Source;Account#"&amp;AH$3&amp;";Intercompany#FCCS_Intercompany Top;Movement#FCCS_Movements;Consolidation#FCCS_Entity Total;Custom1#"&amp;$A154&amp;";Custom2#Total Custom2;Custom3#Total Custom3;Custom4#Total Custom4")</f>
        <v>0</v>
      </c>
      <c r="AI154" s="432">
        <f>[1]!HsGetValue("FCC","Scenario#Actual;Years#FY24;Period#Jun;View#FCCS_YTD;Entity#"&amp;$B154&amp;";Data Source#FCCS_Total Data Source;Account#"&amp;AI$3&amp;";Intercompany#FCCS_Intercompany Top;Movement#FCCS_Movements;Consolidation#FCCS_Entity Total;Custom1#"&amp;$A154&amp;";Custom2#Total Custom2;Custom3#Total Custom3;Custom4#Total Custom4")</f>
        <v>0</v>
      </c>
      <c r="AJ154" s="432">
        <f>[1]!HsGetValue("FCC","Scenario#Actual;Years#FY24;Period#Jun;View#FCCS_YTD;Entity#"&amp;$B154&amp;";Data Source#FCCS_Total Data Source;Account#"&amp;AJ$3&amp;";Intercompany#FCCS_Intercompany Top;Movement#FCCS_Movements;Consolidation#FCCS_Entity Total;Custom1#"&amp;$A154&amp;";Custom2#Total Custom2;Custom3#Total Custom3;Custom4#Total Custom4")</f>
        <v>0</v>
      </c>
      <c r="AK154" s="432">
        <f>[1]!HsGetValue("FCC","Scenario#Actual;Years#FY24;Period#Jun;View#FCCS_YTD;Entity#"&amp;$B154&amp;";Data Source#FCCS_Total Data Source;Account#"&amp;AK$3&amp;";Intercompany#FCCS_Intercompany Top;Movement#FCCS_Movements;Consolidation#FCCS_Entity Total;Custom1#"&amp;$A154&amp;";Custom2#Total Custom2;Custom3#Total Custom3;Custom4#Total Custom4")</f>
        <v>0</v>
      </c>
      <c r="AL154" s="432">
        <f>[1]!HsGetValue("FCC","Scenario#Actual;Years#FY24;Period#Jun;View#FCCS_YTD;Entity#"&amp;$B154&amp;";Data Source#FCCS_Total Data Source;Account#"&amp;AL$3&amp;";Intercompany#FCCS_Intercompany Top;Movement#FCCS_Movements;Consolidation#FCCS_Entity Total;Custom1#"&amp;$A154&amp;";Custom2#Total Custom2;Custom3#Total Custom3;Custom4#Total Custom4")</f>
        <v>0</v>
      </c>
      <c r="AM154" s="432">
        <f>[1]!HsGetValue("FCC","Scenario#Actual;Years#FY24;Period#Jun;View#FCCS_YTD;Entity#"&amp;$B154&amp;";Data Source#FCCS_Total Data Source;Account#"&amp;AM$3&amp;";Intercompany#FCCS_Intercompany Top;Movement#FCCS_Movements;Consolidation#FCCS_Entity Total;Custom1#"&amp;$A154&amp;";Custom2#Total Custom2;Custom3#Total Custom3;Custom4#Total Custom4")</f>
        <v>0</v>
      </c>
      <c r="AN154" s="432">
        <f>[1]!HsGetValue("FCC","Scenario#Actual;Years#FY24;Period#Jun;View#FCCS_YTD;Entity#"&amp;$B154&amp;";Data Source#FCCS_Total Data Source;Account#"&amp;AN$3&amp;";Intercompany#FCCS_Intercompany Top;Movement#FCCS_Movements;Consolidation#FCCS_Entity Total;Custom1#"&amp;$A154&amp;";Custom2#Total Custom2;Custom3#Total Custom3;Custom4#Total Custom4")</f>
        <v>0</v>
      </c>
      <c r="AO154" s="432">
        <f>[1]!HsGetValue("FCC","Scenario#Actual;Years#FY24;Period#Jun;View#FCCS_YTD;Entity#"&amp;$B154&amp;";Data Source#FCCS_Total Data Source;Account#"&amp;AO$3&amp;";Intercompany#FCCS_Intercompany Top;Movement#FCCS_Movements;Consolidation#FCCS_Entity Total;Custom1#"&amp;$A154&amp;";Custom2#Total Custom2;Custom3#Total Custom3;Custom4#Total Custom4")</f>
        <v>0</v>
      </c>
      <c r="AP154" s="432">
        <f>[1]!HsGetValue("FCC","Scenario#Actual;Years#FY24;Period#Jun;View#FCCS_YTD;Entity#"&amp;$B154&amp;";Data Source#FCCS_Total Data Source;Account#"&amp;AP$3&amp;";Intercompany#FCCS_Intercompany Top;Movement#FCCS_Movements;Consolidation#FCCS_Entity Total;Custom1#"&amp;$A154&amp;";Custom2#Total Custom2;Custom3#Total Custom3;Custom4#Total Custom4")</f>
        <v>0</v>
      </c>
      <c r="AQ154" s="432">
        <f>[1]!HsGetValue("FCC","Scenario#Actual;Years#FY24;Period#Jun;View#FCCS_YTD;Entity#"&amp;$B154&amp;";Data Source#FCCS_Total Data Source;Account#"&amp;AQ$3&amp;";Intercompany#FCCS_Intercompany Top;Movement#FCCS_Movements;Consolidation#FCCS_Entity Total;Custom1#"&amp;$A154&amp;";Custom2#Total Custom2;Custom3#Total Custom3;Custom4#Total Custom4")</f>
        <v>0</v>
      </c>
      <c r="AR154" s="432">
        <f>[1]!HsGetValue("FCC","Scenario#Actual;Years#FY24;Period#Jun;View#FCCS_YTD;Entity#"&amp;$B154&amp;";Data Source#FCCS_Total Data Source;Account#"&amp;AR$3&amp;";Intercompany#FCCS_Intercompany Top;Movement#FCCS_Movements;Consolidation#FCCS_Entity Total;Custom1#"&amp;$A154&amp;";Custom2#Total Custom2;Custom3#Total Custom3;Custom4#Total Custom4")</f>
        <v>0</v>
      </c>
      <c r="AS154" s="432">
        <f>[1]!HsGetValue("FCC","Scenario#Actual;Years#FY24;Period#Jun;View#FCCS_YTD;Entity#"&amp;$B154&amp;";Data Source#FCCS_Total Data Source;Account#"&amp;AS$3&amp;";Intercompany#FCCS_Intercompany Top;Movement#FCCS_Movements;Consolidation#FCCS_Entity Total;Custom1#"&amp;$A154&amp;";Custom2#Total Custom2;Custom3#Total Custom3;Custom4#Total Custom4")</f>
        <v>0</v>
      </c>
    </row>
    <row r="155" spans="1:45" x14ac:dyDescent="0.3">
      <c r="A155" s="221" t="s">
        <v>603</v>
      </c>
      <c r="B155" s="221" t="s">
        <v>743</v>
      </c>
      <c r="C155" s="221">
        <v>98400</v>
      </c>
      <c r="D155" s="221" t="s">
        <v>621</v>
      </c>
      <c r="E155" s="221" t="s">
        <v>416</v>
      </c>
      <c r="F155" s="328" t="s">
        <v>744</v>
      </c>
      <c r="G155" s="328" t="s">
        <v>745</v>
      </c>
      <c r="H155" s="598"/>
      <c r="I155" s="395">
        <f t="shared" si="12"/>
        <v>0</v>
      </c>
      <c r="J155" s="395">
        <f t="shared" si="13"/>
        <v>0</v>
      </c>
      <c r="K155" s="395">
        <f t="shared" si="16"/>
        <v>0</v>
      </c>
      <c r="L155" s="330">
        <f>[1]!HsGetValue("FCC","Scenario#Actual;Years#FY24;Period#Jun;View#FCCS_YTD;Entity#"&amp;$B155&amp;";Data Source#FCCS_Total Data Source;Account#"&amp;L$3&amp;";Intercompany#FCCS_Intercompany Top;Movement#CA_ENDBAL;Consolidation#FCCS_Entity Total;Custom1#"&amp;$E155&amp;";Custom2#Total Custom2;Custom3#Total Custom3;Custom4#Total Custom4")</f>
        <v>0</v>
      </c>
      <c r="M155" s="330">
        <f>[1]!HsGetValue("FCC","Scenario#Actual;Years#FY24;Period#Jun;View#FCCS_YTD;Entity#"&amp;$B155&amp;";Data Source#FCCS_Total Data Source;Account#"&amp;M$3&amp;";Intercompany#FCCS_Intercompany Top;Movement#CA_ENDBAL;Consolidation#FCCS_Entity Total;Custom1#"&amp;$E155&amp;";Custom2#Total Custom2;Custom3#Total Custom3;Custom4#Total Custom4")</f>
        <v>0</v>
      </c>
      <c r="N155" s="330">
        <f>[1]!HsGetValue("FCC","Scenario#Actual;Years#FY24;Period#Jun;View#FCCS_YTD;Entity#"&amp;$B155&amp;";Data Source#FCCS_Total Data Source;Account#"&amp;N$3&amp;";Intercompany#FCCS_Intercompany Top;Movement#CA_ENDBAL;Consolidation#FCCS_Entity Total;Custom1#"&amp;$E155&amp;";Custom2#Total Custom2;Custom3#Total Custom3;Custom4#Total Custom4")</f>
        <v>0</v>
      </c>
      <c r="O155" s="330">
        <f>[1]!HsGetValue("FCC","Scenario#Actual;Years#FY24;Period#Jun;View#FCCS_YTD;Entity#"&amp;$B155&amp;";Data Source#FCCS_Total Data Source;Account#"&amp;O$3&amp;";Intercompany#FCCS_Intercompany Top;Movement#CA_ENDBAL;Consolidation#FCCS_Entity Total;Custom1#"&amp;$E155&amp;";Custom2#Total Custom2;Custom3#Total Custom3;Custom4#Total Custom4")</f>
        <v>0</v>
      </c>
      <c r="P155" s="330">
        <f>[1]!HsGetValue("FCC","Scenario#Actual;Years#FY24;Period#Jun;View#FCCS_YTD;Entity#"&amp;$B155&amp;";Data Source#FCCS_Total Data Source;Account#"&amp;P$3&amp;";Intercompany#FCCS_Intercompany Top;Movement#CA_ENDBAL;Consolidation#FCCS_Entity Total;Custom1#"&amp;$E155&amp;";Custom2#Total Custom2;Custom3#Total Custom3;Custom4#Total Custom4")</f>
        <v>0</v>
      </c>
      <c r="Q155" s="330">
        <f>[1]!HsGetValue("FCC","Scenario#Actual;Years#FY24;Period#Jun;View#FCCS_YTD;Entity#"&amp;$B155&amp;";Data Source#FCCS_Total Data Source;Account#"&amp;Q$3&amp;";Intercompany#FCCS_Intercompany Top;Movement#CA_ENDBAL;Consolidation#FCCS_Entity Total;Custom1#"&amp;$E155&amp;";Custom2#Total Custom2;Custom3#Total Custom3;Custom4#Total Custom4")</f>
        <v>0</v>
      </c>
      <c r="R155" s="330">
        <f>[1]!HsGetValue("FCC","Scenario#Actual;Years#FY24;Period#Jun;View#FCCS_YTD;Entity#"&amp;$B155&amp;";Data Source#FCCS_Total Data Source;Account#"&amp;R$3&amp;";Intercompany#FCCS_Intercompany Top;Movement#CA_ENDBAL;Consolidation#FCCS_Entity Total;Custom1#"&amp;$E155&amp;";Custom2#Total Custom2;Custom3#Total Custom3;Custom4#Total Custom4")</f>
        <v>0</v>
      </c>
      <c r="S155" s="330">
        <f>[1]!HsGetValue("FCC","Scenario#Actual;Years#FY24;Period#Jun;View#FCCS_YTD;Entity#"&amp;$B155&amp;";Data Source#FCCS_Total Data Source;Account#"&amp;S$3&amp;";Intercompany#FCCS_Intercompany Top;Movement#CA_ENDBAL;Consolidation#FCCS_Entity Total;Custom1#"&amp;$E155&amp;";Custom2#Total Custom2;Custom3#Total Custom3;Custom4#Total Custom4")</f>
        <v>0</v>
      </c>
      <c r="T155" s="330">
        <f>[1]!HsGetValue("FCC","Scenario#Actual;Years#FY24;Period#Jun;View#FCCS_YTD;Entity#"&amp;$B155&amp;";Data Source#FCCS_Total Data Source;Account#"&amp;T$3&amp;";Intercompany#FCCS_Intercompany Top;Movement#CA_ENDBAL;Consolidation#FCCS_Entity Total;Custom1#"&amp;$E155&amp;";Custom2#Total Custom2;Custom3#Total Custom3;Custom4#Total Custom4")</f>
        <v>0</v>
      </c>
      <c r="U155" s="330">
        <f>[1]!HsGetValue("FCC","Scenario#Actual;Years#FY24;Period#Jun;View#FCCS_YTD;Entity#"&amp;$B155&amp;";Data Source#FCCS_Total Data Source;Account#"&amp;U$3&amp;";Intercompany#FCCS_Intercompany Top;Movement#CA_ENDBAL;Consolidation#FCCS_Entity Total;Custom1#"&amp;$E155&amp;";Custom2#Total Custom2;Custom3#Total Custom3;Custom4#Total Custom4")</f>
        <v>0</v>
      </c>
      <c r="V155" s="330">
        <f>[1]!HsGetValue("FCC","Scenario#Actual;Years#FY24;Period#Jun;View#FCCS_YTD;Entity#"&amp;$B155&amp;";Data Source#FCCS_Total Data Source;Account#"&amp;V$3&amp;";Intercompany#FCCS_Intercompany Top;Movement#CA_ENDBAL;Consolidation#FCCS_Entity Total;Custom1#"&amp;$E155&amp;";Custom2#Total Custom2;Custom3#Total Custom3;Custom4#Total Custom4")</f>
        <v>0</v>
      </c>
      <c r="W155" s="330">
        <f>[1]!HsGetValue("FCC","Scenario#Actual;Years#FY24;Period#Jun;View#FCCS_YTD;Entity#"&amp;$B155&amp;";Data Source#FCCS_Total Data Source;Account#"&amp;W$3&amp;";Intercompany#FCCS_Intercompany Top;Movement#CA_ENDBAL;Consolidation#FCCS_Entity Total;Custom1#"&amp;$E155&amp;";Custom2#Total Custom2;Custom3#Total Custom3;Custom4#Total Custom4")</f>
        <v>0</v>
      </c>
      <c r="X155" s="330">
        <f>[1]!HsGetValue("FCC","Scenario#Actual;Years#FY24;Period#Jun;View#FCCS_YTD;Entity#"&amp;$B155&amp;";Data Source#FCCS_Total Data Source;Account#"&amp;X$3&amp;";Intercompany#FCCS_Intercompany Top;Movement#CA_ENDBAL;Consolidation#FCCS_Entity Total;Custom1#"&amp;$E155&amp;";Custom2#Total Custom2;Custom3#Total Custom3;Custom4#Total Custom4")</f>
        <v>0</v>
      </c>
      <c r="Y155" s="432">
        <f>[1]!HsGetValue("FCC","Scenario#Actual;Years#FY24;Period#Jun;View#FCCS_YTD;Entity#"&amp;$B155&amp;";Data Source#FCCS_Total Data Source;Account#"&amp;Y$3&amp;";Intercompany#FCCS_Intercompany Top;Movement#FCCS_Movements;Consolidation#FCCS_Entity Total;Custom1#"&amp;$A155&amp;";Custom2#Total Custom2;Custom3#Total Custom3;Custom4#Total Custom4")</f>
        <v>0</v>
      </c>
      <c r="Z155" s="432">
        <f>[1]!HsGetValue("FCC","Scenario#Actual;Years#FY24;Period#Jun;View#FCCS_YTD;Entity#"&amp;$B155&amp;";Data Source#FCCS_Total Data Source;Account#"&amp;Z$3&amp;";Intercompany#FCCS_Intercompany Top;Movement#FCCS_Movements;Consolidation#FCCS_Entity Total;Custom1#"&amp;$A155&amp;";Custom2#Total Custom2;Custom3#Total Custom3;Custom4#Total Custom4")</f>
        <v>0</v>
      </c>
      <c r="AA155" s="432">
        <f>[1]!HsGetValue("FCC","Scenario#Actual;Years#FY24;Period#Jun;View#FCCS_YTD;Entity#"&amp;$B155&amp;";Data Source#FCCS_Total Data Source;Account#"&amp;AA$3&amp;";Intercompany#FCCS_Intercompany Top;Movement#FCCS_Movements;Consolidation#FCCS_Entity Total;Custom1#"&amp;$A155&amp;";Custom2#Total Custom2;Custom3#Total Custom3;Custom4#Total Custom4")</f>
        <v>0</v>
      </c>
      <c r="AB155" s="432">
        <f>[1]!HsGetValue("FCC","Scenario#Actual;Years#FY24;Period#Jun;View#FCCS_YTD;Entity#"&amp;$B155&amp;";Data Source#FCCS_Total Data Source;Account#"&amp;AB$3&amp;";Intercompany#FCCS_Intercompany Top;Movement#FCCS_Movements;Consolidation#FCCS_Entity Total;Custom1#"&amp;$A155&amp;";Custom2#Total Custom2;Custom3#Total Custom3;Custom4#Total Custom4")</f>
        <v>0</v>
      </c>
      <c r="AC155" s="432">
        <f>[1]!HsGetValue("FCC","Scenario#Actual;Years#FY24;Period#Jun;View#FCCS_YTD;Entity#"&amp;$B155&amp;";Data Source#FCCS_Total Data Source;Account#"&amp;AC$3&amp;";Intercompany#FCCS_Intercompany Top;Movement#FCCS_Movements;Consolidation#FCCS_Entity Total;Custom1#"&amp;$A155&amp;";Custom2#Total Custom2;Custom3#Total Custom3;Custom4#Total Custom4")</f>
        <v>0</v>
      </c>
      <c r="AD155" s="432">
        <f>[1]!HsGetValue("FCC","Scenario#Actual;Years#FY24;Period#Jun;View#FCCS_YTD;Entity#"&amp;$B155&amp;";Data Source#FCCS_Total Data Source;Account#"&amp;AD$3&amp;";Intercompany#FCCS_Intercompany Top;Movement#FCCS_Movements;Consolidation#FCCS_Entity Total;Custom1#"&amp;$A155&amp;";Custom2#Total Custom2;Custom3#Total Custom3;Custom4#Total Custom4")</f>
        <v>0</v>
      </c>
      <c r="AE155" s="432">
        <f>[1]!HsGetValue("FCC","Scenario#Actual;Years#FY24;Period#Jun;View#FCCS_YTD;Entity#"&amp;$B155&amp;";Data Source#FCCS_Total Data Source;Account#"&amp;AE$3&amp;";Intercompany#FCCS_Intercompany Top;Movement#FCCS_Movements;Consolidation#FCCS_Entity Total;Custom1#"&amp;$A155&amp;";Custom2#Total Custom2;Custom3#Total Custom3;Custom4#Total Custom4")</f>
        <v>0</v>
      </c>
      <c r="AF155" s="432">
        <f>[1]!HsGetValue("FCC","Scenario#Actual;Years#FY24;Period#Jun;View#FCCS_YTD;Entity#"&amp;$B155&amp;";Data Source#FCCS_Total Data Source;Account#"&amp;AF$3&amp;";Intercompany#FCCS_Intercompany Top;Movement#FCCS_Movements;Consolidation#FCCS_Entity Total;Custom1#"&amp;$A155&amp;";Custom2#Total Custom2;Custom3#Total Custom3;Custom4#Total Custom4")</f>
        <v>0</v>
      </c>
      <c r="AG155" s="432">
        <f>[1]!HsGetValue("FCC","Scenario#Actual;Years#FY24;Period#Jun;View#FCCS_YTD;Entity#"&amp;$B155&amp;";Data Source#FCCS_Total Data Source;Account#"&amp;AG$3&amp;";Intercompany#FCCS_Intercompany Top;Movement#FCCS_Movements;Consolidation#FCCS_Entity Total;Custom1#"&amp;$A155&amp;";Custom2#Total Custom2;Custom3#Total Custom3;Custom4#Total Custom4")</f>
        <v>0</v>
      </c>
      <c r="AH155" s="432">
        <f>[1]!HsGetValue("FCC","Scenario#Actual;Years#FY24;Period#Jun;View#FCCS_YTD;Entity#"&amp;$B155&amp;";Data Source#FCCS_Total Data Source;Account#"&amp;AH$3&amp;";Intercompany#FCCS_Intercompany Top;Movement#FCCS_Movements;Consolidation#FCCS_Entity Total;Custom1#"&amp;$A155&amp;";Custom2#Total Custom2;Custom3#Total Custom3;Custom4#Total Custom4")</f>
        <v>0</v>
      </c>
      <c r="AI155" s="432">
        <f>[1]!HsGetValue("FCC","Scenario#Actual;Years#FY24;Period#Jun;View#FCCS_YTD;Entity#"&amp;$B155&amp;";Data Source#FCCS_Total Data Source;Account#"&amp;AI$3&amp;";Intercompany#FCCS_Intercompany Top;Movement#FCCS_Movements;Consolidation#FCCS_Entity Total;Custom1#"&amp;$A155&amp;";Custom2#Total Custom2;Custom3#Total Custom3;Custom4#Total Custom4")</f>
        <v>0</v>
      </c>
      <c r="AJ155" s="432">
        <f>[1]!HsGetValue("FCC","Scenario#Actual;Years#FY24;Period#Jun;View#FCCS_YTD;Entity#"&amp;$B155&amp;";Data Source#FCCS_Total Data Source;Account#"&amp;AJ$3&amp;";Intercompany#FCCS_Intercompany Top;Movement#FCCS_Movements;Consolidation#FCCS_Entity Total;Custom1#"&amp;$A155&amp;";Custom2#Total Custom2;Custom3#Total Custom3;Custom4#Total Custom4")</f>
        <v>0</v>
      </c>
      <c r="AK155" s="432">
        <f>[1]!HsGetValue("FCC","Scenario#Actual;Years#FY24;Period#Jun;View#FCCS_YTD;Entity#"&amp;$B155&amp;";Data Source#FCCS_Total Data Source;Account#"&amp;AK$3&amp;";Intercompany#FCCS_Intercompany Top;Movement#FCCS_Movements;Consolidation#FCCS_Entity Total;Custom1#"&amp;$A155&amp;";Custom2#Total Custom2;Custom3#Total Custom3;Custom4#Total Custom4")</f>
        <v>0</v>
      </c>
      <c r="AL155" s="432">
        <f>[1]!HsGetValue("FCC","Scenario#Actual;Years#FY24;Period#Jun;View#FCCS_YTD;Entity#"&amp;$B155&amp;";Data Source#FCCS_Total Data Source;Account#"&amp;AL$3&amp;";Intercompany#FCCS_Intercompany Top;Movement#FCCS_Movements;Consolidation#FCCS_Entity Total;Custom1#"&amp;$A155&amp;";Custom2#Total Custom2;Custom3#Total Custom3;Custom4#Total Custom4")</f>
        <v>0</v>
      </c>
      <c r="AM155" s="432">
        <f>[1]!HsGetValue("FCC","Scenario#Actual;Years#FY24;Period#Jun;View#FCCS_YTD;Entity#"&amp;$B155&amp;";Data Source#FCCS_Total Data Source;Account#"&amp;AM$3&amp;";Intercompany#FCCS_Intercompany Top;Movement#FCCS_Movements;Consolidation#FCCS_Entity Total;Custom1#"&amp;$A155&amp;";Custom2#Total Custom2;Custom3#Total Custom3;Custom4#Total Custom4")</f>
        <v>0</v>
      </c>
      <c r="AN155" s="432">
        <f>[1]!HsGetValue("FCC","Scenario#Actual;Years#FY24;Period#Jun;View#FCCS_YTD;Entity#"&amp;$B155&amp;";Data Source#FCCS_Total Data Source;Account#"&amp;AN$3&amp;";Intercompany#FCCS_Intercompany Top;Movement#FCCS_Movements;Consolidation#FCCS_Entity Total;Custom1#"&amp;$A155&amp;";Custom2#Total Custom2;Custom3#Total Custom3;Custom4#Total Custom4")</f>
        <v>0</v>
      </c>
      <c r="AO155" s="432">
        <f>[1]!HsGetValue("FCC","Scenario#Actual;Years#FY24;Period#Jun;View#FCCS_YTD;Entity#"&amp;$B155&amp;";Data Source#FCCS_Total Data Source;Account#"&amp;AO$3&amp;";Intercompany#FCCS_Intercompany Top;Movement#FCCS_Movements;Consolidation#FCCS_Entity Total;Custom1#"&amp;$A155&amp;";Custom2#Total Custom2;Custom3#Total Custom3;Custom4#Total Custom4")</f>
        <v>0</v>
      </c>
      <c r="AP155" s="432">
        <f>[1]!HsGetValue("FCC","Scenario#Actual;Years#FY24;Period#Jun;View#FCCS_YTD;Entity#"&amp;$B155&amp;";Data Source#FCCS_Total Data Source;Account#"&amp;AP$3&amp;";Intercompany#FCCS_Intercompany Top;Movement#FCCS_Movements;Consolidation#FCCS_Entity Total;Custom1#"&amp;$A155&amp;";Custom2#Total Custom2;Custom3#Total Custom3;Custom4#Total Custom4")</f>
        <v>0</v>
      </c>
      <c r="AQ155" s="432">
        <f>[1]!HsGetValue("FCC","Scenario#Actual;Years#FY24;Period#Jun;View#FCCS_YTD;Entity#"&amp;$B155&amp;";Data Source#FCCS_Total Data Source;Account#"&amp;AQ$3&amp;";Intercompany#FCCS_Intercompany Top;Movement#FCCS_Movements;Consolidation#FCCS_Entity Total;Custom1#"&amp;$A155&amp;";Custom2#Total Custom2;Custom3#Total Custom3;Custom4#Total Custom4")</f>
        <v>0</v>
      </c>
      <c r="AR155" s="432">
        <f>[1]!HsGetValue("FCC","Scenario#Actual;Years#FY24;Period#Jun;View#FCCS_YTD;Entity#"&amp;$B155&amp;";Data Source#FCCS_Total Data Source;Account#"&amp;AR$3&amp;";Intercompany#FCCS_Intercompany Top;Movement#FCCS_Movements;Consolidation#FCCS_Entity Total;Custom1#"&amp;$A155&amp;";Custom2#Total Custom2;Custom3#Total Custom3;Custom4#Total Custom4")</f>
        <v>0</v>
      </c>
      <c r="AS155" s="432">
        <f>[1]!HsGetValue("FCC","Scenario#Actual;Years#FY24;Period#Jun;View#FCCS_YTD;Entity#"&amp;$B155&amp;";Data Source#FCCS_Total Data Source;Account#"&amp;AS$3&amp;";Intercompany#FCCS_Intercompany Top;Movement#FCCS_Movements;Consolidation#FCCS_Entity Total;Custom1#"&amp;$A155&amp;";Custom2#Total Custom2;Custom3#Total Custom3;Custom4#Total Custom4")</f>
        <v>0</v>
      </c>
    </row>
    <row r="156" spans="1:45" x14ac:dyDescent="0.3">
      <c r="A156" s="221" t="s">
        <v>603</v>
      </c>
      <c r="B156" s="221" t="s">
        <v>746</v>
      </c>
      <c r="C156" s="221">
        <v>99400</v>
      </c>
      <c r="D156" s="221" t="s">
        <v>621</v>
      </c>
      <c r="E156" s="221" t="s">
        <v>416</v>
      </c>
      <c r="F156" s="328" t="s">
        <v>747</v>
      </c>
      <c r="G156" s="328" t="s">
        <v>748</v>
      </c>
      <c r="H156" s="598"/>
      <c r="I156" s="395">
        <f>SUM(J156:K156)</f>
        <v>0</v>
      </c>
      <c r="J156" s="395">
        <f t="shared" si="13"/>
        <v>0</v>
      </c>
      <c r="K156" s="395">
        <f t="shared" si="16"/>
        <v>0</v>
      </c>
      <c r="L156" s="330">
        <f>[1]!HsGetValue("FCC","Scenario#Actual;Years#FY24;Period#Jun;View#FCCS_YTD;Entity#"&amp;$B156&amp;";Data Source#FCCS_Total Data Source;Account#"&amp;L$3&amp;";Intercompany#FCCS_Intercompany Top;Movement#CA_ENDBAL;Consolidation#FCCS_Entity Total;Custom1#"&amp;$E156&amp;";Custom2#Total Custom2;Custom3#Total Custom3;Custom4#Total Custom4")</f>
        <v>0</v>
      </c>
      <c r="M156" s="330">
        <f>[1]!HsGetValue("FCC","Scenario#Actual;Years#FY24;Period#Jun;View#FCCS_YTD;Entity#"&amp;$B156&amp;";Data Source#FCCS_Total Data Source;Account#"&amp;M$3&amp;";Intercompany#FCCS_Intercompany Top;Movement#CA_ENDBAL;Consolidation#FCCS_Entity Total;Custom1#"&amp;$E156&amp;";Custom2#Total Custom2;Custom3#Total Custom3;Custom4#Total Custom4")</f>
        <v>0</v>
      </c>
      <c r="N156" s="330">
        <f>[1]!HsGetValue("FCC","Scenario#Actual;Years#FY24;Period#Jun;View#FCCS_YTD;Entity#"&amp;$B156&amp;";Data Source#FCCS_Total Data Source;Account#"&amp;N$3&amp;";Intercompany#FCCS_Intercompany Top;Movement#CA_ENDBAL;Consolidation#FCCS_Entity Total;Custom1#"&amp;$E156&amp;";Custom2#Total Custom2;Custom3#Total Custom3;Custom4#Total Custom4")</f>
        <v>0</v>
      </c>
      <c r="O156" s="330">
        <f>[1]!HsGetValue("FCC","Scenario#Actual;Years#FY24;Period#Jun;View#FCCS_YTD;Entity#"&amp;$B156&amp;";Data Source#FCCS_Total Data Source;Account#"&amp;O$3&amp;";Intercompany#FCCS_Intercompany Top;Movement#CA_ENDBAL;Consolidation#FCCS_Entity Total;Custom1#"&amp;$E156&amp;";Custom2#Total Custom2;Custom3#Total Custom3;Custom4#Total Custom4")</f>
        <v>0</v>
      </c>
      <c r="P156" s="330">
        <f>[1]!HsGetValue("FCC","Scenario#Actual;Years#FY24;Period#Jun;View#FCCS_YTD;Entity#"&amp;$B156&amp;";Data Source#FCCS_Total Data Source;Account#"&amp;P$3&amp;";Intercompany#FCCS_Intercompany Top;Movement#CA_ENDBAL;Consolidation#FCCS_Entity Total;Custom1#"&amp;$E156&amp;";Custom2#Total Custom2;Custom3#Total Custom3;Custom4#Total Custom4")</f>
        <v>0</v>
      </c>
      <c r="Q156" s="330">
        <f>[1]!HsGetValue("FCC","Scenario#Actual;Years#FY24;Period#Jun;View#FCCS_YTD;Entity#"&amp;$B156&amp;";Data Source#FCCS_Total Data Source;Account#"&amp;Q$3&amp;";Intercompany#FCCS_Intercompany Top;Movement#CA_ENDBAL;Consolidation#FCCS_Entity Total;Custom1#"&amp;$E156&amp;";Custom2#Total Custom2;Custom3#Total Custom3;Custom4#Total Custom4")</f>
        <v>0</v>
      </c>
      <c r="R156" s="330">
        <f>[1]!HsGetValue("FCC","Scenario#Actual;Years#FY24;Period#Jun;View#FCCS_YTD;Entity#"&amp;$B156&amp;";Data Source#FCCS_Total Data Source;Account#"&amp;R$3&amp;";Intercompany#FCCS_Intercompany Top;Movement#CA_ENDBAL;Consolidation#FCCS_Entity Total;Custom1#"&amp;$E156&amp;";Custom2#Total Custom2;Custom3#Total Custom3;Custom4#Total Custom4")</f>
        <v>0</v>
      </c>
      <c r="S156" s="330">
        <f>[1]!HsGetValue("FCC","Scenario#Actual;Years#FY24;Period#Jun;View#FCCS_YTD;Entity#"&amp;$B156&amp;";Data Source#FCCS_Total Data Source;Account#"&amp;S$3&amp;";Intercompany#FCCS_Intercompany Top;Movement#CA_ENDBAL;Consolidation#FCCS_Entity Total;Custom1#"&amp;$E156&amp;";Custom2#Total Custom2;Custom3#Total Custom3;Custom4#Total Custom4")</f>
        <v>0</v>
      </c>
      <c r="T156" s="330">
        <f>[1]!HsGetValue("FCC","Scenario#Actual;Years#FY24;Period#Jun;View#FCCS_YTD;Entity#"&amp;$B156&amp;";Data Source#FCCS_Total Data Source;Account#"&amp;T$3&amp;";Intercompany#FCCS_Intercompany Top;Movement#CA_ENDBAL;Consolidation#FCCS_Entity Total;Custom1#"&amp;$E156&amp;";Custom2#Total Custom2;Custom3#Total Custom3;Custom4#Total Custom4")</f>
        <v>0</v>
      </c>
      <c r="U156" s="330">
        <f>[1]!HsGetValue("FCC","Scenario#Actual;Years#FY24;Period#Jun;View#FCCS_YTD;Entity#"&amp;$B156&amp;";Data Source#FCCS_Total Data Source;Account#"&amp;U$3&amp;";Intercompany#FCCS_Intercompany Top;Movement#CA_ENDBAL;Consolidation#FCCS_Entity Total;Custom1#"&amp;$E156&amp;";Custom2#Total Custom2;Custom3#Total Custom3;Custom4#Total Custom4")</f>
        <v>0</v>
      </c>
      <c r="V156" s="330">
        <f>[1]!HsGetValue("FCC","Scenario#Actual;Years#FY24;Period#Jun;View#FCCS_YTD;Entity#"&amp;$B156&amp;";Data Source#FCCS_Total Data Source;Account#"&amp;V$3&amp;";Intercompany#FCCS_Intercompany Top;Movement#CA_ENDBAL;Consolidation#FCCS_Entity Total;Custom1#"&amp;$E156&amp;";Custom2#Total Custom2;Custom3#Total Custom3;Custom4#Total Custom4")</f>
        <v>0</v>
      </c>
      <c r="W156" s="330">
        <f>[1]!HsGetValue("FCC","Scenario#Actual;Years#FY24;Period#Jun;View#FCCS_YTD;Entity#"&amp;$B156&amp;";Data Source#FCCS_Total Data Source;Account#"&amp;W$3&amp;";Intercompany#FCCS_Intercompany Top;Movement#CA_ENDBAL;Consolidation#FCCS_Entity Total;Custom1#"&amp;$E156&amp;";Custom2#Total Custom2;Custom3#Total Custom3;Custom4#Total Custom4")</f>
        <v>0</v>
      </c>
      <c r="X156" s="330">
        <f>[1]!HsGetValue("FCC","Scenario#Actual;Years#FY24;Period#Jun;View#FCCS_YTD;Entity#"&amp;$B156&amp;";Data Source#FCCS_Total Data Source;Account#"&amp;X$3&amp;";Intercompany#FCCS_Intercompany Top;Movement#CA_ENDBAL;Consolidation#FCCS_Entity Total;Custom1#"&amp;$E156&amp;";Custom2#Total Custom2;Custom3#Total Custom3;Custom4#Total Custom4")</f>
        <v>0</v>
      </c>
      <c r="Y156" s="432">
        <f>[1]!HsGetValue("FCC","Scenario#Actual;Years#FY24;Period#Jun;View#FCCS_YTD;Entity#"&amp;$B156&amp;";Data Source#FCCS_Total Data Source;Account#"&amp;Y$3&amp;";Intercompany#FCCS_Intercompany Top;Movement#FCCS_Movements;Consolidation#FCCS_Entity Total;Custom1#"&amp;$A156&amp;";Custom2#Total Custom2;Custom3#Total Custom3;Custom4#Total Custom4")</f>
        <v>0</v>
      </c>
      <c r="Z156" s="432">
        <f>[1]!HsGetValue("FCC","Scenario#Actual;Years#FY24;Period#Jun;View#FCCS_YTD;Entity#"&amp;$B156&amp;";Data Source#FCCS_Total Data Source;Account#"&amp;Z$3&amp;";Intercompany#FCCS_Intercompany Top;Movement#FCCS_Movements;Consolidation#FCCS_Entity Total;Custom1#"&amp;$A156&amp;";Custom2#Total Custom2;Custom3#Total Custom3;Custom4#Total Custom4")</f>
        <v>0</v>
      </c>
      <c r="AA156" s="432">
        <f>[1]!HsGetValue("FCC","Scenario#Actual;Years#FY24;Period#Jun;View#FCCS_YTD;Entity#"&amp;$B156&amp;";Data Source#FCCS_Total Data Source;Account#"&amp;AA$3&amp;";Intercompany#FCCS_Intercompany Top;Movement#FCCS_Movements;Consolidation#FCCS_Entity Total;Custom1#"&amp;$A156&amp;";Custom2#Total Custom2;Custom3#Total Custom3;Custom4#Total Custom4")</f>
        <v>0</v>
      </c>
      <c r="AB156" s="432">
        <f>[1]!HsGetValue("FCC","Scenario#Actual;Years#FY24;Period#Jun;View#FCCS_YTD;Entity#"&amp;$B156&amp;";Data Source#FCCS_Total Data Source;Account#"&amp;AB$3&amp;";Intercompany#FCCS_Intercompany Top;Movement#FCCS_Movements;Consolidation#FCCS_Entity Total;Custom1#"&amp;$A156&amp;";Custom2#Total Custom2;Custom3#Total Custom3;Custom4#Total Custom4")</f>
        <v>0</v>
      </c>
      <c r="AC156" s="432">
        <f>[1]!HsGetValue("FCC","Scenario#Actual;Years#FY24;Period#Jun;View#FCCS_YTD;Entity#"&amp;$B156&amp;";Data Source#FCCS_Total Data Source;Account#"&amp;AC$3&amp;";Intercompany#FCCS_Intercompany Top;Movement#FCCS_Movements;Consolidation#FCCS_Entity Total;Custom1#"&amp;$A156&amp;";Custom2#Total Custom2;Custom3#Total Custom3;Custom4#Total Custom4")</f>
        <v>0</v>
      </c>
      <c r="AD156" s="432">
        <f>[1]!HsGetValue("FCC","Scenario#Actual;Years#FY24;Period#Jun;View#FCCS_YTD;Entity#"&amp;$B156&amp;";Data Source#FCCS_Total Data Source;Account#"&amp;AD$3&amp;";Intercompany#FCCS_Intercompany Top;Movement#FCCS_Movements;Consolidation#FCCS_Entity Total;Custom1#"&amp;$A156&amp;";Custom2#Total Custom2;Custom3#Total Custom3;Custom4#Total Custom4")</f>
        <v>0</v>
      </c>
      <c r="AE156" s="432">
        <f>[1]!HsGetValue("FCC","Scenario#Actual;Years#FY24;Period#Jun;View#FCCS_YTD;Entity#"&amp;$B156&amp;";Data Source#FCCS_Total Data Source;Account#"&amp;AE$3&amp;";Intercompany#FCCS_Intercompany Top;Movement#FCCS_Movements;Consolidation#FCCS_Entity Total;Custom1#"&amp;$A156&amp;";Custom2#Total Custom2;Custom3#Total Custom3;Custom4#Total Custom4")</f>
        <v>0</v>
      </c>
      <c r="AF156" s="432">
        <f>[1]!HsGetValue("FCC","Scenario#Actual;Years#FY24;Period#Jun;View#FCCS_YTD;Entity#"&amp;$B156&amp;";Data Source#FCCS_Total Data Source;Account#"&amp;AF$3&amp;";Intercompany#FCCS_Intercompany Top;Movement#FCCS_Movements;Consolidation#FCCS_Entity Total;Custom1#"&amp;$A156&amp;";Custom2#Total Custom2;Custom3#Total Custom3;Custom4#Total Custom4")</f>
        <v>0</v>
      </c>
      <c r="AG156" s="432">
        <f>[1]!HsGetValue("FCC","Scenario#Actual;Years#FY24;Period#Jun;View#FCCS_YTD;Entity#"&amp;$B156&amp;";Data Source#FCCS_Total Data Source;Account#"&amp;AG$3&amp;";Intercompany#FCCS_Intercompany Top;Movement#FCCS_Movements;Consolidation#FCCS_Entity Total;Custom1#"&amp;$A156&amp;";Custom2#Total Custom2;Custom3#Total Custom3;Custom4#Total Custom4")</f>
        <v>0</v>
      </c>
      <c r="AH156" s="432">
        <f>[1]!HsGetValue("FCC","Scenario#Actual;Years#FY24;Period#Jun;View#FCCS_YTD;Entity#"&amp;$B156&amp;";Data Source#FCCS_Total Data Source;Account#"&amp;AH$3&amp;";Intercompany#FCCS_Intercompany Top;Movement#FCCS_Movements;Consolidation#FCCS_Entity Total;Custom1#"&amp;$A156&amp;";Custom2#Total Custom2;Custom3#Total Custom3;Custom4#Total Custom4")</f>
        <v>0</v>
      </c>
      <c r="AI156" s="432">
        <f>[1]!HsGetValue("FCC","Scenario#Actual;Years#FY24;Period#Jun;View#FCCS_YTD;Entity#"&amp;$B156&amp;";Data Source#FCCS_Total Data Source;Account#"&amp;AI$3&amp;";Intercompany#FCCS_Intercompany Top;Movement#FCCS_Movements;Consolidation#FCCS_Entity Total;Custom1#"&amp;$A156&amp;";Custom2#Total Custom2;Custom3#Total Custom3;Custom4#Total Custom4")</f>
        <v>0</v>
      </c>
      <c r="AJ156" s="432">
        <f>[1]!HsGetValue("FCC","Scenario#Actual;Years#FY24;Period#Jun;View#FCCS_YTD;Entity#"&amp;$B156&amp;";Data Source#FCCS_Total Data Source;Account#"&amp;AJ$3&amp;";Intercompany#FCCS_Intercompany Top;Movement#FCCS_Movements;Consolidation#FCCS_Entity Total;Custom1#"&amp;$A156&amp;";Custom2#Total Custom2;Custom3#Total Custom3;Custom4#Total Custom4")</f>
        <v>0</v>
      </c>
      <c r="AK156" s="432">
        <f>[1]!HsGetValue("FCC","Scenario#Actual;Years#FY24;Period#Jun;View#FCCS_YTD;Entity#"&amp;$B156&amp;";Data Source#FCCS_Total Data Source;Account#"&amp;AK$3&amp;";Intercompany#FCCS_Intercompany Top;Movement#FCCS_Movements;Consolidation#FCCS_Entity Total;Custom1#"&amp;$A156&amp;";Custom2#Total Custom2;Custom3#Total Custom3;Custom4#Total Custom4")</f>
        <v>0</v>
      </c>
      <c r="AL156" s="432">
        <f>[1]!HsGetValue("FCC","Scenario#Actual;Years#FY24;Period#Jun;View#FCCS_YTD;Entity#"&amp;$B156&amp;";Data Source#FCCS_Total Data Source;Account#"&amp;AL$3&amp;";Intercompany#FCCS_Intercompany Top;Movement#FCCS_Movements;Consolidation#FCCS_Entity Total;Custom1#"&amp;$A156&amp;";Custom2#Total Custom2;Custom3#Total Custom3;Custom4#Total Custom4")</f>
        <v>0</v>
      </c>
      <c r="AM156" s="432">
        <f>[1]!HsGetValue("FCC","Scenario#Actual;Years#FY24;Period#Jun;View#FCCS_YTD;Entity#"&amp;$B156&amp;";Data Source#FCCS_Total Data Source;Account#"&amp;AM$3&amp;";Intercompany#FCCS_Intercompany Top;Movement#FCCS_Movements;Consolidation#FCCS_Entity Total;Custom1#"&amp;$A156&amp;";Custom2#Total Custom2;Custom3#Total Custom3;Custom4#Total Custom4")</f>
        <v>0</v>
      </c>
      <c r="AN156" s="432">
        <f>[1]!HsGetValue("FCC","Scenario#Actual;Years#FY24;Period#Jun;View#FCCS_YTD;Entity#"&amp;$B156&amp;";Data Source#FCCS_Total Data Source;Account#"&amp;AN$3&amp;";Intercompany#FCCS_Intercompany Top;Movement#FCCS_Movements;Consolidation#FCCS_Entity Total;Custom1#"&amp;$A156&amp;";Custom2#Total Custom2;Custom3#Total Custom3;Custom4#Total Custom4")</f>
        <v>0</v>
      </c>
      <c r="AO156" s="432">
        <f>[1]!HsGetValue("FCC","Scenario#Actual;Years#FY24;Period#Jun;View#FCCS_YTD;Entity#"&amp;$B156&amp;";Data Source#FCCS_Total Data Source;Account#"&amp;AO$3&amp;";Intercompany#FCCS_Intercompany Top;Movement#FCCS_Movements;Consolidation#FCCS_Entity Total;Custom1#"&amp;$A156&amp;";Custom2#Total Custom2;Custom3#Total Custom3;Custom4#Total Custom4")</f>
        <v>0</v>
      </c>
      <c r="AP156" s="432">
        <f>[1]!HsGetValue("FCC","Scenario#Actual;Years#FY24;Period#Jun;View#FCCS_YTD;Entity#"&amp;$B156&amp;";Data Source#FCCS_Total Data Source;Account#"&amp;AP$3&amp;";Intercompany#FCCS_Intercompany Top;Movement#FCCS_Movements;Consolidation#FCCS_Entity Total;Custom1#"&amp;$A156&amp;";Custom2#Total Custom2;Custom3#Total Custom3;Custom4#Total Custom4")</f>
        <v>0</v>
      </c>
      <c r="AQ156" s="432">
        <f>[1]!HsGetValue("FCC","Scenario#Actual;Years#FY24;Period#Jun;View#FCCS_YTD;Entity#"&amp;$B156&amp;";Data Source#FCCS_Total Data Source;Account#"&amp;AQ$3&amp;";Intercompany#FCCS_Intercompany Top;Movement#FCCS_Movements;Consolidation#FCCS_Entity Total;Custom1#"&amp;$A156&amp;";Custom2#Total Custom2;Custom3#Total Custom3;Custom4#Total Custom4")</f>
        <v>0</v>
      </c>
      <c r="AR156" s="432">
        <f>[1]!HsGetValue("FCC","Scenario#Actual;Years#FY24;Period#Jun;View#FCCS_YTD;Entity#"&amp;$B156&amp;";Data Source#FCCS_Total Data Source;Account#"&amp;AR$3&amp;";Intercompany#FCCS_Intercompany Top;Movement#FCCS_Movements;Consolidation#FCCS_Entity Total;Custom1#"&amp;$A156&amp;";Custom2#Total Custom2;Custom3#Total Custom3;Custom4#Total Custom4")</f>
        <v>0</v>
      </c>
      <c r="AS156" s="432">
        <f>[1]!HsGetValue("FCC","Scenario#Actual;Years#FY24;Period#Jun;View#FCCS_YTD;Entity#"&amp;$B156&amp;";Data Source#FCCS_Total Data Source;Account#"&amp;AS$3&amp;";Intercompany#FCCS_Intercompany Top;Movement#FCCS_Movements;Consolidation#FCCS_Entity Total;Custom1#"&amp;$A156&amp;";Custom2#Total Custom2;Custom3#Total Custom3;Custom4#Total Custom4")</f>
        <v>0</v>
      </c>
    </row>
    <row r="157" spans="1:45" x14ac:dyDescent="0.3">
      <c r="A157" s="221" t="s">
        <v>603</v>
      </c>
      <c r="B157" s="221" t="s">
        <v>749</v>
      </c>
      <c r="C157" s="221">
        <v>99800</v>
      </c>
      <c r="D157" s="221" t="s">
        <v>621</v>
      </c>
      <c r="E157" s="221" t="s">
        <v>416</v>
      </c>
      <c r="F157" s="328" t="s">
        <v>750</v>
      </c>
      <c r="G157" s="607" t="s">
        <v>751</v>
      </c>
      <c r="H157" s="598"/>
      <c r="I157" s="395">
        <f>SUM(J157:K157)</f>
        <v>0</v>
      </c>
      <c r="J157" s="395">
        <f t="shared" ref="J157" si="18">SUM(L157,S157,W157,X157,Y157)</f>
        <v>0</v>
      </c>
      <c r="K157" s="395">
        <f t="shared" ref="K157" si="19">SUM(M157:R157,T157:V157,Z157:AB157,AD157:AD157)+SUM(AE157:AQ157)</f>
        <v>0</v>
      </c>
      <c r="L157" s="330">
        <f>[1]!HsGetValue("FCC","Scenario#Actual;Years#FY24;Period#Jun;View#FCCS_YTD;Entity#"&amp;$B157&amp;";Data Source#FCCS_Total Data Source;Account#"&amp;L$3&amp;";Intercompany#FCCS_Intercompany Top;Movement#CA_ENDBAL;Consolidation#FCCS_Entity Total;Custom1#"&amp;$E157&amp;";Custom2#Total Custom2;Custom3#Total Custom3;Custom4#Total Custom4")</f>
        <v>0</v>
      </c>
      <c r="M157" s="330">
        <f>[1]!HsGetValue("FCC","Scenario#Actual;Years#FY24;Period#Jun;View#FCCS_YTD;Entity#"&amp;$B157&amp;";Data Source#FCCS_Total Data Source;Account#"&amp;M$3&amp;";Intercompany#FCCS_Intercompany Top;Movement#CA_ENDBAL;Consolidation#FCCS_Entity Total;Custom1#"&amp;$E157&amp;";Custom2#Total Custom2;Custom3#Total Custom3;Custom4#Total Custom4")</f>
        <v>0</v>
      </c>
      <c r="N157" s="330">
        <f>[1]!HsGetValue("FCC","Scenario#Actual;Years#FY24;Period#Jun;View#FCCS_YTD;Entity#"&amp;$B157&amp;";Data Source#FCCS_Total Data Source;Account#"&amp;N$3&amp;";Intercompany#FCCS_Intercompany Top;Movement#CA_ENDBAL;Consolidation#FCCS_Entity Total;Custom1#"&amp;$E157&amp;";Custom2#Total Custom2;Custom3#Total Custom3;Custom4#Total Custom4")</f>
        <v>0</v>
      </c>
      <c r="O157" s="330">
        <f>[1]!HsGetValue("FCC","Scenario#Actual;Years#FY24;Period#Jun;View#FCCS_YTD;Entity#"&amp;$B157&amp;";Data Source#FCCS_Total Data Source;Account#"&amp;O$3&amp;";Intercompany#FCCS_Intercompany Top;Movement#CA_ENDBAL;Consolidation#FCCS_Entity Total;Custom1#"&amp;$E157&amp;";Custom2#Total Custom2;Custom3#Total Custom3;Custom4#Total Custom4")</f>
        <v>0</v>
      </c>
      <c r="P157" s="330">
        <f>[1]!HsGetValue("FCC","Scenario#Actual;Years#FY24;Period#Jun;View#FCCS_YTD;Entity#"&amp;$B157&amp;";Data Source#FCCS_Total Data Source;Account#"&amp;P$3&amp;";Intercompany#FCCS_Intercompany Top;Movement#CA_ENDBAL;Consolidation#FCCS_Entity Total;Custom1#"&amp;$E157&amp;";Custom2#Total Custom2;Custom3#Total Custom3;Custom4#Total Custom4")</f>
        <v>0</v>
      </c>
      <c r="Q157" s="330">
        <f>[1]!HsGetValue("FCC","Scenario#Actual;Years#FY24;Period#Jun;View#FCCS_YTD;Entity#"&amp;$B157&amp;";Data Source#FCCS_Total Data Source;Account#"&amp;Q$3&amp;";Intercompany#FCCS_Intercompany Top;Movement#CA_ENDBAL;Consolidation#FCCS_Entity Total;Custom1#"&amp;$E157&amp;";Custom2#Total Custom2;Custom3#Total Custom3;Custom4#Total Custom4")</f>
        <v>0</v>
      </c>
      <c r="R157" s="330">
        <f>[1]!HsGetValue("FCC","Scenario#Actual;Years#FY24;Period#Jun;View#FCCS_YTD;Entity#"&amp;$B157&amp;";Data Source#FCCS_Total Data Source;Account#"&amp;R$3&amp;";Intercompany#FCCS_Intercompany Top;Movement#CA_ENDBAL;Consolidation#FCCS_Entity Total;Custom1#"&amp;$E157&amp;";Custom2#Total Custom2;Custom3#Total Custom3;Custom4#Total Custom4")</f>
        <v>0</v>
      </c>
      <c r="S157" s="330">
        <f>[1]!HsGetValue("FCC","Scenario#Actual;Years#FY24;Period#Jun;View#FCCS_YTD;Entity#"&amp;$B157&amp;";Data Source#FCCS_Total Data Source;Account#"&amp;S$3&amp;";Intercompany#FCCS_Intercompany Top;Movement#CA_ENDBAL;Consolidation#FCCS_Entity Total;Custom1#"&amp;$E157&amp;";Custom2#Total Custom2;Custom3#Total Custom3;Custom4#Total Custom4")</f>
        <v>0</v>
      </c>
      <c r="T157" s="330">
        <f>[1]!HsGetValue("FCC","Scenario#Actual;Years#FY24;Period#Jun;View#FCCS_YTD;Entity#"&amp;$B157&amp;";Data Source#FCCS_Total Data Source;Account#"&amp;T$3&amp;";Intercompany#FCCS_Intercompany Top;Movement#CA_ENDBAL;Consolidation#FCCS_Entity Total;Custom1#"&amp;$E157&amp;";Custom2#Total Custom2;Custom3#Total Custom3;Custom4#Total Custom4")</f>
        <v>0</v>
      </c>
      <c r="U157" s="330">
        <f>[1]!HsGetValue("FCC","Scenario#Actual;Years#FY24;Period#Jun;View#FCCS_YTD;Entity#"&amp;$B157&amp;";Data Source#FCCS_Total Data Source;Account#"&amp;U$3&amp;";Intercompany#FCCS_Intercompany Top;Movement#CA_ENDBAL;Consolidation#FCCS_Entity Total;Custom1#"&amp;$E157&amp;";Custom2#Total Custom2;Custom3#Total Custom3;Custom4#Total Custom4")</f>
        <v>0</v>
      </c>
      <c r="V157" s="330">
        <f>[1]!HsGetValue("FCC","Scenario#Actual;Years#FY24;Period#Jun;View#FCCS_YTD;Entity#"&amp;$B157&amp;";Data Source#FCCS_Total Data Source;Account#"&amp;V$3&amp;";Intercompany#FCCS_Intercompany Top;Movement#CA_ENDBAL;Consolidation#FCCS_Entity Total;Custom1#"&amp;$E157&amp;";Custom2#Total Custom2;Custom3#Total Custom3;Custom4#Total Custom4")</f>
        <v>0</v>
      </c>
      <c r="W157" s="330">
        <f>[1]!HsGetValue("FCC","Scenario#Actual;Years#FY24;Period#Jun;View#FCCS_YTD;Entity#"&amp;$B157&amp;";Data Source#FCCS_Total Data Source;Account#"&amp;W$3&amp;";Intercompany#FCCS_Intercompany Top;Movement#CA_ENDBAL;Consolidation#FCCS_Entity Total;Custom1#"&amp;$E157&amp;";Custom2#Total Custom2;Custom3#Total Custom3;Custom4#Total Custom4")</f>
        <v>0</v>
      </c>
      <c r="X157" s="330">
        <f>[1]!HsGetValue("FCC","Scenario#Actual;Years#FY24;Period#Jun;View#FCCS_YTD;Entity#"&amp;$B157&amp;";Data Source#FCCS_Total Data Source;Account#"&amp;X$3&amp;";Intercompany#FCCS_Intercompany Top;Movement#CA_ENDBAL;Consolidation#FCCS_Entity Total;Custom1#"&amp;$E157&amp;";Custom2#Total Custom2;Custom3#Total Custom3;Custom4#Total Custom4")</f>
        <v>0</v>
      </c>
      <c r="Y157" s="432">
        <f>[1]!HsGetValue("FCC","Scenario#Actual;Years#FY24;Period#Jun;View#FCCS_YTD;Entity#"&amp;$B157&amp;";Data Source#FCCS_Total Data Source;Account#"&amp;Y$3&amp;";Intercompany#FCCS_Intercompany Top;Movement#FCCS_Movements;Consolidation#FCCS_Entity Total;Custom1#"&amp;$A157&amp;";Custom2#Total Custom2;Custom3#Total Custom3;Custom4#Total Custom4")</f>
        <v>0</v>
      </c>
      <c r="Z157" s="432">
        <f>[1]!HsGetValue("FCC","Scenario#Actual;Years#FY24;Period#Jun;View#FCCS_YTD;Entity#"&amp;$B157&amp;";Data Source#FCCS_Total Data Source;Account#"&amp;Z$3&amp;";Intercompany#FCCS_Intercompany Top;Movement#FCCS_Movements;Consolidation#FCCS_Entity Total;Custom1#"&amp;$A157&amp;";Custom2#Total Custom2;Custom3#Total Custom3;Custom4#Total Custom4")</f>
        <v>0</v>
      </c>
      <c r="AA157" s="432">
        <f>[1]!HsGetValue("FCC","Scenario#Actual;Years#FY24;Period#Jun;View#FCCS_YTD;Entity#"&amp;$B157&amp;";Data Source#FCCS_Total Data Source;Account#"&amp;AA$3&amp;";Intercompany#FCCS_Intercompany Top;Movement#FCCS_Movements;Consolidation#FCCS_Entity Total;Custom1#"&amp;$A157&amp;";Custom2#Total Custom2;Custom3#Total Custom3;Custom4#Total Custom4")</f>
        <v>0</v>
      </c>
      <c r="AB157" s="432">
        <f>[1]!HsGetValue("FCC","Scenario#Actual;Years#FY24;Period#Jun;View#FCCS_YTD;Entity#"&amp;$B157&amp;";Data Source#FCCS_Total Data Source;Account#"&amp;AB$3&amp;";Intercompany#FCCS_Intercompany Top;Movement#FCCS_Movements;Consolidation#FCCS_Entity Total;Custom1#"&amp;$A157&amp;";Custom2#Total Custom2;Custom3#Total Custom3;Custom4#Total Custom4")</f>
        <v>0</v>
      </c>
      <c r="AC157" s="432">
        <f>[1]!HsGetValue("FCC","Scenario#Actual;Years#FY24;Period#Jun;View#FCCS_YTD;Entity#"&amp;$B157&amp;";Data Source#FCCS_Total Data Source;Account#"&amp;AC$3&amp;";Intercompany#FCCS_Intercompany Top;Movement#FCCS_Movements;Consolidation#FCCS_Entity Total;Custom1#"&amp;$A157&amp;";Custom2#Total Custom2;Custom3#Total Custom3;Custom4#Total Custom4")</f>
        <v>0</v>
      </c>
      <c r="AD157" s="432">
        <f>[1]!HsGetValue("FCC","Scenario#Actual;Years#FY24;Period#Jun;View#FCCS_YTD;Entity#"&amp;$B157&amp;";Data Source#FCCS_Total Data Source;Account#"&amp;AD$3&amp;";Intercompany#FCCS_Intercompany Top;Movement#FCCS_Movements;Consolidation#FCCS_Entity Total;Custom1#"&amp;$A157&amp;";Custom2#Total Custom2;Custom3#Total Custom3;Custom4#Total Custom4")</f>
        <v>0</v>
      </c>
      <c r="AE157" s="432">
        <f>[1]!HsGetValue("FCC","Scenario#Actual;Years#FY24;Period#Jun;View#FCCS_YTD;Entity#"&amp;$B157&amp;";Data Source#FCCS_Total Data Source;Account#"&amp;AE$3&amp;";Intercompany#FCCS_Intercompany Top;Movement#FCCS_Movements;Consolidation#FCCS_Entity Total;Custom1#"&amp;$A157&amp;";Custom2#Total Custom2;Custom3#Total Custom3;Custom4#Total Custom4")</f>
        <v>0</v>
      </c>
      <c r="AF157" s="432">
        <f>[1]!HsGetValue("FCC","Scenario#Actual;Years#FY24;Period#Jun;View#FCCS_YTD;Entity#"&amp;$B157&amp;";Data Source#FCCS_Total Data Source;Account#"&amp;AF$3&amp;";Intercompany#FCCS_Intercompany Top;Movement#FCCS_Movements;Consolidation#FCCS_Entity Total;Custom1#"&amp;$A157&amp;";Custom2#Total Custom2;Custom3#Total Custom3;Custom4#Total Custom4")</f>
        <v>0</v>
      </c>
      <c r="AG157" s="432">
        <f>[1]!HsGetValue("FCC","Scenario#Actual;Years#FY24;Period#Jun;View#FCCS_YTD;Entity#"&amp;$B157&amp;";Data Source#FCCS_Total Data Source;Account#"&amp;AG$3&amp;";Intercompany#FCCS_Intercompany Top;Movement#FCCS_Movements;Consolidation#FCCS_Entity Total;Custom1#"&amp;$A157&amp;";Custom2#Total Custom2;Custom3#Total Custom3;Custom4#Total Custom4")</f>
        <v>0</v>
      </c>
      <c r="AH157" s="432">
        <f>[1]!HsGetValue("FCC","Scenario#Actual;Years#FY24;Period#Jun;View#FCCS_YTD;Entity#"&amp;$B157&amp;";Data Source#FCCS_Total Data Source;Account#"&amp;AH$3&amp;";Intercompany#FCCS_Intercompany Top;Movement#FCCS_Movements;Consolidation#FCCS_Entity Total;Custom1#"&amp;$A157&amp;";Custom2#Total Custom2;Custom3#Total Custom3;Custom4#Total Custom4")</f>
        <v>0</v>
      </c>
      <c r="AI157" s="432">
        <f>[1]!HsGetValue("FCC","Scenario#Actual;Years#FY24;Period#Jun;View#FCCS_YTD;Entity#"&amp;$B157&amp;";Data Source#FCCS_Total Data Source;Account#"&amp;AI$3&amp;";Intercompany#FCCS_Intercompany Top;Movement#FCCS_Movements;Consolidation#FCCS_Entity Total;Custom1#"&amp;$A157&amp;";Custom2#Total Custom2;Custom3#Total Custom3;Custom4#Total Custom4")</f>
        <v>0</v>
      </c>
      <c r="AJ157" s="432">
        <f>[1]!HsGetValue("FCC","Scenario#Actual;Years#FY24;Period#Jun;View#FCCS_YTD;Entity#"&amp;$B157&amp;";Data Source#FCCS_Total Data Source;Account#"&amp;AJ$3&amp;";Intercompany#FCCS_Intercompany Top;Movement#FCCS_Movements;Consolidation#FCCS_Entity Total;Custom1#"&amp;$A157&amp;";Custom2#Total Custom2;Custom3#Total Custom3;Custom4#Total Custom4")</f>
        <v>0</v>
      </c>
      <c r="AK157" s="432">
        <f>[1]!HsGetValue("FCC","Scenario#Actual;Years#FY24;Period#Jun;View#FCCS_YTD;Entity#"&amp;$B157&amp;";Data Source#FCCS_Total Data Source;Account#"&amp;AK$3&amp;";Intercompany#FCCS_Intercompany Top;Movement#FCCS_Movements;Consolidation#FCCS_Entity Total;Custom1#"&amp;$A157&amp;";Custom2#Total Custom2;Custom3#Total Custom3;Custom4#Total Custom4")</f>
        <v>0</v>
      </c>
      <c r="AL157" s="432">
        <f>[1]!HsGetValue("FCC","Scenario#Actual;Years#FY24;Period#Jun;View#FCCS_YTD;Entity#"&amp;$B157&amp;";Data Source#FCCS_Total Data Source;Account#"&amp;AL$3&amp;";Intercompany#FCCS_Intercompany Top;Movement#FCCS_Movements;Consolidation#FCCS_Entity Total;Custom1#"&amp;$A157&amp;";Custom2#Total Custom2;Custom3#Total Custom3;Custom4#Total Custom4")</f>
        <v>0</v>
      </c>
      <c r="AM157" s="432">
        <f>[1]!HsGetValue("FCC","Scenario#Actual;Years#FY24;Period#Jun;View#FCCS_YTD;Entity#"&amp;$B157&amp;";Data Source#FCCS_Total Data Source;Account#"&amp;AM$3&amp;";Intercompany#FCCS_Intercompany Top;Movement#FCCS_Movements;Consolidation#FCCS_Entity Total;Custom1#"&amp;$A157&amp;";Custom2#Total Custom2;Custom3#Total Custom3;Custom4#Total Custom4")</f>
        <v>0</v>
      </c>
      <c r="AN157" s="432">
        <f>[1]!HsGetValue("FCC","Scenario#Actual;Years#FY24;Period#Jun;View#FCCS_YTD;Entity#"&amp;$B157&amp;";Data Source#FCCS_Total Data Source;Account#"&amp;AN$3&amp;";Intercompany#FCCS_Intercompany Top;Movement#FCCS_Movements;Consolidation#FCCS_Entity Total;Custom1#"&amp;$A157&amp;";Custom2#Total Custom2;Custom3#Total Custom3;Custom4#Total Custom4")</f>
        <v>0</v>
      </c>
      <c r="AO157" s="432">
        <f>[1]!HsGetValue("FCC","Scenario#Actual;Years#FY24;Period#Jun;View#FCCS_YTD;Entity#"&amp;$B157&amp;";Data Source#FCCS_Total Data Source;Account#"&amp;AO$3&amp;";Intercompany#FCCS_Intercompany Top;Movement#FCCS_Movements;Consolidation#FCCS_Entity Total;Custom1#"&amp;$A157&amp;";Custom2#Total Custom2;Custom3#Total Custom3;Custom4#Total Custom4")</f>
        <v>0</v>
      </c>
      <c r="AP157" s="432">
        <f>[1]!HsGetValue("FCC","Scenario#Actual;Years#FY24;Period#Jun;View#FCCS_YTD;Entity#"&amp;$B157&amp;";Data Source#FCCS_Total Data Source;Account#"&amp;AP$3&amp;";Intercompany#FCCS_Intercompany Top;Movement#FCCS_Movements;Consolidation#FCCS_Entity Total;Custom1#"&amp;$A157&amp;";Custom2#Total Custom2;Custom3#Total Custom3;Custom4#Total Custom4")</f>
        <v>0</v>
      </c>
      <c r="AQ157" s="432">
        <f>[1]!HsGetValue("FCC","Scenario#Actual;Years#FY24;Period#Jun;View#FCCS_YTD;Entity#"&amp;$B157&amp;";Data Source#FCCS_Total Data Source;Account#"&amp;AQ$3&amp;";Intercompany#FCCS_Intercompany Top;Movement#FCCS_Movements;Consolidation#FCCS_Entity Total;Custom1#"&amp;$A157&amp;";Custom2#Total Custom2;Custom3#Total Custom3;Custom4#Total Custom4")</f>
        <v>0</v>
      </c>
      <c r="AR157" s="432">
        <f>[1]!HsGetValue("FCC","Scenario#Actual;Years#FY24;Period#Jun;View#FCCS_YTD;Entity#"&amp;$B157&amp;";Data Source#FCCS_Total Data Source;Account#"&amp;AR$3&amp;";Intercompany#FCCS_Intercompany Top;Movement#FCCS_Movements;Consolidation#FCCS_Entity Total;Custom1#"&amp;$A157&amp;";Custom2#Total Custom2;Custom3#Total Custom3;Custom4#Total Custom4")</f>
        <v>0</v>
      </c>
      <c r="AS157" s="432">
        <f>[1]!HsGetValue("FCC","Scenario#Actual;Years#FY24;Period#Jun;View#FCCS_YTD;Entity#"&amp;$B157&amp;";Data Source#FCCS_Total Data Source;Account#"&amp;AS$3&amp;";Intercompany#FCCS_Intercompany Top;Movement#FCCS_Movements;Consolidation#FCCS_Entity Total;Custom1#"&amp;$A157&amp;";Custom2#Total Custom2;Custom3#Total Custom3;Custom4#Total Custom4")</f>
        <v>0</v>
      </c>
    </row>
    <row r="158" spans="1:45" outlineLevel="1" x14ac:dyDescent="0.3">
      <c r="A158" s="221" t="s">
        <v>603</v>
      </c>
      <c r="B158" s="221" t="s">
        <v>752</v>
      </c>
      <c r="C158" s="221">
        <v>85040</v>
      </c>
      <c r="D158" s="221" t="s">
        <v>753</v>
      </c>
      <c r="E158" s="221" t="s">
        <v>416</v>
      </c>
      <c r="F158" s="328" t="s">
        <v>754</v>
      </c>
      <c r="G158" s="328" t="s">
        <v>755</v>
      </c>
      <c r="H158" s="598"/>
      <c r="I158" s="395">
        <f t="shared" si="12"/>
        <v>4208.24</v>
      </c>
      <c r="J158" s="395">
        <f t="shared" si="13"/>
        <v>0</v>
      </c>
      <c r="K158" s="395">
        <f t="shared" si="16"/>
        <v>4208.24</v>
      </c>
      <c r="L158" s="330">
        <f>[1]!HsGetValue("FCC","Scenario#Actual;Years#FY24;Period#Jun;View#FCCS_YTD;Entity#"&amp;$B158&amp;";Data Source#FCCS_Total Data Source;Account#"&amp;L$3&amp;";Intercompany#FCCS_Intercompany Top;Movement#CA_ENDBAL;Consolidation#FCCS_Entity Total;Custom1#"&amp;$E158&amp;";Custom2#Total Custom2;Custom3#Total Custom3;Custom4#Total Custom4")</f>
        <v>0</v>
      </c>
      <c r="M158" s="330">
        <f>[1]!HsGetValue("FCC","Scenario#Actual;Years#FY24;Period#Jun;View#FCCS_YTD;Entity#"&amp;$B158&amp;";Data Source#FCCS_Total Data Source;Account#"&amp;M$3&amp;";Intercompany#FCCS_Intercompany Top;Movement#CA_ENDBAL;Consolidation#FCCS_Entity Total;Custom1#"&amp;$E158&amp;";Custom2#Total Custom2;Custom3#Total Custom3;Custom4#Total Custom4")</f>
        <v>0</v>
      </c>
      <c r="N158" s="330">
        <f>[1]!HsGetValue("FCC","Scenario#Actual;Years#FY24;Period#Jun;View#FCCS_YTD;Entity#"&amp;$B158&amp;";Data Source#FCCS_Total Data Source;Account#"&amp;N$3&amp;";Intercompany#FCCS_Intercompany Top;Movement#CA_ENDBAL;Consolidation#FCCS_Entity Total;Custom1#"&amp;$E158&amp;";Custom2#Total Custom2;Custom3#Total Custom3;Custom4#Total Custom4")</f>
        <v>0</v>
      </c>
      <c r="O158" s="330">
        <f>[1]!HsGetValue("FCC","Scenario#Actual;Years#FY24;Period#Jun;View#FCCS_YTD;Entity#"&amp;$B158&amp;";Data Source#FCCS_Total Data Source;Account#"&amp;O$3&amp;";Intercompany#FCCS_Intercompany Top;Movement#CA_ENDBAL;Consolidation#FCCS_Entity Total;Custom1#"&amp;$E158&amp;";Custom2#Total Custom2;Custom3#Total Custom3;Custom4#Total Custom4")</f>
        <v>0</v>
      </c>
      <c r="P158" s="330">
        <f>[1]!HsGetValue("FCC","Scenario#Actual;Years#FY24;Period#Jun;View#FCCS_YTD;Entity#"&amp;$B158&amp;";Data Source#FCCS_Total Data Source;Account#"&amp;P$3&amp;";Intercompany#FCCS_Intercompany Top;Movement#CA_ENDBAL;Consolidation#FCCS_Entity Total;Custom1#"&amp;$E158&amp;";Custom2#Total Custom2;Custom3#Total Custom3;Custom4#Total Custom4")</f>
        <v>11584</v>
      </c>
      <c r="Q158" s="330">
        <f>[1]!HsGetValue("FCC","Scenario#Actual;Years#FY24;Period#Jun;View#FCCS_YTD;Entity#"&amp;$B158&amp;";Data Source#FCCS_Total Data Source;Account#"&amp;Q$3&amp;";Intercompany#FCCS_Intercompany Top;Movement#CA_ENDBAL;Consolidation#FCCS_Entity Total;Custom1#"&amp;$E158&amp;";Custom2#Total Custom2;Custom3#Total Custom3;Custom4#Total Custom4")</f>
        <v>0</v>
      </c>
      <c r="R158" s="330">
        <f>[1]!HsGetValue("FCC","Scenario#Actual;Years#FY24;Period#Jun;View#FCCS_YTD;Entity#"&amp;$B158&amp;";Data Source#FCCS_Total Data Source;Account#"&amp;R$3&amp;";Intercompany#FCCS_Intercompany Top;Movement#CA_ENDBAL;Consolidation#FCCS_Entity Total;Custom1#"&amp;$E158&amp;";Custom2#Total Custom2;Custom3#Total Custom3;Custom4#Total Custom4")</f>
        <v>0</v>
      </c>
      <c r="S158" s="330">
        <f>[1]!HsGetValue("FCC","Scenario#Actual;Years#FY24;Period#Jun;View#FCCS_YTD;Entity#"&amp;$B158&amp;";Data Source#FCCS_Total Data Source;Account#"&amp;S$3&amp;";Intercompany#FCCS_Intercompany Top;Movement#CA_ENDBAL;Consolidation#FCCS_Entity Total;Custom1#"&amp;$E158&amp;";Custom2#Total Custom2;Custom3#Total Custom3;Custom4#Total Custom4")</f>
        <v>0</v>
      </c>
      <c r="T158" s="330">
        <f>[1]!HsGetValue("FCC","Scenario#Actual;Years#FY24;Period#Jun;View#FCCS_YTD;Entity#"&amp;$B158&amp;";Data Source#FCCS_Total Data Source;Account#"&amp;T$3&amp;";Intercompany#FCCS_Intercompany Top;Movement#CA_ENDBAL;Consolidation#FCCS_Entity Total;Custom1#"&amp;$E158&amp;";Custom2#Total Custom2;Custom3#Total Custom3;Custom4#Total Custom4")</f>
        <v>0</v>
      </c>
      <c r="U158" s="330">
        <f>[1]!HsGetValue("FCC","Scenario#Actual;Years#FY24;Period#Jun;View#FCCS_YTD;Entity#"&amp;$B158&amp;";Data Source#FCCS_Total Data Source;Account#"&amp;U$3&amp;";Intercompany#FCCS_Intercompany Top;Movement#CA_ENDBAL;Consolidation#FCCS_Entity Total;Custom1#"&amp;$E158&amp;";Custom2#Total Custom2;Custom3#Total Custom3;Custom4#Total Custom4")</f>
        <v>0</v>
      </c>
      <c r="V158" s="330">
        <f>[1]!HsGetValue("FCC","Scenario#Actual;Years#FY24;Period#Jun;View#FCCS_YTD;Entity#"&amp;$B158&amp;";Data Source#FCCS_Total Data Source;Account#"&amp;V$3&amp;";Intercompany#FCCS_Intercompany Top;Movement#CA_ENDBAL;Consolidation#FCCS_Entity Total;Custom1#"&amp;$E158&amp;";Custom2#Total Custom2;Custom3#Total Custom3;Custom4#Total Custom4")</f>
        <v>0</v>
      </c>
      <c r="W158" s="330">
        <f>[1]!HsGetValue("FCC","Scenario#Actual;Years#FY24;Period#Jun;View#FCCS_YTD;Entity#"&amp;$B158&amp;";Data Source#FCCS_Total Data Source;Account#"&amp;W$3&amp;";Intercompany#FCCS_Intercompany Top;Movement#CA_ENDBAL;Consolidation#FCCS_Entity Total;Custom1#"&amp;$E158&amp;";Custom2#Total Custom2;Custom3#Total Custom3;Custom4#Total Custom4")</f>
        <v>0</v>
      </c>
      <c r="X158" s="330">
        <f>[1]!HsGetValue("FCC","Scenario#Actual;Years#FY24;Period#Jun;View#FCCS_YTD;Entity#"&amp;$B158&amp;";Data Source#FCCS_Total Data Source;Account#"&amp;X$3&amp;";Intercompany#FCCS_Intercompany Top;Movement#CA_ENDBAL;Consolidation#FCCS_Entity Total;Custom1#"&amp;$E158&amp;";Custom2#Total Custom2;Custom3#Total Custom3;Custom4#Total Custom4")</f>
        <v>0</v>
      </c>
      <c r="Y158" s="432">
        <f>[1]!HsGetValue("FCC","Scenario#Actual;Years#FY24;Period#Jun;View#FCCS_YTD;Entity#"&amp;$B158&amp;";Data Source#FCCS_Total Data Source;Account#"&amp;Y$3&amp;";Intercompany#FCCS_Intercompany Top;Movement#FCCS_Movements;Consolidation#FCCS_Entity Total;Custom1#"&amp;$A158&amp;";Custom2#Total Custom2;Custom3#Total Custom3;Custom4#Total Custom4")</f>
        <v>0</v>
      </c>
      <c r="Z158" s="432">
        <f>[1]!HsGetValue("FCC","Scenario#Actual;Years#FY24;Period#Jun;View#FCCS_YTD;Entity#"&amp;$B158&amp;";Data Source#FCCS_Total Data Source;Account#"&amp;Z$3&amp;";Intercompany#FCCS_Intercompany Top;Movement#FCCS_Movements;Consolidation#FCCS_Entity Total;Custom1#"&amp;$A158&amp;";Custom2#Total Custom2;Custom3#Total Custom3;Custom4#Total Custom4")</f>
        <v>0</v>
      </c>
      <c r="AA158" s="432">
        <f>[1]!HsGetValue("FCC","Scenario#Actual;Years#FY24;Period#Jun;View#FCCS_YTD;Entity#"&amp;$B158&amp;";Data Source#FCCS_Total Data Source;Account#"&amp;AA$3&amp;";Intercompany#FCCS_Intercompany Top;Movement#FCCS_Movements;Consolidation#FCCS_Entity Total;Custom1#"&amp;$A158&amp;";Custom2#Total Custom2;Custom3#Total Custom3;Custom4#Total Custom4")</f>
        <v>0</v>
      </c>
      <c r="AB158" s="432">
        <f>[1]!HsGetValue("FCC","Scenario#Actual;Years#FY24;Period#Jun;View#FCCS_YTD;Entity#"&amp;$B158&amp;";Data Source#FCCS_Total Data Source;Account#"&amp;AB$3&amp;";Intercompany#FCCS_Intercompany Top;Movement#FCCS_Movements;Consolidation#FCCS_Entity Total;Custom1#"&amp;$A158&amp;";Custom2#Total Custom2;Custom3#Total Custom3;Custom4#Total Custom4")</f>
        <v>0</v>
      </c>
      <c r="AC158" s="432">
        <f>[1]!HsGetValue("FCC","Scenario#Actual;Years#FY24;Period#Jun;View#FCCS_YTD;Entity#"&amp;$B158&amp;";Data Source#FCCS_Total Data Source;Account#"&amp;AC$3&amp;";Intercompany#FCCS_Intercompany Top;Movement#FCCS_Movements;Consolidation#FCCS_Entity Total;Custom1#"&amp;$A158&amp;";Custom2#Total Custom2;Custom3#Total Custom3;Custom4#Total Custom4")</f>
        <v>0</v>
      </c>
      <c r="AD158" s="432">
        <f>[1]!HsGetValue("FCC","Scenario#Actual;Years#FY24;Period#Jun;View#FCCS_YTD;Entity#"&amp;$B158&amp;";Data Source#FCCS_Total Data Source;Account#"&amp;AD$3&amp;";Intercompany#FCCS_Intercompany Top;Movement#FCCS_Movements;Consolidation#FCCS_Entity Total;Custom1#"&amp;$A158&amp;";Custom2#Total Custom2;Custom3#Total Custom3;Custom4#Total Custom4")</f>
        <v>0</v>
      </c>
      <c r="AE158" s="432">
        <f>[1]!HsGetValue("FCC","Scenario#Actual;Years#FY24;Period#Jun;View#FCCS_YTD;Entity#"&amp;$B158&amp;";Data Source#FCCS_Total Data Source;Account#"&amp;AE$3&amp;";Intercompany#FCCS_Intercompany Top;Movement#FCCS_Movements;Consolidation#FCCS_Entity Total;Custom1#"&amp;$A158&amp;";Custom2#Total Custom2;Custom3#Total Custom3;Custom4#Total Custom4")</f>
        <v>0</v>
      </c>
      <c r="AF158" s="432">
        <f>[1]!HsGetValue("FCC","Scenario#Actual;Years#FY24;Period#Jun;View#FCCS_YTD;Entity#"&amp;$B158&amp;";Data Source#FCCS_Total Data Source;Account#"&amp;AF$3&amp;";Intercompany#FCCS_Intercompany Top;Movement#FCCS_Movements;Consolidation#FCCS_Entity Total;Custom1#"&amp;$A158&amp;";Custom2#Total Custom2;Custom3#Total Custom3;Custom4#Total Custom4")</f>
        <v>0</v>
      </c>
      <c r="AG158" s="432">
        <f>[1]!HsGetValue("FCC","Scenario#Actual;Years#FY24;Period#Jun;View#FCCS_YTD;Entity#"&amp;$B158&amp;";Data Source#FCCS_Total Data Source;Account#"&amp;AG$3&amp;";Intercompany#FCCS_Intercompany Top;Movement#FCCS_Movements;Consolidation#FCCS_Entity Total;Custom1#"&amp;$A158&amp;";Custom2#Total Custom2;Custom3#Total Custom3;Custom4#Total Custom4")</f>
        <v>0</v>
      </c>
      <c r="AH158" s="432">
        <f>[1]!HsGetValue("FCC","Scenario#Actual;Years#FY24;Period#Jun;View#FCCS_YTD;Entity#"&amp;$B158&amp;";Data Source#FCCS_Total Data Source;Account#"&amp;AH$3&amp;";Intercompany#FCCS_Intercompany Top;Movement#FCCS_Movements;Consolidation#FCCS_Entity Total;Custom1#"&amp;$A158&amp;";Custom2#Total Custom2;Custom3#Total Custom3;Custom4#Total Custom4")</f>
        <v>-7375.76</v>
      </c>
      <c r="AI158" s="432">
        <f>[1]!HsGetValue("FCC","Scenario#Actual;Years#FY24;Period#Jun;View#FCCS_YTD;Entity#"&amp;$B158&amp;";Data Source#FCCS_Total Data Source;Account#"&amp;AI$3&amp;";Intercompany#FCCS_Intercompany Top;Movement#FCCS_Movements;Consolidation#FCCS_Entity Total;Custom1#"&amp;$A158&amp;";Custom2#Total Custom2;Custom3#Total Custom3;Custom4#Total Custom4")</f>
        <v>0</v>
      </c>
      <c r="AJ158" s="432">
        <f>[1]!HsGetValue("FCC","Scenario#Actual;Years#FY24;Period#Jun;View#FCCS_YTD;Entity#"&amp;$B158&amp;";Data Source#FCCS_Total Data Source;Account#"&amp;AJ$3&amp;";Intercompany#FCCS_Intercompany Top;Movement#FCCS_Movements;Consolidation#FCCS_Entity Total;Custom1#"&amp;$A158&amp;";Custom2#Total Custom2;Custom3#Total Custom3;Custom4#Total Custom4")</f>
        <v>0</v>
      </c>
      <c r="AK158" s="432">
        <f>[1]!HsGetValue("FCC","Scenario#Actual;Years#FY24;Period#Jun;View#FCCS_YTD;Entity#"&amp;$B158&amp;";Data Source#FCCS_Total Data Source;Account#"&amp;AK$3&amp;";Intercompany#FCCS_Intercompany Top;Movement#FCCS_Movements;Consolidation#FCCS_Entity Total;Custom1#"&amp;$A158&amp;";Custom2#Total Custom2;Custom3#Total Custom3;Custom4#Total Custom4")</f>
        <v>0</v>
      </c>
      <c r="AL158" s="432">
        <f>[1]!HsGetValue("FCC","Scenario#Actual;Years#FY24;Period#Jun;View#FCCS_YTD;Entity#"&amp;$B158&amp;";Data Source#FCCS_Total Data Source;Account#"&amp;AL$3&amp;";Intercompany#FCCS_Intercompany Top;Movement#FCCS_Movements;Consolidation#FCCS_Entity Total;Custom1#"&amp;$A158&amp;";Custom2#Total Custom2;Custom3#Total Custom3;Custom4#Total Custom4")</f>
        <v>0</v>
      </c>
      <c r="AM158" s="432">
        <f>[1]!HsGetValue("FCC","Scenario#Actual;Years#FY24;Period#Jun;View#FCCS_YTD;Entity#"&amp;$B158&amp;";Data Source#FCCS_Total Data Source;Account#"&amp;AM$3&amp;";Intercompany#FCCS_Intercompany Top;Movement#FCCS_Movements;Consolidation#FCCS_Entity Total;Custom1#"&amp;$A158&amp;";Custom2#Total Custom2;Custom3#Total Custom3;Custom4#Total Custom4")</f>
        <v>0</v>
      </c>
      <c r="AN158" s="432">
        <f>[1]!HsGetValue("FCC","Scenario#Actual;Years#FY24;Period#Jun;View#FCCS_YTD;Entity#"&amp;$B158&amp;";Data Source#FCCS_Total Data Source;Account#"&amp;AN$3&amp;";Intercompany#FCCS_Intercompany Top;Movement#FCCS_Movements;Consolidation#FCCS_Entity Total;Custom1#"&amp;$A158&amp;";Custom2#Total Custom2;Custom3#Total Custom3;Custom4#Total Custom4")</f>
        <v>0</v>
      </c>
      <c r="AO158" s="432">
        <f>[1]!HsGetValue("FCC","Scenario#Actual;Years#FY24;Period#Jun;View#FCCS_YTD;Entity#"&amp;$B158&amp;";Data Source#FCCS_Total Data Source;Account#"&amp;AO$3&amp;";Intercompany#FCCS_Intercompany Top;Movement#FCCS_Movements;Consolidation#FCCS_Entity Total;Custom1#"&amp;$A158&amp;";Custom2#Total Custom2;Custom3#Total Custom3;Custom4#Total Custom4")</f>
        <v>0</v>
      </c>
      <c r="AP158" s="432">
        <f>[1]!HsGetValue("FCC","Scenario#Actual;Years#FY24;Period#Jun;View#FCCS_YTD;Entity#"&amp;$B158&amp;";Data Source#FCCS_Total Data Source;Account#"&amp;AP$3&amp;";Intercompany#FCCS_Intercompany Top;Movement#FCCS_Movements;Consolidation#FCCS_Entity Total;Custom1#"&amp;$A158&amp;";Custom2#Total Custom2;Custom3#Total Custom3;Custom4#Total Custom4")</f>
        <v>0</v>
      </c>
      <c r="AQ158" s="432">
        <f>[1]!HsGetValue("FCC","Scenario#Actual;Years#FY24;Period#Jun;View#FCCS_YTD;Entity#"&amp;$B158&amp;";Data Source#FCCS_Total Data Source;Account#"&amp;AQ$3&amp;";Intercompany#FCCS_Intercompany Top;Movement#FCCS_Movements;Consolidation#FCCS_Entity Total;Custom1#"&amp;$A158&amp;";Custom2#Total Custom2;Custom3#Total Custom3;Custom4#Total Custom4")</f>
        <v>0</v>
      </c>
      <c r="AR158" s="432">
        <f>[1]!HsGetValue("FCC","Scenario#Actual;Years#FY24;Period#Jun;View#FCCS_YTD;Entity#"&amp;$B158&amp;";Data Source#FCCS_Total Data Source;Account#"&amp;AR$3&amp;";Intercompany#FCCS_Intercompany Top;Movement#FCCS_Movements;Consolidation#FCCS_Entity Total;Custom1#"&amp;$A158&amp;";Custom2#Total Custom2;Custom3#Total Custom3;Custom4#Total Custom4")</f>
        <v>0</v>
      </c>
      <c r="AS158" s="432">
        <f>[1]!HsGetValue("FCC","Scenario#Actual;Years#FY24;Period#Jun;View#FCCS_YTD;Entity#"&amp;$B158&amp;";Data Source#FCCS_Total Data Source;Account#"&amp;AS$3&amp;";Intercompany#FCCS_Intercompany Top;Movement#FCCS_Movements;Consolidation#FCCS_Entity Total;Custom1#"&amp;$A158&amp;";Custom2#Total Custom2;Custom3#Total Custom3;Custom4#Total Custom4")</f>
        <v>0</v>
      </c>
    </row>
    <row r="159" spans="1:45" outlineLevel="1" x14ac:dyDescent="0.3">
      <c r="A159" s="221" t="s">
        <v>603</v>
      </c>
      <c r="B159" s="221" t="s">
        <v>756</v>
      </c>
      <c r="C159" s="221">
        <v>85240</v>
      </c>
      <c r="D159" s="221" t="s">
        <v>753</v>
      </c>
      <c r="E159" s="221" t="s">
        <v>416</v>
      </c>
      <c r="F159" s="328" t="s">
        <v>757</v>
      </c>
      <c r="G159" s="328" t="s">
        <v>758</v>
      </c>
      <c r="H159" s="598"/>
      <c r="I159" s="395">
        <f t="shared" si="12"/>
        <v>0</v>
      </c>
      <c r="J159" s="395">
        <f t="shared" si="13"/>
        <v>0</v>
      </c>
      <c r="K159" s="395">
        <f t="shared" si="16"/>
        <v>0</v>
      </c>
      <c r="L159" s="330">
        <f>[1]!HsGetValue("FCC","Scenario#Actual;Years#FY24;Period#Jun;View#FCCS_YTD;Entity#"&amp;$B159&amp;";Data Source#FCCS_Total Data Source;Account#"&amp;L$3&amp;";Intercompany#FCCS_Intercompany Top;Movement#CA_ENDBAL;Consolidation#FCCS_Entity Total;Custom1#"&amp;$E159&amp;";Custom2#Total Custom2;Custom3#Total Custom3;Custom4#Total Custom4")</f>
        <v>0</v>
      </c>
      <c r="M159" s="330">
        <f>[1]!HsGetValue("FCC","Scenario#Actual;Years#FY24;Period#Jun;View#FCCS_YTD;Entity#"&amp;$B159&amp;";Data Source#FCCS_Total Data Source;Account#"&amp;M$3&amp;";Intercompany#FCCS_Intercompany Top;Movement#CA_ENDBAL;Consolidation#FCCS_Entity Total;Custom1#"&amp;$E159&amp;";Custom2#Total Custom2;Custom3#Total Custom3;Custom4#Total Custom4")</f>
        <v>0</v>
      </c>
      <c r="N159" s="330">
        <f>[1]!HsGetValue("FCC","Scenario#Actual;Years#FY24;Period#Jun;View#FCCS_YTD;Entity#"&amp;$B159&amp;";Data Source#FCCS_Total Data Source;Account#"&amp;N$3&amp;";Intercompany#FCCS_Intercompany Top;Movement#CA_ENDBAL;Consolidation#FCCS_Entity Total;Custom1#"&amp;$E159&amp;";Custom2#Total Custom2;Custom3#Total Custom3;Custom4#Total Custom4")</f>
        <v>0</v>
      </c>
      <c r="O159" s="330">
        <f>[1]!HsGetValue("FCC","Scenario#Actual;Years#FY24;Period#Jun;View#FCCS_YTD;Entity#"&amp;$B159&amp;";Data Source#FCCS_Total Data Source;Account#"&amp;O$3&amp;";Intercompany#FCCS_Intercompany Top;Movement#CA_ENDBAL;Consolidation#FCCS_Entity Total;Custom1#"&amp;$E159&amp;";Custom2#Total Custom2;Custom3#Total Custom3;Custom4#Total Custom4")</f>
        <v>0</v>
      </c>
      <c r="P159" s="330">
        <f>[1]!HsGetValue("FCC","Scenario#Actual;Years#FY24;Period#Jun;View#FCCS_YTD;Entity#"&amp;$B159&amp;";Data Source#FCCS_Total Data Source;Account#"&amp;P$3&amp;";Intercompany#FCCS_Intercompany Top;Movement#CA_ENDBAL;Consolidation#FCCS_Entity Total;Custom1#"&amp;$E159&amp;";Custom2#Total Custom2;Custom3#Total Custom3;Custom4#Total Custom4")</f>
        <v>0</v>
      </c>
      <c r="Q159" s="330">
        <f>[1]!HsGetValue("FCC","Scenario#Actual;Years#FY24;Period#Jun;View#FCCS_YTD;Entity#"&amp;$B159&amp;";Data Source#FCCS_Total Data Source;Account#"&amp;Q$3&amp;";Intercompany#FCCS_Intercompany Top;Movement#CA_ENDBAL;Consolidation#FCCS_Entity Total;Custom1#"&amp;$E159&amp;";Custom2#Total Custom2;Custom3#Total Custom3;Custom4#Total Custom4")</f>
        <v>0</v>
      </c>
      <c r="R159" s="330">
        <f>[1]!HsGetValue("FCC","Scenario#Actual;Years#FY24;Period#Jun;View#FCCS_YTD;Entity#"&amp;$B159&amp;";Data Source#FCCS_Total Data Source;Account#"&amp;R$3&amp;";Intercompany#FCCS_Intercompany Top;Movement#CA_ENDBAL;Consolidation#FCCS_Entity Total;Custom1#"&amp;$E159&amp;";Custom2#Total Custom2;Custom3#Total Custom3;Custom4#Total Custom4")</f>
        <v>0</v>
      </c>
      <c r="S159" s="330">
        <f>[1]!HsGetValue("FCC","Scenario#Actual;Years#FY24;Period#Jun;View#FCCS_YTD;Entity#"&amp;$B159&amp;";Data Source#FCCS_Total Data Source;Account#"&amp;S$3&amp;";Intercompany#FCCS_Intercompany Top;Movement#CA_ENDBAL;Consolidation#FCCS_Entity Total;Custom1#"&amp;$E159&amp;";Custom2#Total Custom2;Custom3#Total Custom3;Custom4#Total Custom4")</f>
        <v>0</v>
      </c>
      <c r="T159" s="330">
        <f>[1]!HsGetValue("FCC","Scenario#Actual;Years#FY24;Period#Jun;View#FCCS_YTD;Entity#"&amp;$B159&amp;";Data Source#FCCS_Total Data Source;Account#"&amp;T$3&amp;";Intercompany#FCCS_Intercompany Top;Movement#CA_ENDBAL;Consolidation#FCCS_Entity Total;Custom1#"&amp;$E159&amp;";Custom2#Total Custom2;Custom3#Total Custom3;Custom4#Total Custom4")</f>
        <v>0</v>
      </c>
      <c r="U159" s="330">
        <f>[1]!HsGetValue("FCC","Scenario#Actual;Years#FY24;Period#Jun;View#FCCS_YTD;Entity#"&amp;$B159&amp;";Data Source#FCCS_Total Data Source;Account#"&amp;U$3&amp;";Intercompany#FCCS_Intercompany Top;Movement#CA_ENDBAL;Consolidation#FCCS_Entity Total;Custom1#"&amp;$E159&amp;";Custom2#Total Custom2;Custom3#Total Custom3;Custom4#Total Custom4")</f>
        <v>0</v>
      </c>
      <c r="V159" s="330">
        <f>[1]!HsGetValue("FCC","Scenario#Actual;Years#FY24;Period#Jun;View#FCCS_YTD;Entity#"&amp;$B159&amp;";Data Source#FCCS_Total Data Source;Account#"&amp;V$3&amp;";Intercompany#FCCS_Intercompany Top;Movement#CA_ENDBAL;Consolidation#FCCS_Entity Total;Custom1#"&amp;$E159&amp;";Custom2#Total Custom2;Custom3#Total Custom3;Custom4#Total Custom4")</f>
        <v>0</v>
      </c>
      <c r="W159" s="330">
        <f>[1]!HsGetValue("FCC","Scenario#Actual;Years#FY24;Period#Jun;View#FCCS_YTD;Entity#"&amp;$B159&amp;";Data Source#FCCS_Total Data Source;Account#"&amp;W$3&amp;";Intercompany#FCCS_Intercompany Top;Movement#CA_ENDBAL;Consolidation#FCCS_Entity Total;Custom1#"&amp;$E159&amp;";Custom2#Total Custom2;Custom3#Total Custom3;Custom4#Total Custom4")</f>
        <v>0</v>
      </c>
      <c r="X159" s="330">
        <f>[1]!HsGetValue("FCC","Scenario#Actual;Years#FY24;Period#Jun;View#FCCS_YTD;Entity#"&amp;$B159&amp;";Data Source#FCCS_Total Data Source;Account#"&amp;X$3&amp;";Intercompany#FCCS_Intercompany Top;Movement#CA_ENDBAL;Consolidation#FCCS_Entity Total;Custom1#"&amp;$E159&amp;";Custom2#Total Custom2;Custom3#Total Custom3;Custom4#Total Custom4")</f>
        <v>0</v>
      </c>
      <c r="Y159" s="432">
        <f>[1]!HsGetValue("FCC","Scenario#Actual;Years#FY24;Period#Jun;View#FCCS_YTD;Entity#"&amp;$B159&amp;";Data Source#FCCS_Total Data Source;Account#"&amp;Y$3&amp;";Intercompany#FCCS_Intercompany Top;Movement#FCCS_Movements;Consolidation#FCCS_Entity Total;Custom1#"&amp;$A159&amp;";Custom2#Total Custom2;Custom3#Total Custom3;Custom4#Total Custom4")</f>
        <v>0</v>
      </c>
      <c r="Z159" s="432">
        <f>[1]!HsGetValue("FCC","Scenario#Actual;Years#FY24;Period#Jun;View#FCCS_YTD;Entity#"&amp;$B159&amp;";Data Source#FCCS_Total Data Source;Account#"&amp;Z$3&amp;";Intercompany#FCCS_Intercompany Top;Movement#FCCS_Movements;Consolidation#FCCS_Entity Total;Custom1#"&amp;$A159&amp;";Custom2#Total Custom2;Custom3#Total Custom3;Custom4#Total Custom4")</f>
        <v>0</v>
      </c>
      <c r="AA159" s="432">
        <f>[1]!HsGetValue("FCC","Scenario#Actual;Years#FY24;Period#Jun;View#FCCS_YTD;Entity#"&amp;$B159&amp;";Data Source#FCCS_Total Data Source;Account#"&amp;AA$3&amp;";Intercompany#FCCS_Intercompany Top;Movement#FCCS_Movements;Consolidation#FCCS_Entity Total;Custom1#"&amp;$A159&amp;";Custom2#Total Custom2;Custom3#Total Custom3;Custom4#Total Custom4")</f>
        <v>0</v>
      </c>
      <c r="AB159" s="432">
        <f>[1]!HsGetValue("FCC","Scenario#Actual;Years#FY24;Period#Jun;View#FCCS_YTD;Entity#"&amp;$B159&amp;";Data Source#FCCS_Total Data Source;Account#"&amp;AB$3&amp;";Intercompany#FCCS_Intercompany Top;Movement#FCCS_Movements;Consolidation#FCCS_Entity Total;Custom1#"&amp;$A159&amp;";Custom2#Total Custom2;Custom3#Total Custom3;Custom4#Total Custom4")</f>
        <v>0</v>
      </c>
      <c r="AC159" s="432">
        <f>[1]!HsGetValue("FCC","Scenario#Actual;Years#FY24;Period#Jun;View#FCCS_YTD;Entity#"&amp;$B159&amp;";Data Source#FCCS_Total Data Source;Account#"&amp;AC$3&amp;";Intercompany#FCCS_Intercompany Top;Movement#FCCS_Movements;Consolidation#FCCS_Entity Total;Custom1#"&amp;$A159&amp;";Custom2#Total Custom2;Custom3#Total Custom3;Custom4#Total Custom4")</f>
        <v>0</v>
      </c>
      <c r="AD159" s="432">
        <f>[1]!HsGetValue("FCC","Scenario#Actual;Years#FY24;Period#Jun;View#FCCS_YTD;Entity#"&amp;$B159&amp;";Data Source#FCCS_Total Data Source;Account#"&amp;AD$3&amp;";Intercompany#FCCS_Intercompany Top;Movement#FCCS_Movements;Consolidation#FCCS_Entity Total;Custom1#"&amp;$A159&amp;";Custom2#Total Custom2;Custom3#Total Custom3;Custom4#Total Custom4")</f>
        <v>0</v>
      </c>
      <c r="AE159" s="432">
        <f>[1]!HsGetValue("FCC","Scenario#Actual;Years#FY24;Period#Jun;View#FCCS_YTD;Entity#"&amp;$B159&amp;";Data Source#FCCS_Total Data Source;Account#"&amp;AE$3&amp;";Intercompany#FCCS_Intercompany Top;Movement#FCCS_Movements;Consolidation#FCCS_Entity Total;Custom1#"&amp;$A159&amp;";Custom2#Total Custom2;Custom3#Total Custom3;Custom4#Total Custom4")</f>
        <v>0</v>
      </c>
      <c r="AF159" s="432">
        <f>[1]!HsGetValue("FCC","Scenario#Actual;Years#FY24;Period#Jun;View#FCCS_YTD;Entity#"&amp;$B159&amp;";Data Source#FCCS_Total Data Source;Account#"&amp;AF$3&amp;";Intercompany#FCCS_Intercompany Top;Movement#FCCS_Movements;Consolidation#FCCS_Entity Total;Custom1#"&amp;$A159&amp;";Custom2#Total Custom2;Custom3#Total Custom3;Custom4#Total Custom4")</f>
        <v>0</v>
      </c>
      <c r="AG159" s="432">
        <f>[1]!HsGetValue("FCC","Scenario#Actual;Years#FY24;Period#Jun;View#FCCS_YTD;Entity#"&amp;$B159&amp;";Data Source#FCCS_Total Data Source;Account#"&amp;AG$3&amp;";Intercompany#FCCS_Intercompany Top;Movement#FCCS_Movements;Consolidation#FCCS_Entity Total;Custom1#"&amp;$A159&amp;";Custom2#Total Custom2;Custom3#Total Custom3;Custom4#Total Custom4")</f>
        <v>0</v>
      </c>
      <c r="AH159" s="432">
        <f>[1]!HsGetValue("FCC","Scenario#Actual;Years#FY24;Period#Jun;View#FCCS_YTD;Entity#"&amp;$B159&amp;";Data Source#FCCS_Total Data Source;Account#"&amp;AH$3&amp;";Intercompany#FCCS_Intercompany Top;Movement#FCCS_Movements;Consolidation#FCCS_Entity Total;Custom1#"&amp;$A159&amp;";Custom2#Total Custom2;Custom3#Total Custom3;Custom4#Total Custom4")</f>
        <v>0</v>
      </c>
      <c r="AI159" s="432">
        <f>[1]!HsGetValue("FCC","Scenario#Actual;Years#FY24;Period#Jun;View#FCCS_YTD;Entity#"&amp;$B159&amp;";Data Source#FCCS_Total Data Source;Account#"&amp;AI$3&amp;";Intercompany#FCCS_Intercompany Top;Movement#FCCS_Movements;Consolidation#FCCS_Entity Total;Custom1#"&amp;$A159&amp;";Custom2#Total Custom2;Custom3#Total Custom3;Custom4#Total Custom4")</f>
        <v>0</v>
      </c>
      <c r="AJ159" s="432">
        <f>[1]!HsGetValue("FCC","Scenario#Actual;Years#FY24;Period#Jun;View#FCCS_YTD;Entity#"&amp;$B159&amp;";Data Source#FCCS_Total Data Source;Account#"&amp;AJ$3&amp;";Intercompany#FCCS_Intercompany Top;Movement#FCCS_Movements;Consolidation#FCCS_Entity Total;Custom1#"&amp;$A159&amp;";Custom2#Total Custom2;Custom3#Total Custom3;Custom4#Total Custom4")</f>
        <v>0</v>
      </c>
      <c r="AK159" s="432">
        <f>[1]!HsGetValue("FCC","Scenario#Actual;Years#FY24;Period#Jun;View#FCCS_YTD;Entity#"&amp;$B159&amp;";Data Source#FCCS_Total Data Source;Account#"&amp;AK$3&amp;";Intercompany#FCCS_Intercompany Top;Movement#FCCS_Movements;Consolidation#FCCS_Entity Total;Custom1#"&amp;$A159&amp;";Custom2#Total Custom2;Custom3#Total Custom3;Custom4#Total Custom4")</f>
        <v>0</v>
      </c>
      <c r="AL159" s="432">
        <f>[1]!HsGetValue("FCC","Scenario#Actual;Years#FY24;Period#Jun;View#FCCS_YTD;Entity#"&amp;$B159&amp;";Data Source#FCCS_Total Data Source;Account#"&amp;AL$3&amp;";Intercompany#FCCS_Intercompany Top;Movement#FCCS_Movements;Consolidation#FCCS_Entity Total;Custom1#"&amp;$A159&amp;";Custom2#Total Custom2;Custom3#Total Custom3;Custom4#Total Custom4")</f>
        <v>0</v>
      </c>
      <c r="AM159" s="432">
        <f>[1]!HsGetValue("FCC","Scenario#Actual;Years#FY24;Period#Jun;View#FCCS_YTD;Entity#"&amp;$B159&amp;";Data Source#FCCS_Total Data Source;Account#"&amp;AM$3&amp;";Intercompany#FCCS_Intercompany Top;Movement#FCCS_Movements;Consolidation#FCCS_Entity Total;Custom1#"&amp;$A159&amp;";Custom2#Total Custom2;Custom3#Total Custom3;Custom4#Total Custom4")</f>
        <v>0</v>
      </c>
      <c r="AN159" s="432">
        <f>[1]!HsGetValue("FCC","Scenario#Actual;Years#FY24;Period#Jun;View#FCCS_YTD;Entity#"&amp;$B159&amp;";Data Source#FCCS_Total Data Source;Account#"&amp;AN$3&amp;";Intercompany#FCCS_Intercompany Top;Movement#FCCS_Movements;Consolidation#FCCS_Entity Total;Custom1#"&amp;$A159&amp;";Custom2#Total Custom2;Custom3#Total Custom3;Custom4#Total Custom4")</f>
        <v>0</v>
      </c>
      <c r="AO159" s="432">
        <f>[1]!HsGetValue("FCC","Scenario#Actual;Years#FY24;Period#Jun;View#FCCS_YTD;Entity#"&amp;$B159&amp;";Data Source#FCCS_Total Data Source;Account#"&amp;AO$3&amp;";Intercompany#FCCS_Intercompany Top;Movement#FCCS_Movements;Consolidation#FCCS_Entity Total;Custom1#"&amp;$A159&amp;";Custom2#Total Custom2;Custom3#Total Custom3;Custom4#Total Custom4")</f>
        <v>0</v>
      </c>
      <c r="AP159" s="432">
        <f>[1]!HsGetValue("FCC","Scenario#Actual;Years#FY24;Period#Jun;View#FCCS_YTD;Entity#"&amp;$B159&amp;";Data Source#FCCS_Total Data Source;Account#"&amp;AP$3&amp;";Intercompany#FCCS_Intercompany Top;Movement#FCCS_Movements;Consolidation#FCCS_Entity Total;Custom1#"&amp;$A159&amp;";Custom2#Total Custom2;Custom3#Total Custom3;Custom4#Total Custom4")</f>
        <v>0</v>
      </c>
      <c r="AQ159" s="432">
        <f>[1]!HsGetValue("FCC","Scenario#Actual;Years#FY24;Period#Jun;View#FCCS_YTD;Entity#"&amp;$B159&amp;";Data Source#FCCS_Total Data Source;Account#"&amp;AQ$3&amp;";Intercompany#FCCS_Intercompany Top;Movement#FCCS_Movements;Consolidation#FCCS_Entity Total;Custom1#"&amp;$A159&amp;";Custom2#Total Custom2;Custom3#Total Custom3;Custom4#Total Custom4")</f>
        <v>0</v>
      </c>
      <c r="AR159" s="432">
        <f>[1]!HsGetValue("FCC","Scenario#Actual;Years#FY24;Period#Jun;View#FCCS_YTD;Entity#"&amp;$B159&amp;";Data Source#FCCS_Total Data Source;Account#"&amp;AR$3&amp;";Intercompany#FCCS_Intercompany Top;Movement#FCCS_Movements;Consolidation#FCCS_Entity Total;Custom1#"&amp;$A159&amp;";Custom2#Total Custom2;Custom3#Total Custom3;Custom4#Total Custom4")</f>
        <v>0</v>
      </c>
      <c r="AS159" s="432">
        <f>[1]!HsGetValue("FCC","Scenario#Actual;Years#FY24;Period#Jun;View#FCCS_YTD;Entity#"&amp;$B159&amp;";Data Source#FCCS_Total Data Source;Account#"&amp;AS$3&amp;";Intercompany#FCCS_Intercompany Top;Movement#FCCS_Movements;Consolidation#FCCS_Entity Total;Custom1#"&amp;$A159&amp;";Custom2#Total Custom2;Custom3#Total Custom3;Custom4#Total Custom4")</f>
        <v>0</v>
      </c>
    </row>
    <row r="160" spans="1:45" outlineLevel="1" x14ac:dyDescent="0.3">
      <c r="A160" s="221" t="s">
        <v>603</v>
      </c>
      <c r="B160" s="221" t="s">
        <v>759</v>
      </c>
      <c r="C160" s="221">
        <v>85440</v>
      </c>
      <c r="D160" s="221" t="s">
        <v>753</v>
      </c>
      <c r="E160" s="221" t="s">
        <v>416</v>
      </c>
      <c r="F160" s="328" t="s">
        <v>760</v>
      </c>
      <c r="G160" s="328" t="s">
        <v>761</v>
      </c>
      <c r="H160" s="598"/>
      <c r="I160" s="395">
        <f t="shared" si="12"/>
        <v>4444387.2800000012</v>
      </c>
      <c r="J160" s="395">
        <f t="shared" si="13"/>
        <v>316104.40000000002</v>
      </c>
      <c r="K160" s="395">
        <f t="shared" si="16"/>
        <v>4128282.8800000008</v>
      </c>
      <c r="L160" s="330">
        <f>[1]!HsGetValue("FCC","Scenario#Actual;Years#FY24;Period#Jun;View#FCCS_YTD;Entity#"&amp;$B160&amp;";Data Source#FCCS_Total Data Source;Account#"&amp;L$3&amp;";Intercompany#FCCS_Intercompany Top;Movement#CA_ENDBAL;Consolidation#FCCS_Entity Total;Custom1#"&amp;$E160&amp;";Custom2#Total Custom2;Custom3#Total Custom3;Custom4#Total Custom4")</f>
        <v>316104.40000000002</v>
      </c>
      <c r="M160" s="330">
        <f>[1]!HsGetValue("FCC","Scenario#Actual;Years#FY24;Period#Jun;View#FCCS_YTD;Entity#"&amp;$B160&amp;";Data Source#FCCS_Total Data Source;Account#"&amp;M$3&amp;";Intercompany#FCCS_Intercompany Top;Movement#CA_ENDBAL;Consolidation#FCCS_Entity Total;Custom1#"&amp;$E160&amp;";Custom2#Total Custom2;Custom3#Total Custom3;Custom4#Total Custom4")</f>
        <v>5673855.3700000001</v>
      </c>
      <c r="N160" s="330">
        <f>[1]!HsGetValue("FCC","Scenario#Actual;Years#FY24;Period#Jun;View#FCCS_YTD;Entity#"&amp;$B160&amp;";Data Source#FCCS_Total Data Source;Account#"&amp;N$3&amp;";Intercompany#FCCS_Intercompany Top;Movement#CA_ENDBAL;Consolidation#FCCS_Entity Total;Custom1#"&amp;$E160&amp;";Custom2#Total Custom2;Custom3#Total Custom3;Custom4#Total Custom4")</f>
        <v>325006.69</v>
      </c>
      <c r="O160" s="330">
        <f>[1]!HsGetValue("FCC","Scenario#Actual;Years#FY24;Period#Jun;View#FCCS_YTD;Entity#"&amp;$B160&amp;";Data Source#FCCS_Total Data Source;Account#"&amp;O$3&amp;";Intercompany#FCCS_Intercompany Top;Movement#CA_ENDBAL;Consolidation#FCCS_Entity Total;Custom1#"&amp;$E160&amp;";Custom2#Total Custom2;Custom3#Total Custom3;Custom4#Total Custom4")</f>
        <v>0</v>
      </c>
      <c r="P160" s="330">
        <f>[1]!HsGetValue("FCC","Scenario#Actual;Years#FY24;Period#Jun;View#FCCS_YTD;Entity#"&amp;$B160&amp;";Data Source#FCCS_Total Data Source;Account#"&amp;P$3&amp;";Intercompany#FCCS_Intercompany Top;Movement#CA_ENDBAL;Consolidation#FCCS_Entity Total;Custom1#"&amp;$E160&amp;";Custom2#Total Custom2;Custom3#Total Custom3;Custom4#Total Custom4")</f>
        <v>1315245.6300000001</v>
      </c>
      <c r="Q160" s="330">
        <f>[1]!HsGetValue("FCC","Scenario#Actual;Years#FY24;Period#Jun;View#FCCS_YTD;Entity#"&amp;$B160&amp;";Data Source#FCCS_Total Data Source;Account#"&amp;Q$3&amp;";Intercompany#FCCS_Intercompany Top;Movement#CA_ENDBAL;Consolidation#FCCS_Entity Total;Custom1#"&amp;$E160&amp;";Custom2#Total Custom2;Custom3#Total Custom3;Custom4#Total Custom4")</f>
        <v>0</v>
      </c>
      <c r="R160" s="330">
        <f>[1]!HsGetValue("FCC","Scenario#Actual;Years#FY24;Period#Jun;View#FCCS_YTD;Entity#"&amp;$B160&amp;";Data Source#FCCS_Total Data Source;Account#"&amp;R$3&amp;";Intercompany#FCCS_Intercompany Top;Movement#CA_ENDBAL;Consolidation#FCCS_Entity Total;Custom1#"&amp;$E160&amp;";Custom2#Total Custom2;Custom3#Total Custom3;Custom4#Total Custom4")</f>
        <v>0</v>
      </c>
      <c r="S160" s="330">
        <f>[1]!HsGetValue("FCC","Scenario#Actual;Years#FY24;Period#Jun;View#FCCS_YTD;Entity#"&amp;$B160&amp;";Data Source#FCCS_Total Data Source;Account#"&amp;S$3&amp;";Intercompany#FCCS_Intercompany Top;Movement#CA_ENDBAL;Consolidation#FCCS_Entity Total;Custom1#"&amp;$E160&amp;";Custom2#Total Custom2;Custom3#Total Custom3;Custom4#Total Custom4")</f>
        <v>0</v>
      </c>
      <c r="T160" s="330">
        <f>[1]!HsGetValue("FCC","Scenario#Actual;Years#FY24;Period#Jun;View#FCCS_YTD;Entity#"&amp;$B160&amp;";Data Source#FCCS_Total Data Source;Account#"&amp;T$3&amp;";Intercompany#FCCS_Intercompany Top;Movement#CA_ENDBAL;Consolidation#FCCS_Entity Total;Custom1#"&amp;$E160&amp;";Custom2#Total Custom2;Custom3#Total Custom3;Custom4#Total Custom4")</f>
        <v>0</v>
      </c>
      <c r="U160" s="330">
        <f>[1]!HsGetValue("FCC","Scenario#Actual;Years#FY24;Period#Jun;View#FCCS_YTD;Entity#"&amp;$B160&amp;";Data Source#FCCS_Total Data Source;Account#"&amp;U$3&amp;";Intercompany#FCCS_Intercompany Top;Movement#CA_ENDBAL;Consolidation#FCCS_Entity Total;Custom1#"&amp;$E160&amp;";Custom2#Total Custom2;Custom3#Total Custom3;Custom4#Total Custom4")</f>
        <v>0</v>
      </c>
      <c r="V160" s="330">
        <f>[1]!HsGetValue("FCC","Scenario#Actual;Years#FY24;Period#Jun;View#FCCS_YTD;Entity#"&amp;$B160&amp;";Data Source#FCCS_Total Data Source;Account#"&amp;V$3&amp;";Intercompany#FCCS_Intercompany Top;Movement#CA_ENDBAL;Consolidation#FCCS_Entity Total;Custom1#"&amp;$E160&amp;";Custom2#Total Custom2;Custom3#Total Custom3;Custom4#Total Custom4")</f>
        <v>0</v>
      </c>
      <c r="W160" s="330">
        <f>[1]!HsGetValue("FCC","Scenario#Actual;Years#FY24;Period#Jun;View#FCCS_YTD;Entity#"&amp;$B160&amp;";Data Source#FCCS_Total Data Source;Account#"&amp;W$3&amp;";Intercompany#FCCS_Intercompany Top;Movement#CA_ENDBAL;Consolidation#FCCS_Entity Total;Custom1#"&amp;$E160&amp;";Custom2#Total Custom2;Custom3#Total Custom3;Custom4#Total Custom4")</f>
        <v>0</v>
      </c>
      <c r="X160" s="330">
        <f>[1]!HsGetValue("FCC","Scenario#Actual;Years#FY24;Period#Jun;View#FCCS_YTD;Entity#"&amp;$B160&amp;";Data Source#FCCS_Total Data Source;Account#"&amp;X$3&amp;";Intercompany#FCCS_Intercompany Top;Movement#CA_ENDBAL;Consolidation#FCCS_Entity Total;Custom1#"&amp;$E160&amp;";Custom2#Total Custom2;Custom3#Total Custom3;Custom4#Total Custom4")</f>
        <v>0</v>
      </c>
      <c r="Y160" s="432">
        <f>[1]!HsGetValue("FCC","Scenario#Actual;Years#FY24;Period#Jun;View#FCCS_YTD;Entity#"&amp;$B160&amp;";Data Source#FCCS_Total Data Source;Account#"&amp;Y$3&amp;";Intercompany#FCCS_Intercompany Top;Movement#FCCS_Movements;Consolidation#FCCS_Entity Total;Custom1#"&amp;$A160&amp;";Custom2#Total Custom2;Custom3#Total Custom3;Custom4#Total Custom4")</f>
        <v>0</v>
      </c>
      <c r="Z160" s="432">
        <f>[1]!HsGetValue("FCC","Scenario#Actual;Years#FY24;Period#Jun;View#FCCS_YTD;Entity#"&amp;$B160&amp;";Data Source#FCCS_Total Data Source;Account#"&amp;Z$3&amp;";Intercompany#FCCS_Intercompany Top;Movement#FCCS_Movements;Consolidation#FCCS_Entity Total;Custom1#"&amp;$A160&amp;";Custom2#Total Custom2;Custom3#Total Custom3;Custom4#Total Custom4")</f>
        <v>0</v>
      </c>
      <c r="AA160" s="432">
        <f>[1]!HsGetValue("FCC","Scenario#Actual;Years#FY24;Period#Jun;View#FCCS_YTD;Entity#"&amp;$B160&amp;";Data Source#FCCS_Total Data Source;Account#"&amp;AA$3&amp;";Intercompany#FCCS_Intercompany Top;Movement#FCCS_Movements;Consolidation#FCCS_Entity Total;Custom1#"&amp;$A160&amp;";Custom2#Total Custom2;Custom3#Total Custom3;Custom4#Total Custom4")</f>
        <v>0</v>
      </c>
      <c r="AB160" s="432">
        <f>[1]!HsGetValue("FCC","Scenario#Actual;Years#FY24;Period#Jun;View#FCCS_YTD;Entity#"&amp;$B160&amp;";Data Source#FCCS_Total Data Source;Account#"&amp;AB$3&amp;";Intercompany#FCCS_Intercompany Top;Movement#FCCS_Movements;Consolidation#FCCS_Entity Total;Custom1#"&amp;$A160&amp;";Custom2#Total Custom2;Custom3#Total Custom3;Custom4#Total Custom4")</f>
        <v>0</v>
      </c>
      <c r="AC160" s="432">
        <f>[1]!HsGetValue("FCC","Scenario#Actual;Years#FY24;Period#Jun;View#FCCS_YTD;Entity#"&amp;$B160&amp;";Data Source#FCCS_Total Data Source;Account#"&amp;AC$3&amp;";Intercompany#FCCS_Intercompany Top;Movement#FCCS_Movements;Consolidation#FCCS_Entity Total;Custom1#"&amp;$A160&amp;";Custom2#Total Custom2;Custom3#Total Custom3;Custom4#Total Custom4")</f>
        <v>0</v>
      </c>
      <c r="AD160" s="432">
        <f>[1]!HsGetValue("FCC","Scenario#Actual;Years#FY24;Period#Jun;View#FCCS_YTD;Entity#"&amp;$B160&amp;";Data Source#FCCS_Total Data Source;Account#"&amp;AD$3&amp;";Intercompany#FCCS_Intercompany Top;Movement#FCCS_Movements;Consolidation#FCCS_Entity Total;Custom1#"&amp;$A160&amp;";Custom2#Total Custom2;Custom3#Total Custom3;Custom4#Total Custom4")</f>
        <v>0</v>
      </c>
      <c r="AE160" s="432">
        <f>[1]!HsGetValue("FCC","Scenario#Actual;Years#FY24;Period#Jun;View#FCCS_YTD;Entity#"&amp;$B160&amp;";Data Source#FCCS_Total Data Source;Account#"&amp;AE$3&amp;";Intercompany#FCCS_Intercompany Top;Movement#FCCS_Movements;Consolidation#FCCS_Entity Total;Custom1#"&amp;$A160&amp;";Custom2#Total Custom2;Custom3#Total Custom3;Custom4#Total Custom4")</f>
        <v>-1680199.6799999999</v>
      </c>
      <c r="AF160" s="432">
        <f>[1]!HsGetValue("FCC","Scenario#Actual;Years#FY24;Period#Jun;View#FCCS_YTD;Entity#"&amp;$B160&amp;";Data Source#FCCS_Total Data Source;Account#"&amp;AF$3&amp;";Intercompany#FCCS_Intercompany Top;Movement#FCCS_Movements;Consolidation#FCCS_Entity Total;Custom1#"&amp;$A160&amp;";Custom2#Total Custom2;Custom3#Total Custom3;Custom4#Total Custom4")</f>
        <v>-279206.41000000003</v>
      </c>
      <c r="AG160" s="432">
        <f>[1]!HsGetValue("FCC","Scenario#Actual;Years#FY24;Period#Jun;View#FCCS_YTD;Entity#"&amp;$B160&amp;";Data Source#FCCS_Total Data Source;Account#"&amp;AG$3&amp;";Intercompany#FCCS_Intercompany Top;Movement#FCCS_Movements;Consolidation#FCCS_Entity Total;Custom1#"&amp;$A160&amp;";Custom2#Total Custom2;Custom3#Total Custom3;Custom4#Total Custom4")</f>
        <v>0</v>
      </c>
      <c r="AH160" s="432">
        <f>[1]!HsGetValue("FCC","Scenario#Actual;Years#FY24;Period#Jun;View#FCCS_YTD;Entity#"&amp;$B160&amp;";Data Source#FCCS_Total Data Source;Account#"&amp;AH$3&amp;";Intercompany#FCCS_Intercompany Top;Movement#FCCS_Movements;Consolidation#FCCS_Entity Total;Custom1#"&amp;$A160&amp;";Custom2#Total Custom2;Custom3#Total Custom3;Custom4#Total Custom4")</f>
        <v>-1226418.72</v>
      </c>
      <c r="AI160" s="432">
        <f>[1]!HsGetValue("FCC","Scenario#Actual;Years#FY24;Period#Jun;View#FCCS_YTD;Entity#"&amp;$B160&amp;";Data Source#FCCS_Total Data Source;Account#"&amp;AI$3&amp;";Intercompany#FCCS_Intercompany Top;Movement#FCCS_Movements;Consolidation#FCCS_Entity Total;Custom1#"&amp;$A160&amp;";Custom2#Total Custom2;Custom3#Total Custom3;Custom4#Total Custom4")</f>
        <v>0</v>
      </c>
      <c r="AJ160" s="432">
        <f>[1]!HsGetValue("FCC","Scenario#Actual;Years#FY24;Period#Jun;View#FCCS_YTD;Entity#"&amp;$B160&amp;";Data Source#FCCS_Total Data Source;Account#"&amp;AJ$3&amp;";Intercompany#FCCS_Intercompany Top;Movement#FCCS_Movements;Consolidation#FCCS_Entity Total;Custom1#"&amp;$A160&amp;";Custom2#Total Custom2;Custom3#Total Custom3;Custom4#Total Custom4")</f>
        <v>0</v>
      </c>
      <c r="AK160" s="432">
        <f>[1]!HsGetValue("FCC","Scenario#Actual;Years#FY24;Period#Jun;View#FCCS_YTD;Entity#"&amp;$B160&amp;";Data Source#FCCS_Total Data Source;Account#"&amp;AK$3&amp;";Intercompany#FCCS_Intercompany Top;Movement#FCCS_Movements;Consolidation#FCCS_Entity Total;Custom1#"&amp;$A160&amp;";Custom2#Total Custom2;Custom3#Total Custom3;Custom4#Total Custom4")</f>
        <v>0</v>
      </c>
      <c r="AL160" s="432">
        <f>[1]!HsGetValue("FCC","Scenario#Actual;Years#FY24;Period#Jun;View#FCCS_YTD;Entity#"&amp;$B160&amp;";Data Source#FCCS_Total Data Source;Account#"&amp;AL$3&amp;";Intercompany#FCCS_Intercompany Top;Movement#FCCS_Movements;Consolidation#FCCS_Entity Total;Custom1#"&amp;$A160&amp;";Custom2#Total Custom2;Custom3#Total Custom3;Custom4#Total Custom4")</f>
        <v>0</v>
      </c>
      <c r="AM160" s="432">
        <f>[1]!HsGetValue("FCC","Scenario#Actual;Years#FY24;Period#Jun;View#FCCS_YTD;Entity#"&amp;$B160&amp;";Data Source#FCCS_Total Data Source;Account#"&amp;AM$3&amp;";Intercompany#FCCS_Intercompany Top;Movement#FCCS_Movements;Consolidation#FCCS_Entity Total;Custom1#"&amp;$A160&amp;";Custom2#Total Custom2;Custom3#Total Custom3;Custom4#Total Custom4")</f>
        <v>0</v>
      </c>
      <c r="AN160" s="432">
        <f>[1]!HsGetValue("FCC","Scenario#Actual;Years#FY24;Period#Jun;View#FCCS_YTD;Entity#"&amp;$B160&amp;";Data Source#FCCS_Total Data Source;Account#"&amp;AN$3&amp;";Intercompany#FCCS_Intercompany Top;Movement#FCCS_Movements;Consolidation#FCCS_Entity Total;Custom1#"&amp;$A160&amp;";Custom2#Total Custom2;Custom3#Total Custom3;Custom4#Total Custom4")</f>
        <v>0</v>
      </c>
      <c r="AO160" s="432">
        <f>[1]!HsGetValue("FCC","Scenario#Actual;Years#FY24;Period#Jun;View#FCCS_YTD;Entity#"&amp;$B160&amp;";Data Source#FCCS_Total Data Source;Account#"&amp;AO$3&amp;";Intercompany#FCCS_Intercompany Top;Movement#FCCS_Movements;Consolidation#FCCS_Entity Total;Custom1#"&amp;$A160&amp;";Custom2#Total Custom2;Custom3#Total Custom3;Custom4#Total Custom4")</f>
        <v>0</v>
      </c>
      <c r="AP160" s="432">
        <f>[1]!HsGetValue("FCC","Scenario#Actual;Years#FY24;Period#Jun;View#FCCS_YTD;Entity#"&amp;$B160&amp;";Data Source#FCCS_Total Data Source;Account#"&amp;AP$3&amp;";Intercompany#FCCS_Intercompany Top;Movement#FCCS_Movements;Consolidation#FCCS_Entity Total;Custom1#"&amp;$A160&amp;";Custom2#Total Custom2;Custom3#Total Custom3;Custom4#Total Custom4")</f>
        <v>0</v>
      </c>
      <c r="AQ160" s="432">
        <f>[1]!HsGetValue("FCC","Scenario#Actual;Years#FY24;Period#Jun;View#FCCS_YTD;Entity#"&amp;$B160&amp;";Data Source#FCCS_Total Data Source;Account#"&amp;AQ$3&amp;";Intercompany#FCCS_Intercompany Top;Movement#FCCS_Movements;Consolidation#FCCS_Entity Total;Custom1#"&amp;$A160&amp;";Custom2#Total Custom2;Custom3#Total Custom3;Custom4#Total Custom4")</f>
        <v>0</v>
      </c>
      <c r="AR160" s="432">
        <f>[1]!HsGetValue("FCC","Scenario#Actual;Years#FY24;Period#Jun;View#FCCS_YTD;Entity#"&amp;$B160&amp;";Data Source#FCCS_Total Data Source;Account#"&amp;AR$3&amp;";Intercompany#FCCS_Intercompany Top;Movement#FCCS_Movements;Consolidation#FCCS_Entity Total;Custom1#"&amp;$A160&amp;";Custom2#Total Custom2;Custom3#Total Custom3;Custom4#Total Custom4")</f>
        <v>0</v>
      </c>
      <c r="AS160" s="432">
        <f>[1]!HsGetValue("FCC","Scenario#Actual;Years#FY24;Period#Jun;View#FCCS_YTD;Entity#"&amp;$B160&amp;";Data Source#FCCS_Total Data Source;Account#"&amp;AS$3&amp;";Intercompany#FCCS_Intercompany Top;Movement#FCCS_Movements;Consolidation#FCCS_Entity Total;Custom1#"&amp;$A160&amp;";Custom2#Total Custom2;Custom3#Total Custom3;Custom4#Total Custom4")</f>
        <v>0</v>
      </c>
    </row>
    <row r="161" spans="1:45" outlineLevel="1" x14ac:dyDescent="0.3">
      <c r="A161" s="221" t="s">
        <v>603</v>
      </c>
      <c r="B161" s="221" t="s">
        <v>762</v>
      </c>
      <c r="C161" s="221">
        <v>85640</v>
      </c>
      <c r="D161" s="221" t="s">
        <v>753</v>
      </c>
      <c r="E161" s="221" t="s">
        <v>416</v>
      </c>
      <c r="F161" s="328" t="s">
        <v>763</v>
      </c>
      <c r="G161" s="328" t="s">
        <v>764</v>
      </c>
      <c r="H161" s="598"/>
      <c r="I161" s="395">
        <f t="shared" si="12"/>
        <v>55681.83</v>
      </c>
      <c r="J161" s="395">
        <f t="shared" si="13"/>
        <v>0</v>
      </c>
      <c r="K161" s="395">
        <f t="shared" si="16"/>
        <v>55681.83</v>
      </c>
      <c r="L161" s="330">
        <f>[1]!HsGetValue("FCC","Scenario#Actual;Years#FY24;Period#Jun;View#FCCS_YTD;Entity#"&amp;$B161&amp;";Data Source#FCCS_Total Data Source;Account#"&amp;L$3&amp;";Intercompany#FCCS_Intercompany Top;Movement#CA_ENDBAL;Consolidation#FCCS_Entity Total;Custom1#"&amp;$E161&amp;";Custom2#Total Custom2;Custom3#Total Custom3;Custom4#Total Custom4")</f>
        <v>0</v>
      </c>
      <c r="M161" s="330">
        <f>[1]!HsGetValue("FCC","Scenario#Actual;Years#FY24;Period#Jun;View#FCCS_YTD;Entity#"&amp;$B161&amp;";Data Source#FCCS_Total Data Source;Account#"&amp;M$3&amp;";Intercompany#FCCS_Intercompany Top;Movement#CA_ENDBAL;Consolidation#FCCS_Entity Total;Custom1#"&amp;$E161&amp;";Custom2#Total Custom2;Custom3#Total Custom3;Custom4#Total Custom4")</f>
        <v>0</v>
      </c>
      <c r="N161" s="330">
        <f>[1]!HsGetValue("FCC","Scenario#Actual;Years#FY24;Period#Jun;View#FCCS_YTD;Entity#"&amp;$B161&amp;";Data Source#FCCS_Total Data Source;Account#"&amp;N$3&amp;";Intercompany#FCCS_Intercompany Top;Movement#CA_ENDBAL;Consolidation#FCCS_Entity Total;Custom1#"&amp;$E161&amp;";Custom2#Total Custom2;Custom3#Total Custom3;Custom4#Total Custom4")</f>
        <v>0</v>
      </c>
      <c r="O161" s="330">
        <f>[1]!HsGetValue("FCC","Scenario#Actual;Years#FY24;Period#Jun;View#FCCS_YTD;Entity#"&amp;$B161&amp;";Data Source#FCCS_Total Data Source;Account#"&amp;O$3&amp;";Intercompany#FCCS_Intercompany Top;Movement#CA_ENDBAL;Consolidation#FCCS_Entity Total;Custom1#"&amp;$E161&amp;";Custom2#Total Custom2;Custom3#Total Custom3;Custom4#Total Custom4")</f>
        <v>0</v>
      </c>
      <c r="P161" s="330">
        <f>[1]!HsGetValue("FCC","Scenario#Actual;Years#FY24;Period#Jun;View#FCCS_YTD;Entity#"&amp;$B161&amp;";Data Source#FCCS_Total Data Source;Account#"&amp;P$3&amp;";Intercompany#FCCS_Intercompany Top;Movement#CA_ENDBAL;Consolidation#FCCS_Entity Total;Custom1#"&amp;$E161&amp;";Custom2#Total Custom2;Custom3#Total Custom3;Custom4#Total Custom4")</f>
        <v>157353.09</v>
      </c>
      <c r="Q161" s="330">
        <f>[1]!HsGetValue("FCC","Scenario#Actual;Years#FY24;Period#Jun;View#FCCS_YTD;Entity#"&amp;$B161&amp;";Data Source#FCCS_Total Data Source;Account#"&amp;Q$3&amp;";Intercompany#FCCS_Intercompany Top;Movement#CA_ENDBAL;Consolidation#FCCS_Entity Total;Custom1#"&amp;$E161&amp;";Custom2#Total Custom2;Custom3#Total Custom3;Custom4#Total Custom4")</f>
        <v>0</v>
      </c>
      <c r="R161" s="330">
        <f>[1]!HsGetValue("FCC","Scenario#Actual;Years#FY24;Period#Jun;View#FCCS_YTD;Entity#"&amp;$B161&amp;";Data Source#FCCS_Total Data Source;Account#"&amp;R$3&amp;";Intercompany#FCCS_Intercompany Top;Movement#CA_ENDBAL;Consolidation#FCCS_Entity Total;Custom1#"&amp;$E161&amp;";Custom2#Total Custom2;Custom3#Total Custom3;Custom4#Total Custom4")</f>
        <v>0</v>
      </c>
      <c r="S161" s="330">
        <f>[1]!HsGetValue("FCC","Scenario#Actual;Years#FY24;Period#Jun;View#FCCS_YTD;Entity#"&amp;$B161&amp;";Data Source#FCCS_Total Data Source;Account#"&amp;S$3&amp;";Intercompany#FCCS_Intercompany Top;Movement#CA_ENDBAL;Consolidation#FCCS_Entity Total;Custom1#"&amp;$E161&amp;";Custom2#Total Custom2;Custom3#Total Custom3;Custom4#Total Custom4")</f>
        <v>0</v>
      </c>
      <c r="T161" s="330">
        <f>[1]!HsGetValue("FCC","Scenario#Actual;Years#FY24;Period#Jun;View#FCCS_YTD;Entity#"&amp;$B161&amp;";Data Source#FCCS_Total Data Source;Account#"&amp;T$3&amp;";Intercompany#FCCS_Intercompany Top;Movement#CA_ENDBAL;Consolidation#FCCS_Entity Total;Custom1#"&amp;$E161&amp;";Custom2#Total Custom2;Custom3#Total Custom3;Custom4#Total Custom4")</f>
        <v>0</v>
      </c>
      <c r="U161" s="330">
        <f>[1]!HsGetValue("FCC","Scenario#Actual;Years#FY24;Period#Jun;View#FCCS_YTD;Entity#"&amp;$B161&amp;";Data Source#FCCS_Total Data Source;Account#"&amp;U$3&amp;";Intercompany#FCCS_Intercompany Top;Movement#CA_ENDBAL;Consolidation#FCCS_Entity Total;Custom1#"&amp;$E161&amp;";Custom2#Total Custom2;Custom3#Total Custom3;Custom4#Total Custom4")</f>
        <v>0</v>
      </c>
      <c r="V161" s="330">
        <f>[1]!HsGetValue("FCC","Scenario#Actual;Years#FY24;Period#Jun;View#FCCS_YTD;Entity#"&amp;$B161&amp;";Data Source#FCCS_Total Data Source;Account#"&amp;V$3&amp;";Intercompany#FCCS_Intercompany Top;Movement#CA_ENDBAL;Consolidation#FCCS_Entity Total;Custom1#"&amp;$E161&amp;";Custom2#Total Custom2;Custom3#Total Custom3;Custom4#Total Custom4")</f>
        <v>0</v>
      </c>
      <c r="W161" s="330">
        <f>[1]!HsGetValue("FCC","Scenario#Actual;Years#FY24;Period#Jun;View#FCCS_YTD;Entity#"&amp;$B161&amp;";Data Source#FCCS_Total Data Source;Account#"&amp;W$3&amp;";Intercompany#FCCS_Intercompany Top;Movement#CA_ENDBAL;Consolidation#FCCS_Entity Total;Custom1#"&amp;$E161&amp;";Custom2#Total Custom2;Custom3#Total Custom3;Custom4#Total Custom4")</f>
        <v>0</v>
      </c>
      <c r="X161" s="330">
        <f>[1]!HsGetValue("FCC","Scenario#Actual;Years#FY24;Period#Jun;View#FCCS_YTD;Entity#"&amp;$B161&amp;";Data Source#FCCS_Total Data Source;Account#"&amp;X$3&amp;";Intercompany#FCCS_Intercompany Top;Movement#CA_ENDBAL;Consolidation#FCCS_Entity Total;Custom1#"&amp;$E161&amp;";Custom2#Total Custom2;Custom3#Total Custom3;Custom4#Total Custom4")</f>
        <v>0</v>
      </c>
      <c r="Y161" s="432">
        <f>[1]!HsGetValue("FCC","Scenario#Actual;Years#FY24;Period#Jun;View#FCCS_YTD;Entity#"&amp;$B161&amp;";Data Source#FCCS_Total Data Source;Account#"&amp;Y$3&amp;";Intercompany#FCCS_Intercompany Top;Movement#FCCS_Movements;Consolidation#FCCS_Entity Total;Custom1#"&amp;$A161&amp;";Custom2#Total Custom2;Custom3#Total Custom3;Custom4#Total Custom4")</f>
        <v>0</v>
      </c>
      <c r="Z161" s="432">
        <f>[1]!HsGetValue("FCC","Scenario#Actual;Years#FY24;Period#Jun;View#FCCS_YTD;Entity#"&amp;$B161&amp;";Data Source#FCCS_Total Data Source;Account#"&amp;Z$3&amp;";Intercompany#FCCS_Intercompany Top;Movement#FCCS_Movements;Consolidation#FCCS_Entity Total;Custom1#"&amp;$A161&amp;";Custom2#Total Custom2;Custom3#Total Custom3;Custom4#Total Custom4")</f>
        <v>0</v>
      </c>
      <c r="AA161" s="432">
        <f>[1]!HsGetValue("FCC","Scenario#Actual;Years#FY24;Period#Jun;View#FCCS_YTD;Entity#"&amp;$B161&amp;";Data Source#FCCS_Total Data Source;Account#"&amp;AA$3&amp;";Intercompany#FCCS_Intercompany Top;Movement#FCCS_Movements;Consolidation#FCCS_Entity Total;Custom1#"&amp;$A161&amp;";Custom2#Total Custom2;Custom3#Total Custom3;Custom4#Total Custom4")</f>
        <v>0</v>
      </c>
      <c r="AB161" s="432">
        <f>[1]!HsGetValue("FCC","Scenario#Actual;Years#FY24;Period#Jun;View#FCCS_YTD;Entity#"&amp;$B161&amp;";Data Source#FCCS_Total Data Source;Account#"&amp;AB$3&amp;";Intercompany#FCCS_Intercompany Top;Movement#FCCS_Movements;Consolidation#FCCS_Entity Total;Custom1#"&amp;$A161&amp;";Custom2#Total Custom2;Custom3#Total Custom3;Custom4#Total Custom4")</f>
        <v>0</v>
      </c>
      <c r="AC161" s="432">
        <f>[1]!HsGetValue("FCC","Scenario#Actual;Years#FY24;Period#Jun;View#FCCS_YTD;Entity#"&amp;$B161&amp;";Data Source#FCCS_Total Data Source;Account#"&amp;AC$3&amp;";Intercompany#FCCS_Intercompany Top;Movement#FCCS_Movements;Consolidation#FCCS_Entity Total;Custom1#"&amp;$A161&amp;";Custom2#Total Custom2;Custom3#Total Custom3;Custom4#Total Custom4")</f>
        <v>0</v>
      </c>
      <c r="AD161" s="432">
        <f>[1]!HsGetValue("FCC","Scenario#Actual;Years#FY24;Period#Jun;View#FCCS_YTD;Entity#"&amp;$B161&amp;";Data Source#FCCS_Total Data Source;Account#"&amp;AD$3&amp;";Intercompany#FCCS_Intercompany Top;Movement#FCCS_Movements;Consolidation#FCCS_Entity Total;Custom1#"&amp;$A161&amp;";Custom2#Total Custom2;Custom3#Total Custom3;Custom4#Total Custom4")</f>
        <v>0</v>
      </c>
      <c r="AE161" s="432">
        <f>[1]!HsGetValue("FCC","Scenario#Actual;Years#FY24;Period#Jun;View#FCCS_YTD;Entity#"&amp;$B161&amp;";Data Source#FCCS_Total Data Source;Account#"&amp;AE$3&amp;";Intercompany#FCCS_Intercompany Top;Movement#FCCS_Movements;Consolidation#FCCS_Entity Total;Custom1#"&amp;$A161&amp;";Custom2#Total Custom2;Custom3#Total Custom3;Custom4#Total Custom4")</f>
        <v>0</v>
      </c>
      <c r="AF161" s="432">
        <f>[1]!HsGetValue("FCC","Scenario#Actual;Years#FY24;Period#Jun;View#FCCS_YTD;Entity#"&amp;$B161&amp;";Data Source#FCCS_Total Data Source;Account#"&amp;AF$3&amp;";Intercompany#FCCS_Intercompany Top;Movement#FCCS_Movements;Consolidation#FCCS_Entity Total;Custom1#"&amp;$A161&amp;";Custom2#Total Custom2;Custom3#Total Custom3;Custom4#Total Custom4")</f>
        <v>0</v>
      </c>
      <c r="AG161" s="432">
        <f>[1]!HsGetValue("FCC","Scenario#Actual;Years#FY24;Period#Jun;View#FCCS_YTD;Entity#"&amp;$B161&amp;";Data Source#FCCS_Total Data Source;Account#"&amp;AG$3&amp;";Intercompany#FCCS_Intercompany Top;Movement#FCCS_Movements;Consolidation#FCCS_Entity Total;Custom1#"&amp;$A161&amp;";Custom2#Total Custom2;Custom3#Total Custom3;Custom4#Total Custom4")</f>
        <v>0</v>
      </c>
      <c r="AH161" s="432">
        <f>[1]!HsGetValue("FCC","Scenario#Actual;Years#FY24;Period#Jun;View#FCCS_YTD;Entity#"&amp;$B161&amp;";Data Source#FCCS_Total Data Source;Account#"&amp;AH$3&amp;";Intercompany#FCCS_Intercompany Top;Movement#FCCS_Movements;Consolidation#FCCS_Entity Total;Custom1#"&amp;$A161&amp;";Custom2#Total Custom2;Custom3#Total Custom3;Custom4#Total Custom4")</f>
        <v>-101671.26</v>
      </c>
      <c r="AI161" s="432">
        <f>[1]!HsGetValue("FCC","Scenario#Actual;Years#FY24;Period#Jun;View#FCCS_YTD;Entity#"&amp;$B161&amp;";Data Source#FCCS_Total Data Source;Account#"&amp;AI$3&amp;";Intercompany#FCCS_Intercompany Top;Movement#FCCS_Movements;Consolidation#FCCS_Entity Total;Custom1#"&amp;$A161&amp;";Custom2#Total Custom2;Custom3#Total Custom3;Custom4#Total Custom4")</f>
        <v>0</v>
      </c>
      <c r="AJ161" s="432">
        <f>[1]!HsGetValue("FCC","Scenario#Actual;Years#FY24;Period#Jun;View#FCCS_YTD;Entity#"&amp;$B161&amp;";Data Source#FCCS_Total Data Source;Account#"&amp;AJ$3&amp;";Intercompany#FCCS_Intercompany Top;Movement#FCCS_Movements;Consolidation#FCCS_Entity Total;Custom1#"&amp;$A161&amp;";Custom2#Total Custom2;Custom3#Total Custom3;Custom4#Total Custom4")</f>
        <v>0</v>
      </c>
      <c r="AK161" s="432">
        <f>[1]!HsGetValue("FCC","Scenario#Actual;Years#FY24;Period#Jun;View#FCCS_YTD;Entity#"&amp;$B161&amp;";Data Source#FCCS_Total Data Source;Account#"&amp;AK$3&amp;";Intercompany#FCCS_Intercompany Top;Movement#FCCS_Movements;Consolidation#FCCS_Entity Total;Custom1#"&amp;$A161&amp;";Custom2#Total Custom2;Custom3#Total Custom3;Custom4#Total Custom4")</f>
        <v>0</v>
      </c>
      <c r="AL161" s="432">
        <f>[1]!HsGetValue("FCC","Scenario#Actual;Years#FY24;Period#Jun;View#FCCS_YTD;Entity#"&amp;$B161&amp;";Data Source#FCCS_Total Data Source;Account#"&amp;AL$3&amp;";Intercompany#FCCS_Intercompany Top;Movement#FCCS_Movements;Consolidation#FCCS_Entity Total;Custom1#"&amp;$A161&amp;";Custom2#Total Custom2;Custom3#Total Custom3;Custom4#Total Custom4")</f>
        <v>0</v>
      </c>
      <c r="AM161" s="432">
        <f>[1]!HsGetValue("FCC","Scenario#Actual;Years#FY24;Period#Jun;View#FCCS_YTD;Entity#"&amp;$B161&amp;";Data Source#FCCS_Total Data Source;Account#"&amp;AM$3&amp;";Intercompany#FCCS_Intercompany Top;Movement#FCCS_Movements;Consolidation#FCCS_Entity Total;Custom1#"&amp;$A161&amp;";Custom2#Total Custom2;Custom3#Total Custom3;Custom4#Total Custom4")</f>
        <v>0</v>
      </c>
      <c r="AN161" s="432">
        <f>[1]!HsGetValue("FCC","Scenario#Actual;Years#FY24;Period#Jun;View#FCCS_YTD;Entity#"&amp;$B161&amp;";Data Source#FCCS_Total Data Source;Account#"&amp;AN$3&amp;";Intercompany#FCCS_Intercompany Top;Movement#FCCS_Movements;Consolidation#FCCS_Entity Total;Custom1#"&amp;$A161&amp;";Custom2#Total Custom2;Custom3#Total Custom3;Custom4#Total Custom4")</f>
        <v>0</v>
      </c>
      <c r="AO161" s="432">
        <f>[1]!HsGetValue("FCC","Scenario#Actual;Years#FY24;Period#Jun;View#FCCS_YTD;Entity#"&amp;$B161&amp;";Data Source#FCCS_Total Data Source;Account#"&amp;AO$3&amp;";Intercompany#FCCS_Intercompany Top;Movement#FCCS_Movements;Consolidation#FCCS_Entity Total;Custom1#"&amp;$A161&amp;";Custom2#Total Custom2;Custom3#Total Custom3;Custom4#Total Custom4")</f>
        <v>0</v>
      </c>
      <c r="AP161" s="432">
        <f>[1]!HsGetValue("FCC","Scenario#Actual;Years#FY24;Period#Jun;View#FCCS_YTD;Entity#"&amp;$B161&amp;";Data Source#FCCS_Total Data Source;Account#"&amp;AP$3&amp;";Intercompany#FCCS_Intercompany Top;Movement#FCCS_Movements;Consolidation#FCCS_Entity Total;Custom1#"&amp;$A161&amp;";Custom2#Total Custom2;Custom3#Total Custom3;Custom4#Total Custom4")</f>
        <v>0</v>
      </c>
      <c r="AQ161" s="432">
        <f>[1]!HsGetValue("FCC","Scenario#Actual;Years#FY24;Period#Jun;View#FCCS_YTD;Entity#"&amp;$B161&amp;";Data Source#FCCS_Total Data Source;Account#"&amp;AQ$3&amp;";Intercompany#FCCS_Intercompany Top;Movement#FCCS_Movements;Consolidation#FCCS_Entity Total;Custom1#"&amp;$A161&amp;";Custom2#Total Custom2;Custom3#Total Custom3;Custom4#Total Custom4")</f>
        <v>0</v>
      </c>
      <c r="AR161" s="432">
        <f>[1]!HsGetValue("FCC","Scenario#Actual;Years#FY24;Period#Jun;View#FCCS_YTD;Entity#"&amp;$B161&amp;";Data Source#FCCS_Total Data Source;Account#"&amp;AR$3&amp;";Intercompany#FCCS_Intercompany Top;Movement#FCCS_Movements;Consolidation#FCCS_Entity Total;Custom1#"&amp;$A161&amp;";Custom2#Total Custom2;Custom3#Total Custom3;Custom4#Total Custom4")</f>
        <v>0</v>
      </c>
      <c r="AS161" s="432">
        <f>[1]!HsGetValue("FCC","Scenario#Actual;Years#FY24;Period#Jun;View#FCCS_YTD;Entity#"&amp;$B161&amp;";Data Source#FCCS_Total Data Source;Account#"&amp;AS$3&amp;";Intercompany#FCCS_Intercompany Top;Movement#FCCS_Movements;Consolidation#FCCS_Entity Total;Custom1#"&amp;$A161&amp;";Custom2#Total Custom2;Custom3#Total Custom3;Custom4#Total Custom4")</f>
        <v>0</v>
      </c>
    </row>
    <row r="162" spans="1:45" outlineLevel="1" x14ac:dyDescent="0.3">
      <c r="A162" s="221" t="s">
        <v>603</v>
      </c>
      <c r="B162" s="221" t="s">
        <v>765</v>
      </c>
      <c r="C162" s="221">
        <v>85840</v>
      </c>
      <c r="D162" s="221" t="s">
        <v>753</v>
      </c>
      <c r="E162" s="221" t="s">
        <v>416</v>
      </c>
      <c r="F162" s="328" t="s">
        <v>766</v>
      </c>
      <c r="G162" s="328" t="s">
        <v>767</v>
      </c>
      <c r="H162" s="598"/>
      <c r="I162" s="395">
        <f t="shared" si="12"/>
        <v>1300836.5000000002</v>
      </c>
      <c r="J162" s="395">
        <f t="shared" si="13"/>
        <v>181000</v>
      </c>
      <c r="K162" s="395">
        <f t="shared" si="16"/>
        <v>1119836.5000000002</v>
      </c>
      <c r="L162" s="330">
        <f>[1]!HsGetValue("FCC","Scenario#Actual;Years#FY24;Period#Jun;View#FCCS_YTD;Entity#"&amp;$B162&amp;";Data Source#FCCS_Total Data Source;Account#"&amp;L$3&amp;";Intercompany#FCCS_Intercompany Top;Movement#CA_ENDBAL;Consolidation#FCCS_Entity Total;Custom1#"&amp;$E162&amp;";Custom2#Total Custom2;Custom3#Total Custom3;Custom4#Total Custom4")</f>
        <v>181000</v>
      </c>
      <c r="M162" s="330">
        <f>[1]!HsGetValue("FCC","Scenario#Actual;Years#FY24;Period#Jun;View#FCCS_YTD;Entity#"&amp;$B162&amp;";Data Source#FCCS_Total Data Source;Account#"&amp;M$3&amp;";Intercompany#FCCS_Intercompany Top;Movement#CA_ENDBAL;Consolidation#FCCS_Entity Total;Custom1#"&amp;$E162&amp;";Custom2#Total Custom2;Custom3#Total Custom3;Custom4#Total Custom4")</f>
        <v>1357687</v>
      </c>
      <c r="N162" s="330">
        <f>[1]!HsGetValue("FCC","Scenario#Actual;Years#FY24;Period#Jun;View#FCCS_YTD;Entity#"&amp;$B162&amp;";Data Source#FCCS_Total Data Source;Account#"&amp;N$3&amp;";Intercompany#FCCS_Intercompany Top;Movement#CA_ENDBAL;Consolidation#FCCS_Entity Total;Custom1#"&amp;$E162&amp;";Custom2#Total Custom2;Custom3#Total Custom3;Custom4#Total Custom4")</f>
        <v>0</v>
      </c>
      <c r="O162" s="330">
        <f>[1]!HsGetValue("FCC","Scenario#Actual;Years#FY24;Period#Jun;View#FCCS_YTD;Entity#"&amp;$B162&amp;";Data Source#FCCS_Total Data Source;Account#"&amp;O$3&amp;";Intercompany#FCCS_Intercompany Top;Movement#CA_ENDBAL;Consolidation#FCCS_Entity Total;Custom1#"&amp;$E162&amp;";Custom2#Total Custom2;Custom3#Total Custom3;Custom4#Total Custom4")</f>
        <v>0</v>
      </c>
      <c r="P162" s="330">
        <f>[1]!HsGetValue("FCC","Scenario#Actual;Years#FY24;Period#Jun;View#FCCS_YTD;Entity#"&amp;$B162&amp;";Data Source#FCCS_Total Data Source;Account#"&amp;P$3&amp;";Intercompany#FCCS_Intercompany Top;Movement#CA_ENDBAL;Consolidation#FCCS_Entity Total;Custom1#"&amp;$E162&amp;";Custom2#Total Custom2;Custom3#Total Custom3;Custom4#Total Custom4")</f>
        <v>61401.58</v>
      </c>
      <c r="Q162" s="330">
        <f>[1]!HsGetValue("FCC","Scenario#Actual;Years#FY24;Period#Jun;View#FCCS_YTD;Entity#"&amp;$B162&amp;";Data Source#FCCS_Total Data Source;Account#"&amp;Q$3&amp;";Intercompany#FCCS_Intercompany Top;Movement#CA_ENDBAL;Consolidation#FCCS_Entity Total;Custom1#"&amp;$E162&amp;";Custom2#Total Custom2;Custom3#Total Custom3;Custom4#Total Custom4")</f>
        <v>0</v>
      </c>
      <c r="R162" s="330">
        <f>[1]!HsGetValue("FCC","Scenario#Actual;Years#FY24;Period#Jun;View#FCCS_YTD;Entity#"&amp;$B162&amp;";Data Source#FCCS_Total Data Source;Account#"&amp;R$3&amp;";Intercompany#FCCS_Intercompany Top;Movement#CA_ENDBAL;Consolidation#FCCS_Entity Total;Custom1#"&amp;$E162&amp;";Custom2#Total Custom2;Custom3#Total Custom3;Custom4#Total Custom4")</f>
        <v>0</v>
      </c>
      <c r="S162" s="330">
        <f>[1]!HsGetValue("FCC","Scenario#Actual;Years#FY24;Period#Jun;View#FCCS_YTD;Entity#"&amp;$B162&amp;";Data Source#FCCS_Total Data Source;Account#"&amp;S$3&amp;";Intercompany#FCCS_Intercompany Top;Movement#CA_ENDBAL;Consolidation#FCCS_Entity Total;Custom1#"&amp;$E162&amp;";Custom2#Total Custom2;Custom3#Total Custom3;Custom4#Total Custom4")</f>
        <v>0</v>
      </c>
      <c r="T162" s="330">
        <f>[1]!HsGetValue("FCC","Scenario#Actual;Years#FY24;Period#Jun;View#FCCS_YTD;Entity#"&amp;$B162&amp;";Data Source#FCCS_Total Data Source;Account#"&amp;T$3&amp;";Intercompany#FCCS_Intercompany Top;Movement#CA_ENDBAL;Consolidation#FCCS_Entity Total;Custom1#"&amp;$E162&amp;";Custom2#Total Custom2;Custom3#Total Custom3;Custom4#Total Custom4")</f>
        <v>0</v>
      </c>
      <c r="U162" s="330">
        <f>[1]!HsGetValue("FCC","Scenario#Actual;Years#FY24;Period#Jun;View#FCCS_YTD;Entity#"&amp;$B162&amp;";Data Source#FCCS_Total Data Source;Account#"&amp;U$3&amp;";Intercompany#FCCS_Intercompany Top;Movement#CA_ENDBAL;Consolidation#FCCS_Entity Total;Custom1#"&amp;$E162&amp;";Custom2#Total Custom2;Custom3#Total Custom3;Custom4#Total Custom4")</f>
        <v>0</v>
      </c>
      <c r="V162" s="330">
        <f>[1]!HsGetValue("FCC","Scenario#Actual;Years#FY24;Period#Jun;View#FCCS_YTD;Entity#"&amp;$B162&amp;";Data Source#FCCS_Total Data Source;Account#"&amp;V$3&amp;";Intercompany#FCCS_Intercompany Top;Movement#CA_ENDBAL;Consolidation#FCCS_Entity Total;Custom1#"&amp;$E162&amp;";Custom2#Total Custom2;Custom3#Total Custom3;Custom4#Total Custom4")</f>
        <v>0</v>
      </c>
      <c r="W162" s="330">
        <f>[1]!HsGetValue("FCC","Scenario#Actual;Years#FY24;Period#Jun;View#FCCS_YTD;Entity#"&amp;$B162&amp;";Data Source#FCCS_Total Data Source;Account#"&amp;W$3&amp;";Intercompany#FCCS_Intercompany Top;Movement#CA_ENDBAL;Consolidation#FCCS_Entity Total;Custom1#"&amp;$E162&amp;";Custom2#Total Custom2;Custom3#Total Custom3;Custom4#Total Custom4")</f>
        <v>0</v>
      </c>
      <c r="X162" s="330">
        <f>[1]!HsGetValue("FCC","Scenario#Actual;Years#FY24;Period#Jun;View#FCCS_YTD;Entity#"&amp;$B162&amp;";Data Source#FCCS_Total Data Source;Account#"&amp;X$3&amp;";Intercompany#FCCS_Intercompany Top;Movement#CA_ENDBAL;Consolidation#FCCS_Entity Total;Custom1#"&amp;$E162&amp;";Custom2#Total Custom2;Custom3#Total Custom3;Custom4#Total Custom4")</f>
        <v>0</v>
      </c>
      <c r="Y162" s="432">
        <f>[1]!HsGetValue("FCC","Scenario#Actual;Years#FY24;Period#Jun;View#FCCS_YTD;Entity#"&amp;$B162&amp;";Data Source#FCCS_Total Data Source;Account#"&amp;Y$3&amp;";Intercompany#FCCS_Intercompany Top;Movement#FCCS_Movements;Consolidation#FCCS_Entity Total;Custom1#"&amp;$A162&amp;";Custom2#Total Custom2;Custom3#Total Custom3;Custom4#Total Custom4")</f>
        <v>0</v>
      </c>
      <c r="Z162" s="432">
        <f>[1]!HsGetValue("FCC","Scenario#Actual;Years#FY24;Period#Jun;View#FCCS_YTD;Entity#"&amp;$B162&amp;";Data Source#FCCS_Total Data Source;Account#"&amp;Z$3&amp;";Intercompany#FCCS_Intercompany Top;Movement#FCCS_Movements;Consolidation#FCCS_Entity Total;Custom1#"&amp;$A162&amp;";Custom2#Total Custom2;Custom3#Total Custom3;Custom4#Total Custom4")</f>
        <v>0</v>
      </c>
      <c r="AA162" s="432">
        <f>[1]!HsGetValue("FCC","Scenario#Actual;Years#FY24;Period#Jun;View#FCCS_YTD;Entity#"&amp;$B162&amp;";Data Source#FCCS_Total Data Source;Account#"&amp;AA$3&amp;";Intercompany#FCCS_Intercompany Top;Movement#FCCS_Movements;Consolidation#FCCS_Entity Total;Custom1#"&amp;$A162&amp;";Custom2#Total Custom2;Custom3#Total Custom3;Custom4#Total Custom4")</f>
        <v>0</v>
      </c>
      <c r="AB162" s="432">
        <f>[1]!HsGetValue("FCC","Scenario#Actual;Years#FY24;Period#Jun;View#FCCS_YTD;Entity#"&amp;$B162&amp;";Data Source#FCCS_Total Data Source;Account#"&amp;AB$3&amp;";Intercompany#FCCS_Intercompany Top;Movement#FCCS_Movements;Consolidation#FCCS_Entity Total;Custom1#"&amp;$A162&amp;";Custom2#Total Custom2;Custom3#Total Custom3;Custom4#Total Custom4")</f>
        <v>0</v>
      </c>
      <c r="AC162" s="432">
        <f>[1]!HsGetValue("FCC","Scenario#Actual;Years#FY24;Period#Jun;View#FCCS_YTD;Entity#"&amp;$B162&amp;";Data Source#FCCS_Total Data Source;Account#"&amp;AC$3&amp;";Intercompany#FCCS_Intercompany Top;Movement#FCCS_Movements;Consolidation#FCCS_Entity Total;Custom1#"&amp;$A162&amp;";Custom2#Total Custom2;Custom3#Total Custom3;Custom4#Total Custom4")</f>
        <v>0</v>
      </c>
      <c r="AD162" s="432">
        <f>[1]!HsGetValue("FCC","Scenario#Actual;Years#FY24;Period#Jun;View#FCCS_YTD;Entity#"&amp;$B162&amp;";Data Source#FCCS_Total Data Source;Account#"&amp;AD$3&amp;";Intercompany#FCCS_Intercompany Top;Movement#FCCS_Movements;Consolidation#FCCS_Entity Total;Custom1#"&amp;$A162&amp;";Custom2#Total Custom2;Custom3#Total Custom3;Custom4#Total Custom4")</f>
        <v>186510.6</v>
      </c>
      <c r="AE162" s="432">
        <f>[1]!HsGetValue("FCC","Scenario#Actual;Years#FY24;Period#Jun;View#FCCS_YTD;Entity#"&amp;$B162&amp;";Data Source#FCCS_Total Data Source;Account#"&amp;AE$3&amp;";Intercompany#FCCS_Intercompany Top;Movement#FCCS_Movements;Consolidation#FCCS_Entity Total;Custom1#"&amp;$A162&amp;";Custom2#Total Custom2;Custom3#Total Custom3;Custom4#Total Custom4")</f>
        <v>-381523.61</v>
      </c>
      <c r="AF162" s="432">
        <f>[1]!HsGetValue("FCC","Scenario#Actual;Years#FY24;Period#Jun;View#FCCS_YTD;Entity#"&amp;$B162&amp;";Data Source#FCCS_Total Data Source;Account#"&amp;AF$3&amp;";Intercompany#FCCS_Intercompany Top;Movement#FCCS_Movements;Consolidation#FCCS_Entity Total;Custom1#"&amp;$A162&amp;";Custom2#Total Custom2;Custom3#Total Custom3;Custom4#Total Custom4")</f>
        <v>0</v>
      </c>
      <c r="AG162" s="432">
        <f>[1]!HsGetValue("FCC","Scenario#Actual;Years#FY24;Period#Jun;View#FCCS_YTD;Entity#"&amp;$B162&amp;";Data Source#FCCS_Total Data Source;Account#"&amp;AG$3&amp;";Intercompany#FCCS_Intercompany Top;Movement#FCCS_Movements;Consolidation#FCCS_Entity Total;Custom1#"&amp;$A162&amp;";Custom2#Total Custom2;Custom3#Total Custom3;Custom4#Total Custom4")</f>
        <v>0</v>
      </c>
      <c r="AH162" s="432">
        <f>[1]!HsGetValue("FCC","Scenario#Actual;Years#FY24;Period#Jun;View#FCCS_YTD;Entity#"&amp;$B162&amp;";Data Source#FCCS_Total Data Source;Account#"&amp;AH$3&amp;";Intercompany#FCCS_Intercompany Top;Movement#FCCS_Movements;Consolidation#FCCS_Entity Total;Custom1#"&amp;$A162&amp;";Custom2#Total Custom2;Custom3#Total Custom3;Custom4#Total Custom4")</f>
        <v>-31531.550000000003</v>
      </c>
      <c r="AI162" s="432">
        <f>[1]!HsGetValue("FCC","Scenario#Actual;Years#FY24;Period#Jun;View#FCCS_YTD;Entity#"&amp;$B162&amp;";Data Source#FCCS_Total Data Source;Account#"&amp;AI$3&amp;";Intercompany#FCCS_Intercompany Top;Movement#FCCS_Movements;Consolidation#FCCS_Entity Total;Custom1#"&amp;$A162&amp;";Custom2#Total Custom2;Custom3#Total Custom3;Custom4#Total Custom4")</f>
        <v>0</v>
      </c>
      <c r="AJ162" s="432">
        <f>[1]!HsGetValue("FCC","Scenario#Actual;Years#FY24;Period#Jun;View#FCCS_YTD;Entity#"&amp;$B162&amp;";Data Source#FCCS_Total Data Source;Account#"&amp;AJ$3&amp;";Intercompany#FCCS_Intercompany Top;Movement#FCCS_Movements;Consolidation#FCCS_Entity Total;Custom1#"&amp;$A162&amp;";Custom2#Total Custom2;Custom3#Total Custom3;Custom4#Total Custom4")</f>
        <v>0</v>
      </c>
      <c r="AK162" s="432">
        <f>[1]!HsGetValue("FCC","Scenario#Actual;Years#FY24;Period#Jun;View#FCCS_YTD;Entity#"&amp;$B162&amp;";Data Source#FCCS_Total Data Source;Account#"&amp;AK$3&amp;";Intercompany#FCCS_Intercompany Top;Movement#FCCS_Movements;Consolidation#FCCS_Entity Total;Custom1#"&amp;$A162&amp;";Custom2#Total Custom2;Custom3#Total Custom3;Custom4#Total Custom4")</f>
        <v>0</v>
      </c>
      <c r="AL162" s="432">
        <f>[1]!HsGetValue("FCC","Scenario#Actual;Years#FY24;Period#Jun;View#FCCS_YTD;Entity#"&amp;$B162&amp;";Data Source#FCCS_Total Data Source;Account#"&amp;AL$3&amp;";Intercompany#FCCS_Intercompany Top;Movement#FCCS_Movements;Consolidation#FCCS_Entity Total;Custom1#"&amp;$A162&amp;";Custom2#Total Custom2;Custom3#Total Custom3;Custom4#Total Custom4")</f>
        <v>0</v>
      </c>
      <c r="AM162" s="432">
        <f>[1]!HsGetValue("FCC","Scenario#Actual;Years#FY24;Period#Jun;View#FCCS_YTD;Entity#"&amp;$B162&amp;";Data Source#FCCS_Total Data Source;Account#"&amp;AM$3&amp;";Intercompany#FCCS_Intercompany Top;Movement#FCCS_Movements;Consolidation#FCCS_Entity Total;Custom1#"&amp;$A162&amp;";Custom2#Total Custom2;Custom3#Total Custom3;Custom4#Total Custom4")</f>
        <v>0</v>
      </c>
      <c r="AN162" s="432">
        <f>[1]!HsGetValue("FCC","Scenario#Actual;Years#FY24;Period#Jun;View#FCCS_YTD;Entity#"&amp;$B162&amp;";Data Source#FCCS_Total Data Source;Account#"&amp;AN$3&amp;";Intercompany#FCCS_Intercompany Top;Movement#FCCS_Movements;Consolidation#FCCS_Entity Total;Custom1#"&amp;$A162&amp;";Custom2#Total Custom2;Custom3#Total Custom3;Custom4#Total Custom4")</f>
        <v>0</v>
      </c>
      <c r="AO162" s="432">
        <f>[1]!HsGetValue("FCC","Scenario#Actual;Years#FY24;Period#Jun;View#FCCS_YTD;Entity#"&amp;$B162&amp;";Data Source#FCCS_Total Data Source;Account#"&amp;AO$3&amp;";Intercompany#FCCS_Intercompany Top;Movement#FCCS_Movements;Consolidation#FCCS_Entity Total;Custom1#"&amp;$A162&amp;";Custom2#Total Custom2;Custom3#Total Custom3;Custom4#Total Custom4")</f>
        <v>0</v>
      </c>
      <c r="AP162" s="432">
        <f>[1]!HsGetValue("FCC","Scenario#Actual;Years#FY24;Period#Jun;View#FCCS_YTD;Entity#"&amp;$B162&amp;";Data Source#FCCS_Total Data Source;Account#"&amp;AP$3&amp;";Intercompany#FCCS_Intercompany Top;Movement#FCCS_Movements;Consolidation#FCCS_Entity Total;Custom1#"&amp;$A162&amp;";Custom2#Total Custom2;Custom3#Total Custom3;Custom4#Total Custom4")</f>
        <v>0</v>
      </c>
      <c r="AQ162" s="432">
        <f>[1]!HsGetValue("FCC","Scenario#Actual;Years#FY24;Period#Jun;View#FCCS_YTD;Entity#"&amp;$B162&amp;";Data Source#FCCS_Total Data Source;Account#"&amp;AQ$3&amp;";Intercompany#FCCS_Intercompany Top;Movement#FCCS_Movements;Consolidation#FCCS_Entity Total;Custom1#"&amp;$A162&amp;";Custom2#Total Custom2;Custom3#Total Custom3;Custom4#Total Custom4")</f>
        <v>-72707.520000000004</v>
      </c>
      <c r="AR162" s="432">
        <f>[1]!HsGetValue("FCC","Scenario#Actual;Years#FY24;Period#Jun;View#FCCS_YTD;Entity#"&amp;$B162&amp;";Data Source#FCCS_Total Data Source;Account#"&amp;AR$3&amp;";Intercompany#FCCS_Intercompany Top;Movement#FCCS_Movements;Consolidation#FCCS_Entity Total;Custom1#"&amp;$A162&amp;";Custom2#Total Custom2;Custom3#Total Custom3;Custom4#Total Custom4")</f>
        <v>0</v>
      </c>
      <c r="AS162" s="432">
        <f>[1]!HsGetValue("FCC","Scenario#Actual;Years#FY24;Period#Jun;View#FCCS_YTD;Entity#"&amp;$B162&amp;";Data Source#FCCS_Total Data Source;Account#"&amp;AS$3&amp;";Intercompany#FCCS_Intercompany Top;Movement#FCCS_Movements;Consolidation#FCCS_Entity Total;Custom1#"&amp;$A162&amp;";Custom2#Total Custom2;Custom3#Total Custom3;Custom4#Total Custom4")</f>
        <v>0</v>
      </c>
    </row>
    <row r="163" spans="1:45" outlineLevel="1" x14ac:dyDescent="0.3">
      <c r="A163" s="221" t="s">
        <v>603</v>
      </c>
      <c r="B163" s="221" t="s">
        <v>768</v>
      </c>
      <c r="C163" s="221">
        <v>86040</v>
      </c>
      <c r="D163" s="221" t="s">
        <v>753</v>
      </c>
      <c r="E163" s="221" t="s">
        <v>416</v>
      </c>
      <c r="F163" s="328" t="s">
        <v>769</v>
      </c>
      <c r="G163" s="328" t="s">
        <v>770</v>
      </c>
      <c r="H163" s="598"/>
      <c r="I163" s="395">
        <f t="shared" si="12"/>
        <v>0</v>
      </c>
      <c r="J163" s="395">
        <f t="shared" si="13"/>
        <v>0</v>
      </c>
      <c r="K163" s="395">
        <f t="shared" si="16"/>
        <v>0</v>
      </c>
      <c r="L163" s="330">
        <f>[1]!HsGetValue("FCC","Scenario#Actual;Years#FY24;Period#Jun;View#FCCS_YTD;Entity#"&amp;$B163&amp;";Data Source#FCCS_Total Data Source;Account#"&amp;L$3&amp;";Intercompany#FCCS_Intercompany Top;Movement#CA_ENDBAL;Consolidation#FCCS_Entity Total;Custom1#"&amp;$E163&amp;";Custom2#Total Custom2;Custom3#Total Custom3;Custom4#Total Custom4")</f>
        <v>0</v>
      </c>
      <c r="M163" s="330">
        <f>[1]!HsGetValue("FCC","Scenario#Actual;Years#FY24;Period#Jun;View#FCCS_YTD;Entity#"&amp;$B163&amp;";Data Source#FCCS_Total Data Source;Account#"&amp;M$3&amp;";Intercompany#FCCS_Intercompany Top;Movement#CA_ENDBAL;Consolidation#FCCS_Entity Total;Custom1#"&amp;$E163&amp;";Custom2#Total Custom2;Custom3#Total Custom3;Custom4#Total Custom4")</f>
        <v>0</v>
      </c>
      <c r="N163" s="330">
        <f>[1]!HsGetValue("FCC","Scenario#Actual;Years#FY24;Period#Jun;View#FCCS_YTD;Entity#"&amp;$B163&amp;";Data Source#FCCS_Total Data Source;Account#"&amp;N$3&amp;";Intercompany#FCCS_Intercompany Top;Movement#CA_ENDBAL;Consolidation#FCCS_Entity Total;Custom1#"&amp;$E163&amp;";Custom2#Total Custom2;Custom3#Total Custom3;Custom4#Total Custom4")</f>
        <v>0</v>
      </c>
      <c r="O163" s="330">
        <f>[1]!HsGetValue("FCC","Scenario#Actual;Years#FY24;Period#Jun;View#FCCS_YTD;Entity#"&amp;$B163&amp;";Data Source#FCCS_Total Data Source;Account#"&amp;O$3&amp;";Intercompany#FCCS_Intercompany Top;Movement#CA_ENDBAL;Consolidation#FCCS_Entity Total;Custom1#"&amp;$E163&amp;";Custom2#Total Custom2;Custom3#Total Custom3;Custom4#Total Custom4")</f>
        <v>0</v>
      </c>
      <c r="P163" s="330">
        <f>[1]!HsGetValue("FCC","Scenario#Actual;Years#FY24;Period#Jun;View#FCCS_YTD;Entity#"&amp;$B163&amp;";Data Source#FCCS_Total Data Source;Account#"&amp;P$3&amp;";Intercompany#FCCS_Intercompany Top;Movement#CA_ENDBAL;Consolidation#FCCS_Entity Total;Custom1#"&amp;$E163&amp;";Custom2#Total Custom2;Custom3#Total Custom3;Custom4#Total Custom4")</f>
        <v>44621</v>
      </c>
      <c r="Q163" s="330">
        <f>[1]!HsGetValue("FCC","Scenario#Actual;Years#FY24;Period#Jun;View#FCCS_YTD;Entity#"&amp;$B163&amp;";Data Source#FCCS_Total Data Source;Account#"&amp;Q$3&amp;";Intercompany#FCCS_Intercompany Top;Movement#CA_ENDBAL;Consolidation#FCCS_Entity Total;Custom1#"&amp;$E163&amp;";Custom2#Total Custom2;Custom3#Total Custom3;Custom4#Total Custom4")</f>
        <v>0</v>
      </c>
      <c r="R163" s="330">
        <f>[1]!HsGetValue("FCC","Scenario#Actual;Years#FY24;Period#Jun;View#FCCS_YTD;Entity#"&amp;$B163&amp;";Data Source#FCCS_Total Data Source;Account#"&amp;R$3&amp;";Intercompany#FCCS_Intercompany Top;Movement#CA_ENDBAL;Consolidation#FCCS_Entity Total;Custom1#"&amp;$E163&amp;";Custom2#Total Custom2;Custom3#Total Custom3;Custom4#Total Custom4")</f>
        <v>0</v>
      </c>
      <c r="S163" s="330">
        <f>[1]!HsGetValue("FCC","Scenario#Actual;Years#FY24;Period#Jun;View#FCCS_YTD;Entity#"&amp;$B163&amp;";Data Source#FCCS_Total Data Source;Account#"&amp;S$3&amp;";Intercompany#FCCS_Intercompany Top;Movement#CA_ENDBAL;Consolidation#FCCS_Entity Total;Custom1#"&amp;$E163&amp;";Custom2#Total Custom2;Custom3#Total Custom3;Custom4#Total Custom4")</f>
        <v>0</v>
      </c>
      <c r="T163" s="330">
        <f>[1]!HsGetValue("FCC","Scenario#Actual;Years#FY24;Period#Jun;View#FCCS_YTD;Entity#"&amp;$B163&amp;";Data Source#FCCS_Total Data Source;Account#"&amp;T$3&amp;";Intercompany#FCCS_Intercompany Top;Movement#CA_ENDBAL;Consolidation#FCCS_Entity Total;Custom1#"&amp;$E163&amp;";Custom2#Total Custom2;Custom3#Total Custom3;Custom4#Total Custom4")</f>
        <v>0</v>
      </c>
      <c r="U163" s="330">
        <f>[1]!HsGetValue("FCC","Scenario#Actual;Years#FY24;Period#Jun;View#FCCS_YTD;Entity#"&amp;$B163&amp;";Data Source#FCCS_Total Data Source;Account#"&amp;U$3&amp;";Intercompany#FCCS_Intercompany Top;Movement#CA_ENDBAL;Consolidation#FCCS_Entity Total;Custom1#"&amp;$E163&amp;";Custom2#Total Custom2;Custom3#Total Custom3;Custom4#Total Custom4")</f>
        <v>0</v>
      </c>
      <c r="V163" s="330">
        <f>[1]!HsGetValue("FCC","Scenario#Actual;Years#FY24;Period#Jun;View#FCCS_YTD;Entity#"&amp;$B163&amp;";Data Source#FCCS_Total Data Source;Account#"&amp;V$3&amp;";Intercompany#FCCS_Intercompany Top;Movement#CA_ENDBAL;Consolidation#FCCS_Entity Total;Custom1#"&amp;$E163&amp;";Custom2#Total Custom2;Custom3#Total Custom3;Custom4#Total Custom4")</f>
        <v>0</v>
      </c>
      <c r="W163" s="330">
        <f>[1]!HsGetValue("FCC","Scenario#Actual;Years#FY24;Period#Jun;View#FCCS_YTD;Entity#"&amp;$B163&amp;";Data Source#FCCS_Total Data Source;Account#"&amp;W$3&amp;";Intercompany#FCCS_Intercompany Top;Movement#CA_ENDBAL;Consolidation#FCCS_Entity Total;Custom1#"&amp;$E163&amp;";Custom2#Total Custom2;Custom3#Total Custom3;Custom4#Total Custom4")</f>
        <v>0</v>
      </c>
      <c r="X163" s="330">
        <f>[1]!HsGetValue("FCC","Scenario#Actual;Years#FY24;Period#Jun;View#FCCS_YTD;Entity#"&amp;$B163&amp;";Data Source#FCCS_Total Data Source;Account#"&amp;X$3&amp;";Intercompany#FCCS_Intercompany Top;Movement#CA_ENDBAL;Consolidation#FCCS_Entity Total;Custom1#"&amp;$E163&amp;";Custom2#Total Custom2;Custom3#Total Custom3;Custom4#Total Custom4")</f>
        <v>0</v>
      </c>
      <c r="Y163" s="432">
        <f>[1]!HsGetValue("FCC","Scenario#Actual;Years#FY24;Period#Jun;View#FCCS_YTD;Entity#"&amp;$B163&amp;";Data Source#FCCS_Total Data Source;Account#"&amp;Y$3&amp;";Intercompany#FCCS_Intercompany Top;Movement#FCCS_Movements;Consolidation#FCCS_Entity Total;Custom1#"&amp;$A163&amp;";Custom2#Total Custom2;Custom3#Total Custom3;Custom4#Total Custom4")</f>
        <v>0</v>
      </c>
      <c r="Z163" s="432">
        <f>[1]!HsGetValue("FCC","Scenario#Actual;Years#FY24;Period#Jun;View#FCCS_YTD;Entity#"&amp;$B163&amp;";Data Source#FCCS_Total Data Source;Account#"&amp;Z$3&amp;";Intercompany#FCCS_Intercompany Top;Movement#FCCS_Movements;Consolidation#FCCS_Entity Total;Custom1#"&amp;$A163&amp;";Custom2#Total Custom2;Custom3#Total Custom3;Custom4#Total Custom4")</f>
        <v>0</v>
      </c>
      <c r="AA163" s="432">
        <f>[1]!HsGetValue("FCC","Scenario#Actual;Years#FY24;Period#Jun;View#FCCS_YTD;Entity#"&amp;$B163&amp;";Data Source#FCCS_Total Data Source;Account#"&amp;AA$3&amp;";Intercompany#FCCS_Intercompany Top;Movement#FCCS_Movements;Consolidation#FCCS_Entity Total;Custom1#"&amp;$A163&amp;";Custom2#Total Custom2;Custom3#Total Custom3;Custom4#Total Custom4")</f>
        <v>0</v>
      </c>
      <c r="AB163" s="432">
        <f>[1]!HsGetValue("FCC","Scenario#Actual;Years#FY24;Period#Jun;View#FCCS_YTD;Entity#"&amp;$B163&amp;";Data Source#FCCS_Total Data Source;Account#"&amp;AB$3&amp;";Intercompany#FCCS_Intercompany Top;Movement#FCCS_Movements;Consolidation#FCCS_Entity Total;Custom1#"&amp;$A163&amp;";Custom2#Total Custom2;Custom3#Total Custom3;Custom4#Total Custom4")</f>
        <v>0</v>
      </c>
      <c r="AC163" s="432">
        <f>[1]!HsGetValue("FCC","Scenario#Actual;Years#FY24;Period#Jun;View#FCCS_YTD;Entity#"&amp;$B163&amp;";Data Source#FCCS_Total Data Source;Account#"&amp;AC$3&amp;";Intercompany#FCCS_Intercompany Top;Movement#FCCS_Movements;Consolidation#FCCS_Entity Total;Custom1#"&amp;$A163&amp;";Custom2#Total Custom2;Custom3#Total Custom3;Custom4#Total Custom4")</f>
        <v>0</v>
      </c>
      <c r="AD163" s="432">
        <f>[1]!HsGetValue("FCC","Scenario#Actual;Years#FY24;Period#Jun;View#FCCS_YTD;Entity#"&amp;$B163&amp;";Data Source#FCCS_Total Data Source;Account#"&amp;AD$3&amp;";Intercompany#FCCS_Intercompany Top;Movement#FCCS_Movements;Consolidation#FCCS_Entity Total;Custom1#"&amp;$A163&amp;";Custom2#Total Custom2;Custom3#Total Custom3;Custom4#Total Custom4")</f>
        <v>0</v>
      </c>
      <c r="AE163" s="432">
        <f>[1]!HsGetValue("FCC","Scenario#Actual;Years#FY24;Period#Jun;View#FCCS_YTD;Entity#"&amp;$B163&amp;";Data Source#FCCS_Total Data Source;Account#"&amp;AE$3&amp;";Intercompany#FCCS_Intercompany Top;Movement#FCCS_Movements;Consolidation#FCCS_Entity Total;Custom1#"&amp;$A163&amp;";Custom2#Total Custom2;Custom3#Total Custom3;Custom4#Total Custom4")</f>
        <v>0</v>
      </c>
      <c r="AF163" s="432">
        <f>[1]!HsGetValue("FCC","Scenario#Actual;Years#FY24;Period#Jun;View#FCCS_YTD;Entity#"&amp;$B163&amp;";Data Source#FCCS_Total Data Source;Account#"&amp;AF$3&amp;";Intercompany#FCCS_Intercompany Top;Movement#FCCS_Movements;Consolidation#FCCS_Entity Total;Custom1#"&amp;$A163&amp;";Custom2#Total Custom2;Custom3#Total Custom3;Custom4#Total Custom4")</f>
        <v>0</v>
      </c>
      <c r="AG163" s="432">
        <f>[1]!HsGetValue("FCC","Scenario#Actual;Years#FY24;Period#Jun;View#FCCS_YTD;Entity#"&amp;$B163&amp;";Data Source#FCCS_Total Data Source;Account#"&amp;AG$3&amp;";Intercompany#FCCS_Intercompany Top;Movement#FCCS_Movements;Consolidation#FCCS_Entity Total;Custom1#"&amp;$A163&amp;";Custom2#Total Custom2;Custom3#Total Custom3;Custom4#Total Custom4")</f>
        <v>0</v>
      </c>
      <c r="AH163" s="432">
        <f>[1]!HsGetValue("FCC","Scenario#Actual;Years#FY24;Period#Jun;View#FCCS_YTD;Entity#"&amp;$B163&amp;";Data Source#FCCS_Total Data Source;Account#"&amp;AH$3&amp;";Intercompany#FCCS_Intercompany Top;Movement#FCCS_Movements;Consolidation#FCCS_Entity Total;Custom1#"&amp;$A163&amp;";Custom2#Total Custom2;Custom3#Total Custom3;Custom4#Total Custom4")</f>
        <v>-44621</v>
      </c>
      <c r="AI163" s="432">
        <f>[1]!HsGetValue("FCC","Scenario#Actual;Years#FY24;Period#Jun;View#FCCS_YTD;Entity#"&amp;$B163&amp;";Data Source#FCCS_Total Data Source;Account#"&amp;AI$3&amp;";Intercompany#FCCS_Intercompany Top;Movement#FCCS_Movements;Consolidation#FCCS_Entity Total;Custom1#"&amp;$A163&amp;";Custom2#Total Custom2;Custom3#Total Custom3;Custom4#Total Custom4")</f>
        <v>0</v>
      </c>
      <c r="AJ163" s="432">
        <f>[1]!HsGetValue("FCC","Scenario#Actual;Years#FY24;Period#Jun;View#FCCS_YTD;Entity#"&amp;$B163&amp;";Data Source#FCCS_Total Data Source;Account#"&amp;AJ$3&amp;";Intercompany#FCCS_Intercompany Top;Movement#FCCS_Movements;Consolidation#FCCS_Entity Total;Custom1#"&amp;$A163&amp;";Custom2#Total Custom2;Custom3#Total Custom3;Custom4#Total Custom4")</f>
        <v>0</v>
      </c>
      <c r="AK163" s="432">
        <f>[1]!HsGetValue("FCC","Scenario#Actual;Years#FY24;Period#Jun;View#FCCS_YTD;Entity#"&amp;$B163&amp;";Data Source#FCCS_Total Data Source;Account#"&amp;AK$3&amp;";Intercompany#FCCS_Intercompany Top;Movement#FCCS_Movements;Consolidation#FCCS_Entity Total;Custom1#"&amp;$A163&amp;";Custom2#Total Custom2;Custom3#Total Custom3;Custom4#Total Custom4")</f>
        <v>0</v>
      </c>
      <c r="AL163" s="432">
        <f>[1]!HsGetValue("FCC","Scenario#Actual;Years#FY24;Period#Jun;View#FCCS_YTD;Entity#"&amp;$B163&amp;";Data Source#FCCS_Total Data Source;Account#"&amp;AL$3&amp;";Intercompany#FCCS_Intercompany Top;Movement#FCCS_Movements;Consolidation#FCCS_Entity Total;Custom1#"&amp;$A163&amp;";Custom2#Total Custom2;Custom3#Total Custom3;Custom4#Total Custom4")</f>
        <v>0</v>
      </c>
      <c r="AM163" s="432">
        <f>[1]!HsGetValue("FCC","Scenario#Actual;Years#FY24;Period#Jun;View#FCCS_YTD;Entity#"&amp;$B163&amp;";Data Source#FCCS_Total Data Source;Account#"&amp;AM$3&amp;";Intercompany#FCCS_Intercompany Top;Movement#FCCS_Movements;Consolidation#FCCS_Entity Total;Custom1#"&amp;$A163&amp;";Custom2#Total Custom2;Custom3#Total Custom3;Custom4#Total Custom4")</f>
        <v>0</v>
      </c>
      <c r="AN163" s="432">
        <f>[1]!HsGetValue("FCC","Scenario#Actual;Years#FY24;Period#Jun;View#FCCS_YTD;Entity#"&amp;$B163&amp;";Data Source#FCCS_Total Data Source;Account#"&amp;AN$3&amp;";Intercompany#FCCS_Intercompany Top;Movement#FCCS_Movements;Consolidation#FCCS_Entity Total;Custom1#"&amp;$A163&amp;";Custom2#Total Custom2;Custom3#Total Custom3;Custom4#Total Custom4")</f>
        <v>0</v>
      </c>
      <c r="AO163" s="432">
        <f>[1]!HsGetValue("FCC","Scenario#Actual;Years#FY24;Period#Jun;View#FCCS_YTD;Entity#"&amp;$B163&amp;";Data Source#FCCS_Total Data Source;Account#"&amp;AO$3&amp;";Intercompany#FCCS_Intercompany Top;Movement#FCCS_Movements;Consolidation#FCCS_Entity Total;Custom1#"&amp;$A163&amp;";Custom2#Total Custom2;Custom3#Total Custom3;Custom4#Total Custom4")</f>
        <v>0</v>
      </c>
      <c r="AP163" s="432">
        <f>[1]!HsGetValue("FCC","Scenario#Actual;Years#FY24;Period#Jun;View#FCCS_YTD;Entity#"&amp;$B163&amp;";Data Source#FCCS_Total Data Source;Account#"&amp;AP$3&amp;";Intercompany#FCCS_Intercompany Top;Movement#FCCS_Movements;Consolidation#FCCS_Entity Total;Custom1#"&amp;$A163&amp;";Custom2#Total Custom2;Custom3#Total Custom3;Custom4#Total Custom4")</f>
        <v>0</v>
      </c>
      <c r="AQ163" s="432">
        <f>[1]!HsGetValue("FCC","Scenario#Actual;Years#FY24;Period#Jun;View#FCCS_YTD;Entity#"&amp;$B163&amp;";Data Source#FCCS_Total Data Source;Account#"&amp;AQ$3&amp;";Intercompany#FCCS_Intercompany Top;Movement#FCCS_Movements;Consolidation#FCCS_Entity Total;Custom1#"&amp;$A163&amp;";Custom2#Total Custom2;Custom3#Total Custom3;Custom4#Total Custom4")</f>
        <v>0</v>
      </c>
      <c r="AR163" s="432">
        <f>[1]!HsGetValue("FCC","Scenario#Actual;Years#FY24;Period#Jun;View#FCCS_YTD;Entity#"&amp;$B163&amp;";Data Source#FCCS_Total Data Source;Account#"&amp;AR$3&amp;";Intercompany#FCCS_Intercompany Top;Movement#FCCS_Movements;Consolidation#FCCS_Entity Total;Custom1#"&amp;$A163&amp;";Custom2#Total Custom2;Custom3#Total Custom3;Custom4#Total Custom4")</f>
        <v>0</v>
      </c>
      <c r="AS163" s="432">
        <f>[1]!HsGetValue("FCC","Scenario#Actual;Years#FY24;Period#Jun;View#FCCS_YTD;Entity#"&amp;$B163&amp;";Data Source#FCCS_Total Data Source;Account#"&amp;AS$3&amp;";Intercompany#FCCS_Intercompany Top;Movement#FCCS_Movements;Consolidation#FCCS_Entity Total;Custom1#"&amp;$A163&amp;";Custom2#Total Custom2;Custom3#Total Custom3;Custom4#Total Custom4")</f>
        <v>0</v>
      </c>
    </row>
    <row r="164" spans="1:45" outlineLevel="1" x14ac:dyDescent="0.3">
      <c r="A164" s="221" t="s">
        <v>603</v>
      </c>
      <c r="B164" s="221" t="s">
        <v>771</v>
      </c>
      <c r="C164" s="221">
        <v>86240</v>
      </c>
      <c r="D164" s="221" t="s">
        <v>753</v>
      </c>
      <c r="E164" s="221" t="s">
        <v>416</v>
      </c>
      <c r="F164" s="328" t="s">
        <v>772</v>
      </c>
      <c r="G164" s="328" t="s">
        <v>773</v>
      </c>
      <c r="H164" s="598"/>
      <c r="I164" s="395">
        <f t="shared" si="12"/>
        <v>372547.69999999995</v>
      </c>
      <c r="J164" s="395">
        <f t="shared" si="13"/>
        <v>0</v>
      </c>
      <c r="K164" s="395">
        <f t="shared" si="16"/>
        <v>372547.69999999995</v>
      </c>
      <c r="L164" s="330">
        <f>[1]!HsGetValue("FCC","Scenario#Actual;Years#FY24;Period#Jun;View#FCCS_YTD;Entity#"&amp;$B164&amp;";Data Source#FCCS_Total Data Source;Account#"&amp;L$3&amp;";Intercompany#FCCS_Intercompany Top;Movement#CA_ENDBAL;Consolidation#FCCS_Entity Total;Custom1#"&amp;$E164&amp;";Custom2#Total Custom2;Custom3#Total Custom3;Custom4#Total Custom4")</f>
        <v>0</v>
      </c>
      <c r="M164" s="330">
        <f>[1]!HsGetValue("FCC","Scenario#Actual;Years#FY24;Period#Jun;View#FCCS_YTD;Entity#"&amp;$B164&amp;";Data Source#FCCS_Total Data Source;Account#"&amp;M$3&amp;";Intercompany#FCCS_Intercompany Top;Movement#CA_ENDBAL;Consolidation#FCCS_Entity Total;Custom1#"&amp;$E164&amp;";Custom2#Total Custom2;Custom3#Total Custom3;Custom4#Total Custom4")</f>
        <v>558821.56999999995</v>
      </c>
      <c r="N164" s="330">
        <f>[1]!HsGetValue("FCC","Scenario#Actual;Years#FY24;Period#Jun;View#FCCS_YTD;Entity#"&amp;$B164&amp;";Data Source#FCCS_Total Data Source;Account#"&amp;N$3&amp;";Intercompany#FCCS_Intercompany Top;Movement#CA_ENDBAL;Consolidation#FCCS_Entity Total;Custom1#"&amp;$E164&amp;";Custom2#Total Custom2;Custom3#Total Custom3;Custom4#Total Custom4")</f>
        <v>0</v>
      </c>
      <c r="O164" s="330">
        <f>[1]!HsGetValue("FCC","Scenario#Actual;Years#FY24;Period#Jun;View#FCCS_YTD;Entity#"&amp;$B164&amp;";Data Source#FCCS_Total Data Source;Account#"&amp;O$3&amp;";Intercompany#FCCS_Intercompany Top;Movement#CA_ENDBAL;Consolidation#FCCS_Entity Total;Custom1#"&amp;$E164&amp;";Custom2#Total Custom2;Custom3#Total Custom3;Custom4#Total Custom4")</f>
        <v>0</v>
      </c>
      <c r="P164" s="330">
        <f>[1]!HsGetValue("FCC","Scenario#Actual;Years#FY24;Period#Jun;View#FCCS_YTD;Entity#"&amp;$B164&amp;";Data Source#FCCS_Total Data Source;Account#"&amp;P$3&amp;";Intercompany#FCCS_Intercompany Top;Movement#CA_ENDBAL;Consolidation#FCCS_Entity Total;Custom1#"&amp;$E164&amp;";Custom2#Total Custom2;Custom3#Total Custom3;Custom4#Total Custom4")</f>
        <v>145185.1</v>
      </c>
      <c r="Q164" s="330">
        <f>[1]!HsGetValue("FCC","Scenario#Actual;Years#FY24;Period#Jun;View#FCCS_YTD;Entity#"&amp;$B164&amp;";Data Source#FCCS_Total Data Source;Account#"&amp;Q$3&amp;";Intercompany#FCCS_Intercompany Top;Movement#CA_ENDBAL;Consolidation#FCCS_Entity Total;Custom1#"&amp;$E164&amp;";Custom2#Total Custom2;Custom3#Total Custom3;Custom4#Total Custom4")</f>
        <v>0</v>
      </c>
      <c r="R164" s="330">
        <f>[1]!HsGetValue("FCC","Scenario#Actual;Years#FY24;Period#Jun;View#FCCS_YTD;Entity#"&amp;$B164&amp;";Data Source#FCCS_Total Data Source;Account#"&amp;R$3&amp;";Intercompany#FCCS_Intercompany Top;Movement#CA_ENDBAL;Consolidation#FCCS_Entity Total;Custom1#"&amp;$E164&amp;";Custom2#Total Custom2;Custom3#Total Custom3;Custom4#Total Custom4")</f>
        <v>0</v>
      </c>
      <c r="S164" s="330">
        <f>[1]!HsGetValue("FCC","Scenario#Actual;Years#FY24;Period#Jun;View#FCCS_YTD;Entity#"&amp;$B164&amp;";Data Source#FCCS_Total Data Source;Account#"&amp;S$3&amp;";Intercompany#FCCS_Intercompany Top;Movement#CA_ENDBAL;Consolidation#FCCS_Entity Total;Custom1#"&amp;$E164&amp;";Custom2#Total Custom2;Custom3#Total Custom3;Custom4#Total Custom4")</f>
        <v>0</v>
      </c>
      <c r="T164" s="330">
        <f>[1]!HsGetValue("FCC","Scenario#Actual;Years#FY24;Period#Jun;View#FCCS_YTD;Entity#"&amp;$B164&amp;";Data Source#FCCS_Total Data Source;Account#"&amp;T$3&amp;";Intercompany#FCCS_Intercompany Top;Movement#CA_ENDBAL;Consolidation#FCCS_Entity Total;Custom1#"&amp;$E164&amp;";Custom2#Total Custom2;Custom3#Total Custom3;Custom4#Total Custom4")</f>
        <v>0</v>
      </c>
      <c r="U164" s="330">
        <f>[1]!HsGetValue("FCC","Scenario#Actual;Years#FY24;Period#Jun;View#FCCS_YTD;Entity#"&amp;$B164&amp;";Data Source#FCCS_Total Data Source;Account#"&amp;U$3&amp;";Intercompany#FCCS_Intercompany Top;Movement#CA_ENDBAL;Consolidation#FCCS_Entity Total;Custom1#"&amp;$E164&amp;";Custom2#Total Custom2;Custom3#Total Custom3;Custom4#Total Custom4")</f>
        <v>0</v>
      </c>
      <c r="V164" s="330">
        <f>[1]!HsGetValue("FCC","Scenario#Actual;Years#FY24;Period#Jun;View#FCCS_YTD;Entity#"&amp;$B164&amp;";Data Source#FCCS_Total Data Source;Account#"&amp;V$3&amp;";Intercompany#FCCS_Intercompany Top;Movement#CA_ENDBAL;Consolidation#FCCS_Entity Total;Custom1#"&amp;$E164&amp;";Custom2#Total Custom2;Custom3#Total Custom3;Custom4#Total Custom4")</f>
        <v>0</v>
      </c>
      <c r="W164" s="330">
        <f>[1]!HsGetValue("FCC","Scenario#Actual;Years#FY24;Period#Jun;View#FCCS_YTD;Entity#"&amp;$B164&amp;";Data Source#FCCS_Total Data Source;Account#"&amp;W$3&amp;";Intercompany#FCCS_Intercompany Top;Movement#CA_ENDBAL;Consolidation#FCCS_Entity Total;Custom1#"&amp;$E164&amp;";Custom2#Total Custom2;Custom3#Total Custom3;Custom4#Total Custom4")</f>
        <v>0</v>
      </c>
      <c r="X164" s="330">
        <f>[1]!HsGetValue("FCC","Scenario#Actual;Years#FY24;Period#Jun;View#FCCS_YTD;Entity#"&amp;$B164&amp;";Data Source#FCCS_Total Data Source;Account#"&amp;X$3&amp;";Intercompany#FCCS_Intercompany Top;Movement#CA_ENDBAL;Consolidation#FCCS_Entity Total;Custom1#"&amp;$E164&amp;";Custom2#Total Custom2;Custom3#Total Custom3;Custom4#Total Custom4")</f>
        <v>0</v>
      </c>
      <c r="Y164" s="432">
        <f>[1]!HsGetValue("FCC","Scenario#Actual;Years#FY24;Period#Jun;View#FCCS_YTD;Entity#"&amp;$B164&amp;";Data Source#FCCS_Total Data Source;Account#"&amp;Y$3&amp;";Intercompany#FCCS_Intercompany Top;Movement#FCCS_Movements;Consolidation#FCCS_Entity Total;Custom1#"&amp;$A164&amp;";Custom2#Total Custom2;Custom3#Total Custom3;Custom4#Total Custom4")</f>
        <v>0</v>
      </c>
      <c r="Z164" s="432">
        <f>[1]!HsGetValue("FCC","Scenario#Actual;Years#FY24;Period#Jun;View#FCCS_YTD;Entity#"&amp;$B164&amp;";Data Source#FCCS_Total Data Source;Account#"&amp;Z$3&amp;";Intercompany#FCCS_Intercompany Top;Movement#FCCS_Movements;Consolidation#FCCS_Entity Total;Custom1#"&amp;$A164&amp;";Custom2#Total Custom2;Custom3#Total Custom3;Custom4#Total Custom4")</f>
        <v>0</v>
      </c>
      <c r="AA164" s="432">
        <f>[1]!HsGetValue("FCC","Scenario#Actual;Years#FY24;Period#Jun;View#FCCS_YTD;Entity#"&amp;$B164&amp;";Data Source#FCCS_Total Data Source;Account#"&amp;AA$3&amp;";Intercompany#FCCS_Intercompany Top;Movement#FCCS_Movements;Consolidation#FCCS_Entity Total;Custom1#"&amp;$A164&amp;";Custom2#Total Custom2;Custom3#Total Custom3;Custom4#Total Custom4")</f>
        <v>0</v>
      </c>
      <c r="AB164" s="432">
        <f>[1]!HsGetValue("FCC","Scenario#Actual;Years#FY24;Period#Jun;View#FCCS_YTD;Entity#"&amp;$B164&amp;";Data Source#FCCS_Total Data Source;Account#"&amp;AB$3&amp;";Intercompany#FCCS_Intercompany Top;Movement#FCCS_Movements;Consolidation#FCCS_Entity Total;Custom1#"&amp;$A164&amp;";Custom2#Total Custom2;Custom3#Total Custom3;Custom4#Total Custom4")</f>
        <v>0</v>
      </c>
      <c r="AC164" s="432">
        <f>[1]!HsGetValue("FCC","Scenario#Actual;Years#FY24;Period#Jun;View#FCCS_YTD;Entity#"&amp;$B164&amp;";Data Source#FCCS_Total Data Source;Account#"&amp;AC$3&amp;";Intercompany#FCCS_Intercompany Top;Movement#FCCS_Movements;Consolidation#FCCS_Entity Total;Custom1#"&amp;$A164&amp;";Custom2#Total Custom2;Custom3#Total Custom3;Custom4#Total Custom4")</f>
        <v>0</v>
      </c>
      <c r="AD164" s="432">
        <f>[1]!HsGetValue("FCC","Scenario#Actual;Years#FY24;Period#Jun;View#FCCS_YTD;Entity#"&amp;$B164&amp;";Data Source#FCCS_Total Data Source;Account#"&amp;AD$3&amp;";Intercompany#FCCS_Intercompany Top;Movement#FCCS_Movements;Consolidation#FCCS_Entity Total;Custom1#"&amp;$A164&amp;";Custom2#Total Custom2;Custom3#Total Custom3;Custom4#Total Custom4")</f>
        <v>0</v>
      </c>
      <c r="AE164" s="432">
        <f>[1]!HsGetValue("FCC","Scenario#Actual;Years#FY24;Period#Jun;View#FCCS_YTD;Entity#"&amp;$B164&amp;";Data Source#FCCS_Total Data Source;Account#"&amp;AE$3&amp;";Intercompany#FCCS_Intercompany Top;Movement#FCCS_Movements;Consolidation#FCCS_Entity Total;Custom1#"&amp;$A164&amp;";Custom2#Total Custom2;Custom3#Total Custom3;Custom4#Total Custom4")</f>
        <v>-186273.87</v>
      </c>
      <c r="AF164" s="432">
        <f>[1]!HsGetValue("FCC","Scenario#Actual;Years#FY24;Period#Jun;View#FCCS_YTD;Entity#"&amp;$B164&amp;";Data Source#FCCS_Total Data Source;Account#"&amp;AF$3&amp;";Intercompany#FCCS_Intercompany Top;Movement#FCCS_Movements;Consolidation#FCCS_Entity Total;Custom1#"&amp;$A164&amp;";Custom2#Total Custom2;Custom3#Total Custom3;Custom4#Total Custom4")</f>
        <v>0</v>
      </c>
      <c r="AG164" s="432">
        <f>[1]!HsGetValue("FCC","Scenario#Actual;Years#FY24;Period#Jun;View#FCCS_YTD;Entity#"&amp;$B164&amp;";Data Source#FCCS_Total Data Source;Account#"&amp;AG$3&amp;";Intercompany#FCCS_Intercompany Top;Movement#FCCS_Movements;Consolidation#FCCS_Entity Total;Custom1#"&amp;$A164&amp;";Custom2#Total Custom2;Custom3#Total Custom3;Custom4#Total Custom4")</f>
        <v>0</v>
      </c>
      <c r="AH164" s="432">
        <f>[1]!HsGetValue("FCC","Scenario#Actual;Years#FY24;Period#Jun;View#FCCS_YTD;Entity#"&amp;$B164&amp;";Data Source#FCCS_Total Data Source;Account#"&amp;AH$3&amp;";Intercompany#FCCS_Intercompany Top;Movement#FCCS_Movements;Consolidation#FCCS_Entity Total;Custom1#"&amp;$A164&amp;";Custom2#Total Custom2;Custom3#Total Custom3;Custom4#Total Custom4")</f>
        <v>-145185.1</v>
      </c>
      <c r="AI164" s="432">
        <f>[1]!HsGetValue("FCC","Scenario#Actual;Years#FY24;Period#Jun;View#FCCS_YTD;Entity#"&amp;$B164&amp;";Data Source#FCCS_Total Data Source;Account#"&amp;AI$3&amp;";Intercompany#FCCS_Intercompany Top;Movement#FCCS_Movements;Consolidation#FCCS_Entity Total;Custom1#"&amp;$A164&amp;";Custom2#Total Custom2;Custom3#Total Custom3;Custom4#Total Custom4")</f>
        <v>0</v>
      </c>
      <c r="AJ164" s="432">
        <f>[1]!HsGetValue("FCC","Scenario#Actual;Years#FY24;Period#Jun;View#FCCS_YTD;Entity#"&amp;$B164&amp;";Data Source#FCCS_Total Data Source;Account#"&amp;AJ$3&amp;";Intercompany#FCCS_Intercompany Top;Movement#FCCS_Movements;Consolidation#FCCS_Entity Total;Custom1#"&amp;$A164&amp;";Custom2#Total Custom2;Custom3#Total Custom3;Custom4#Total Custom4")</f>
        <v>0</v>
      </c>
      <c r="AK164" s="432">
        <f>[1]!HsGetValue("FCC","Scenario#Actual;Years#FY24;Period#Jun;View#FCCS_YTD;Entity#"&amp;$B164&amp;";Data Source#FCCS_Total Data Source;Account#"&amp;AK$3&amp;";Intercompany#FCCS_Intercompany Top;Movement#FCCS_Movements;Consolidation#FCCS_Entity Total;Custom1#"&amp;$A164&amp;";Custom2#Total Custom2;Custom3#Total Custom3;Custom4#Total Custom4")</f>
        <v>0</v>
      </c>
      <c r="AL164" s="432">
        <f>[1]!HsGetValue("FCC","Scenario#Actual;Years#FY24;Period#Jun;View#FCCS_YTD;Entity#"&amp;$B164&amp;";Data Source#FCCS_Total Data Source;Account#"&amp;AL$3&amp;";Intercompany#FCCS_Intercompany Top;Movement#FCCS_Movements;Consolidation#FCCS_Entity Total;Custom1#"&amp;$A164&amp;";Custom2#Total Custom2;Custom3#Total Custom3;Custom4#Total Custom4")</f>
        <v>0</v>
      </c>
      <c r="AM164" s="432">
        <f>[1]!HsGetValue("FCC","Scenario#Actual;Years#FY24;Period#Jun;View#FCCS_YTD;Entity#"&amp;$B164&amp;";Data Source#FCCS_Total Data Source;Account#"&amp;AM$3&amp;";Intercompany#FCCS_Intercompany Top;Movement#FCCS_Movements;Consolidation#FCCS_Entity Total;Custom1#"&amp;$A164&amp;";Custom2#Total Custom2;Custom3#Total Custom3;Custom4#Total Custom4")</f>
        <v>0</v>
      </c>
      <c r="AN164" s="432">
        <f>[1]!HsGetValue("FCC","Scenario#Actual;Years#FY24;Period#Jun;View#FCCS_YTD;Entity#"&amp;$B164&amp;";Data Source#FCCS_Total Data Source;Account#"&amp;AN$3&amp;";Intercompany#FCCS_Intercompany Top;Movement#FCCS_Movements;Consolidation#FCCS_Entity Total;Custom1#"&amp;$A164&amp;";Custom2#Total Custom2;Custom3#Total Custom3;Custom4#Total Custom4")</f>
        <v>0</v>
      </c>
      <c r="AO164" s="432">
        <f>[1]!HsGetValue("FCC","Scenario#Actual;Years#FY24;Period#Jun;View#FCCS_YTD;Entity#"&amp;$B164&amp;";Data Source#FCCS_Total Data Source;Account#"&amp;AO$3&amp;";Intercompany#FCCS_Intercompany Top;Movement#FCCS_Movements;Consolidation#FCCS_Entity Total;Custom1#"&amp;$A164&amp;";Custom2#Total Custom2;Custom3#Total Custom3;Custom4#Total Custom4")</f>
        <v>0</v>
      </c>
      <c r="AP164" s="432">
        <f>[1]!HsGetValue("FCC","Scenario#Actual;Years#FY24;Period#Jun;View#FCCS_YTD;Entity#"&amp;$B164&amp;";Data Source#FCCS_Total Data Source;Account#"&amp;AP$3&amp;";Intercompany#FCCS_Intercompany Top;Movement#FCCS_Movements;Consolidation#FCCS_Entity Total;Custom1#"&amp;$A164&amp;";Custom2#Total Custom2;Custom3#Total Custom3;Custom4#Total Custom4")</f>
        <v>0</v>
      </c>
      <c r="AQ164" s="432">
        <f>[1]!HsGetValue("FCC","Scenario#Actual;Years#FY24;Period#Jun;View#FCCS_YTD;Entity#"&amp;$B164&amp;";Data Source#FCCS_Total Data Source;Account#"&amp;AQ$3&amp;";Intercompany#FCCS_Intercompany Top;Movement#FCCS_Movements;Consolidation#FCCS_Entity Total;Custom1#"&amp;$A164&amp;";Custom2#Total Custom2;Custom3#Total Custom3;Custom4#Total Custom4")</f>
        <v>0</v>
      </c>
      <c r="AR164" s="432">
        <f>[1]!HsGetValue("FCC","Scenario#Actual;Years#FY24;Period#Jun;View#FCCS_YTD;Entity#"&amp;$B164&amp;";Data Source#FCCS_Total Data Source;Account#"&amp;AR$3&amp;";Intercompany#FCCS_Intercompany Top;Movement#FCCS_Movements;Consolidation#FCCS_Entity Total;Custom1#"&amp;$A164&amp;";Custom2#Total Custom2;Custom3#Total Custom3;Custom4#Total Custom4")</f>
        <v>0</v>
      </c>
      <c r="AS164" s="432">
        <f>[1]!HsGetValue("FCC","Scenario#Actual;Years#FY24;Period#Jun;View#FCCS_YTD;Entity#"&amp;$B164&amp;";Data Source#FCCS_Total Data Source;Account#"&amp;AS$3&amp;";Intercompany#FCCS_Intercompany Top;Movement#FCCS_Movements;Consolidation#FCCS_Entity Total;Custom1#"&amp;$A164&amp;";Custom2#Total Custom2;Custom3#Total Custom3;Custom4#Total Custom4")</f>
        <v>0</v>
      </c>
    </row>
    <row r="165" spans="1:45" outlineLevel="1" x14ac:dyDescent="0.3">
      <c r="A165" s="221" t="s">
        <v>603</v>
      </c>
      <c r="B165" s="221" t="s">
        <v>774</v>
      </c>
      <c r="C165" s="221">
        <v>86440</v>
      </c>
      <c r="D165" s="221" t="s">
        <v>753</v>
      </c>
      <c r="E165" s="221" t="s">
        <v>416</v>
      </c>
      <c r="F165" s="328" t="s">
        <v>775</v>
      </c>
      <c r="G165" s="328" t="s">
        <v>776</v>
      </c>
      <c r="H165" s="598"/>
      <c r="I165" s="395">
        <f t="shared" si="12"/>
        <v>5124.1400000000031</v>
      </c>
      <c r="J165" s="395">
        <f t="shared" si="13"/>
        <v>0</v>
      </c>
      <c r="K165" s="395">
        <f t="shared" si="16"/>
        <v>5124.1400000000031</v>
      </c>
      <c r="L165" s="330">
        <f>[1]!HsGetValue("FCC","Scenario#Actual;Years#FY24;Period#Jun;View#FCCS_YTD;Entity#"&amp;$B165&amp;";Data Source#FCCS_Total Data Source;Account#"&amp;L$3&amp;";Intercompany#FCCS_Intercompany Top;Movement#CA_ENDBAL;Consolidation#FCCS_Entity Total;Custom1#"&amp;$E165&amp;";Custom2#Total Custom2;Custom3#Total Custom3;Custom4#Total Custom4")</f>
        <v>0</v>
      </c>
      <c r="M165" s="330">
        <f>[1]!HsGetValue("FCC","Scenario#Actual;Years#FY24;Period#Jun;View#FCCS_YTD;Entity#"&amp;$B165&amp;";Data Source#FCCS_Total Data Source;Account#"&amp;M$3&amp;";Intercompany#FCCS_Intercompany Top;Movement#CA_ENDBAL;Consolidation#FCCS_Entity Total;Custom1#"&amp;$E165&amp;";Custom2#Total Custom2;Custom3#Total Custom3;Custom4#Total Custom4")</f>
        <v>0</v>
      </c>
      <c r="N165" s="330">
        <f>[1]!HsGetValue("FCC","Scenario#Actual;Years#FY24;Period#Jun;View#FCCS_YTD;Entity#"&amp;$B165&amp;";Data Source#FCCS_Total Data Source;Account#"&amp;N$3&amp;";Intercompany#FCCS_Intercompany Top;Movement#CA_ENDBAL;Consolidation#FCCS_Entity Total;Custom1#"&amp;$E165&amp;";Custom2#Total Custom2;Custom3#Total Custom3;Custom4#Total Custom4")</f>
        <v>0</v>
      </c>
      <c r="O165" s="330">
        <f>[1]!HsGetValue("FCC","Scenario#Actual;Years#FY24;Period#Jun;View#FCCS_YTD;Entity#"&amp;$B165&amp;";Data Source#FCCS_Total Data Source;Account#"&amp;O$3&amp;";Intercompany#FCCS_Intercompany Top;Movement#CA_ENDBAL;Consolidation#FCCS_Entity Total;Custom1#"&amp;$E165&amp;";Custom2#Total Custom2;Custom3#Total Custom3;Custom4#Total Custom4")</f>
        <v>0</v>
      </c>
      <c r="P165" s="330">
        <f>[1]!HsGetValue("FCC","Scenario#Actual;Years#FY24;Period#Jun;View#FCCS_YTD;Entity#"&amp;$B165&amp;";Data Source#FCCS_Total Data Source;Account#"&amp;P$3&amp;";Intercompany#FCCS_Intercompany Top;Movement#CA_ENDBAL;Consolidation#FCCS_Entity Total;Custom1#"&amp;$E165&amp;";Custom2#Total Custom2;Custom3#Total Custom3;Custom4#Total Custom4")</f>
        <v>22871.33</v>
      </c>
      <c r="Q165" s="330">
        <f>[1]!HsGetValue("FCC","Scenario#Actual;Years#FY24;Period#Jun;View#FCCS_YTD;Entity#"&amp;$B165&amp;";Data Source#FCCS_Total Data Source;Account#"&amp;Q$3&amp;";Intercompany#FCCS_Intercompany Top;Movement#CA_ENDBAL;Consolidation#FCCS_Entity Total;Custom1#"&amp;$E165&amp;";Custom2#Total Custom2;Custom3#Total Custom3;Custom4#Total Custom4")</f>
        <v>0</v>
      </c>
      <c r="R165" s="330">
        <f>[1]!HsGetValue("FCC","Scenario#Actual;Years#FY24;Period#Jun;View#FCCS_YTD;Entity#"&amp;$B165&amp;";Data Source#FCCS_Total Data Source;Account#"&amp;R$3&amp;";Intercompany#FCCS_Intercompany Top;Movement#CA_ENDBAL;Consolidation#FCCS_Entity Total;Custom1#"&amp;$E165&amp;";Custom2#Total Custom2;Custom3#Total Custom3;Custom4#Total Custom4")</f>
        <v>0</v>
      </c>
      <c r="S165" s="330">
        <f>[1]!HsGetValue("FCC","Scenario#Actual;Years#FY24;Period#Jun;View#FCCS_YTD;Entity#"&amp;$B165&amp;";Data Source#FCCS_Total Data Source;Account#"&amp;S$3&amp;";Intercompany#FCCS_Intercompany Top;Movement#CA_ENDBAL;Consolidation#FCCS_Entity Total;Custom1#"&amp;$E165&amp;";Custom2#Total Custom2;Custom3#Total Custom3;Custom4#Total Custom4")</f>
        <v>0</v>
      </c>
      <c r="T165" s="330">
        <f>[1]!HsGetValue("FCC","Scenario#Actual;Years#FY24;Period#Jun;View#FCCS_YTD;Entity#"&amp;$B165&amp;";Data Source#FCCS_Total Data Source;Account#"&amp;T$3&amp;";Intercompany#FCCS_Intercompany Top;Movement#CA_ENDBAL;Consolidation#FCCS_Entity Total;Custom1#"&amp;$E165&amp;";Custom2#Total Custom2;Custom3#Total Custom3;Custom4#Total Custom4")</f>
        <v>0</v>
      </c>
      <c r="U165" s="330">
        <f>[1]!HsGetValue("FCC","Scenario#Actual;Years#FY24;Period#Jun;View#FCCS_YTD;Entity#"&amp;$B165&amp;";Data Source#FCCS_Total Data Source;Account#"&amp;U$3&amp;";Intercompany#FCCS_Intercompany Top;Movement#CA_ENDBAL;Consolidation#FCCS_Entity Total;Custom1#"&amp;$E165&amp;";Custom2#Total Custom2;Custom3#Total Custom3;Custom4#Total Custom4")</f>
        <v>0</v>
      </c>
      <c r="V165" s="330">
        <f>[1]!HsGetValue("FCC","Scenario#Actual;Years#FY24;Period#Jun;View#FCCS_YTD;Entity#"&amp;$B165&amp;";Data Source#FCCS_Total Data Source;Account#"&amp;V$3&amp;";Intercompany#FCCS_Intercompany Top;Movement#CA_ENDBAL;Consolidation#FCCS_Entity Total;Custom1#"&amp;$E165&amp;";Custom2#Total Custom2;Custom3#Total Custom3;Custom4#Total Custom4")</f>
        <v>0</v>
      </c>
      <c r="W165" s="330">
        <f>[1]!HsGetValue("FCC","Scenario#Actual;Years#FY24;Period#Jun;View#FCCS_YTD;Entity#"&amp;$B165&amp;";Data Source#FCCS_Total Data Source;Account#"&amp;W$3&amp;";Intercompany#FCCS_Intercompany Top;Movement#CA_ENDBAL;Consolidation#FCCS_Entity Total;Custom1#"&amp;$E165&amp;";Custom2#Total Custom2;Custom3#Total Custom3;Custom4#Total Custom4")</f>
        <v>0</v>
      </c>
      <c r="X165" s="330">
        <f>[1]!HsGetValue("FCC","Scenario#Actual;Years#FY24;Period#Jun;View#FCCS_YTD;Entity#"&amp;$B165&amp;";Data Source#FCCS_Total Data Source;Account#"&amp;X$3&amp;";Intercompany#FCCS_Intercompany Top;Movement#CA_ENDBAL;Consolidation#FCCS_Entity Total;Custom1#"&amp;$E165&amp;";Custom2#Total Custom2;Custom3#Total Custom3;Custom4#Total Custom4")</f>
        <v>0</v>
      </c>
      <c r="Y165" s="432">
        <f>[1]!HsGetValue("FCC","Scenario#Actual;Years#FY24;Period#Jun;View#FCCS_YTD;Entity#"&amp;$B165&amp;";Data Source#FCCS_Total Data Source;Account#"&amp;Y$3&amp;";Intercompany#FCCS_Intercompany Top;Movement#FCCS_Movements;Consolidation#FCCS_Entity Total;Custom1#"&amp;$A165&amp;";Custom2#Total Custom2;Custom3#Total Custom3;Custom4#Total Custom4")</f>
        <v>0</v>
      </c>
      <c r="Z165" s="432">
        <f>[1]!HsGetValue("FCC","Scenario#Actual;Years#FY24;Period#Jun;View#FCCS_YTD;Entity#"&amp;$B165&amp;";Data Source#FCCS_Total Data Source;Account#"&amp;Z$3&amp;";Intercompany#FCCS_Intercompany Top;Movement#FCCS_Movements;Consolidation#FCCS_Entity Total;Custom1#"&amp;$A165&amp;";Custom2#Total Custom2;Custom3#Total Custom3;Custom4#Total Custom4")</f>
        <v>0</v>
      </c>
      <c r="AA165" s="432">
        <f>[1]!HsGetValue("FCC","Scenario#Actual;Years#FY24;Period#Jun;View#FCCS_YTD;Entity#"&amp;$B165&amp;";Data Source#FCCS_Total Data Source;Account#"&amp;AA$3&amp;";Intercompany#FCCS_Intercompany Top;Movement#FCCS_Movements;Consolidation#FCCS_Entity Total;Custom1#"&amp;$A165&amp;";Custom2#Total Custom2;Custom3#Total Custom3;Custom4#Total Custom4")</f>
        <v>0</v>
      </c>
      <c r="AB165" s="432">
        <f>[1]!HsGetValue("FCC","Scenario#Actual;Years#FY24;Period#Jun;View#FCCS_YTD;Entity#"&amp;$B165&amp;";Data Source#FCCS_Total Data Source;Account#"&amp;AB$3&amp;";Intercompany#FCCS_Intercompany Top;Movement#FCCS_Movements;Consolidation#FCCS_Entity Total;Custom1#"&amp;$A165&amp;";Custom2#Total Custom2;Custom3#Total Custom3;Custom4#Total Custom4")</f>
        <v>0</v>
      </c>
      <c r="AC165" s="432">
        <f>[1]!HsGetValue("FCC","Scenario#Actual;Years#FY24;Period#Jun;View#FCCS_YTD;Entity#"&amp;$B165&amp;";Data Source#FCCS_Total Data Source;Account#"&amp;AC$3&amp;";Intercompany#FCCS_Intercompany Top;Movement#FCCS_Movements;Consolidation#FCCS_Entity Total;Custom1#"&amp;$A165&amp;";Custom2#Total Custom2;Custom3#Total Custom3;Custom4#Total Custom4")</f>
        <v>0</v>
      </c>
      <c r="AD165" s="432">
        <f>[1]!HsGetValue("FCC","Scenario#Actual;Years#FY24;Period#Jun;View#FCCS_YTD;Entity#"&amp;$B165&amp;";Data Source#FCCS_Total Data Source;Account#"&amp;AD$3&amp;";Intercompany#FCCS_Intercompany Top;Movement#FCCS_Movements;Consolidation#FCCS_Entity Total;Custom1#"&amp;$A165&amp;";Custom2#Total Custom2;Custom3#Total Custom3;Custom4#Total Custom4")</f>
        <v>0</v>
      </c>
      <c r="AE165" s="432">
        <f>[1]!HsGetValue("FCC","Scenario#Actual;Years#FY24;Period#Jun;View#FCCS_YTD;Entity#"&amp;$B165&amp;";Data Source#FCCS_Total Data Source;Account#"&amp;AE$3&amp;";Intercompany#FCCS_Intercompany Top;Movement#FCCS_Movements;Consolidation#FCCS_Entity Total;Custom1#"&amp;$A165&amp;";Custom2#Total Custom2;Custom3#Total Custom3;Custom4#Total Custom4")</f>
        <v>0</v>
      </c>
      <c r="AF165" s="432">
        <f>[1]!HsGetValue("FCC","Scenario#Actual;Years#FY24;Period#Jun;View#FCCS_YTD;Entity#"&amp;$B165&amp;";Data Source#FCCS_Total Data Source;Account#"&amp;AF$3&amp;";Intercompany#FCCS_Intercompany Top;Movement#FCCS_Movements;Consolidation#FCCS_Entity Total;Custom1#"&amp;$A165&amp;";Custom2#Total Custom2;Custom3#Total Custom3;Custom4#Total Custom4")</f>
        <v>0</v>
      </c>
      <c r="AG165" s="432">
        <f>[1]!HsGetValue("FCC","Scenario#Actual;Years#FY24;Period#Jun;View#FCCS_YTD;Entity#"&amp;$B165&amp;";Data Source#FCCS_Total Data Source;Account#"&amp;AG$3&amp;";Intercompany#FCCS_Intercompany Top;Movement#FCCS_Movements;Consolidation#FCCS_Entity Total;Custom1#"&amp;$A165&amp;";Custom2#Total Custom2;Custom3#Total Custom3;Custom4#Total Custom4")</f>
        <v>0</v>
      </c>
      <c r="AH165" s="432">
        <f>[1]!HsGetValue("FCC","Scenario#Actual;Years#FY24;Period#Jun;View#FCCS_YTD;Entity#"&amp;$B165&amp;";Data Source#FCCS_Total Data Source;Account#"&amp;AH$3&amp;";Intercompany#FCCS_Intercompany Top;Movement#FCCS_Movements;Consolidation#FCCS_Entity Total;Custom1#"&amp;$A165&amp;";Custom2#Total Custom2;Custom3#Total Custom3;Custom4#Total Custom4")</f>
        <v>-17747.189999999999</v>
      </c>
      <c r="AI165" s="432">
        <f>[1]!HsGetValue("FCC","Scenario#Actual;Years#FY24;Period#Jun;View#FCCS_YTD;Entity#"&amp;$B165&amp;";Data Source#FCCS_Total Data Source;Account#"&amp;AI$3&amp;";Intercompany#FCCS_Intercompany Top;Movement#FCCS_Movements;Consolidation#FCCS_Entity Total;Custom1#"&amp;$A165&amp;";Custom2#Total Custom2;Custom3#Total Custom3;Custom4#Total Custom4")</f>
        <v>0</v>
      </c>
      <c r="AJ165" s="432">
        <f>[1]!HsGetValue("FCC","Scenario#Actual;Years#FY24;Period#Jun;View#FCCS_YTD;Entity#"&amp;$B165&amp;";Data Source#FCCS_Total Data Source;Account#"&amp;AJ$3&amp;";Intercompany#FCCS_Intercompany Top;Movement#FCCS_Movements;Consolidation#FCCS_Entity Total;Custom1#"&amp;$A165&amp;";Custom2#Total Custom2;Custom3#Total Custom3;Custom4#Total Custom4")</f>
        <v>0</v>
      </c>
      <c r="AK165" s="432">
        <f>[1]!HsGetValue("FCC","Scenario#Actual;Years#FY24;Period#Jun;View#FCCS_YTD;Entity#"&amp;$B165&amp;";Data Source#FCCS_Total Data Source;Account#"&amp;AK$3&amp;";Intercompany#FCCS_Intercompany Top;Movement#FCCS_Movements;Consolidation#FCCS_Entity Total;Custom1#"&amp;$A165&amp;";Custom2#Total Custom2;Custom3#Total Custom3;Custom4#Total Custom4")</f>
        <v>0</v>
      </c>
      <c r="AL165" s="432">
        <f>[1]!HsGetValue("FCC","Scenario#Actual;Years#FY24;Period#Jun;View#FCCS_YTD;Entity#"&amp;$B165&amp;";Data Source#FCCS_Total Data Source;Account#"&amp;AL$3&amp;";Intercompany#FCCS_Intercompany Top;Movement#FCCS_Movements;Consolidation#FCCS_Entity Total;Custom1#"&amp;$A165&amp;";Custom2#Total Custom2;Custom3#Total Custom3;Custom4#Total Custom4")</f>
        <v>0</v>
      </c>
      <c r="AM165" s="432">
        <f>[1]!HsGetValue("FCC","Scenario#Actual;Years#FY24;Period#Jun;View#FCCS_YTD;Entity#"&amp;$B165&amp;";Data Source#FCCS_Total Data Source;Account#"&amp;AM$3&amp;";Intercompany#FCCS_Intercompany Top;Movement#FCCS_Movements;Consolidation#FCCS_Entity Total;Custom1#"&amp;$A165&amp;";Custom2#Total Custom2;Custom3#Total Custom3;Custom4#Total Custom4")</f>
        <v>0</v>
      </c>
      <c r="AN165" s="432">
        <f>[1]!HsGetValue("FCC","Scenario#Actual;Years#FY24;Period#Jun;View#FCCS_YTD;Entity#"&amp;$B165&amp;";Data Source#FCCS_Total Data Source;Account#"&amp;AN$3&amp;";Intercompany#FCCS_Intercompany Top;Movement#FCCS_Movements;Consolidation#FCCS_Entity Total;Custom1#"&amp;$A165&amp;";Custom2#Total Custom2;Custom3#Total Custom3;Custom4#Total Custom4")</f>
        <v>0</v>
      </c>
      <c r="AO165" s="432">
        <f>[1]!HsGetValue("FCC","Scenario#Actual;Years#FY24;Period#Jun;View#FCCS_YTD;Entity#"&amp;$B165&amp;";Data Source#FCCS_Total Data Source;Account#"&amp;AO$3&amp;";Intercompany#FCCS_Intercompany Top;Movement#FCCS_Movements;Consolidation#FCCS_Entity Total;Custom1#"&amp;$A165&amp;";Custom2#Total Custom2;Custom3#Total Custom3;Custom4#Total Custom4")</f>
        <v>0</v>
      </c>
      <c r="AP165" s="432">
        <f>[1]!HsGetValue("FCC","Scenario#Actual;Years#FY24;Period#Jun;View#FCCS_YTD;Entity#"&amp;$B165&amp;";Data Source#FCCS_Total Data Source;Account#"&amp;AP$3&amp;";Intercompany#FCCS_Intercompany Top;Movement#FCCS_Movements;Consolidation#FCCS_Entity Total;Custom1#"&amp;$A165&amp;";Custom2#Total Custom2;Custom3#Total Custom3;Custom4#Total Custom4")</f>
        <v>0</v>
      </c>
      <c r="AQ165" s="432">
        <f>[1]!HsGetValue("FCC","Scenario#Actual;Years#FY24;Period#Jun;View#FCCS_YTD;Entity#"&amp;$B165&amp;";Data Source#FCCS_Total Data Source;Account#"&amp;AQ$3&amp;";Intercompany#FCCS_Intercompany Top;Movement#FCCS_Movements;Consolidation#FCCS_Entity Total;Custom1#"&amp;$A165&amp;";Custom2#Total Custom2;Custom3#Total Custom3;Custom4#Total Custom4")</f>
        <v>0</v>
      </c>
      <c r="AR165" s="432">
        <f>[1]!HsGetValue("FCC","Scenario#Actual;Years#FY24;Period#Jun;View#FCCS_YTD;Entity#"&amp;$B165&amp;";Data Source#FCCS_Total Data Source;Account#"&amp;AR$3&amp;";Intercompany#FCCS_Intercompany Top;Movement#FCCS_Movements;Consolidation#FCCS_Entity Total;Custom1#"&amp;$A165&amp;";Custom2#Total Custom2;Custom3#Total Custom3;Custom4#Total Custom4")</f>
        <v>0</v>
      </c>
      <c r="AS165" s="432">
        <f>[1]!HsGetValue("FCC","Scenario#Actual;Years#FY24;Period#Jun;View#FCCS_YTD;Entity#"&amp;$B165&amp;";Data Source#FCCS_Total Data Source;Account#"&amp;AS$3&amp;";Intercompany#FCCS_Intercompany Top;Movement#FCCS_Movements;Consolidation#FCCS_Entity Total;Custom1#"&amp;$A165&amp;";Custom2#Total Custom2;Custom3#Total Custom3;Custom4#Total Custom4")</f>
        <v>0</v>
      </c>
    </row>
    <row r="166" spans="1:45" outlineLevel="1" x14ac:dyDescent="0.3">
      <c r="A166" s="221" t="s">
        <v>603</v>
      </c>
      <c r="B166" s="221" t="s">
        <v>777</v>
      </c>
      <c r="C166" s="221">
        <v>86640</v>
      </c>
      <c r="D166" s="221" t="s">
        <v>753</v>
      </c>
      <c r="E166" s="221" t="s">
        <v>416</v>
      </c>
      <c r="F166" s="328" t="s">
        <v>778</v>
      </c>
      <c r="G166" s="328" t="s">
        <v>779</v>
      </c>
      <c r="H166" s="598"/>
      <c r="I166" s="395">
        <f t="shared" si="12"/>
        <v>0</v>
      </c>
      <c r="J166" s="395">
        <f t="shared" si="13"/>
        <v>0</v>
      </c>
      <c r="K166" s="395">
        <f t="shared" si="16"/>
        <v>0</v>
      </c>
      <c r="L166" s="330">
        <f>[1]!HsGetValue("FCC","Scenario#Actual;Years#FY24;Period#Jun;View#FCCS_YTD;Entity#"&amp;$B166&amp;";Data Source#FCCS_Total Data Source;Account#"&amp;L$3&amp;";Intercompany#FCCS_Intercompany Top;Movement#CA_ENDBAL;Consolidation#FCCS_Entity Total;Custom1#"&amp;$E166&amp;";Custom2#Total Custom2;Custom3#Total Custom3;Custom4#Total Custom4")</f>
        <v>0</v>
      </c>
      <c r="M166" s="330">
        <f>[1]!HsGetValue("FCC","Scenario#Actual;Years#FY24;Period#Jun;View#FCCS_YTD;Entity#"&amp;$B166&amp;";Data Source#FCCS_Total Data Source;Account#"&amp;M$3&amp;";Intercompany#FCCS_Intercompany Top;Movement#CA_ENDBAL;Consolidation#FCCS_Entity Total;Custom1#"&amp;$E166&amp;";Custom2#Total Custom2;Custom3#Total Custom3;Custom4#Total Custom4")</f>
        <v>0</v>
      </c>
      <c r="N166" s="330">
        <f>[1]!HsGetValue("FCC","Scenario#Actual;Years#FY24;Period#Jun;View#FCCS_YTD;Entity#"&amp;$B166&amp;";Data Source#FCCS_Total Data Source;Account#"&amp;N$3&amp;";Intercompany#FCCS_Intercompany Top;Movement#CA_ENDBAL;Consolidation#FCCS_Entity Total;Custom1#"&amp;$E166&amp;";Custom2#Total Custom2;Custom3#Total Custom3;Custom4#Total Custom4")</f>
        <v>0</v>
      </c>
      <c r="O166" s="330">
        <f>[1]!HsGetValue("FCC","Scenario#Actual;Years#FY24;Period#Jun;View#FCCS_YTD;Entity#"&amp;$B166&amp;";Data Source#FCCS_Total Data Source;Account#"&amp;O$3&amp;";Intercompany#FCCS_Intercompany Top;Movement#CA_ENDBAL;Consolidation#FCCS_Entity Total;Custom1#"&amp;$E166&amp;";Custom2#Total Custom2;Custom3#Total Custom3;Custom4#Total Custom4")</f>
        <v>0</v>
      </c>
      <c r="P166" s="330">
        <f>[1]!HsGetValue("FCC","Scenario#Actual;Years#FY24;Period#Jun;View#FCCS_YTD;Entity#"&amp;$B166&amp;";Data Source#FCCS_Total Data Source;Account#"&amp;P$3&amp;";Intercompany#FCCS_Intercompany Top;Movement#CA_ENDBAL;Consolidation#FCCS_Entity Total;Custom1#"&amp;$E166&amp;";Custom2#Total Custom2;Custom3#Total Custom3;Custom4#Total Custom4")</f>
        <v>0</v>
      </c>
      <c r="Q166" s="330">
        <f>[1]!HsGetValue("FCC","Scenario#Actual;Years#FY24;Period#Jun;View#FCCS_YTD;Entity#"&amp;$B166&amp;";Data Source#FCCS_Total Data Source;Account#"&amp;Q$3&amp;";Intercompany#FCCS_Intercompany Top;Movement#CA_ENDBAL;Consolidation#FCCS_Entity Total;Custom1#"&amp;$E166&amp;";Custom2#Total Custom2;Custom3#Total Custom3;Custom4#Total Custom4")</f>
        <v>0</v>
      </c>
      <c r="R166" s="330">
        <f>[1]!HsGetValue("FCC","Scenario#Actual;Years#FY24;Period#Jun;View#FCCS_YTD;Entity#"&amp;$B166&amp;";Data Source#FCCS_Total Data Source;Account#"&amp;R$3&amp;";Intercompany#FCCS_Intercompany Top;Movement#CA_ENDBAL;Consolidation#FCCS_Entity Total;Custom1#"&amp;$E166&amp;";Custom2#Total Custom2;Custom3#Total Custom3;Custom4#Total Custom4")</f>
        <v>0</v>
      </c>
      <c r="S166" s="330">
        <f>[1]!HsGetValue("FCC","Scenario#Actual;Years#FY24;Period#Jun;View#FCCS_YTD;Entity#"&amp;$B166&amp;";Data Source#FCCS_Total Data Source;Account#"&amp;S$3&amp;";Intercompany#FCCS_Intercompany Top;Movement#CA_ENDBAL;Consolidation#FCCS_Entity Total;Custom1#"&amp;$E166&amp;";Custom2#Total Custom2;Custom3#Total Custom3;Custom4#Total Custom4")</f>
        <v>0</v>
      </c>
      <c r="T166" s="330">
        <f>[1]!HsGetValue("FCC","Scenario#Actual;Years#FY24;Period#Jun;View#FCCS_YTD;Entity#"&amp;$B166&amp;";Data Source#FCCS_Total Data Source;Account#"&amp;T$3&amp;";Intercompany#FCCS_Intercompany Top;Movement#CA_ENDBAL;Consolidation#FCCS_Entity Total;Custom1#"&amp;$E166&amp;";Custom2#Total Custom2;Custom3#Total Custom3;Custom4#Total Custom4")</f>
        <v>0</v>
      </c>
      <c r="U166" s="330">
        <f>[1]!HsGetValue("FCC","Scenario#Actual;Years#FY24;Period#Jun;View#FCCS_YTD;Entity#"&amp;$B166&amp;";Data Source#FCCS_Total Data Source;Account#"&amp;U$3&amp;";Intercompany#FCCS_Intercompany Top;Movement#CA_ENDBAL;Consolidation#FCCS_Entity Total;Custom1#"&amp;$E166&amp;";Custom2#Total Custom2;Custom3#Total Custom3;Custom4#Total Custom4")</f>
        <v>0</v>
      </c>
      <c r="V166" s="330">
        <f>[1]!HsGetValue("FCC","Scenario#Actual;Years#FY24;Period#Jun;View#FCCS_YTD;Entity#"&amp;$B166&amp;";Data Source#FCCS_Total Data Source;Account#"&amp;V$3&amp;";Intercompany#FCCS_Intercompany Top;Movement#CA_ENDBAL;Consolidation#FCCS_Entity Total;Custom1#"&amp;$E166&amp;";Custom2#Total Custom2;Custom3#Total Custom3;Custom4#Total Custom4")</f>
        <v>0</v>
      </c>
      <c r="W166" s="330">
        <f>[1]!HsGetValue("FCC","Scenario#Actual;Years#FY24;Period#Jun;View#FCCS_YTD;Entity#"&amp;$B166&amp;";Data Source#FCCS_Total Data Source;Account#"&amp;W$3&amp;";Intercompany#FCCS_Intercompany Top;Movement#CA_ENDBAL;Consolidation#FCCS_Entity Total;Custom1#"&amp;$E166&amp;";Custom2#Total Custom2;Custom3#Total Custom3;Custom4#Total Custom4")</f>
        <v>0</v>
      </c>
      <c r="X166" s="330">
        <f>[1]!HsGetValue("FCC","Scenario#Actual;Years#FY24;Period#Jun;View#FCCS_YTD;Entity#"&amp;$B166&amp;";Data Source#FCCS_Total Data Source;Account#"&amp;X$3&amp;";Intercompany#FCCS_Intercompany Top;Movement#CA_ENDBAL;Consolidation#FCCS_Entity Total;Custom1#"&amp;$E166&amp;";Custom2#Total Custom2;Custom3#Total Custom3;Custom4#Total Custom4")</f>
        <v>0</v>
      </c>
      <c r="Y166" s="432">
        <f>[1]!HsGetValue("FCC","Scenario#Actual;Years#FY24;Period#Jun;View#FCCS_YTD;Entity#"&amp;$B166&amp;";Data Source#FCCS_Total Data Source;Account#"&amp;Y$3&amp;";Intercompany#FCCS_Intercompany Top;Movement#FCCS_Movements;Consolidation#FCCS_Entity Total;Custom1#"&amp;$A166&amp;";Custom2#Total Custom2;Custom3#Total Custom3;Custom4#Total Custom4")</f>
        <v>0</v>
      </c>
      <c r="Z166" s="432">
        <f>[1]!HsGetValue("FCC","Scenario#Actual;Years#FY24;Period#Jun;View#FCCS_YTD;Entity#"&amp;$B166&amp;";Data Source#FCCS_Total Data Source;Account#"&amp;Z$3&amp;";Intercompany#FCCS_Intercompany Top;Movement#FCCS_Movements;Consolidation#FCCS_Entity Total;Custom1#"&amp;$A166&amp;";Custom2#Total Custom2;Custom3#Total Custom3;Custom4#Total Custom4")</f>
        <v>0</v>
      </c>
      <c r="AA166" s="432">
        <f>[1]!HsGetValue("FCC","Scenario#Actual;Years#FY24;Period#Jun;View#FCCS_YTD;Entity#"&amp;$B166&amp;";Data Source#FCCS_Total Data Source;Account#"&amp;AA$3&amp;";Intercompany#FCCS_Intercompany Top;Movement#FCCS_Movements;Consolidation#FCCS_Entity Total;Custom1#"&amp;$A166&amp;";Custom2#Total Custom2;Custom3#Total Custom3;Custom4#Total Custom4")</f>
        <v>0</v>
      </c>
      <c r="AB166" s="432">
        <f>[1]!HsGetValue("FCC","Scenario#Actual;Years#FY24;Period#Jun;View#FCCS_YTD;Entity#"&amp;$B166&amp;";Data Source#FCCS_Total Data Source;Account#"&amp;AB$3&amp;";Intercompany#FCCS_Intercompany Top;Movement#FCCS_Movements;Consolidation#FCCS_Entity Total;Custom1#"&amp;$A166&amp;";Custom2#Total Custom2;Custom3#Total Custom3;Custom4#Total Custom4")</f>
        <v>0</v>
      </c>
      <c r="AC166" s="432">
        <f>[1]!HsGetValue("FCC","Scenario#Actual;Years#FY24;Period#Jun;View#FCCS_YTD;Entity#"&amp;$B166&amp;";Data Source#FCCS_Total Data Source;Account#"&amp;AC$3&amp;";Intercompany#FCCS_Intercompany Top;Movement#FCCS_Movements;Consolidation#FCCS_Entity Total;Custom1#"&amp;$A166&amp;";Custom2#Total Custom2;Custom3#Total Custom3;Custom4#Total Custom4")</f>
        <v>0</v>
      </c>
      <c r="AD166" s="432">
        <f>[1]!HsGetValue("FCC","Scenario#Actual;Years#FY24;Period#Jun;View#FCCS_YTD;Entity#"&amp;$B166&amp;";Data Source#FCCS_Total Data Source;Account#"&amp;AD$3&amp;";Intercompany#FCCS_Intercompany Top;Movement#FCCS_Movements;Consolidation#FCCS_Entity Total;Custom1#"&amp;$A166&amp;";Custom2#Total Custom2;Custom3#Total Custom3;Custom4#Total Custom4")</f>
        <v>0</v>
      </c>
      <c r="AE166" s="432">
        <f>[1]!HsGetValue("FCC","Scenario#Actual;Years#FY24;Period#Jun;View#FCCS_YTD;Entity#"&amp;$B166&amp;";Data Source#FCCS_Total Data Source;Account#"&amp;AE$3&amp;";Intercompany#FCCS_Intercompany Top;Movement#FCCS_Movements;Consolidation#FCCS_Entity Total;Custom1#"&amp;$A166&amp;";Custom2#Total Custom2;Custom3#Total Custom3;Custom4#Total Custom4")</f>
        <v>0</v>
      </c>
      <c r="AF166" s="432">
        <f>[1]!HsGetValue("FCC","Scenario#Actual;Years#FY24;Period#Jun;View#FCCS_YTD;Entity#"&amp;$B166&amp;";Data Source#FCCS_Total Data Source;Account#"&amp;AF$3&amp;";Intercompany#FCCS_Intercompany Top;Movement#FCCS_Movements;Consolidation#FCCS_Entity Total;Custom1#"&amp;$A166&amp;";Custom2#Total Custom2;Custom3#Total Custom3;Custom4#Total Custom4")</f>
        <v>0</v>
      </c>
      <c r="AG166" s="432">
        <f>[1]!HsGetValue("FCC","Scenario#Actual;Years#FY24;Period#Jun;View#FCCS_YTD;Entity#"&amp;$B166&amp;";Data Source#FCCS_Total Data Source;Account#"&amp;AG$3&amp;";Intercompany#FCCS_Intercompany Top;Movement#FCCS_Movements;Consolidation#FCCS_Entity Total;Custom1#"&amp;$A166&amp;";Custom2#Total Custom2;Custom3#Total Custom3;Custom4#Total Custom4")</f>
        <v>0</v>
      </c>
      <c r="AH166" s="432">
        <f>[1]!HsGetValue("FCC","Scenario#Actual;Years#FY24;Period#Jun;View#FCCS_YTD;Entity#"&amp;$B166&amp;";Data Source#FCCS_Total Data Source;Account#"&amp;AH$3&amp;";Intercompany#FCCS_Intercompany Top;Movement#FCCS_Movements;Consolidation#FCCS_Entity Total;Custom1#"&amp;$A166&amp;";Custom2#Total Custom2;Custom3#Total Custom3;Custom4#Total Custom4")</f>
        <v>0</v>
      </c>
      <c r="AI166" s="432">
        <f>[1]!HsGetValue("FCC","Scenario#Actual;Years#FY24;Period#Jun;View#FCCS_YTD;Entity#"&amp;$B166&amp;";Data Source#FCCS_Total Data Source;Account#"&amp;AI$3&amp;";Intercompany#FCCS_Intercompany Top;Movement#FCCS_Movements;Consolidation#FCCS_Entity Total;Custom1#"&amp;$A166&amp;";Custom2#Total Custom2;Custom3#Total Custom3;Custom4#Total Custom4")</f>
        <v>0</v>
      </c>
      <c r="AJ166" s="432">
        <f>[1]!HsGetValue("FCC","Scenario#Actual;Years#FY24;Period#Jun;View#FCCS_YTD;Entity#"&amp;$B166&amp;";Data Source#FCCS_Total Data Source;Account#"&amp;AJ$3&amp;";Intercompany#FCCS_Intercompany Top;Movement#FCCS_Movements;Consolidation#FCCS_Entity Total;Custom1#"&amp;$A166&amp;";Custom2#Total Custom2;Custom3#Total Custom3;Custom4#Total Custom4")</f>
        <v>0</v>
      </c>
      <c r="AK166" s="432">
        <f>[1]!HsGetValue("FCC","Scenario#Actual;Years#FY24;Period#Jun;View#FCCS_YTD;Entity#"&amp;$B166&amp;";Data Source#FCCS_Total Data Source;Account#"&amp;AK$3&amp;";Intercompany#FCCS_Intercompany Top;Movement#FCCS_Movements;Consolidation#FCCS_Entity Total;Custom1#"&amp;$A166&amp;";Custom2#Total Custom2;Custom3#Total Custom3;Custom4#Total Custom4")</f>
        <v>0</v>
      </c>
      <c r="AL166" s="432">
        <f>[1]!HsGetValue("FCC","Scenario#Actual;Years#FY24;Period#Jun;View#FCCS_YTD;Entity#"&amp;$B166&amp;";Data Source#FCCS_Total Data Source;Account#"&amp;AL$3&amp;";Intercompany#FCCS_Intercompany Top;Movement#FCCS_Movements;Consolidation#FCCS_Entity Total;Custom1#"&amp;$A166&amp;";Custom2#Total Custom2;Custom3#Total Custom3;Custom4#Total Custom4")</f>
        <v>0</v>
      </c>
      <c r="AM166" s="432">
        <f>[1]!HsGetValue("FCC","Scenario#Actual;Years#FY24;Period#Jun;View#FCCS_YTD;Entity#"&amp;$B166&amp;";Data Source#FCCS_Total Data Source;Account#"&amp;AM$3&amp;";Intercompany#FCCS_Intercompany Top;Movement#FCCS_Movements;Consolidation#FCCS_Entity Total;Custom1#"&amp;$A166&amp;";Custom2#Total Custom2;Custom3#Total Custom3;Custom4#Total Custom4")</f>
        <v>0</v>
      </c>
      <c r="AN166" s="432">
        <f>[1]!HsGetValue("FCC","Scenario#Actual;Years#FY24;Period#Jun;View#FCCS_YTD;Entity#"&amp;$B166&amp;";Data Source#FCCS_Total Data Source;Account#"&amp;AN$3&amp;";Intercompany#FCCS_Intercompany Top;Movement#FCCS_Movements;Consolidation#FCCS_Entity Total;Custom1#"&amp;$A166&amp;";Custom2#Total Custom2;Custom3#Total Custom3;Custom4#Total Custom4")</f>
        <v>0</v>
      </c>
      <c r="AO166" s="432">
        <f>[1]!HsGetValue("FCC","Scenario#Actual;Years#FY24;Period#Jun;View#FCCS_YTD;Entity#"&amp;$B166&amp;";Data Source#FCCS_Total Data Source;Account#"&amp;AO$3&amp;";Intercompany#FCCS_Intercompany Top;Movement#FCCS_Movements;Consolidation#FCCS_Entity Total;Custom1#"&amp;$A166&amp;";Custom2#Total Custom2;Custom3#Total Custom3;Custom4#Total Custom4")</f>
        <v>0</v>
      </c>
      <c r="AP166" s="432">
        <f>[1]!HsGetValue("FCC","Scenario#Actual;Years#FY24;Period#Jun;View#FCCS_YTD;Entity#"&amp;$B166&amp;";Data Source#FCCS_Total Data Source;Account#"&amp;AP$3&amp;";Intercompany#FCCS_Intercompany Top;Movement#FCCS_Movements;Consolidation#FCCS_Entity Total;Custom1#"&amp;$A166&amp;";Custom2#Total Custom2;Custom3#Total Custom3;Custom4#Total Custom4")</f>
        <v>0</v>
      </c>
      <c r="AQ166" s="432">
        <f>[1]!HsGetValue("FCC","Scenario#Actual;Years#FY24;Period#Jun;View#FCCS_YTD;Entity#"&amp;$B166&amp;";Data Source#FCCS_Total Data Source;Account#"&amp;AQ$3&amp;";Intercompany#FCCS_Intercompany Top;Movement#FCCS_Movements;Consolidation#FCCS_Entity Total;Custom1#"&amp;$A166&amp;";Custom2#Total Custom2;Custom3#Total Custom3;Custom4#Total Custom4")</f>
        <v>0</v>
      </c>
      <c r="AR166" s="432">
        <f>[1]!HsGetValue("FCC","Scenario#Actual;Years#FY24;Period#Jun;View#FCCS_YTD;Entity#"&amp;$B166&amp;";Data Source#FCCS_Total Data Source;Account#"&amp;AR$3&amp;";Intercompany#FCCS_Intercompany Top;Movement#FCCS_Movements;Consolidation#FCCS_Entity Total;Custom1#"&amp;$A166&amp;";Custom2#Total Custom2;Custom3#Total Custom3;Custom4#Total Custom4")</f>
        <v>0</v>
      </c>
      <c r="AS166" s="432">
        <f>[1]!HsGetValue("FCC","Scenario#Actual;Years#FY24;Period#Jun;View#FCCS_YTD;Entity#"&amp;$B166&amp;";Data Source#FCCS_Total Data Source;Account#"&amp;AS$3&amp;";Intercompany#FCCS_Intercompany Top;Movement#FCCS_Movements;Consolidation#FCCS_Entity Total;Custom1#"&amp;$A166&amp;";Custom2#Total Custom2;Custom3#Total Custom3;Custom4#Total Custom4")</f>
        <v>0</v>
      </c>
    </row>
    <row r="167" spans="1:45" outlineLevel="1" x14ac:dyDescent="0.3">
      <c r="A167" s="221" t="s">
        <v>603</v>
      </c>
      <c r="B167" s="221" t="s">
        <v>780</v>
      </c>
      <c r="C167" s="221">
        <v>86840</v>
      </c>
      <c r="D167" s="221" t="s">
        <v>753</v>
      </c>
      <c r="E167" s="221" t="s">
        <v>416</v>
      </c>
      <c r="F167" s="328" t="s">
        <v>781</v>
      </c>
      <c r="G167" s="328" t="s">
        <v>782</v>
      </c>
      <c r="H167" s="598"/>
      <c r="I167" s="395">
        <f t="shared" si="12"/>
        <v>3281.2799999999988</v>
      </c>
      <c r="J167" s="395">
        <f t="shared" si="13"/>
        <v>0</v>
      </c>
      <c r="K167" s="395">
        <f t="shared" si="16"/>
        <v>3281.2799999999988</v>
      </c>
      <c r="L167" s="330">
        <f>[1]!HsGetValue("FCC","Scenario#Actual;Years#FY24;Period#Jun;View#FCCS_YTD;Entity#"&amp;$B167&amp;";Data Source#FCCS_Total Data Source;Account#"&amp;L$3&amp;";Intercompany#FCCS_Intercompany Top;Movement#CA_ENDBAL;Consolidation#FCCS_Entity Total;Custom1#"&amp;$E167&amp;";Custom2#Total Custom2;Custom3#Total Custom3;Custom4#Total Custom4")</f>
        <v>0</v>
      </c>
      <c r="M167" s="330">
        <f>[1]!HsGetValue("FCC","Scenario#Actual;Years#FY24;Period#Jun;View#FCCS_YTD;Entity#"&amp;$B167&amp;";Data Source#FCCS_Total Data Source;Account#"&amp;M$3&amp;";Intercompany#FCCS_Intercompany Top;Movement#CA_ENDBAL;Consolidation#FCCS_Entity Total;Custom1#"&amp;$E167&amp;";Custom2#Total Custom2;Custom3#Total Custom3;Custom4#Total Custom4")</f>
        <v>0</v>
      </c>
      <c r="N167" s="330">
        <f>[1]!HsGetValue("FCC","Scenario#Actual;Years#FY24;Period#Jun;View#FCCS_YTD;Entity#"&amp;$B167&amp;";Data Source#FCCS_Total Data Source;Account#"&amp;N$3&amp;";Intercompany#FCCS_Intercompany Top;Movement#CA_ENDBAL;Consolidation#FCCS_Entity Total;Custom1#"&amp;$E167&amp;";Custom2#Total Custom2;Custom3#Total Custom3;Custom4#Total Custom4")</f>
        <v>0</v>
      </c>
      <c r="O167" s="330">
        <f>[1]!HsGetValue("FCC","Scenario#Actual;Years#FY24;Period#Jun;View#FCCS_YTD;Entity#"&amp;$B167&amp;";Data Source#FCCS_Total Data Source;Account#"&amp;O$3&amp;";Intercompany#FCCS_Intercompany Top;Movement#CA_ENDBAL;Consolidation#FCCS_Entity Total;Custom1#"&amp;$E167&amp;";Custom2#Total Custom2;Custom3#Total Custom3;Custom4#Total Custom4")</f>
        <v>0</v>
      </c>
      <c r="P167" s="330">
        <f>[1]!HsGetValue("FCC","Scenario#Actual;Years#FY24;Period#Jun;View#FCCS_YTD;Entity#"&amp;$B167&amp;";Data Source#FCCS_Total Data Source;Account#"&amp;P$3&amp;";Intercompany#FCCS_Intercompany Top;Movement#CA_ENDBAL;Consolidation#FCCS_Entity Total;Custom1#"&amp;$E167&amp;";Custom2#Total Custom2;Custom3#Total Custom3;Custom4#Total Custom4")</f>
        <v>41248</v>
      </c>
      <c r="Q167" s="330">
        <f>[1]!HsGetValue("FCC","Scenario#Actual;Years#FY24;Period#Jun;View#FCCS_YTD;Entity#"&amp;$B167&amp;";Data Source#FCCS_Total Data Source;Account#"&amp;Q$3&amp;";Intercompany#FCCS_Intercompany Top;Movement#CA_ENDBAL;Consolidation#FCCS_Entity Total;Custom1#"&amp;$E167&amp;";Custom2#Total Custom2;Custom3#Total Custom3;Custom4#Total Custom4")</f>
        <v>0</v>
      </c>
      <c r="R167" s="330">
        <f>[1]!HsGetValue("FCC","Scenario#Actual;Years#FY24;Period#Jun;View#FCCS_YTD;Entity#"&amp;$B167&amp;";Data Source#FCCS_Total Data Source;Account#"&amp;R$3&amp;";Intercompany#FCCS_Intercompany Top;Movement#CA_ENDBAL;Consolidation#FCCS_Entity Total;Custom1#"&amp;$E167&amp;";Custom2#Total Custom2;Custom3#Total Custom3;Custom4#Total Custom4")</f>
        <v>0</v>
      </c>
      <c r="S167" s="330">
        <f>[1]!HsGetValue("FCC","Scenario#Actual;Years#FY24;Period#Jun;View#FCCS_YTD;Entity#"&amp;$B167&amp;";Data Source#FCCS_Total Data Source;Account#"&amp;S$3&amp;";Intercompany#FCCS_Intercompany Top;Movement#CA_ENDBAL;Consolidation#FCCS_Entity Total;Custom1#"&amp;$E167&amp;";Custom2#Total Custom2;Custom3#Total Custom3;Custom4#Total Custom4")</f>
        <v>0</v>
      </c>
      <c r="T167" s="330">
        <f>[1]!HsGetValue("FCC","Scenario#Actual;Years#FY24;Period#Jun;View#FCCS_YTD;Entity#"&amp;$B167&amp;";Data Source#FCCS_Total Data Source;Account#"&amp;T$3&amp;";Intercompany#FCCS_Intercompany Top;Movement#CA_ENDBAL;Consolidation#FCCS_Entity Total;Custom1#"&amp;$E167&amp;";Custom2#Total Custom2;Custom3#Total Custom3;Custom4#Total Custom4")</f>
        <v>0</v>
      </c>
      <c r="U167" s="330">
        <f>[1]!HsGetValue("FCC","Scenario#Actual;Years#FY24;Period#Jun;View#FCCS_YTD;Entity#"&amp;$B167&amp;";Data Source#FCCS_Total Data Source;Account#"&amp;U$3&amp;";Intercompany#FCCS_Intercompany Top;Movement#CA_ENDBAL;Consolidation#FCCS_Entity Total;Custom1#"&amp;$E167&amp;";Custom2#Total Custom2;Custom3#Total Custom3;Custom4#Total Custom4")</f>
        <v>0</v>
      </c>
      <c r="V167" s="330">
        <f>[1]!HsGetValue("FCC","Scenario#Actual;Years#FY24;Period#Jun;View#FCCS_YTD;Entity#"&amp;$B167&amp;";Data Source#FCCS_Total Data Source;Account#"&amp;V$3&amp;";Intercompany#FCCS_Intercompany Top;Movement#CA_ENDBAL;Consolidation#FCCS_Entity Total;Custom1#"&amp;$E167&amp;";Custom2#Total Custom2;Custom3#Total Custom3;Custom4#Total Custom4")</f>
        <v>0</v>
      </c>
      <c r="W167" s="330">
        <f>[1]!HsGetValue("FCC","Scenario#Actual;Years#FY24;Period#Jun;View#FCCS_YTD;Entity#"&amp;$B167&amp;";Data Source#FCCS_Total Data Source;Account#"&amp;W$3&amp;";Intercompany#FCCS_Intercompany Top;Movement#CA_ENDBAL;Consolidation#FCCS_Entity Total;Custom1#"&amp;$E167&amp;";Custom2#Total Custom2;Custom3#Total Custom3;Custom4#Total Custom4")</f>
        <v>0</v>
      </c>
      <c r="X167" s="330">
        <f>[1]!HsGetValue("FCC","Scenario#Actual;Years#FY24;Period#Jun;View#FCCS_YTD;Entity#"&amp;$B167&amp;";Data Source#FCCS_Total Data Source;Account#"&amp;X$3&amp;";Intercompany#FCCS_Intercompany Top;Movement#CA_ENDBAL;Consolidation#FCCS_Entity Total;Custom1#"&amp;$E167&amp;";Custom2#Total Custom2;Custom3#Total Custom3;Custom4#Total Custom4")</f>
        <v>0</v>
      </c>
      <c r="Y167" s="432">
        <f>[1]!HsGetValue("FCC","Scenario#Actual;Years#FY24;Period#Jun;View#FCCS_YTD;Entity#"&amp;$B167&amp;";Data Source#FCCS_Total Data Source;Account#"&amp;Y$3&amp;";Intercompany#FCCS_Intercompany Top;Movement#FCCS_Movements;Consolidation#FCCS_Entity Total;Custom1#"&amp;$A167&amp;";Custom2#Total Custom2;Custom3#Total Custom3;Custom4#Total Custom4")</f>
        <v>0</v>
      </c>
      <c r="Z167" s="432">
        <f>[1]!HsGetValue("FCC","Scenario#Actual;Years#FY24;Period#Jun;View#FCCS_YTD;Entity#"&amp;$B167&amp;";Data Source#FCCS_Total Data Source;Account#"&amp;Z$3&amp;";Intercompany#FCCS_Intercompany Top;Movement#FCCS_Movements;Consolidation#FCCS_Entity Total;Custom1#"&amp;$A167&amp;";Custom2#Total Custom2;Custom3#Total Custom3;Custom4#Total Custom4")</f>
        <v>0</v>
      </c>
      <c r="AA167" s="432">
        <f>[1]!HsGetValue("FCC","Scenario#Actual;Years#FY24;Period#Jun;View#FCCS_YTD;Entity#"&amp;$B167&amp;";Data Source#FCCS_Total Data Source;Account#"&amp;AA$3&amp;";Intercompany#FCCS_Intercompany Top;Movement#FCCS_Movements;Consolidation#FCCS_Entity Total;Custom1#"&amp;$A167&amp;";Custom2#Total Custom2;Custom3#Total Custom3;Custom4#Total Custom4")</f>
        <v>0</v>
      </c>
      <c r="AB167" s="432">
        <f>[1]!HsGetValue("FCC","Scenario#Actual;Years#FY24;Period#Jun;View#FCCS_YTD;Entity#"&amp;$B167&amp;";Data Source#FCCS_Total Data Source;Account#"&amp;AB$3&amp;";Intercompany#FCCS_Intercompany Top;Movement#FCCS_Movements;Consolidation#FCCS_Entity Total;Custom1#"&amp;$A167&amp;";Custom2#Total Custom2;Custom3#Total Custom3;Custom4#Total Custom4")</f>
        <v>0</v>
      </c>
      <c r="AC167" s="432">
        <f>[1]!HsGetValue("FCC","Scenario#Actual;Years#FY24;Period#Jun;View#FCCS_YTD;Entity#"&amp;$B167&amp;";Data Source#FCCS_Total Data Source;Account#"&amp;AC$3&amp;";Intercompany#FCCS_Intercompany Top;Movement#FCCS_Movements;Consolidation#FCCS_Entity Total;Custom1#"&amp;$A167&amp;";Custom2#Total Custom2;Custom3#Total Custom3;Custom4#Total Custom4")</f>
        <v>0</v>
      </c>
      <c r="AD167" s="432">
        <f>[1]!HsGetValue("FCC","Scenario#Actual;Years#FY24;Period#Jun;View#FCCS_YTD;Entity#"&amp;$B167&amp;";Data Source#FCCS_Total Data Source;Account#"&amp;AD$3&amp;";Intercompany#FCCS_Intercompany Top;Movement#FCCS_Movements;Consolidation#FCCS_Entity Total;Custom1#"&amp;$A167&amp;";Custom2#Total Custom2;Custom3#Total Custom3;Custom4#Total Custom4")</f>
        <v>0</v>
      </c>
      <c r="AE167" s="432">
        <f>[1]!HsGetValue("FCC","Scenario#Actual;Years#FY24;Period#Jun;View#FCCS_YTD;Entity#"&amp;$B167&amp;";Data Source#FCCS_Total Data Source;Account#"&amp;AE$3&amp;";Intercompany#FCCS_Intercompany Top;Movement#FCCS_Movements;Consolidation#FCCS_Entity Total;Custom1#"&amp;$A167&amp;";Custom2#Total Custom2;Custom3#Total Custom3;Custom4#Total Custom4")</f>
        <v>0</v>
      </c>
      <c r="AF167" s="432">
        <f>[1]!HsGetValue("FCC","Scenario#Actual;Years#FY24;Period#Jun;View#FCCS_YTD;Entity#"&amp;$B167&amp;";Data Source#FCCS_Total Data Source;Account#"&amp;AF$3&amp;";Intercompany#FCCS_Intercompany Top;Movement#FCCS_Movements;Consolidation#FCCS_Entity Total;Custom1#"&amp;$A167&amp;";Custom2#Total Custom2;Custom3#Total Custom3;Custom4#Total Custom4")</f>
        <v>0</v>
      </c>
      <c r="AG167" s="432">
        <f>[1]!HsGetValue("FCC","Scenario#Actual;Years#FY24;Period#Jun;View#FCCS_YTD;Entity#"&amp;$B167&amp;";Data Source#FCCS_Total Data Source;Account#"&amp;AG$3&amp;";Intercompany#FCCS_Intercompany Top;Movement#FCCS_Movements;Consolidation#FCCS_Entity Total;Custom1#"&amp;$A167&amp;";Custom2#Total Custom2;Custom3#Total Custom3;Custom4#Total Custom4")</f>
        <v>0</v>
      </c>
      <c r="AH167" s="432">
        <f>[1]!HsGetValue("FCC","Scenario#Actual;Years#FY24;Period#Jun;View#FCCS_YTD;Entity#"&amp;$B167&amp;";Data Source#FCCS_Total Data Source;Account#"&amp;AH$3&amp;";Intercompany#FCCS_Intercompany Top;Movement#FCCS_Movements;Consolidation#FCCS_Entity Total;Custom1#"&amp;$A167&amp;";Custom2#Total Custom2;Custom3#Total Custom3;Custom4#Total Custom4")</f>
        <v>-37966.720000000001</v>
      </c>
      <c r="AI167" s="432">
        <f>[1]!HsGetValue("FCC","Scenario#Actual;Years#FY24;Period#Jun;View#FCCS_YTD;Entity#"&amp;$B167&amp;";Data Source#FCCS_Total Data Source;Account#"&amp;AI$3&amp;";Intercompany#FCCS_Intercompany Top;Movement#FCCS_Movements;Consolidation#FCCS_Entity Total;Custom1#"&amp;$A167&amp;";Custom2#Total Custom2;Custom3#Total Custom3;Custom4#Total Custom4")</f>
        <v>0</v>
      </c>
      <c r="AJ167" s="432">
        <f>[1]!HsGetValue("FCC","Scenario#Actual;Years#FY24;Period#Jun;View#FCCS_YTD;Entity#"&amp;$B167&amp;";Data Source#FCCS_Total Data Source;Account#"&amp;AJ$3&amp;";Intercompany#FCCS_Intercompany Top;Movement#FCCS_Movements;Consolidation#FCCS_Entity Total;Custom1#"&amp;$A167&amp;";Custom2#Total Custom2;Custom3#Total Custom3;Custom4#Total Custom4")</f>
        <v>0</v>
      </c>
      <c r="AK167" s="432">
        <f>[1]!HsGetValue("FCC","Scenario#Actual;Years#FY24;Period#Jun;View#FCCS_YTD;Entity#"&amp;$B167&amp;";Data Source#FCCS_Total Data Source;Account#"&amp;AK$3&amp;";Intercompany#FCCS_Intercompany Top;Movement#FCCS_Movements;Consolidation#FCCS_Entity Total;Custom1#"&amp;$A167&amp;";Custom2#Total Custom2;Custom3#Total Custom3;Custom4#Total Custom4")</f>
        <v>0</v>
      </c>
      <c r="AL167" s="432">
        <f>[1]!HsGetValue("FCC","Scenario#Actual;Years#FY24;Period#Jun;View#FCCS_YTD;Entity#"&amp;$B167&amp;";Data Source#FCCS_Total Data Source;Account#"&amp;AL$3&amp;";Intercompany#FCCS_Intercompany Top;Movement#FCCS_Movements;Consolidation#FCCS_Entity Total;Custom1#"&amp;$A167&amp;";Custom2#Total Custom2;Custom3#Total Custom3;Custom4#Total Custom4")</f>
        <v>0</v>
      </c>
      <c r="AM167" s="432">
        <f>[1]!HsGetValue("FCC","Scenario#Actual;Years#FY24;Period#Jun;View#FCCS_YTD;Entity#"&amp;$B167&amp;";Data Source#FCCS_Total Data Source;Account#"&amp;AM$3&amp;";Intercompany#FCCS_Intercompany Top;Movement#FCCS_Movements;Consolidation#FCCS_Entity Total;Custom1#"&amp;$A167&amp;";Custom2#Total Custom2;Custom3#Total Custom3;Custom4#Total Custom4")</f>
        <v>0</v>
      </c>
      <c r="AN167" s="432">
        <f>[1]!HsGetValue("FCC","Scenario#Actual;Years#FY24;Period#Jun;View#FCCS_YTD;Entity#"&amp;$B167&amp;";Data Source#FCCS_Total Data Source;Account#"&amp;AN$3&amp;";Intercompany#FCCS_Intercompany Top;Movement#FCCS_Movements;Consolidation#FCCS_Entity Total;Custom1#"&amp;$A167&amp;";Custom2#Total Custom2;Custom3#Total Custom3;Custom4#Total Custom4")</f>
        <v>0</v>
      </c>
      <c r="AO167" s="432">
        <f>[1]!HsGetValue("FCC","Scenario#Actual;Years#FY24;Period#Jun;View#FCCS_YTD;Entity#"&amp;$B167&amp;";Data Source#FCCS_Total Data Source;Account#"&amp;AO$3&amp;";Intercompany#FCCS_Intercompany Top;Movement#FCCS_Movements;Consolidation#FCCS_Entity Total;Custom1#"&amp;$A167&amp;";Custom2#Total Custom2;Custom3#Total Custom3;Custom4#Total Custom4")</f>
        <v>0</v>
      </c>
      <c r="AP167" s="432">
        <f>[1]!HsGetValue("FCC","Scenario#Actual;Years#FY24;Period#Jun;View#FCCS_YTD;Entity#"&amp;$B167&amp;";Data Source#FCCS_Total Data Source;Account#"&amp;AP$3&amp;";Intercompany#FCCS_Intercompany Top;Movement#FCCS_Movements;Consolidation#FCCS_Entity Total;Custom1#"&amp;$A167&amp;";Custom2#Total Custom2;Custom3#Total Custom3;Custom4#Total Custom4")</f>
        <v>0</v>
      </c>
      <c r="AQ167" s="432">
        <f>[1]!HsGetValue("FCC","Scenario#Actual;Years#FY24;Period#Jun;View#FCCS_YTD;Entity#"&amp;$B167&amp;";Data Source#FCCS_Total Data Source;Account#"&amp;AQ$3&amp;";Intercompany#FCCS_Intercompany Top;Movement#FCCS_Movements;Consolidation#FCCS_Entity Total;Custom1#"&amp;$A167&amp;";Custom2#Total Custom2;Custom3#Total Custom3;Custom4#Total Custom4")</f>
        <v>0</v>
      </c>
      <c r="AR167" s="432">
        <f>[1]!HsGetValue("FCC","Scenario#Actual;Years#FY24;Period#Jun;View#FCCS_YTD;Entity#"&amp;$B167&amp;";Data Source#FCCS_Total Data Source;Account#"&amp;AR$3&amp;";Intercompany#FCCS_Intercompany Top;Movement#FCCS_Movements;Consolidation#FCCS_Entity Total;Custom1#"&amp;$A167&amp;";Custom2#Total Custom2;Custom3#Total Custom3;Custom4#Total Custom4")</f>
        <v>0</v>
      </c>
      <c r="AS167" s="432">
        <f>[1]!HsGetValue("FCC","Scenario#Actual;Years#FY24;Period#Jun;View#FCCS_YTD;Entity#"&amp;$B167&amp;";Data Source#FCCS_Total Data Source;Account#"&amp;AS$3&amp;";Intercompany#FCCS_Intercompany Top;Movement#FCCS_Movements;Consolidation#FCCS_Entity Total;Custom1#"&amp;$A167&amp;";Custom2#Total Custom2;Custom3#Total Custom3;Custom4#Total Custom4")</f>
        <v>0</v>
      </c>
    </row>
    <row r="168" spans="1:45" outlineLevel="1" x14ac:dyDescent="0.3">
      <c r="A168" s="221" t="s">
        <v>603</v>
      </c>
      <c r="B168" s="221" t="s">
        <v>783</v>
      </c>
      <c r="C168" s="221">
        <v>87240</v>
      </c>
      <c r="D168" s="221" t="s">
        <v>753</v>
      </c>
      <c r="E168" s="221" t="s">
        <v>416</v>
      </c>
      <c r="F168" s="328" t="s">
        <v>784</v>
      </c>
      <c r="G168" s="328" t="s">
        <v>785</v>
      </c>
      <c r="H168" s="598"/>
      <c r="I168" s="395">
        <f t="shared" si="12"/>
        <v>55650</v>
      </c>
      <c r="J168" s="395">
        <f t="shared" si="13"/>
        <v>0</v>
      </c>
      <c r="K168" s="395">
        <f t="shared" si="16"/>
        <v>55650</v>
      </c>
      <c r="L168" s="330">
        <f>[1]!HsGetValue("FCC","Scenario#Actual;Years#FY24;Period#Jun;View#FCCS_YTD;Entity#"&amp;$B168&amp;";Data Source#FCCS_Total Data Source;Account#"&amp;L$3&amp;";Intercompany#FCCS_Intercompany Top;Movement#CA_ENDBAL;Consolidation#FCCS_Entity Total;Custom1#"&amp;$E168&amp;";Custom2#Total Custom2;Custom3#Total Custom3;Custom4#Total Custom4")</f>
        <v>0</v>
      </c>
      <c r="M168" s="330">
        <f>[1]!HsGetValue("FCC","Scenario#Actual;Years#FY24;Period#Jun;View#FCCS_YTD;Entity#"&amp;$B168&amp;";Data Source#FCCS_Total Data Source;Account#"&amp;M$3&amp;";Intercompany#FCCS_Intercompany Top;Movement#CA_ENDBAL;Consolidation#FCCS_Entity Total;Custom1#"&amp;$E168&amp;";Custom2#Total Custom2;Custom3#Total Custom3;Custom4#Total Custom4")</f>
        <v>63000</v>
      </c>
      <c r="N168" s="330">
        <f>[1]!HsGetValue("FCC","Scenario#Actual;Years#FY24;Period#Jun;View#FCCS_YTD;Entity#"&amp;$B168&amp;";Data Source#FCCS_Total Data Source;Account#"&amp;N$3&amp;";Intercompany#FCCS_Intercompany Top;Movement#CA_ENDBAL;Consolidation#FCCS_Entity Total;Custom1#"&amp;$E168&amp;";Custom2#Total Custom2;Custom3#Total Custom3;Custom4#Total Custom4")</f>
        <v>0</v>
      </c>
      <c r="O168" s="330">
        <f>[1]!HsGetValue("FCC","Scenario#Actual;Years#FY24;Period#Jun;View#FCCS_YTD;Entity#"&amp;$B168&amp;";Data Source#FCCS_Total Data Source;Account#"&amp;O$3&amp;";Intercompany#FCCS_Intercompany Top;Movement#CA_ENDBAL;Consolidation#FCCS_Entity Total;Custom1#"&amp;$E168&amp;";Custom2#Total Custom2;Custom3#Total Custom3;Custom4#Total Custom4")</f>
        <v>0</v>
      </c>
      <c r="P168" s="330">
        <f>[1]!HsGetValue("FCC","Scenario#Actual;Years#FY24;Period#Jun;View#FCCS_YTD;Entity#"&amp;$B168&amp;";Data Source#FCCS_Total Data Source;Account#"&amp;P$3&amp;";Intercompany#FCCS_Intercompany Top;Movement#CA_ENDBAL;Consolidation#FCCS_Entity Total;Custom1#"&amp;$E168&amp;";Custom2#Total Custom2;Custom3#Total Custom3;Custom4#Total Custom4")</f>
        <v>0</v>
      </c>
      <c r="Q168" s="330">
        <f>[1]!HsGetValue("FCC","Scenario#Actual;Years#FY24;Period#Jun;View#FCCS_YTD;Entity#"&amp;$B168&amp;";Data Source#FCCS_Total Data Source;Account#"&amp;Q$3&amp;";Intercompany#FCCS_Intercompany Top;Movement#CA_ENDBAL;Consolidation#FCCS_Entity Total;Custom1#"&amp;$E168&amp;";Custom2#Total Custom2;Custom3#Total Custom3;Custom4#Total Custom4")</f>
        <v>0</v>
      </c>
      <c r="R168" s="330">
        <f>[1]!HsGetValue("FCC","Scenario#Actual;Years#FY24;Period#Jun;View#FCCS_YTD;Entity#"&amp;$B168&amp;";Data Source#FCCS_Total Data Source;Account#"&amp;R$3&amp;";Intercompany#FCCS_Intercompany Top;Movement#CA_ENDBAL;Consolidation#FCCS_Entity Total;Custom1#"&amp;$E168&amp;";Custom2#Total Custom2;Custom3#Total Custom3;Custom4#Total Custom4")</f>
        <v>0</v>
      </c>
      <c r="S168" s="330">
        <f>[1]!HsGetValue("FCC","Scenario#Actual;Years#FY24;Period#Jun;View#FCCS_YTD;Entity#"&amp;$B168&amp;";Data Source#FCCS_Total Data Source;Account#"&amp;S$3&amp;";Intercompany#FCCS_Intercompany Top;Movement#CA_ENDBAL;Consolidation#FCCS_Entity Total;Custom1#"&amp;$E168&amp;";Custom2#Total Custom2;Custom3#Total Custom3;Custom4#Total Custom4")</f>
        <v>0</v>
      </c>
      <c r="T168" s="330">
        <f>[1]!HsGetValue("FCC","Scenario#Actual;Years#FY24;Period#Jun;View#FCCS_YTD;Entity#"&amp;$B168&amp;";Data Source#FCCS_Total Data Source;Account#"&amp;T$3&amp;";Intercompany#FCCS_Intercompany Top;Movement#CA_ENDBAL;Consolidation#FCCS_Entity Total;Custom1#"&amp;$E168&amp;";Custom2#Total Custom2;Custom3#Total Custom3;Custom4#Total Custom4")</f>
        <v>0</v>
      </c>
      <c r="U168" s="330">
        <f>[1]!HsGetValue("FCC","Scenario#Actual;Years#FY24;Period#Jun;View#FCCS_YTD;Entity#"&amp;$B168&amp;";Data Source#FCCS_Total Data Source;Account#"&amp;U$3&amp;";Intercompany#FCCS_Intercompany Top;Movement#CA_ENDBAL;Consolidation#FCCS_Entity Total;Custom1#"&amp;$E168&amp;";Custom2#Total Custom2;Custom3#Total Custom3;Custom4#Total Custom4")</f>
        <v>0</v>
      </c>
      <c r="V168" s="330">
        <f>[1]!HsGetValue("FCC","Scenario#Actual;Years#FY24;Period#Jun;View#FCCS_YTD;Entity#"&amp;$B168&amp;";Data Source#FCCS_Total Data Source;Account#"&amp;V$3&amp;";Intercompany#FCCS_Intercompany Top;Movement#CA_ENDBAL;Consolidation#FCCS_Entity Total;Custom1#"&amp;$E168&amp;";Custom2#Total Custom2;Custom3#Total Custom3;Custom4#Total Custom4")</f>
        <v>0</v>
      </c>
      <c r="W168" s="330">
        <f>[1]!HsGetValue("FCC","Scenario#Actual;Years#FY24;Period#Jun;View#FCCS_YTD;Entity#"&amp;$B168&amp;";Data Source#FCCS_Total Data Source;Account#"&amp;W$3&amp;";Intercompany#FCCS_Intercompany Top;Movement#CA_ENDBAL;Consolidation#FCCS_Entity Total;Custom1#"&amp;$E168&amp;";Custom2#Total Custom2;Custom3#Total Custom3;Custom4#Total Custom4")</f>
        <v>0</v>
      </c>
      <c r="X168" s="330">
        <f>[1]!HsGetValue("FCC","Scenario#Actual;Years#FY24;Period#Jun;View#FCCS_YTD;Entity#"&amp;$B168&amp;";Data Source#FCCS_Total Data Source;Account#"&amp;X$3&amp;";Intercompany#FCCS_Intercompany Top;Movement#CA_ENDBAL;Consolidation#FCCS_Entity Total;Custom1#"&amp;$E168&amp;";Custom2#Total Custom2;Custom3#Total Custom3;Custom4#Total Custom4")</f>
        <v>0</v>
      </c>
      <c r="Y168" s="432">
        <f>[1]!HsGetValue("FCC","Scenario#Actual;Years#FY24;Period#Jun;View#FCCS_YTD;Entity#"&amp;$B168&amp;";Data Source#FCCS_Total Data Source;Account#"&amp;Y$3&amp;";Intercompany#FCCS_Intercompany Top;Movement#FCCS_Movements;Consolidation#FCCS_Entity Total;Custom1#"&amp;$A168&amp;";Custom2#Total Custom2;Custom3#Total Custom3;Custom4#Total Custom4")</f>
        <v>0</v>
      </c>
      <c r="Z168" s="432">
        <f>[1]!HsGetValue("FCC","Scenario#Actual;Years#FY24;Period#Jun;View#FCCS_YTD;Entity#"&amp;$B168&amp;";Data Source#FCCS_Total Data Source;Account#"&amp;Z$3&amp;";Intercompany#FCCS_Intercompany Top;Movement#FCCS_Movements;Consolidation#FCCS_Entity Total;Custom1#"&amp;$A168&amp;";Custom2#Total Custom2;Custom3#Total Custom3;Custom4#Total Custom4")</f>
        <v>0</v>
      </c>
      <c r="AA168" s="432">
        <f>[1]!HsGetValue("FCC","Scenario#Actual;Years#FY24;Period#Jun;View#FCCS_YTD;Entity#"&amp;$B168&amp;";Data Source#FCCS_Total Data Source;Account#"&amp;AA$3&amp;";Intercompany#FCCS_Intercompany Top;Movement#FCCS_Movements;Consolidation#FCCS_Entity Total;Custom1#"&amp;$A168&amp;";Custom2#Total Custom2;Custom3#Total Custom3;Custom4#Total Custom4")</f>
        <v>0</v>
      </c>
      <c r="AB168" s="432">
        <f>[1]!HsGetValue("FCC","Scenario#Actual;Years#FY24;Period#Jun;View#FCCS_YTD;Entity#"&amp;$B168&amp;";Data Source#FCCS_Total Data Source;Account#"&amp;AB$3&amp;";Intercompany#FCCS_Intercompany Top;Movement#FCCS_Movements;Consolidation#FCCS_Entity Total;Custom1#"&amp;$A168&amp;";Custom2#Total Custom2;Custom3#Total Custom3;Custom4#Total Custom4")</f>
        <v>0</v>
      </c>
      <c r="AC168" s="432">
        <f>[1]!HsGetValue("FCC","Scenario#Actual;Years#FY24;Period#Jun;View#FCCS_YTD;Entity#"&amp;$B168&amp;";Data Source#FCCS_Total Data Source;Account#"&amp;AC$3&amp;";Intercompany#FCCS_Intercompany Top;Movement#FCCS_Movements;Consolidation#FCCS_Entity Total;Custom1#"&amp;$A168&amp;";Custom2#Total Custom2;Custom3#Total Custom3;Custom4#Total Custom4")</f>
        <v>0</v>
      </c>
      <c r="AD168" s="432">
        <f>[1]!HsGetValue("FCC","Scenario#Actual;Years#FY24;Period#Jun;View#FCCS_YTD;Entity#"&amp;$B168&amp;";Data Source#FCCS_Total Data Source;Account#"&amp;AD$3&amp;";Intercompany#FCCS_Intercompany Top;Movement#FCCS_Movements;Consolidation#FCCS_Entity Total;Custom1#"&amp;$A168&amp;";Custom2#Total Custom2;Custom3#Total Custom3;Custom4#Total Custom4")</f>
        <v>0</v>
      </c>
      <c r="AE168" s="432">
        <f>[1]!HsGetValue("FCC","Scenario#Actual;Years#FY24;Period#Jun;View#FCCS_YTD;Entity#"&amp;$B168&amp;";Data Source#FCCS_Total Data Source;Account#"&amp;AE$3&amp;";Intercompany#FCCS_Intercompany Top;Movement#FCCS_Movements;Consolidation#FCCS_Entity Total;Custom1#"&amp;$A168&amp;";Custom2#Total Custom2;Custom3#Total Custom3;Custom4#Total Custom4")</f>
        <v>-7350</v>
      </c>
      <c r="AF168" s="432">
        <f>[1]!HsGetValue("FCC","Scenario#Actual;Years#FY24;Period#Jun;View#FCCS_YTD;Entity#"&amp;$B168&amp;";Data Source#FCCS_Total Data Source;Account#"&amp;AF$3&amp;";Intercompany#FCCS_Intercompany Top;Movement#FCCS_Movements;Consolidation#FCCS_Entity Total;Custom1#"&amp;$A168&amp;";Custom2#Total Custom2;Custom3#Total Custom3;Custom4#Total Custom4")</f>
        <v>0</v>
      </c>
      <c r="AG168" s="432">
        <f>[1]!HsGetValue("FCC","Scenario#Actual;Years#FY24;Period#Jun;View#FCCS_YTD;Entity#"&amp;$B168&amp;";Data Source#FCCS_Total Data Source;Account#"&amp;AG$3&amp;";Intercompany#FCCS_Intercompany Top;Movement#FCCS_Movements;Consolidation#FCCS_Entity Total;Custom1#"&amp;$A168&amp;";Custom2#Total Custom2;Custom3#Total Custom3;Custom4#Total Custom4")</f>
        <v>0</v>
      </c>
      <c r="AH168" s="432">
        <f>[1]!HsGetValue("FCC","Scenario#Actual;Years#FY24;Period#Jun;View#FCCS_YTD;Entity#"&amp;$B168&amp;";Data Source#FCCS_Total Data Source;Account#"&amp;AH$3&amp;";Intercompany#FCCS_Intercompany Top;Movement#FCCS_Movements;Consolidation#FCCS_Entity Total;Custom1#"&amp;$A168&amp;";Custom2#Total Custom2;Custom3#Total Custom3;Custom4#Total Custom4")</f>
        <v>0</v>
      </c>
      <c r="AI168" s="432">
        <f>[1]!HsGetValue("FCC","Scenario#Actual;Years#FY24;Period#Jun;View#FCCS_YTD;Entity#"&amp;$B168&amp;";Data Source#FCCS_Total Data Source;Account#"&amp;AI$3&amp;";Intercompany#FCCS_Intercompany Top;Movement#FCCS_Movements;Consolidation#FCCS_Entity Total;Custom1#"&amp;$A168&amp;";Custom2#Total Custom2;Custom3#Total Custom3;Custom4#Total Custom4")</f>
        <v>0</v>
      </c>
      <c r="AJ168" s="432">
        <f>[1]!HsGetValue("FCC","Scenario#Actual;Years#FY24;Period#Jun;View#FCCS_YTD;Entity#"&amp;$B168&amp;";Data Source#FCCS_Total Data Source;Account#"&amp;AJ$3&amp;";Intercompany#FCCS_Intercompany Top;Movement#FCCS_Movements;Consolidation#FCCS_Entity Total;Custom1#"&amp;$A168&amp;";Custom2#Total Custom2;Custom3#Total Custom3;Custom4#Total Custom4")</f>
        <v>0</v>
      </c>
      <c r="AK168" s="432">
        <f>[1]!HsGetValue("FCC","Scenario#Actual;Years#FY24;Period#Jun;View#FCCS_YTD;Entity#"&amp;$B168&amp;";Data Source#FCCS_Total Data Source;Account#"&amp;AK$3&amp;";Intercompany#FCCS_Intercompany Top;Movement#FCCS_Movements;Consolidation#FCCS_Entity Total;Custom1#"&amp;$A168&amp;";Custom2#Total Custom2;Custom3#Total Custom3;Custom4#Total Custom4")</f>
        <v>0</v>
      </c>
      <c r="AL168" s="432">
        <f>[1]!HsGetValue("FCC","Scenario#Actual;Years#FY24;Period#Jun;View#FCCS_YTD;Entity#"&amp;$B168&amp;";Data Source#FCCS_Total Data Source;Account#"&amp;AL$3&amp;";Intercompany#FCCS_Intercompany Top;Movement#FCCS_Movements;Consolidation#FCCS_Entity Total;Custom1#"&amp;$A168&amp;";Custom2#Total Custom2;Custom3#Total Custom3;Custom4#Total Custom4")</f>
        <v>0</v>
      </c>
      <c r="AM168" s="432">
        <f>[1]!HsGetValue("FCC","Scenario#Actual;Years#FY24;Period#Jun;View#FCCS_YTD;Entity#"&amp;$B168&amp;";Data Source#FCCS_Total Data Source;Account#"&amp;AM$3&amp;";Intercompany#FCCS_Intercompany Top;Movement#FCCS_Movements;Consolidation#FCCS_Entity Total;Custom1#"&amp;$A168&amp;";Custom2#Total Custom2;Custom3#Total Custom3;Custom4#Total Custom4")</f>
        <v>0</v>
      </c>
      <c r="AN168" s="432">
        <f>[1]!HsGetValue("FCC","Scenario#Actual;Years#FY24;Period#Jun;View#FCCS_YTD;Entity#"&amp;$B168&amp;";Data Source#FCCS_Total Data Source;Account#"&amp;AN$3&amp;";Intercompany#FCCS_Intercompany Top;Movement#FCCS_Movements;Consolidation#FCCS_Entity Total;Custom1#"&amp;$A168&amp;";Custom2#Total Custom2;Custom3#Total Custom3;Custom4#Total Custom4")</f>
        <v>0</v>
      </c>
      <c r="AO168" s="432">
        <f>[1]!HsGetValue("FCC","Scenario#Actual;Years#FY24;Period#Jun;View#FCCS_YTD;Entity#"&amp;$B168&amp;";Data Source#FCCS_Total Data Source;Account#"&amp;AO$3&amp;";Intercompany#FCCS_Intercompany Top;Movement#FCCS_Movements;Consolidation#FCCS_Entity Total;Custom1#"&amp;$A168&amp;";Custom2#Total Custom2;Custom3#Total Custom3;Custom4#Total Custom4")</f>
        <v>0</v>
      </c>
      <c r="AP168" s="432">
        <f>[1]!HsGetValue("FCC","Scenario#Actual;Years#FY24;Period#Jun;View#FCCS_YTD;Entity#"&amp;$B168&amp;";Data Source#FCCS_Total Data Source;Account#"&amp;AP$3&amp;";Intercompany#FCCS_Intercompany Top;Movement#FCCS_Movements;Consolidation#FCCS_Entity Total;Custom1#"&amp;$A168&amp;";Custom2#Total Custom2;Custom3#Total Custom3;Custom4#Total Custom4")</f>
        <v>0</v>
      </c>
      <c r="AQ168" s="432">
        <f>[1]!HsGetValue("FCC","Scenario#Actual;Years#FY24;Period#Jun;View#FCCS_YTD;Entity#"&amp;$B168&amp;";Data Source#FCCS_Total Data Source;Account#"&amp;AQ$3&amp;";Intercompany#FCCS_Intercompany Top;Movement#FCCS_Movements;Consolidation#FCCS_Entity Total;Custom1#"&amp;$A168&amp;";Custom2#Total Custom2;Custom3#Total Custom3;Custom4#Total Custom4")</f>
        <v>0</v>
      </c>
      <c r="AR168" s="432">
        <f>[1]!HsGetValue("FCC","Scenario#Actual;Years#FY24;Period#Jun;View#FCCS_YTD;Entity#"&amp;$B168&amp;";Data Source#FCCS_Total Data Source;Account#"&amp;AR$3&amp;";Intercompany#FCCS_Intercompany Top;Movement#FCCS_Movements;Consolidation#FCCS_Entity Total;Custom1#"&amp;$A168&amp;";Custom2#Total Custom2;Custom3#Total Custom3;Custom4#Total Custom4")</f>
        <v>0</v>
      </c>
      <c r="AS168" s="432">
        <f>[1]!HsGetValue("FCC","Scenario#Actual;Years#FY24;Period#Jun;View#FCCS_YTD;Entity#"&amp;$B168&amp;";Data Source#FCCS_Total Data Source;Account#"&amp;AS$3&amp;";Intercompany#FCCS_Intercompany Top;Movement#FCCS_Movements;Consolidation#FCCS_Entity Total;Custom1#"&amp;$A168&amp;";Custom2#Total Custom2;Custom3#Total Custom3;Custom4#Total Custom4")</f>
        <v>0</v>
      </c>
    </row>
    <row r="169" spans="1:45" outlineLevel="1" x14ac:dyDescent="0.3">
      <c r="A169" s="221" t="s">
        <v>603</v>
      </c>
      <c r="B169" s="221" t="s">
        <v>786</v>
      </c>
      <c r="C169" s="221">
        <v>87640</v>
      </c>
      <c r="D169" s="221" t="s">
        <v>753</v>
      </c>
      <c r="E169" s="221" t="s">
        <v>416</v>
      </c>
      <c r="F169" s="328" t="s">
        <v>787</v>
      </c>
      <c r="G169" s="328" t="s">
        <v>788</v>
      </c>
      <c r="H169" s="598"/>
      <c r="I169" s="395">
        <f t="shared" si="12"/>
        <v>0</v>
      </c>
      <c r="J169" s="395">
        <f t="shared" si="13"/>
        <v>0</v>
      </c>
      <c r="K169" s="395">
        <f t="shared" si="16"/>
        <v>0</v>
      </c>
      <c r="L169" s="330">
        <f>[1]!HsGetValue("FCC","Scenario#Actual;Years#FY24;Period#Jun;View#FCCS_YTD;Entity#"&amp;$B169&amp;";Data Source#FCCS_Total Data Source;Account#"&amp;L$3&amp;";Intercompany#FCCS_Intercompany Top;Movement#CA_ENDBAL;Consolidation#FCCS_Entity Total;Custom1#"&amp;$E169&amp;";Custom2#Total Custom2;Custom3#Total Custom3;Custom4#Total Custom4")</f>
        <v>0</v>
      </c>
      <c r="M169" s="330">
        <f>[1]!HsGetValue("FCC","Scenario#Actual;Years#FY24;Period#Jun;View#FCCS_YTD;Entity#"&amp;$B169&amp;";Data Source#FCCS_Total Data Source;Account#"&amp;M$3&amp;";Intercompany#FCCS_Intercompany Top;Movement#CA_ENDBAL;Consolidation#FCCS_Entity Total;Custom1#"&amp;$E169&amp;";Custom2#Total Custom2;Custom3#Total Custom3;Custom4#Total Custom4")</f>
        <v>0</v>
      </c>
      <c r="N169" s="330">
        <f>[1]!HsGetValue("FCC","Scenario#Actual;Years#FY24;Period#Jun;View#FCCS_YTD;Entity#"&amp;$B169&amp;";Data Source#FCCS_Total Data Source;Account#"&amp;N$3&amp;";Intercompany#FCCS_Intercompany Top;Movement#CA_ENDBAL;Consolidation#FCCS_Entity Total;Custom1#"&amp;$E169&amp;";Custom2#Total Custom2;Custom3#Total Custom3;Custom4#Total Custom4")</f>
        <v>0</v>
      </c>
      <c r="O169" s="330">
        <f>[1]!HsGetValue("FCC","Scenario#Actual;Years#FY24;Period#Jun;View#FCCS_YTD;Entity#"&amp;$B169&amp;";Data Source#FCCS_Total Data Source;Account#"&amp;O$3&amp;";Intercompany#FCCS_Intercompany Top;Movement#CA_ENDBAL;Consolidation#FCCS_Entity Total;Custom1#"&amp;$E169&amp;";Custom2#Total Custom2;Custom3#Total Custom3;Custom4#Total Custom4")</f>
        <v>0</v>
      </c>
      <c r="P169" s="330">
        <f>[1]!HsGetValue("FCC","Scenario#Actual;Years#FY24;Period#Jun;View#FCCS_YTD;Entity#"&amp;$B169&amp;";Data Source#FCCS_Total Data Source;Account#"&amp;P$3&amp;";Intercompany#FCCS_Intercompany Top;Movement#CA_ENDBAL;Consolidation#FCCS_Entity Total;Custom1#"&amp;$E169&amp;";Custom2#Total Custom2;Custom3#Total Custom3;Custom4#Total Custom4")</f>
        <v>0</v>
      </c>
      <c r="Q169" s="330">
        <f>[1]!HsGetValue("FCC","Scenario#Actual;Years#FY24;Period#Jun;View#FCCS_YTD;Entity#"&amp;$B169&amp;";Data Source#FCCS_Total Data Source;Account#"&amp;Q$3&amp;";Intercompany#FCCS_Intercompany Top;Movement#CA_ENDBAL;Consolidation#FCCS_Entity Total;Custom1#"&amp;$E169&amp;";Custom2#Total Custom2;Custom3#Total Custom3;Custom4#Total Custom4")</f>
        <v>0</v>
      </c>
      <c r="R169" s="330">
        <f>[1]!HsGetValue("FCC","Scenario#Actual;Years#FY24;Period#Jun;View#FCCS_YTD;Entity#"&amp;$B169&amp;";Data Source#FCCS_Total Data Source;Account#"&amp;R$3&amp;";Intercompany#FCCS_Intercompany Top;Movement#CA_ENDBAL;Consolidation#FCCS_Entity Total;Custom1#"&amp;$E169&amp;";Custom2#Total Custom2;Custom3#Total Custom3;Custom4#Total Custom4")</f>
        <v>0</v>
      </c>
      <c r="S169" s="330">
        <f>[1]!HsGetValue("FCC","Scenario#Actual;Years#FY24;Period#Jun;View#FCCS_YTD;Entity#"&amp;$B169&amp;";Data Source#FCCS_Total Data Source;Account#"&amp;S$3&amp;";Intercompany#FCCS_Intercompany Top;Movement#CA_ENDBAL;Consolidation#FCCS_Entity Total;Custom1#"&amp;$E169&amp;";Custom2#Total Custom2;Custom3#Total Custom3;Custom4#Total Custom4")</f>
        <v>0</v>
      </c>
      <c r="T169" s="330">
        <f>[1]!HsGetValue("FCC","Scenario#Actual;Years#FY24;Period#Jun;View#FCCS_YTD;Entity#"&amp;$B169&amp;";Data Source#FCCS_Total Data Source;Account#"&amp;T$3&amp;";Intercompany#FCCS_Intercompany Top;Movement#CA_ENDBAL;Consolidation#FCCS_Entity Total;Custom1#"&amp;$E169&amp;";Custom2#Total Custom2;Custom3#Total Custom3;Custom4#Total Custom4")</f>
        <v>0</v>
      </c>
      <c r="U169" s="330">
        <f>[1]!HsGetValue("FCC","Scenario#Actual;Years#FY24;Period#Jun;View#FCCS_YTD;Entity#"&amp;$B169&amp;";Data Source#FCCS_Total Data Source;Account#"&amp;U$3&amp;";Intercompany#FCCS_Intercompany Top;Movement#CA_ENDBAL;Consolidation#FCCS_Entity Total;Custom1#"&amp;$E169&amp;";Custom2#Total Custom2;Custom3#Total Custom3;Custom4#Total Custom4")</f>
        <v>0</v>
      </c>
      <c r="V169" s="330">
        <f>[1]!HsGetValue("FCC","Scenario#Actual;Years#FY24;Period#Jun;View#FCCS_YTD;Entity#"&amp;$B169&amp;";Data Source#FCCS_Total Data Source;Account#"&amp;V$3&amp;";Intercompany#FCCS_Intercompany Top;Movement#CA_ENDBAL;Consolidation#FCCS_Entity Total;Custom1#"&amp;$E169&amp;";Custom2#Total Custom2;Custom3#Total Custom3;Custom4#Total Custom4")</f>
        <v>0</v>
      </c>
      <c r="W169" s="330">
        <f>[1]!HsGetValue("FCC","Scenario#Actual;Years#FY24;Period#Jun;View#FCCS_YTD;Entity#"&amp;$B169&amp;";Data Source#FCCS_Total Data Source;Account#"&amp;W$3&amp;";Intercompany#FCCS_Intercompany Top;Movement#CA_ENDBAL;Consolidation#FCCS_Entity Total;Custom1#"&amp;$E169&amp;";Custom2#Total Custom2;Custom3#Total Custom3;Custom4#Total Custom4")</f>
        <v>0</v>
      </c>
      <c r="X169" s="330">
        <f>[1]!HsGetValue("FCC","Scenario#Actual;Years#FY24;Period#Jun;View#FCCS_YTD;Entity#"&amp;$B169&amp;";Data Source#FCCS_Total Data Source;Account#"&amp;X$3&amp;";Intercompany#FCCS_Intercompany Top;Movement#CA_ENDBAL;Consolidation#FCCS_Entity Total;Custom1#"&amp;$E169&amp;";Custom2#Total Custom2;Custom3#Total Custom3;Custom4#Total Custom4")</f>
        <v>0</v>
      </c>
      <c r="Y169" s="432">
        <f>[1]!HsGetValue("FCC","Scenario#Actual;Years#FY24;Period#Jun;View#FCCS_YTD;Entity#"&amp;$B169&amp;";Data Source#FCCS_Total Data Source;Account#"&amp;Y$3&amp;";Intercompany#FCCS_Intercompany Top;Movement#FCCS_Movements;Consolidation#FCCS_Entity Total;Custom1#"&amp;$A169&amp;";Custom2#Total Custom2;Custom3#Total Custom3;Custom4#Total Custom4")</f>
        <v>0</v>
      </c>
      <c r="Z169" s="432">
        <f>[1]!HsGetValue("FCC","Scenario#Actual;Years#FY24;Period#Jun;View#FCCS_YTD;Entity#"&amp;$B169&amp;";Data Source#FCCS_Total Data Source;Account#"&amp;Z$3&amp;";Intercompany#FCCS_Intercompany Top;Movement#FCCS_Movements;Consolidation#FCCS_Entity Total;Custom1#"&amp;$A169&amp;";Custom2#Total Custom2;Custom3#Total Custom3;Custom4#Total Custom4")</f>
        <v>0</v>
      </c>
      <c r="AA169" s="432">
        <f>[1]!HsGetValue("FCC","Scenario#Actual;Years#FY24;Period#Jun;View#FCCS_YTD;Entity#"&amp;$B169&amp;";Data Source#FCCS_Total Data Source;Account#"&amp;AA$3&amp;";Intercompany#FCCS_Intercompany Top;Movement#FCCS_Movements;Consolidation#FCCS_Entity Total;Custom1#"&amp;$A169&amp;";Custom2#Total Custom2;Custom3#Total Custom3;Custom4#Total Custom4")</f>
        <v>0</v>
      </c>
      <c r="AB169" s="432">
        <f>[1]!HsGetValue("FCC","Scenario#Actual;Years#FY24;Period#Jun;View#FCCS_YTD;Entity#"&amp;$B169&amp;";Data Source#FCCS_Total Data Source;Account#"&amp;AB$3&amp;";Intercompany#FCCS_Intercompany Top;Movement#FCCS_Movements;Consolidation#FCCS_Entity Total;Custom1#"&amp;$A169&amp;";Custom2#Total Custom2;Custom3#Total Custom3;Custom4#Total Custom4")</f>
        <v>0</v>
      </c>
      <c r="AC169" s="432">
        <f>[1]!HsGetValue("FCC","Scenario#Actual;Years#FY24;Period#Jun;View#FCCS_YTD;Entity#"&amp;$B169&amp;";Data Source#FCCS_Total Data Source;Account#"&amp;AC$3&amp;";Intercompany#FCCS_Intercompany Top;Movement#FCCS_Movements;Consolidation#FCCS_Entity Total;Custom1#"&amp;$A169&amp;";Custom2#Total Custom2;Custom3#Total Custom3;Custom4#Total Custom4")</f>
        <v>0</v>
      </c>
      <c r="AD169" s="432">
        <f>[1]!HsGetValue("FCC","Scenario#Actual;Years#FY24;Period#Jun;View#FCCS_YTD;Entity#"&amp;$B169&amp;";Data Source#FCCS_Total Data Source;Account#"&amp;AD$3&amp;";Intercompany#FCCS_Intercompany Top;Movement#FCCS_Movements;Consolidation#FCCS_Entity Total;Custom1#"&amp;$A169&amp;";Custom2#Total Custom2;Custom3#Total Custom3;Custom4#Total Custom4")</f>
        <v>0</v>
      </c>
      <c r="AE169" s="432">
        <f>[1]!HsGetValue("FCC","Scenario#Actual;Years#FY24;Period#Jun;View#FCCS_YTD;Entity#"&amp;$B169&amp;";Data Source#FCCS_Total Data Source;Account#"&amp;AE$3&amp;";Intercompany#FCCS_Intercompany Top;Movement#FCCS_Movements;Consolidation#FCCS_Entity Total;Custom1#"&amp;$A169&amp;";Custom2#Total Custom2;Custom3#Total Custom3;Custom4#Total Custom4")</f>
        <v>0</v>
      </c>
      <c r="AF169" s="432">
        <f>[1]!HsGetValue("FCC","Scenario#Actual;Years#FY24;Period#Jun;View#FCCS_YTD;Entity#"&amp;$B169&amp;";Data Source#FCCS_Total Data Source;Account#"&amp;AF$3&amp;";Intercompany#FCCS_Intercompany Top;Movement#FCCS_Movements;Consolidation#FCCS_Entity Total;Custom1#"&amp;$A169&amp;";Custom2#Total Custom2;Custom3#Total Custom3;Custom4#Total Custom4")</f>
        <v>0</v>
      </c>
      <c r="AG169" s="432">
        <f>[1]!HsGetValue("FCC","Scenario#Actual;Years#FY24;Period#Jun;View#FCCS_YTD;Entity#"&amp;$B169&amp;";Data Source#FCCS_Total Data Source;Account#"&amp;AG$3&amp;";Intercompany#FCCS_Intercompany Top;Movement#FCCS_Movements;Consolidation#FCCS_Entity Total;Custom1#"&amp;$A169&amp;";Custom2#Total Custom2;Custom3#Total Custom3;Custom4#Total Custom4")</f>
        <v>0</v>
      </c>
      <c r="AH169" s="432">
        <f>[1]!HsGetValue("FCC","Scenario#Actual;Years#FY24;Period#Jun;View#FCCS_YTD;Entity#"&amp;$B169&amp;";Data Source#FCCS_Total Data Source;Account#"&amp;AH$3&amp;";Intercompany#FCCS_Intercompany Top;Movement#FCCS_Movements;Consolidation#FCCS_Entity Total;Custom1#"&amp;$A169&amp;";Custom2#Total Custom2;Custom3#Total Custom3;Custom4#Total Custom4")</f>
        <v>0</v>
      </c>
      <c r="AI169" s="432">
        <f>[1]!HsGetValue("FCC","Scenario#Actual;Years#FY24;Period#Jun;View#FCCS_YTD;Entity#"&amp;$B169&amp;";Data Source#FCCS_Total Data Source;Account#"&amp;AI$3&amp;";Intercompany#FCCS_Intercompany Top;Movement#FCCS_Movements;Consolidation#FCCS_Entity Total;Custom1#"&amp;$A169&amp;";Custom2#Total Custom2;Custom3#Total Custom3;Custom4#Total Custom4")</f>
        <v>0</v>
      </c>
      <c r="AJ169" s="432">
        <f>[1]!HsGetValue("FCC","Scenario#Actual;Years#FY24;Period#Jun;View#FCCS_YTD;Entity#"&amp;$B169&amp;";Data Source#FCCS_Total Data Source;Account#"&amp;AJ$3&amp;";Intercompany#FCCS_Intercompany Top;Movement#FCCS_Movements;Consolidation#FCCS_Entity Total;Custom1#"&amp;$A169&amp;";Custom2#Total Custom2;Custom3#Total Custom3;Custom4#Total Custom4")</f>
        <v>0</v>
      </c>
      <c r="AK169" s="432">
        <f>[1]!HsGetValue("FCC","Scenario#Actual;Years#FY24;Period#Jun;View#FCCS_YTD;Entity#"&amp;$B169&amp;";Data Source#FCCS_Total Data Source;Account#"&amp;AK$3&amp;";Intercompany#FCCS_Intercompany Top;Movement#FCCS_Movements;Consolidation#FCCS_Entity Total;Custom1#"&amp;$A169&amp;";Custom2#Total Custom2;Custom3#Total Custom3;Custom4#Total Custom4")</f>
        <v>0</v>
      </c>
      <c r="AL169" s="432">
        <f>[1]!HsGetValue("FCC","Scenario#Actual;Years#FY24;Period#Jun;View#FCCS_YTD;Entity#"&amp;$B169&amp;";Data Source#FCCS_Total Data Source;Account#"&amp;AL$3&amp;";Intercompany#FCCS_Intercompany Top;Movement#FCCS_Movements;Consolidation#FCCS_Entity Total;Custom1#"&amp;$A169&amp;";Custom2#Total Custom2;Custom3#Total Custom3;Custom4#Total Custom4")</f>
        <v>0</v>
      </c>
      <c r="AM169" s="432">
        <f>[1]!HsGetValue("FCC","Scenario#Actual;Years#FY24;Period#Jun;View#FCCS_YTD;Entity#"&amp;$B169&amp;";Data Source#FCCS_Total Data Source;Account#"&amp;AM$3&amp;";Intercompany#FCCS_Intercompany Top;Movement#FCCS_Movements;Consolidation#FCCS_Entity Total;Custom1#"&amp;$A169&amp;";Custom2#Total Custom2;Custom3#Total Custom3;Custom4#Total Custom4")</f>
        <v>0</v>
      </c>
      <c r="AN169" s="432">
        <f>[1]!HsGetValue("FCC","Scenario#Actual;Years#FY24;Period#Jun;View#FCCS_YTD;Entity#"&amp;$B169&amp;";Data Source#FCCS_Total Data Source;Account#"&amp;AN$3&amp;";Intercompany#FCCS_Intercompany Top;Movement#FCCS_Movements;Consolidation#FCCS_Entity Total;Custom1#"&amp;$A169&amp;";Custom2#Total Custom2;Custom3#Total Custom3;Custom4#Total Custom4")</f>
        <v>0</v>
      </c>
      <c r="AO169" s="432">
        <f>[1]!HsGetValue("FCC","Scenario#Actual;Years#FY24;Period#Jun;View#FCCS_YTD;Entity#"&amp;$B169&amp;";Data Source#FCCS_Total Data Source;Account#"&amp;AO$3&amp;";Intercompany#FCCS_Intercompany Top;Movement#FCCS_Movements;Consolidation#FCCS_Entity Total;Custom1#"&amp;$A169&amp;";Custom2#Total Custom2;Custom3#Total Custom3;Custom4#Total Custom4")</f>
        <v>0</v>
      </c>
      <c r="AP169" s="432">
        <f>[1]!HsGetValue("FCC","Scenario#Actual;Years#FY24;Period#Jun;View#FCCS_YTD;Entity#"&amp;$B169&amp;";Data Source#FCCS_Total Data Source;Account#"&amp;AP$3&amp;";Intercompany#FCCS_Intercompany Top;Movement#FCCS_Movements;Consolidation#FCCS_Entity Total;Custom1#"&amp;$A169&amp;";Custom2#Total Custom2;Custom3#Total Custom3;Custom4#Total Custom4")</f>
        <v>0</v>
      </c>
      <c r="AQ169" s="432">
        <f>[1]!HsGetValue("FCC","Scenario#Actual;Years#FY24;Period#Jun;View#FCCS_YTD;Entity#"&amp;$B169&amp;";Data Source#FCCS_Total Data Source;Account#"&amp;AQ$3&amp;";Intercompany#FCCS_Intercompany Top;Movement#FCCS_Movements;Consolidation#FCCS_Entity Total;Custom1#"&amp;$A169&amp;";Custom2#Total Custom2;Custom3#Total Custom3;Custom4#Total Custom4")</f>
        <v>0</v>
      </c>
      <c r="AR169" s="432">
        <f>[1]!HsGetValue("FCC","Scenario#Actual;Years#FY24;Period#Jun;View#FCCS_YTD;Entity#"&amp;$B169&amp;";Data Source#FCCS_Total Data Source;Account#"&amp;AR$3&amp;";Intercompany#FCCS_Intercompany Top;Movement#FCCS_Movements;Consolidation#FCCS_Entity Total;Custom1#"&amp;$A169&amp;";Custom2#Total Custom2;Custom3#Total Custom3;Custom4#Total Custom4")</f>
        <v>0</v>
      </c>
      <c r="AS169" s="432">
        <f>[1]!HsGetValue("FCC","Scenario#Actual;Years#FY24;Period#Jun;View#FCCS_YTD;Entity#"&amp;$B169&amp;";Data Source#FCCS_Total Data Source;Account#"&amp;AS$3&amp;";Intercompany#FCCS_Intercompany Top;Movement#FCCS_Movements;Consolidation#FCCS_Entity Total;Custom1#"&amp;$A169&amp;";Custom2#Total Custom2;Custom3#Total Custom3;Custom4#Total Custom4")</f>
        <v>0</v>
      </c>
    </row>
    <row r="170" spans="1:45" outlineLevel="1" x14ac:dyDescent="0.3">
      <c r="A170" s="221" t="s">
        <v>603</v>
      </c>
      <c r="B170" s="221" t="s">
        <v>789</v>
      </c>
      <c r="C170" s="221">
        <v>88040</v>
      </c>
      <c r="D170" s="221" t="s">
        <v>753</v>
      </c>
      <c r="E170" s="221" t="s">
        <v>416</v>
      </c>
      <c r="F170" s="328" t="s">
        <v>790</v>
      </c>
      <c r="G170" s="328" t="s">
        <v>791</v>
      </c>
      <c r="H170" s="598"/>
      <c r="I170" s="395">
        <f t="shared" si="12"/>
        <v>195220.87</v>
      </c>
      <c r="J170" s="395">
        <f t="shared" si="13"/>
        <v>0</v>
      </c>
      <c r="K170" s="395">
        <f t="shared" si="16"/>
        <v>195220.87</v>
      </c>
      <c r="L170" s="330">
        <f>[1]!HsGetValue("FCC","Scenario#Actual;Years#FY24;Period#Jun;View#FCCS_YTD;Entity#"&amp;$B170&amp;";Data Source#FCCS_Total Data Source;Account#"&amp;L$3&amp;";Intercompany#FCCS_Intercompany Top;Movement#CA_ENDBAL;Consolidation#FCCS_Entity Total;Custom1#"&amp;$E170&amp;";Custom2#Total Custom2;Custom3#Total Custom3;Custom4#Total Custom4")</f>
        <v>0</v>
      </c>
      <c r="M170" s="330">
        <f>[1]!HsGetValue("FCC","Scenario#Actual;Years#FY24;Period#Jun;View#FCCS_YTD;Entity#"&amp;$B170&amp;";Data Source#FCCS_Total Data Source;Account#"&amp;M$3&amp;";Intercompany#FCCS_Intercompany Top;Movement#CA_ENDBAL;Consolidation#FCCS_Entity Total;Custom1#"&amp;$E170&amp;";Custom2#Total Custom2;Custom3#Total Custom3;Custom4#Total Custom4")</f>
        <v>378900</v>
      </c>
      <c r="N170" s="330">
        <f>[1]!HsGetValue("FCC","Scenario#Actual;Years#FY24;Period#Jun;View#FCCS_YTD;Entity#"&amp;$B170&amp;";Data Source#FCCS_Total Data Source;Account#"&amp;N$3&amp;";Intercompany#FCCS_Intercompany Top;Movement#CA_ENDBAL;Consolidation#FCCS_Entity Total;Custom1#"&amp;$E170&amp;";Custom2#Total Custom2;Custom3#Total Custom3;Custom4#Total Custom4")</f>
        <v>18850.07</v>
      </c>
      <c r="O170" s="330">
        <f>[1]!HsGetValue("FCC","Scenario#Actual;Years#FY24;Period#Jun;View#FCCS_YTD;Entity#"&amp;$B170&amp;";Data Source#FCCS_Total Data Source;Account#"&amp;O$3&amp;";Intercompany#FCCS_Intercompany Top;Movement#CA_ENDBAL;Consolidation#FCCS_Entity Total;Custom1#"&amp;$E170&amp;";Custom2#Total Custom2;Custom3#Total Custom3;Custom4#Total Custom4")</f>
        <v>0</v>
      </c>
      <c r="P170" s="330">
        <f>[1]!HsGetValue("FCC","Scenario#Actual;Years#FY24;Period#Jun;View#FCCS_YTD;Entity#"&amp;$B170&amp;";Data Source#FCCS_Total Data Source;Account#"&amp;P$3&amp;";Intercompany#FCCS_Intercompany Top;Movement#CA_ENDBAL;Consolidation#FCCS_Entity Total;Custom1#"&amp;$E170&amp;";Custom2#Total Custom2;Custom3#Total Custom3;Custom4#Total Custom4")</f>
        <v>314016.38</v>
      </c>
      <c r="Q170" s="330">
        <f>[1]!HsGetValue("FCC","Scenario#Actual;Years#FY24;Period#Jun;View#FCCS_YTD;Entity#"&amp;$B170&amp;";Data Source#FCCS_Total Data Source;Account#"&amp;Q$3&amp;";Intercompany#FCCS_Intercompany Top;Movement#CA_ENDBAL;Consolidation#FCCS_Entity Total;Custom1#"&amp;$E170&amp;";Custom2#Total Custom2;Custom3#Total Custom3;Custom4#Total Custom4")</f>
        <v>0</v>
      </c>
      <c r="R170" s="330">
        <f>[1]!HsGetValue("FCC","Scenario#Actual;Years#FY24;Period#Jun;View#FCCS_YTD;Entity#"&amp;$B170&amp;";Data Source#FCCS_Total Data Source;Account#"&amp;R$3&amp;";Intercompany#FCCS_Intercompany Top;Movement#CA_ENDBAL;Consolidation#FCCS_Entity Total;Custom1#"&amp;$E170&amp;";Custom2#Total Custom2;Custom3#Total Custom3;Custom4#Total Custom4")</f>
        <v>0</v>
      </c>
      <c r="S170" s="330">
        <f>[1]!HsGetValue("FCC","Scenario#Actual;Years#FY24;Period#Jun;View#FCCS_YTD;Entity#"&amp;$B170&amp;";Data Source#FCCS_Total Data Source;Account#"&amp;S$3&amp;";Intercompany#FCCS_Intercompany Top;Movement#CA_ENDBAL;Consolidation#FCCS_Entity Total;Custom1#"&amp;$E170&amp;";Custom2#Total Custom2;Custom3#Total Custom3;Custom4#Total Custom4")</f>
        <v>0</v>
      </c>
      <c r="T170" s="330">
        <f>[1]!HsGetValue("FCC","Scenario#Actual;Years#FY24;Period#Jun;View#FCCS_YTD;Entity#"&amp;$B170&amp;";Data Source#FCCS_Total Data Source;Account#"&amp;T$3&amp;";Intercompany#FCCS_Intercompany Top;Movement#CA_ENDBAL;Consolidation#FCCS_Entity Total;Custom1#"&amp;$E170&amp;";Custom2#Total Custom2;Custom3#Total Custom3;Custom4#Total Custom4")</f>
        <v>0</v>
      </c>
      <c r="U170" s="330">
        <f>[1]!HsGetValue("FCC","Scenario#Actual;Years#FY24;Period#Jun;View#FCCS_YTD;Entity#"&amp;$B170&amp;";Data Source#FCCS_Total Data Source;Account#"&amp;U$3&amp;";Intercompany#FCCS_Intercompany Top;Movement#CA_ENDBAL;Consolidation#FCCS_Entity Total;Custom1#"&amp;$E170&amp;";Custom2#Total Custom2;Custom3#Total Custom3;Custom4#Total Custom4")</f>
        <v>0</v>
      </c>
      <c r="V170" s="330">
        <f>[1]!HsGetValue("FCC","Scenario#Actual;Years#FY24;Period#Jun;View#FCCS_YTD;Entity#"&amp;$B170&amp;";Data Source#FCCS_Total Data Source;Account#"&amp;V$3&amp;";Intercompany#FCCS_Intercompany Top;Movement#CA_ENDBAL;Consolidation#FCCS_Entity Total;Custom1#"&amp;$E170&amp;";Custom2#Total Custom2;Custom3#Total Custom3;Custom4#Total Custom4")</f>
        <v>0</v>
      </c>
      <c r="W170" s="330">
        <f>[1]!HsGetValue("FCC","Scenario#Actual;Years#FY24;Period#Jun;View#FCCS_YTD;Entity#"&amp;$B170&amp;";Data Source#FCCS_Total Data Source;Account#"&amp;W$3&amp;";Intercompany#FCCS_Intercompany Top;Movement#CA_ENDBAL;Consolidation#FCCS_Entity Total;Custom1#"&amp;$E170&amp;";Custom2#Total Custom2;Custom3#Total Custom3;Custom4#Total Custom4")</f>
        <v>0</v>
      </c>
      <c r="X170" s="330">
        <f>[1]!HsGetValue("FCC","Scenario#Actual;Years#FY24;Period#Jun;View#FCCS_YTD;Entity#"&amp;$B170&amp;";Data Source#FCCS_Total Data Source;Account#"&amp;X$3&amp;";Intercompany#FCCS_Intercompany Top;Movement#CA_ENDBAL;Consolidation#FCCS_Entity Total;Custom1#"&amp;$E170&amp;";Custom2#Total Custom2;Custom3#Total Custom3;Custom4#Total Custom4")</f>
        <v>0</v>
      </c>
      <c r="Y170" s="432">
        <f>[1]!HsGetValue("FCC","Scenario#Actual;Years#FY24;Period#Jun;View#FCCS_YTD;Entity#"&amp;$B170&amp;";Data Source#FCCS_Total Data Source;Account#"&amp;Y$3&amp;";Intercompany#FCCS_Intercompany Top;Movement#FCCS_Movements;Consolidation#FCCS_Entity Total;Custom1#"&amp;$A170&amp;";Custom2#Total Custom2;Custom3#Total Custom3;Custom4#Total Custom4")</f>
        <v>0</v>
      </c>
      <c r="Z170" s="432">
        <f>[1]!HsGetValue("FCC","Scenario#Actual;Years#FY24;Period#Jun;View#FCCS_YTD;Entity#"&amp;$B170&amp;";Data Source#FCCS_Total Data Source;Account#"&amp;Z$3&amp;";Intercompany#FCCS_Intercompany Top;Movement#FCCS_Movements;Consolidation#FCCS_Entity Total;Custom1#"&amp;$A170&amp;";Custom2#Total Custom2;Custom3#Total Custom3;Custom4#Total Custom4")</f>
        <v>0</v>
      </c>
      <c r="AA170" s="432">
        <f>[1]!HsGetValue("FCC","Scenario#Actual;Years#FY24;Period#Jun;View#FCCS_YTD;Entity#"&amp;$B170&amp;";Data Source#FCCS_Total Data Source;Account#"&amp;AA$3&amp;";Intercompany#FCCS_Intercompany Top;Movement#FCCS_Movements;Consolidation#FCCS_Entity Total;Custom1#"&amp;$A170&amp;";Custom2#Total Custom2;Custom3#Total Custom3;Custom4#Total Custom4")</f>
        <v>0</v>
      </c>
      <c r="AB170" s="432">
        <f>[1]!HsGetValue("FCC","Scenario#Actual;Years#FY24;Period#Jun;View#FCCS_YTD;Entity#"&amp;$B170&amp;";Data Source#FCCS_Total Data Source;Account#"&amp;AB$3&amp;";Intercompany#FCCS_Intercompany Top;Movement#FCCS_Movements;Consolidation#FCCS_Entity Total;Custom1#"&amp;$A170&amp;";Custom2#Total Custom2;Custom3#Total Custom3;Custom4#Total Custom4")</f>
        <v>0</v>
      </c>
      <c r="AC170" s="432">
        <f>[1]!HsGetValue("FCC","Scenario#Actual;Years#FY24;Period#Jun;View#FCCS_YTD;Entity#"&amp;$B170&amp;";Data Source#FCCS_Total Data Source;Account#"&amp;AC$3&amp;";Intercompany#FCCS_Intercompany Top;Movement#FCCS_Movements;Consolidation#FCCS_Entity Total;Custom1#"&amp;$A170&amp;";Custom2#Total Custom2;Custom3#Total Custom3;Custom4#Total Custom4")</f>
        <v>0</v>
      </c>
      <c r="AD170" s="432">
        <f>[1]!HsGetValue("FCC","Scenario#Actual;Years#FY24;Period#Jun;View#FCCS_YTD;Entity#"&amp;$B170&amp;";Data Source#FCCS_Total Data Source;Account#"&amp;AD$3&amp;";Intercompany#FCCS_Intercompany Top;Movement#FCCS_Movements;Consolidation#FCCS_Entity Total;Custom1#"&amp;$A170&amp;";Custom2#Total Custom2;Custom3#Total Custom3;Custom4#Total Custom4")</f>
        <v>0</v>
      </c>
      <c r="AE170" s="432">
        <f>[1]!HsGetValue("FCC","Scenario#Actual;Years#FY24;Period#Jun;View#FCCS_YTD;Entity#"&amp;$B170&amp;";Data Source#FCCS_Total Data Source;Account#"&amp;AE$3&amp;";Intercompany#FCCS_Intercompany Top;Movement#FCCS_Movements;Consolidation#FCCS_Entity Total;Custom1#"&amp;$A170&amp;";Custom2#Total Custom2;Custom3#Total Custom3;Custom4#Total Custom4")</f>
        <v>-217872</v>
      </c>
      <c r="AF170" s="432">
        <f>[1]!HsGetValue("FCC","Scenario#Actual;Years#FY24;Period#Jun;View#FCCS_YTD;Entity#"&amp;$B170&amp;";Data Source#FCCS_Total Data Source;Account#"&amp;AF$3&amp;";Intercompany#FCCS_Intercompany Top;Movement#FCCS_Movements;Consolidation#FCCS_Entity Total;Custom1#"&amp;$A170&amp;";Custom2#Total Custom2;Custom3#Total Custom3;Custom4#Total Custom4")</f>
        <v>-18850.04</v>
      </c>
      <c r="AG170" s="432">
        <f>[1]!HsGetValue("FCC","Scenario#Actual;Years#FY24;Period#Jun;View#FCCS_YTD;Entity#"&amp;$B170&amp;";Data Source#FCCS_Total Data Source;Account#"&amp;AG$3&amp;";Intercompany#FCCS_Intercompany Top;Movement#FCCS_Movements;Consolidation#FCCS_Entity Total;Custom1#"&amp;$A170&amp;";Custom2#Total Custom2;Custom3#Total Custom3;Custom4#Total Custom4")</f>
        <v>0</v>
      </c>
      <c r="AH170" s="432">
        <f>[1]!HsGetValue("FCC","Scenario#Actual;Years#FY24;Period#Jun;View#FCCS_YTD;Entity#"&amp;$B170&amp;";Data Source#FCCS_Total Data Source;Account#"&amp;AH$3&amp;";Intercompany#FCCS_Intercompany Top;Movement#FCCS_Movements;Consolidation#FCCS_Entity Total;Custom1#"&amp;$A170&amp;";Custom2#Total Custom2;Custom3#Total Custom3;Custom4#Total Custom4")</f>
        <v>-279823.53999999998</v>
      </c>
      <c r="AI170" s="432">
        <f>[1]!HsGetValue("FCC","Scenario#Actual;Years#FY24;Period#Jun;View#FCCS_YTD;Entity#"&amp;$B170&amp;";Data Source#FCCS_Total Data Source;Account#"&amp;AI$3&amp;";Intercompany#FCCS_Intercompany Top;Movement#FCCS_Movements;Consolidation#FCCS_Entity Total;Custom1#"&amp;$A170&amp;";Custom2#Total Custom2;Custom3#Total Custom3;Custom4#Total Custom4")</f>
        <v>0</v>
      </c>
      <c r="AJ170" s="432">
        <f>[1]!HsGetValue("FCC","Scenario#Actual;Years#FY24;Period#Jun;View#FCCS_YTD;Entity#"&amp;$B170&amp;";Data Source#FCCS_Total Data Source;Account#"&amp;AJ$3&amp;";Intercompany#FCCS_Intercompany Top;Movement#FCCS_Movements;Consolidation#FCCS_Entity Total;Custom1#"&amp;$A170&amp;";Custom2#Total Custom2;Custom3#Total Custom3;Custom4#Total Custom4")</f>
        <v>0</v>
      </c>
      <c r="AK170" s="432">
        <f>[1]!HsGetValue("FCC","Scenario#Actual;Years#FY24;Period#Jun;View#FCCS_YTD;Entity#"&amp;$B170&amp;";Data Source#FCCS_Total Data Source;Account#"&amp;AK$3&amp;";Intercompany#FCCS_Intercompany Top;Movement#FCCS_Movements;Consolidation#FCCS_Entity Total;Custom1#"&amp;$A170&amp;";Custom2#Total Custom2;Custom3#Total Custom3;Custom4#Total Custom4")</f>
        <v>0</v>
      </c>
      <c r="AL170" s="432">
        <f>[1]!HsGetValue("FCC","Scenario#Actual;Years#FY24;Period#Jun;View#FCCS_YTD;Entity#"&amp;$B170&amp;";Data Source#FCCS_Total Data Source;Account#"&amp;AL$3&amp;";Intercompany#FCCS_Intercompany Top;Movement#FCCS_Movements;Consolidation#FCCS_Entity Total;Custom1#"&amp;$A170&amp;";Custom2#Total Custom2;Custom3#Total Custom3;Custom4#Total Custom4")</f>
        <v>0</v>
      </c>
      <c r="AM170" s="432">
        <f>[1]!HsGetValue("FCC","Scenario#Actual;Years#FY24;Period#Jun;View#FCCS_YTD;Entity#"&amp;$B170&amp;";Data Source#FCCS_Total Data Source;Account#"&amp;AM$3&amp;";Intercompany#FCCS_Intercompany Top;Movement#FCCS_Movements;Consolidation#FCCS_Entity Total;Custom1#"&amp;$A170&amp;";Custom2#Total Custom2;Custom3#Total Custom3;Custom4#Total Custom4")</f>
        <v>0</v>
      </c>
      <c r="AN170" s="432">
        <f>[1]!HsGetValue("FCC","Scenario#Actual;Years#FY24;Period#Jun;View#FCCS_YTD;Entity#"&amp;$B170&amp;";Data Source#FCCS_Total Data Source;Account#"&amp;AN$3&amp;";Intercompany#FCCS_Intercompany Top;Movement#FCCS_Movements;Consolidation#FCCS_Entity Total;Custom1#"&amp;$A170&amp;";Custom2#Total Custom2;Custom3#Total Custom3;Custom4#Total Custom4")</f>
        <v>0</v>
      </c>
      <c r="AO170" s="432">
        <f>[1]!HsGetValue("FCC","Scenario#Actual;Years#FY24;Period#Jun;View#FCCS_YTD;Entity#"&amp;$B170&amp;";Data Source#FCCS_Total Data Source;Account#"&amp;AO$3&amp;";Intercompany#FCCS_Intercompany Top;Movement#FCCS_Movements;Consolidation#FCCS_Entity Total;Custom1#"&amp;$A170&amp;";Custom2#Total Custom2;Custom3#Total Custom3;Custom4#Total Custom4")</f>
        <v>0</v>
      </c>
      <c r="AP170" s="432">
        <f>[1]!HsGetValue("FCC","Scenario#Actual;Years#FY24;Period#Jun;View#FCCS_YTD;Entity#"&amp;$B170&amp;";Data Source#FCCS_Total Data Source;Account#"&amp;AP$3&amp;";Intercompany#FCCS_Intercompany Top;Movement#FCCS_Movements;Consolidation#FCCS_Entity Total;Custom1#"&amp;$A170&amp;";Custom2#Total Custom2;Custom3#Total Custom3;Custom4#Total Custom4")</f>
        <v>0</v>
      </c>
      <c r="AQ170" s="432">
        <f>[1]!HsGetValue("FCC","Scenario#Actual;Years#FY24;Period#Jun;View#FCCS_YTD;Entity#"&amp;$B170&amp;";Data Source#FCCS_Total Data Source;Account#"&amp;AQ$3&amp;";Intercompany#FCCS_Intercompany Top;Movement#FCCS_Movements;Consolidation#FCCS_Entity Total;Custom1#"&amp;$A170&amp;";Custom2#Total Custom2;Custom3#Total Custom3;Custom4#Total Custom4")</f>
        <v>0</v>
      </c>
      <c r="AR170" s="432">
        <f>[1]!HsGetValue("FCC","Scenario#Actual;Years#FY24;Period#Jun;View#FCCS_YTD;Entity#"&amp;$B170&amp;";Data Source#FCCS_Total Data Source;Account#"&amp;AR$3&amp;";Intercompany#FCCS_Intercompany Top;Movement#FCCS_Movements;Consolidation#FCCS_Entity Total;Custom1#"&amp;$A170&amp;";Custom2#Total Custom2;Custom3#Total Custom3;Custom4#Total Custom4")</f>
        <v>0</v>
      </c>
      <c r="AS170" s="432">
        <f>[1]!HsGetValue("FCC","Scenario#Actual;Years#FY24;Period#Jun;View#FCCS_YTD;Entity#"&amp;$B170&amp;";Data Source#FCCS_Total Data Source;Account#"&amp;AS$3&amp;";Intercompany#FCCS_Intercompany Top;Movement#FCCS_Movements;Consolidation#FCCS_Entity Total;Custom1#"&amp;$A170&amp;";Custom2#Total Custom2;Custom3#Total Custom3;Custom4#Total Custom4")</f>
        <v>0</v>
      </c>
    </row>
    <row r="171" spans="1:45" outlineLevel="1" x14ac:dyDescent="0.3">
      <c r="A171" s="221" t="s">
        <v>603</v>
      </c>
      <c r="B171" s="221" t="s">
        <v>792</v>
      </c>
      <c r="C171" s="221">
        <v>88440</v>
      </c>
      <c r="D171" s="221" t="s">
        <v>753</v>
      </c>
      <c r="E171" s="221" t="s">
        <v>416</v>
      </c>
      <c r="F171" s="328" t="s">
        <v>793</v>
      </c>
      <c r="G171" s="328" t="s">
        <v>794</v>
      </c>
      <c r="H171" s="598"/>
      <c r="I171" s="395">
        <f t="shared" si="12"/>
        <v>22308.439999999995</v>
      </c>
      <c r="J171" s="395">
        <f t="shared" si="13"/>
        <v>0</v>
      </c>
      <c r="K171" s="395">
        <f t="shared" si="16"/>
        <v>22308.439999999995</v>
      </c>
      <c r="L171" s="330">
        <f>[1]!HsGetValue("FCC","Scenario#Actual;Years#FY24;Period#Jun;View#FCCS_YTD;Entity#"&amp;$B171&amp;";Data Source#FCCS_Total Data Source;Account#"&amp;L$3&amp;";Intercompany#FCCS_Intercompany Top;Movement#CA_ENDBAL;Consolidation#FCCS_Entity Total;Custom1#"&amp;$E171&amp;";Custom2#Total Custom2;Custom3#Total Custom3;Custom4#Total Custom4")</f>
        <v>0</v>
      </c>
      <c r="M171" s="330">
        <f>[1]!HsGetValue("FCC","Scenario#Actual;Years#FY24;Period#Jun;View#FCCS_YTD;Entity#"&amp;$B171&amp;";Data Source#FCCS_Total Data Source;Account#"&amp;M$3&amp;";Intercompany#FCCS_Intercompany Top;Movement#CA_ENDBAL;Consolidation#FCCS_Entity Total;Custom1#"&amp;$E171&amp;";Custom2#Total Custom2;Custom3#Total Custom3;Custom4#Total Custom4")</f>
        <v>0</v>
      </c>
      <c r="N171" s="330">
        <f>[1]!HsGetValue("FCC","Scenario#Actual;Years#FY24;Period#Jun;View#FCCS_YTD;Entity#"&amp;$B171&amp;";Data Source#FCCS_Total Data Source;Account#"&amp;N$3&amp;";Intercompany#FCCS_Intercompany Top;Movement#CA_ENDBAL;Consolidation#FCCS_Entity Total;Custom1#"&amp;$E171&amp;";Custom2#Total Custom2;Custom3#Total Custom3;Custom4#Total Custom4")</f>
        <v>0</v>
      </c>
      <c r="O171" s="330">
        <f>[1]!HsGetValue("FCC","Scenario#Actual;Years#FY24;Period#Jun;View#FCCS_YTD;Entity#"&amp;$B171&amp;";Data Source#FCCS_Total Data Source;Account#"&amp;O$3&amp;";Intercompany#FCCS_Intercompany Top;Movement#CA_ENDBAL;Consolidation#FCCS_Entity Total;Custom1#"&amp;$E171&amp;";Custom2#Total Custom2;Custom3#Total Custom3;Custom4#Total Custom4")</f>
        <v>0</v>
      </c>
      <c r="P171" s="330">
        <f>[1]!HsGetValue("FCC","Scenario#Actual;Years#FY24;Period#Jun;View#FCCS_YTD;Entity#"&amp;$B171&amp;";Data Source#FCCS_Total Data Source;Account#"&amp;P$3&amp;";Intercompany#FCCS_Intercompany Top;Movement#CA_ENDBAL;Consolidation#FCCS_Entity Total;Custom1#"&amp;$E171&amp;";Custom2#Total Custom2;Custom3#Total Custom3;Custom4#Total Custom4")</f>
        <v>76471.48</v>
      </c>
      <c r="Q171" s="330">
        <f>[1]!HsGetValue("FCC","Scenario#Actual;Years#FY24;Period#Jun;View#FCCS_YTD;Entity#"&amp;$B171&amp;";Data Source#FCCS_Total Data Source;Account#"&amp;Q$3&amp;";Intercompany#FCCS_Intercompany Top;Movement#CA_ENDBAL;Consolidation#FCCS_Entity Total;Custom1#"&amp;$E171&amp;";Custom2#Total Custom2;Custom3#Total Custom3;Custom4#Total Custom4")</f>
        <v>0</v>
      </c>
      <c r="R171" s="330">
        <f>[1]!HsGetValue("FCC","Scenario#Actual;Years#FY24;Period#Jun;View#FCCS_YTD;Entity#"&amp;$B171&amp;";Data Source#FCCS_Total Data Source;Account#"&amp;R$3&amp;";Intercompany#FCCS_Intercompany Top;Movement#CA_ENDBAL;Consolidation#FCCS_Entity Total;Custom1#"&amp;$E171&amp;";Custom2#Total Custom2;Custom3#Total Custom3;Custom4#Total Custom4")</f>
        <v>0</v>
      </c>
      <c r="S171" s="330">
        <f>[1]!HsGetValue("FCC","Scenario#Actual;Years#FY24;Period#Jun;View#FCCS_YTD;Entity#"&amp;$B171&amp;";Data Source#FCCS_Total Data Source;Account#"&amp;S$3&amp;";Intercompany#FCCS_Intercompany Top;Movement#CA_ENDBAL;Consolidation#FCCS_Entity Total;Custom1#"&amp;$E171&amp;";Custom2#Total Custom2;Custom3#Total Custom3;Custom4#Total Custom4")</f>
        <v>0</v>
      </c>
      <c r="T171" s="330">
        <f>[1]!HsGetValue("FCC","Scenario#Actual;Years#FY24;Period#Jun;View#FCCS_YTD;Entity#"&amp;$B171&amp;";Data Source#FCCS_Total Data Source;Account#"&amp;T$3&amp;";Intercompany#FCCS_Intercompany Top;Movement#CA_ENDBAL;Consolidation#FCCS_Entity Total;Custom1#"&amp;$E171&amp;";Custom2#Total Custom2;Custom3#Total Custom3;Custom4#Total Custom4")</f>
        <v>0</v>
      </c>
      <c r="U171" s="330">
        <f>[1]!HsGetValue("FCC","Scenario#Actual;Years#FY24;Period#Jun;View#FCCS_YTD;Entity#"&amp;$B171&amp;";Data Source#FCCS_Total Data Source;Account#"&amp;U$3&amp;";Intercompany#FCCS_Intercompany Top;Movement#CA_ENDBAL;Consolidation#FCCS_Entity Total;Custom1#"&amp;$E171&amp;";Custom2#Total Custom2;Custom3#Total Custom3;Custom4#Total Custom4")</f>
        <v>0</v>
      </c>
      <c r="V171" s="330">
        <f>[1]!HsGetValue("FCC","Scenario#Actual;Years#FY24;Period#Jun;View#FCCS_YTD;Entity#"&amp;$B171&amp;";Data Source#FCCS_Total Data Source;Account#"&amp;V$3&amp;";Intercompany#FCCS_Intercompany Top;Movement#CA_ENDBAL;Consolidation#FCCS_Entity Total;Custom1#"&amp;$E171&amp;";Custom2#Total Custom2;Custom3#Total Custom3;Custom4#Total Custom4")</f>
        <v>0</v>
      </c>
      <c r="W171" s="330">
        <f>[1]!HsGetValue("FCC","Scenario#Actual;Years#FY24;Period#Jun;View#FCCS_YTD;Entity#"&amp;$B171&amp;";Data Source#FCCS_Total Data Source;Account#"&amp;W$3&amp;";Intercompany#FCCS_Intercompany Top;Movement#CA_ENDBAL;Consolidation#FCCS_Entity Total;Custom1#"&amp;$E171&amp;";Custom2#Total Custom2;Custom3#Total Custom3;Custom4#Total Custom4")</f>
        <v>0</v>
      </c>
      <c r="X171" s="330">
        <f>[1]!HsGetValue("FCC","Scenario#Actual;Years#FY24;Period#Jun;View#FCCS_YTD;Entity#"&amp;$B171&amp;";Data Source#FCCS_Total Data Source;Account#"&amp;X$3&amp;";Intercompany#FCCS_Intercompany Top;Movement#CA_ENDBAL;Consolidation#FCCS_Entity Total;Custom1#"&amp;$E171&amp;";Custom2#Total Custom2;Custom3#Total Custom3;Custom4#Total Custom4")</f>
        <v>0</v>
      </c>
      <c r="Y171" s="432">
        <f>[1]!HsGetValue("FCC","Scenario#Actual;Years#FY24;Period#Jun;View#FCCS_YTD;Entity#"&amp;$B171&amp;";Data Source#FCCS_Total Data Source;Account#"&amp;Y$3&amp;";Intercompany#FCCS_Intercompany Top;Movement#FCCS_Movements;Consolidation#FCCS_Entity Total;Custom1#"&amp;$A171&amp;";Custom2#Total Custom2;Custom3#Total Custom3;Custom4#Total Custom4")</f>
        <v>0</v>
      </c>
      <c r="Z171" s="432">
        <f>[1]!HsGetValue("FCC","Scenario#Actual;Years#FY24;Period#Jun;View#FCCS_YTD;Entity#"&amp;$B171&amp;";Data Source#FCCS_Total Data Source;Account#"&amp;Z$3&amp;";Intercompany#FCCS_Intercompany Top;Movement#FCCS_Movements;Consolidation#FCCS_Entity Total;Custom1#"&amp;$A171&amp;";Custom2#Total Custom2;Custom3#Total Custom3;Custom4#Total Custom4")</f>
        <v>0</v>
      </c>
      <c r="AA171" s="432">
        <f>[1]!HsGetValue("FCC","Scenario#Actual;Years#FY24;Period#Jun;View#FCCS_YTD;Entity#"&amp;$B171&amp;";Data Source#FCCS_Total Data Source;Account#"&amp;AA$3&amp;";Intercompany#FCCS_Intercompany Top;Movement#FCCS_Movements;Consolidation#FCCS_Entity Total;Custom1#"&amp;$A171&amp;";Custom2#Total Custom2;Custom3#Total Custom3;Custom4#Total Custom4")</f>
        <v>0</v>
      </c>
      <c r="AB171" s="432">
        <f>[1]!HsGetValue("FCC","Scenario#Actual;Years#FY24;Period#Jun;View#FCCS_YTD;Entity#"&amp;$B171&amp;";Data Source#FCCS_Total Data Source;Account#"&amp;AB$3&amp;";Intercompany#FCCS_Intercompany Top;Movement#FCCS_Movements;Consolidation#FCCS_Entity Total;Custom1#"&amp;$A171&amp;";Custom2#Total Custom2;Custom3#Total Custom3;Custom4#Total Custom4")</f>
        <v>0</v>
      </c>
      <c r="AC171" s="432">
        <f>[1]!HsGetValue("FCC","Scenario#Actual;Years#FY24;Period#Jun;View#FCCS_YTD;Entity#"&amp;$B171&amp;";Data Source#FCCS_Total Data Source;Account#"&amp;AC$3&amp;";Intercompany#FCCS_Intercompany Top;Movement#FCCS_Movements;Consolidation#FCCS_Entity Total;Custom1#"&amp;$A171&amp;";Custom2#Total Custom2;Custom3#Total Custom3;Custom4#Total Custom4")</f>
        <v>0</v>
      </c>
      <c r="AD171" s="432">
        <f>[1]!HsGetValue("FCC","Scenario#Actual;Years#FY24;Period#Jun;View#FCCS_YTD;Entity#"&amp;$B171&amp;";Data Source#FCCS_Total Data Source;Account#"&amp;AD$3&amp;";Intercompany#FCCS_Intercompany Top;Movement#FCCS_Movements;Consolidation#FCCS_Entity Total;Custom1#"&amp;$A171&amp;";Custom2#Total Custom2;Custom3#Total Custom3;Custom4#Total Custom4")</f>
        <v>0</v>
      </c>
      <c r="AE171" s="432">
        <f>[1]!HsGetValue("FCC","Scenario#Actual;Years#FY24;Period#Jun;View#FCCS_YTD;Entity#"&amp;$B171&amp;";Data Source#FCCS_Total Data Source;Account#"&amp;AE$3&amp;";Intercompany#FCCS_Intercompany Top;Movement#FCCS_Movements;Consolidation#FCCS_Entity Total;Custom1#"&amp;$A171&amp;";Custom2#Total Custom2;Custom3#Total Custom3;Custom4#Total Custom4")</f>
        <v>0</v>
      </c>
      <c r="AF171" s="432">
        <f>[1]!HsGetValue("FCC","Scenario#Actual;Years#FY24;Period#Jun;View#FCCS_YTD;Entity#"&amp;$B171&amp;";Data Source#FCCS_Total Data Source;Account#"&amp;AF$3&amp;";Intercompany#FCCS_Intercompany Top;Movement#FCCS_Movements;Consolidation#FCCS_Entity Total;Custom1#"&amp;$A171&amp;";Custom2#Total Custom2;Custom3#Total Custom3;Custom4#Total Custom4")</f>
        <v>0</v>
      </c>
      <c r="AG171" s="432">
        <f>[1]!HsGetValue("FCC","Scenario#Actual;Years#FY24;Period#Jun;View#FCCS_YTD;Entity#"&amp;$B171&amp;";Data Source#FCCS_Total Data Source;Account#"&amp;AG$3&amp;";Intercompany#FCCS_Intercompany Top;Movement#FCCS_Movements;Consolidation#FCCS_Entity Total;Custom1#"&amp;$A171&amp;";Custom2#Total Custom2;Custom3#Total Custom3;Custom4#Total Custom4")</f>
        <v>0</v>
      </c>
      <c r="AH171" s="432">
        <f>[1]!HsGetValue("FCC","Scenario#Actual;Years#FY24;Period#Jun;View#FCCS_YTD;Entity#"&amp;$B171&amp;";Data Source#FCCS_Total Data Source;Account#"&amp;AH$3&amp;";Intercompany#FCCS_Intercompany Top;Movement#FCCS_Movements;Consolidation#FCCS_Entity Total;Custom1#"&amp;$A171&amp;";Custom2#Total Custom2;Custom3#Total Custom3;Custom4#Total Custom4")</f>
        <v>-54163.040000000001</v>
      </c>
      <c r="AI171" s="432">
        <f>[1]!HsGetValue("FCC","Scenario#Actual;Years#FY24;Period#Jun;View#FCCS_YTD;Entity#"&amp;$B171&amp;";Data Source#FCCS_Total Data Source;Account#"&amp;AI$3&amp;";Intercompany#FCCS_Intercompany Top;Movement#FCCS_Movements;Consolidation#FCCS_Entity Total;Custom1#"&amp;$A171&amp;";Custom2#Total Custom2;Custom3#Total Custom3;Custom4#Total Custom4")</f>
        <v>0</v>
      </c>
      <c r="AJ171" s="432">
        <f>[1]!HsGetValue("FCC","Scenario#Actual;Years#FY24;Period#Jun;View#FCCS_YTD;Entity#"&amp;$B171&amp;";Data Source#FCCS_Total Data Source;Account#"&amp;AJ$3&amp;";Intercompany#FCCS_Intercompany Top;Movement#FCCS_Movements;Consolidation#FCCS_Entity Total;Custom1#"&amp;$A171&amp;";Custom2#Total Custom2;Custom3#Total Custom3;Custom4#Total Custom4")</f>
        <v>0</v>
      </c>
      <c r="AK171" s="432">
        <f>[1]!HsGetValue("FCC","Scenario#Actual;Years#FY24;Period#Jun;View#FCCS_YTD;Entity#"&amp;$B171&amp;";Data Source#FCCS_Total Data Source;Account#"&amp;AK$3&amp;";Intercompany#FCCS_Intercompany Top;Movement#FCCS_Movements;Consolidation#FCCS_Entity Total;Custom1#"&amp;$A171&amp;";Custom2#Total Custom2;Custom3#Total Custom3;Custom4#Total Custom4")</f>
        <v>0</v>
      </c>
      <c r="AL171" s="432">
        <f>[1]!HsGetValue("FCC","Scenario#Actual;Years#FY24;Period#Jun;View#FCCS_YTD;Entity#"&amp;$B171&amp;";Data Source#FCCS_Total Data Source;Account#"&amp;AL$3&amp;";Intercompany#FCCS_Intercompany Top;Movement#FCCS_Movements;Consolidation#FCCS_Entity Total;Custom1#"&amp;$A171&amp;";Custom2#Total Custom2;Custom3#Total Custom3;Custom4#Total Custom4")</f>
        <v>0</v>
      </c>
      <c r="AM171" s="432">
        <f>[1]!HsGetValue("FCC","Scenario#Actual;Years#FY24;Period#Jun;View#FCCS_YTD;Entity#"&amp;$B171&amp;";Data Source#FCCS_Total Data Source;Account#"&amp;AM$3&amp;";Intercompany#FCCS_Intercompany Top;Movement#FCCS_Movements;Consolidation#FCCS_Entity Total;Custom1#"&amp;$A171&amp;";Custom2#Total Custom2;Custom3#Total Custom3;Custom4#Total Custom4")</f>
        <v>0</v>
      </c>
      <c r="AN171" s="432">
        <f>[1]!HsGetValue("FCC","Scenario#Actual;Years#FY24;Period#Jun;View#FCCS_YTD;Entity#"&amp;$B171&amp;";Data Source#FCCS_Total Data Source;Account#"&amp;AN$3&amp;";Intercompany#FCCS_Intercompany Top;Movement#FCCS_Movements;Consolidation#FCCS_Entity Total;Custom1#"&amp;$A171&amp;";Custom2#Total Custom2;Custom3#Total Custom3;Custom4#Total Custom4")</f>
        <v>0</v>
      </c>
      <c r="AO171" s="432">
        <f>[1]!HsGetValue("FCC","Scenario#Actual;Years#FY24;Period#Jun;View#FCCS_YTD;Entity#"&amp;$B171&amp;";Data Source#FCCS_Total Data Source;Account#"&amp;AO$3&amp;";Intercompany#FCCS_Intercompany Top;Movement#FCCS_Movements;Consolidation#FCCS_Entity Total;Custom1#"&amp;$A171&amp;";Custom2#Total Custom2;Custom3#Total Custom3;Custom4#Total Custom4")</f>
        <v>0</v>
      </c>
      <c r="AP171" s="432">
        <f>[1]!HsGetValue("FCC","Scenario#Actual;Years#FY24;Period#Jun;View#FCCS_YTD;Entity#"&amp;$B171&amp;";Data Source#FCCS_Total Data Source;Account#"&amp;AP$3&amp;";Intercompany#FCCS_Intercompany Top;Movement#FCCS_Movements;Consolidation#FCCS_Entity Total;Custom1#"&amp;$A171&amp;";Custom2#Total Custom2;Custom3#Total Custom3;Custom4#Total Custom4")</f>
        <v>0</v>
      </c>
      <c r="AQ171" s="432">
        <f>[1]!HsGetValue("FCC","Scenario#Actual;Years#FY24;Period#Jun;View#FCCS_YTD;Entity#"&amp;$B171&amp;";Data Source#FCCS_Total Data Source;Account#"&amp;AQ$3&amp;";Intercompany#FCCS_Intercompany Top;Movement#FCCS_Movements;Consolidation#FCCS_Entity Total;Custom1#"&amp;$A171&amp;";Custom2#Total Custom2;Custom3#Total Custom3;Custom4#Total Custom4")</f>
        <v>0</v>
      </c>
      <c r="AR171" s="432">
        <f>[1]!HsGetValue("FCC","Scenario#Actual;Years#FY24;Period#Jun;View#FCCS_YTD;Entity#"&amp;$B171&amp;";Data Source#FCCS_Total Data Source;Account#"&amp;AR$3&amp;";Intercompany#FCCS_Intercompany Top;Movement#FCCS_Movements;Consolidation#FCCS_Entity Total;Custom1#"&amp;$A171&amp;";Custom2#Total Custom2;Custom3#Total Custom3;Custom4#Total Custom4")</f>
        <v>0</v>
      </c>
      <c r="AS171" s="432">
        <f>[1]!HsGetValue("FCC","Scenario#Actual;Years#FY24;Period#Jun;View#FCCS_YTD;Entity#"&amp;$B171&amp;";Data Source#FCCS_Total Data Source;Account#"&amp;AS$3&amp;";Intercompany#FCCS_Intercompany Top;Movement#FCCS_Movements;Consolidation#FCCS_Entity Total;Custom1#"&amp;$A171&amp;";Custom2#Total Custom2;Custom3#Total Custom3;Custom4#Total Custom4")</f>
        <v>0</v>
      </c>
    </row>
    <row r="172" spans="1:45" outlineLevel="1" x14ac:dyDescent="0.3">
      <c r="A172" s="221" t="s">
        <v>603</v>
      </c>
      <c r="B172" s="221" t="s">
        <v>795</v>
      </c>
      <c r="C172" s="221">
        <v>88640</v>
      </c>
      <c r="D172" s="221" t="s">
        <v>753</v>
      </c>
      <c r="E172" s="221" t="s">
        <v>416</v>
      </c>
      <c r="F172" s="328" t="s">
        <v>796</v>
      </c>
      <c r="G172" s="328" t="s">
        <v>797</v>
      </c>
      <c r="H172" s="598"/>
      <c r="I172" s="395">
        <f t="shared" si="12"/>
        <v>20588.210000000006</v>
      </c>
      <c r="J172" s="395">
        <f t="shared" si="13"/>
        <v>0</v>
      </c>
      <c r="K172" s="395">
        <f t="shared" si="16"/>
        <v>20588.210000000006</v>
      </c>
      <c r="L172" s="330">
        <f>[1]!HsGetValue("FCC","Scenario#Actual;Years#FY24;Period#Jun;View#FCCS_YTD;Entity#"&amp;$B172&amp;";Data Source#FCCS_Total Data Source;Account#"&amp;L$3&amp;";Intercompany#FCCS_Intercompany Top;Movement#CA_ENDBAL;Consolidation#FCCS_Entity Total;Custom1#"&amp;$E172&amp;";Custom2#Total Custom2;Custom3#Total Custom3;Custom4#Total Custom4")</f>
        <v>0</v>
      </c>
      <c r="M172" s="330">
        <f>[1]!HsGetValue("FCC","Scenario#Actual;Years#FY24;Period#Jun;View#FCCS_YTD;Entity#"&amp;$B172&amp;";Data Source#FCCS_Total Data Source;Account#"&amp;M$3&amp;";Intercompany#FCCS_Intercompany Top;Movement#CA_ENDBAL;Consolidation#FCCS_Entity Total;Custom1#"&amp;$E172&amp;";Custom2#Total Custom2;Custom3#Total Custom3;Custom4#Total Custom4")</f>
        <v>0</v>
      </c>
      <c r="N172" s="330">
        <f>[1]!HsGetValue("FCC","Scenario#Actual;Years#FY24;Period#Jun;View#FCCS_YTD;Entity#"&amp;$B172&amp;";Data Source#FCCS_Total Data Source;Account#"&amp;N$3&amp;";Intercompany#FCCS_Intercompany Top;Movement#CA_ENDBAL;Consolidation#FCCS_Entity Total;Custom1#"&amp;$E172&amp;";Custom2#Total Custom2;Custom3#Total Custom3;Custom4#Total Custom4")</f>
        <v>0</v>
      </c>
      <c r="O172" s="330">
        <f>[1]!HsGetValue("FCC","Scenario#Actual;Years#FY24;Period#Jun;View#FCCS_YTD;Entity#"&amp;$B172&amp;";Data Source#FCCS_Total Data Source;Account#"&amp;O$3&amp;";Intercompany#FCCS_Intercompany Top;Movement#CA_ENDBAL;Consolidation#FCCS_Entity Total;Custom1#"&amp;$E172&amp;";Custom2#Total Custom2;Custom3#Total Custom3;Custom4#Total Custom4")</f>
        <v>0</v>
      </c>
      <c r="P172" s="330">
        <f>[1]!HsGetValue("FCC","Scenario#Actual;Years#FY24;Period#Jun;View#FCCS_YTD;Entity#"&amp;$B172&amp;";Data Source#FCCS_Total Data Source;Account#"&amp;P$3&amp;";Intercompany#FCCS_Intercompany Top;Movement#CA_ENDBAL;Consolidation#FCCS_Entity Total;Custom1#"&amp;$E172&amp;";Custom2#Total Custom2;Custom3#Total Custom3;Custom4#Total Custom4")</f>
        <v>40641</v>
      </c>
      <c r="Q172" s="330">
        <f>[1]!HsGetValue("FCC","Scenario#Actual;Years#FY24;Period#Jun;View#FCCS_YTD;Entity#"&amp;$B172&amp;";Data Source#FCCS_Total Data Source;Account#"&amp;Q$3&amp;";Intercompany#FCCS_Intercompany Top;Movement#CA_ENDBAL;Consolidation#FCCS_Entity Total;Custom1#"&amp;$E172&amp;";Custom2#Total Custom2;Custom3#Total Custom3;Custom4#Total Custom4")</f>
        <v>0</v>
      </c>
      <c r="R172" s="330">
        <f>[1]!HsGetValue("FCC","Scenario#Actual;Years#FY24;Period#Jun;View#FCCS_YTD;Entity#"&amp;$B172&amp;";Data Source#FCCS_Total Data Source;Account#"&amp;R$3&amp;";Intercompany#FCCS_Intercompany Top;Movement#CA_ENDBAL;Consolidation#FCCS_Entity Total;Custom1#"&amp;$E172&amp;";Custom2#Total Custom2;Custom3#Total Custom3;Custom4#Total Custom4")</f>
        <v>0</v>
      </c>
      <c r="S172" s="330">
        <f>[1]!HsGetValue("FCC","Scenario#Actual;Years#FY24;Period#Jun;View#FCCS_YTD;Entity#"&amp;$B172&amp;";Data Source#FCCS_Total Data Source;Account#"&amp;S$3&amp;";Intercompany#FCCS_Intercompany Top;Movement#CA_ENDBAL;Consolidation#FCCS_Entity Total;Custom1#"&amp;$E172&amp;";Custom2#Total Custom2;Custom3#Total Custom3;Custom4#Total Custom4")</f>
        <v>0</v>
      </c>
      <c r="T172" s="330">
        <f>[1]!HsGetValue("FCC","Scenario#Actual;Years#FY24;Period#Jun;View#FCCS_YTD;Entity#"&amp;$B172&amp;";Data Source#FCCS_Total Data Source;Account#"&amp;T$3&amp;";Intercompany#FCCS_Intercompany Top;Movement#CA_ENDBAL;Consolidation#FCCS_Entity Total;Custom1#"&amp;$E172&amp;";Custom2#Total Custom2;Custom3#Total Custom3;Custom4#Total Custom4")</f>
        <v>0</v>
      </c>
      <c r="U172" s="330">
        <f>[1]!HsGetValue("FCC","Scenario#Actual;Years#FY24;Period#Jun;View#FCCS_YTD;Entity#"&amp;$B172&amp;";Data Source#FCCS_Total Data Source;Account#"&amp;U$3&amp;";Intercompany#FCCS_Intercompany Top;Movement#CA_ENDBAL;Consolidation#FCCS_Entity Total;Custom1#"&amp;$E172&amp;";Custom2#Total Custom2;Custom3#Total Custom3;Custom4#Total Custom4")</f>
        <v>0</v>
      </c>
      <c r="V172" s="330">
        <f>[1]!HsGetValue("FCC","Scenario#Actual;Years#FY24;Period#Jun;View#FCCS_YTD;Entity#"&amp;$B172&amp;";Data Source#FCCS_Total Data Source;Account#"&amp;V$3&amp;";Intercompany#FCCS_Intercompany Top;Movement#CA_ENDBAL;Consolidation#FCCS_Entity Total;Custom1#"&amp;$E172&amp;";Custom2#Total Custom2;Custom3#Total Custom3;Custom4#Total Custom4")</f>
        <v>0</v>
      </c>
      <c r="W172" s="330">
        <f>[1]!HsGetValue("FCC","Scenario#Actual;Years#FY24;Period#Jun;View#FCCS_YTD;Entity#"&amp;$B172&amp;";Data Source#FCCS_Total Data Source;Account#"&amp;W$3&amp;";Intercompany#FCCS_Intercompany Top;Movement#CA_ENDBAL;Consolidation#FCCS_Entity Total;Custom1#"&amp;$E172&amp;";Custom2#Total Custom2;Custom3#Total Custom3;Custom4#Total Custom4")</f>
        <v>0</v>
      </c>
      <c r="X172" s="330">
        <f>[1]!HsGetValue("FCC","Scenario#Actual;Years#FY24;Period#Jun;View#FCCS_YTD;Entity#"&amp;$B172&amp;";Data Source#FCCS_Total Data Source;Account#"&amp;X$3&amp;";Intercompany#FCCS_Intercompany Top;Movement#CA_ENDBAL;Consolidation#FCCS_Entity Total;Custom1#"&amp;$E172&amp;";Custom2#Total Custom2;Custom3#Total Custom3;Custom4#Total Custom4")</f>
        <v>0</v>
      </c>
      <c r="Y172" s="432">
        <f>[1]!HsGetValue("FCC","Scenario#Actual;Years#FY24;Period#Jun;View#FCCS_YTD;Entity#"&amp;$B172&amp;";Data Source#FCCS_Total Data Source;Account#"&amp;Y$3&amp;";Intercompany#FCCS_Intercompany Top;Movement#FCCS_Movements;Consolidation#FCCS_Entity Total;Custom1#"&amp;$A172&amp;";Custom2#Total Custom2;Custom3#Total Custom3;Custom4#Total Custom4")</f>
        <v>0</v>
      </c>
      <c r="Z172" s="432">
        <f>[1]!HsGetValue("FCC","Scenario#Actual;Years#FY24;Period#Jun;View#FCCS_YTD;Entity#"&amp;$B172&amp;";Data Source#FCCS_Total Data Source;Account#"&amp;Z$3&amp;";Intercompany#FCCS_Intercompany Top;Movement#FCCS_Movements;Consolidation#FCCS_Entity Total;Custom1#"&amp;$A172&amp;";Custom2#Total Custom2;Custom3#Total Custom3;Custom4#Total Custom4")</f>
        <v>0</v>
      </c>
      <c r="AA172" s="432">
        <f>[1]!HsGetValue("FCC","Scenario#Actual;Years#FY24;Period#Jun;View#FCCS_YTD;Entity#"&amp;$B172&amp;";Data Source#FCCS_Total Data Source;Account#"&amp;AA$3&amp;";Intercompany#FCCS_Intercompany Top;Movement#FCCS_Movements;Consolidation#FCCS_Entity Total;Custom1#"&amp;$A172&amp;";Custom2#Total Custom2;Custom3#Total Custom3;Custom4#Total Custom4")</f>
        <v>0</v>
      </c>
      <c r="AB172" s="432">
        <f>[1]!HsGetValue("FCC","Scenario#Actual;Years#FY24;Period#Jun;View#FCCS_YTD;Entity#"&amp;$B172&amp;";Data Source#FCCS_Total Data Source;Account#"&amp;AB$3&amp;";Intercompany#FCCS_Intercompany Top;Movement#FCCS_Movements;Consolidation#FCCS_Entity Total;Custom1#"&amp;$A172&amp;";Custom2#Total Custom2;Custom3#Total Custom3;Custom4#Total Custom4")</f>
        <v>36055.230000000003</v>
      </c>
      <c r="AC172" s="432">
        <f>[1]!HsGetValue("FCC","Scenario#Actual;Years#FY24;Period#Jun;View#FCCS_YTD;Entity#"&amp;$B172&amp;";Data Source#FCCS_Total Data Source;Account#"&amp;AC$3&amp;";Intercompany#FCCS_Intercompany Top;Movement#FCCS_Movements;Consolidation#FCCS_Entity Total;Custom1#"&amp;$A172&amp;";Custom2#Total Custom2;Custom3#Total Custom3;Custom4#Total Custom4")</f>
        <v>0</v>
      </c>
      <c r="AD172" s="432">
        <f>[1]!HsGetValue("FCC","Scenario#Actual;Years#FY24;Period#Jun;View#FCCS_YTD;Entity#"&amp;$B172&amp;";Data Source#FCCS_Total Data Source;Account#"&amp;AD$3&amp;";Intercompany#FCCS_Intercompany Top;Movement#FCCS_Movements;Consolidation#FCCS_Entity Total;Custom1#"&amp;$A172&amp;";Custom2#Total Custom2;Custom3#Total Custom3;Custom4#Total Custom4")</f>
        <v>0</v>
      </c>
      <c r="AE172" s="432">
        <f>[1]!HsGetValue("FCC","Scenario#Actual;Years#FY24;Period#Jun;View#FCCS_YTD;Entity#"&amp;$B172&amp;";Data Source#FCCS_Total Data Source;Account#"&amp;AE$3&amp;";Intercompany#FCCS_Intercompany Top;Movement#FCCS_Movements;Consolidation#FCCS_Entity Total;Custom1#"&amp;$A172&amp;";Custom2#Total Custom2;Custom3#Total Custom3;Custom4#Total Custom4")</f>
        <v>0</v>
      </c>
      <c r="AF172" s="432">
        <f>[1]!HsGetValue("FCC","Scenario#Actual;Years#FY24;Period#Jun;View#FCCS_YTD;Entity#"&amp;$B172&amp;";Data Source#FCCS_Total Data Source;Account#"&amp;AF$3&amp;";Intercompany#FCCS_Intercompany Top;Movement#FCCS_Movements;Consolidation#FCCS_Entity Total;Custom1#"&amp;$A172&amp;";Custom2#Total Custom2;Custom3#Total Custom3;Custom4#Total Custom4")</f>
        <v>0</v>
      </c>
      <c r="AG172" s="432">
        <f>[1]!HsGetValue("FCC","Scenario#Actual;Years#FY24;Period#Jun;View#FCCS_YTD;Entity#"&amp;$B172&amp;";Data Source#FCCS_Total Data Source;Account#"&amp;AG$3&amp;";Intercompany#FCCS_Intercompany Top;Movement#FCCS_Movements;Consolidation#FCCS_Entity Total;Custom1#"&amp;$A172&amp;";Custom2#Total Custom2;Custom3#Total Custom3;Custom4#Total Custom4")</f>
        <v>0</v>
      </c>
      <c r="AH172" s="432">
        <f>[1]!HsGetValue("FCC","Scenario#Actual;Years#FY24;Period#Jun;View#FCCS_YTD;Entity#"&amp;$B172&amp;";Data Source#FCCS_Total Data Source;Account#"&amp;AH$3&amp;";Intercompany#FCCS_Intercompany Top;Movement#FCCS_Movements;Consolidation#FCCS_Entity Total;Custom1#"&amp;$A172&amp;";Custom2#Total Custom2;Custom3#Total Custom3;Custom4#Total Custom4")</f>
        <v>-40641</v>
      </c>
      <c r="AI172" s="432">
        <f>[1]!HsGetValue("FCC","Scenario#Actual;Years#FY24;Period#Jun;View#FCCS_YTD;Entity#"&amp;$B172&amp;";Data Source#FCCS_Total Data Source;Account#"&amp;AI$3&amp;";Intercompany#FCCS_Intercompany Top;Movement#FCCS_Movements;Consolidation#FCCS_Entity Total;Custom1#"&amp;$A172&amp;";Custom2#Total Custom2;Custom3#Total Custom3;Custom4#Total Custom4")</f>
        <v>0</v>
      </c>
      <c r="AJ172" s="432">
        <f>[1]!HsGetValue("FCC","Scenario#Actual;Years#FY24;Period#Jun;View#FCCS_YTD;Entity#"&amp;$B172&amp;";Data Source#FCCS_Total Data Source;Account#"&amp;AJ$3&amp;";Intercompany#FCCS_Intercompany Top;Movement#FCCS_Movements;Consolidation#FCCS_Entity Total;Custom1#"&amp;$A172&amp;";Custom2#Total Custom2;Custom3#Total Custom3;Custom4#Total Custom4")</f>
        <v>0</v>
      </c>
      <c r="AK172" s="432">
        <f>[1]!HsGetValue("FCC","Scenario#Actual;Years#FY24;Period#Jun;View#FCCS_YTD;Entity#"&amp;$B172&amp;";Data Source#FCCS_Total Data Source;Account#"&amp;AK$3&amp;";Intercompany#FCCS_Intercompany Top;Movement#FCCS_Movements;Consolidation#FCCS_Entity Total;Custom1#"&amp;$A172&amp;";Custom2#Total Custom2;Custom3#Total Custom3;Custom4#Total Custom4")</f>
        <v>0</v>
      </c>
      <c r="AL172" s="432">
        <f>[1]!HsGetValue("FCC","Scenario#Actual;Years#FY24;Period#Jun;View#FCCS_YTD;Entity#"&amp;$B172&amp;";Data Source#FCCS_Total Data Source;Account#"&amp;AL$3&amp;";Intercompany#FCCS_Intercompany Top;Movement#FCCS_Movements;Consolidation#FCCS_Entity Total;Custom1#"&amp;$A172&amp;";Custom2#Total Custom2;Custom3#Total Custom3;Custom4#Total Custom4")</f>
        <v>0</v>
      </c>
      <c r="AM172" s="432">
        <f>[1]!HsGetValue("FCC","Scenario#Actual;Years#FY24;Period#Jun;View#FCCS_YTD;Entity#"&amp;$B172&amp;";Data Source#FCCS_Total Data Source;Account#"&amp;AM$3&amp;";Intercompany#FCCS_Intercompany Top;Movement#FCCS_Movements;Consolidation#FCCS_Entity Total;Custom1#"&amp;$A172&amp;";Custom2#Total Custom2;Custom3#Total Custom3;Custom4#Total Custom4")</f>
        <v>0</v>
      </c>
      <c r="AN172" s="432">
        <f>[1]!HsGetValue("FCC","Scenario#Actual;Years#FY24;Period#Jun;View#FCCS_YTD;Entity#"&amp;$B172&amp;";Data Source#FCCS_Total Data Source;Account#"&amp;AN$3&amp;";Intercompany#FCCS_Intercompany Top;Movement#FCCS_Movements;Consolidation#FCCS_Entity Total;Custom1#"&amp;$A172&amp;";Custom2#Total Custom2;Custom3#Total Custom3;Custom4#Total Custom4")</f>
        <v>0</v>
      </c>
      <c r="AO172" s="432">
        <f>[1]!HsGetValue("FCC","Scenario#Actual;Years#FY24;Period#Jun;View#FCCS_YTD;Entity#"&amp;$B172&amp;";Data Source#FCCS_Total Data Source;Account#"&amp;AO$3&amp;";Intercompany#FCCS_Intercompany Top;Movement#FCCS_Movements;Consolidation#FCCS_Entity Total;Custom1#"&amp;$A172&amp;";Custom2#Total Custom2;Custom3#Total Custom3;Custom4#Total Custom4")</f>
        <v>0</v>
      </c>
      <c r="AP172" s="432">
        <f>[1]!HsGetValue("FCC","Scenario#Actual;Years#FY24;Period#Jun;View#FCCS_YTD;Entity#"&amp;$B172&amp;";Data Source#FCCS_Total Data Source;Account#"&amp;AP$3&amp;";Intercompany#FCCS_Intercompany Top;Movement#FCCS_Movements;Consolidation#FCCS_Entity Total;Custom1#"&amp;$A172&amp;";Custom2#Total Custom2;Custom3#Total Custom3;Custom4#Total Custom4")</f>
        <v>-15467.02</v>
      </c>
      <c r="AQ172" s="432">
        <f>[1]!HsGetValue("FCC","Scenario#Actual;Years#FY24;Period#Jun;View#FCCS_YTD;Entity#"&amp;$B172&amp;";Data Source#FCCS_Total Data Source;Account#"&amp;AQ$3&amp;";Intercompany#FCCS_Intercompany Top;Movement#FCCS_Movements;Consolidation#FCCS_Entity Total;Custom1#"&amp;$A172&amp;";Custom2#Total Custom2;Custom3#Total Custom3;Custom4#Total Custom4")</f>
        <v>0</v>
      </c>
      <c r="AR172" s="432">
        <f>[1]!HsGetValue("FCC","Scenario#Actual;Years#FY24;Period#Jun;View#FCCS_YTD;Entity#"&amp;$B172&amp;";Data Source#FCCS_Total Data Source;Account#"&amp;AR$3&amp;";Intercompany#FCCS_Intercompany Top;Movement#FCCS_Movements;Consolidation#FCCS_Entity Total;Custom1#"&amp;$A172&amp;";Custom2#Total Custom2;Custom3#Total Custom3;Custom4#Total Custom4")</f>
        <v>0</v>
      </c>
      <c r="AS172" s="432">
        <f>[1]!HsGetValue("FCC","Scenario#Actual;Years#FY24;Period#Jun;View#FCCS_YTD;Entity#"&amp;$B172&amp;";Data Source#FCCS_Total Data Source;Account#"&amp;AS$3&amp;";Intercompany#FCCS_Intercompany Top;Movement#FCCS_Movements;Consolidation#FCCS_Entity Total;Custom1#"&amp;$A172&amp;";Custom2#Total Custom2;Custom3#Total Custom3;Custom4#Total Custom4")</f>
        <v>0</v>
      </c>
    </row>
    <row r="173" spans="1:45" outlineLevel="1" x14ac:dyDescent="0.3">
      <c r="A173" s="221" t="s">
        <v>603</v>
      </c>
      <c r="B173" s="221" t="s">
        <v>798</v>
      </c>
      <c r="C173" s="221">
        <v>88840</v>
      </c>
      <c r="D173" s="221" t="s">
        <v>753</v>
      </c>
      <c r="E173" s="221" t="s">
        <v>416</v>
      </c>
      <c r="F173" s="328" t="s">
        <v>799</v>
      </c>
      <c r="G173" s="328" t="s">
        <v>800</v>
      </c>
      <c r="H173" s="598"/>
      <c r="I173" s="395">
        <f t="shared" si="12"/>
        <v>205208.41999999998</v>
      </c>
      <c r="J173" s="395">
        <f t="shared" si="13"/>
        <v>0</v>
      </c>
      <c r="K173" s="395">
        <f t="shared" si="16"/>
        <v>205208.41999999998</v>
      </c>
      <c r="L173" s="330">
        <f>[1]!HsGetValue("FCC","Scenario#Actual;Years#FY24;Period#Jun;View#FCCS_YTD;Entity#"&amp;$B173&amp;";Data Source#FCCS_Total Data Source;Account#"&amp;L$3&amp;";Intercompany#FCCS_Intercompany Top;Movement#CA_ENDBAL;Consolidation#FCCS_Entity Total;Custom1#"&amp;$E173&amp;";Custom2#Total Custom2;Custom3#Total Custom3;Custom4#Total Custom4")</f>
        <v>0</v>
      </c>
      <c r="M173" s="330">
        <f>[1]!HsGetValue("FCC","Scenario#Actual;Years#FY24;Period#Jun;View#FCCS_YTD;Entity#"&amp;$B173&amp;";Data Source#FCCS_Total Data Source;Account#"&amp;M$3&amp;";Intercompany#FCCS_Intercompany Top;Movement#CA_ENDBAL;Consolidation#FCCS_Entity Total;Custom1#"&amp;$E173&amp;";Custom2#Total Custom2;Custom3#Total Custom3;Custom4#Total Custom4")</f>
        <v>356883.95</v>
      </c>
      <c r="N173" s="330">
        <f>[1]!HsGetValue("FCC","Scenario#Actual;Years#FY24;Period#Jun;View#FCCS_YTD;Entity#"&amp;$B173&amp;";Data Source#FCCS_Total Data Source;Account#"&amp;N$3&amp;";Intercompany#FCCS_Intercompany Top;Movement#CA_ENDBAL;Consolidation#FCCS_Entity Total;Custom1#"&amp;$E173&amp;";Custom2#Total Custom2;Custom3#Total Custom3;Custom4#Total Custom4")</f>
        <v>42168.11</v>
      </c>
      <c r="O173" s="330">
        <f>[1]!HsGetValue("FCC","Scenario#Actual;Years#FY24;Period#Jun;View#FCCS_YTD;Entity#"&amp;$B173&amp;";Data Source#FCCS_Total Data Source;Account#"&amp;O$3&amp;";Intercompany#FCCS_Intercompany Top;Movement#CA_ENDBAL;Consolidation#FCCS_Entity Total;Custom1#"&amp;$E173&amp;";Custom2#Total Custom2;Custom3#Total Custom3;Custom4#Total Custom4")</f>
        <v>0</v>
      </c>
      <c r="P173" s="330">
        <f>[1]!HsGetValue("FCC","Scenario#Actual;Years#FY24;Period#Jun;View#FCCS_YTD;Entity#"&amp;$B173&amp;";Data Source#FCCS_Total Data Source;Account#"&amp;P$3&amp;";Intercompany#FCCS_Intercompany Top;Movement#CA_ENDBAL;Consolidation#FCCS_Entity Total;Custom1#"&amp;$E173&amp;";Custom2#Total Custom2;Custom3#Total Custom3;Custom4#Total Custom4")</f>
        <v>25595</v>
      </c>
      <c r="Q173" s="330">
        <f>[1]!HsGetValue("FCC","Scenario#Actual;Years#FY24;Period#Jun;View#FCCS_YTD;Entity#"&amp;$B173&amp;";Data Source#FCCS_Total Data Source;Account#"&amp;Q$3&amp;";Intercompany#FCCS_Intercompany Top;Movement#CA_ENDBAL;Consolidation#FCCS_Entity Total;Custom1#"&amp;$E173&amp;";Custom2#Total Custom2;Custom3#Total Custom3;Custom4#Total Custom4")</f>
        <v>0</v>
      </c>
      <c r="R173" s="330">
        <f>[1]!HsGetValue("FCC","Scenario#Actual;Years#FY24;Period#Jun;View#FCCS_YTD;Entity#"&amp;$B173&amp;";Data Source#FCCS_Total Data Source;Account#"&amp;R$3&amp;";Intercompany#FCCS_Intercompany Top;Movement#CA_ENDBAL;Consolidation#FCCS_Entity Total;Custom1#"&amp;$E173&amp;";Custom2#Total Custom2;Custom3#Total Custom3;Custom4#Total Custom4")</f>
        <v>0</v>
      </c>
      <c r="S173" s="330">
        <f>[1]!HsGetValue("FCC","Scenario#Actual;Years#FY24;Period#Jun;View#FCCS_YTD;Entity#"&amp;$B173&amp;";Data Source#FCCS_Total Data Source;Account#"&amp;S$3&amp;";Intercompany#FCCS_Intercompany Top;Movement#CA_ENDBAL;Consolidation#FCCS_Entity Total;Custom1#"&amp;$E173&amp;";Custom2#Total Custom2;Custom3#Total Custom3;Custom4#Total Custom4")</f>
        <v>0</v>
      </c>
      <c r="T173" s="330">
        <f>[1]!HsGetValue("FCC","Scenario#Actual;Years#FY24;Period#Jun;View#FCCS_YTD;Entity#"&amp;$B173&amp;";Data Source#FCCS_Total Data Source;Account#"&amp;T$3&amp;";Intercompany#FCCS_Intercompany Top;Movement#CA_ENDBAL;Consolidation#FCCS_Entity Total;Custom1#"&amp;$E173&amp;";Custom2#Total Custom2;Custom3#Total Custom3;Custom4#Total Custom4")</f>
        <v>0</v>
      </c>
      <c r="U173" s="330">
        <f>[1]!HsGetValue("FCC","Scenario#Actual;Years#FY24;Period#Jun;View#FCCS_YTD;Entity#"&amp;$B173&amp;";Data Source#FCCS_Total Data Source;Account#"&amp;U$3&amp;";Intercompany#FCCS_Intercompany Top;Movement#CA_ENDBAL;Consolidation#FCCS_Entity Total;Custom1#"&amp;$E173&amp;";Custom2#Total Custom2;Custom3#Total Custom3;Custom4#Total Custom4")</f>
        <v>0</v>
      </c>
      <c r="V173" s="330">
        <f>[1]!HsGetValue("FCC","Scenario#Actual;Years#FY24;Period#Jun;View#FCCS_YTD;Entity#"&amp;$B173&amp;";Data Source#FCCS_Total Data Source;Account#"&amp;V$3&amp;";Intercompany#FCCS_Intercompany Top;Movement#CA_ENDBAL;Consolidation#FCCS_Entity Total;Custom1#"&amp;$E173&amp;";Custom2#Total Custom2;Custom3#Total Custom3;Custom4#Total Custom4")</f>
        <v>0</v>
      </c>
      <c r="W173" s="330">
        <f>[1]!HsGetValue("FCC","Scenario#Actual;Years#FY24;Period#Jun;View#FCCS_YTD;Entity#"&amp;$B173&amp;";Data Source#FCCS_Total Data Source;Account#"&amp;W$3&amp;";Intercompany#FCCS_Intercompany Top;Movement#CA_ENDBAL;Consolidation#FCCS_Entity Total;Custom1#"&amp;$E173&amp;";Custom2#Total Custom2;Custom3#Total Custom3;Custom4#Total Custom4")</f>
        <v>0</v>
      </c>
      <c r="X173" s="330">
        <f>[1]!HsGetValue("FCC","Scenario#Actual;Years#FY24;Period#Jun;View#FCCS_YTD;Entity#"&amp;$B173&amp;";Data Source#FCCS_Total Data Source;Account#"&amp;X$3&amp;";Intercompany#FCCS_Intercompany Top;Movement#CA_ENDBAL;Consolidation#FCCS_Entity Total;Custom1#"&amp;$E173&amp;";Custom2#Total Custom2;Custom3#Total Custom3;Custom4#Total Custom4")</f>
        <v>0</v>
      </c>
      <c r="Y173" s="432">
        <f>[1]!HsGetValue("FCC","Scenario#Actual;Years#FY24;Period#Jun;View#FCCS_YTD;Entity#"&amp;$B173&amp;";Data Source#FCCS_Total Data Source;Account#"&amp;Y$3&amp;";Intercompany#FCCS_Intercompany Top;Movement#FCCS_Movements;Consolidation#FCCS_Entity Total;Custom1#"&amp;$A173&amp;";Custom2#Total Custom2;Custom3#Total Custom3;Custom4#Total Custom4")</f>
        <v>0</v>
      </c>
      <c r="Z173" s="432">
        <f>[1]!HsGetValue("FCC","Scenario#Actual;Years#FY24;Period#Jun;View#FCCS_YTD;Entity#"&amp;$B173&amp;";Data Source#FCCS_Total Data Source;Account#"&amp;Z$3&amp;";Intercompany#FCCS_Intercompany Top;Movement#FCCS_Movements;Consolidation#FCCS_Entity Total;Custom1#"&amp;$A173&amp;";Custom2#Total Custom2;Custom3#Total Custom3;Custom4#Total Custom4")</f>
        <v>0</v>
      </c>
      <c r="AA173" s="432">
        <f>[1]!HsGetValue("FCC","Scenario#Actual;Years#FY24;Period#Jun;View#FCCS_YTD;Entity#"&amp;$B173&amp;";Data Source#FCCS_Total Data Source;Account#"&amp;AA$3&amp;";Intercompany#FCCS_Intercompany Top;Movement#FCCS_Movements;Consolidation#FCCS_Entity Total;Custom1#"&amp;$A173&amp;";Custom2#Total Custom2;Custom3#Total Custom3;Custom4#Total Custom4")</f>
        <v>0</v>
      </c>
      <c r="AB173" s="432">
        <f>[1]!HsGetValue("FCC","Scenario#Actual;Years#FY24;Period#Jun;View#FCCS_YTD;Entity#"&amp;$B173&amp;";Data Source#FCCS_Total Data Source;Account#"&amp;AB$3&amp;";Intercompany#FCCS_Intercompany Top;Movement#FCCS_Movements;Consolidation#FCCS_Entity Total;Custom1#"&amp;$A173&amp;";Custom2#Total Custom2;Custom3#Total Custom3;Custom4#Total Custom4")</f>
        <v>0</v>
      </c>
      <c r="AC173" s="432">
        <f>[1]!HsGetValue("FCC","Scenario#Actual;Years#FY24;Period#Jun;View#FCCS_YTD;Entity#"&amp;$B173&amp;";Data Source#FCCS_Total Data Source;Account#"&amp;AC$3&amp;";Intercompany#FCCS_Intercompany Top;Movement#FCCS_Movements;Consolidation#FCCS_Entity Total;Custom1#"&amp;$A173&amp;";Custom2#Total Custom2;Custom3#Total Custom3;Custom4#Total Custom4")</f>
        <v>0</v>
      </c>
      <c r="AD173" s="432">
        <f>[1]!HsGetValue("FCC","Scenario#Actual;Years#FY24;Period#Jun;View#FCCS_YTD;Entity#"&amp;$B173&amp;";Data Source#FCCS_Total Data Source;Account#"&amp;AD$3&amp;";Intercompany#FCCS_Intercompany Top;Movement#FCCS_Movements;Consolidation#FCCS_Entity Total;Custom1#"&amp;$A173&amp;";Custom2#Total Custom2;Custom3#Total Custom3;Custom4#Total Custom4")</f>
        <v>0</v>
      </c>
      <c r="AE173" s="432">
        <f>[1]!HsGetValue("FCC","Scenario#Actual;Years#FY24;Period#Jun;View#FCCS_YTD;Entity#"&amp;$B173&amp;";Data Source#FCCS_Total Data Source;Account#"&amp;AE$3&amp;";Intercompany#FCCS_Intercompany Top;Movement#FCCS_Movements;Consolidation#FCCS_Entity Total;Custom1#"&amp;$A173&amp;";Custom2#Total Custom2;Custom3#Total Custom3;Custom4#Total Custom4")</f>
        <v>-151675.53</v>
      </c>
      <c r="AF173" s="432">
        <f>[1]!HsGetValue("FCC","Scenario#Actual;Years#FY24;Period#Jun;View#FCCS_YTD;Entity#"&amp;$B173&amp;";Data Source#FCCS_Total Data Source;Account#"&amp;AF$3&amp;";Intercompany#FCCS_Intercompany Top;Movement#FCCS_Movements;Consolidation#FCCS_Entity Total;Custom1#"&amp;$A173&amp;";Custom2#Total Custom2;Custom3#Total Custom3;Custom4#Total Custom4")</f>
        <v>-42168.11</v>
      </c>
      <c r="AG173" s="432">
        <f>[1]!HsGetValue("FCC","Scenario#Actual;Years#FY24;Period#Jun;View#FCCS_YTD;Entity#"&amp;$B173&amp;";Data Source#FCCS_Total Data Source;Account#"&amp;AG$3&amp;";Intercompany#FCCS_Intercompany Top;Movement#FCCS_Movements;Consolidation#FCCS_Entity Total;Custom1#"&amp;$A173&amp;";Custom2#Total Custom2;Custom3#Total Custom3;Custom4#Total Custom4")</f>
        <v>0</v>
      </c>
      <c r="AH173" s="432">
        <f>[1]!HsGetValue("FCC","Scenario#Actual;Years#FY24;Period#Jun;View#FCCS_YTD;Entity#"&amp;$B173&amp;";Data Source#FCCS_Total Data Source;Account#"&amp;AH$3&amp;";Intercompany#FCCS_Intercompany Top;Movement#FCCS_Movements;Consolidation#FCCS_Entity Total;Custom1#"&amp;$A173&amp;";Custom2#Total Custom2;Custom3#Total Custom3;Custom4#Total Custom4")</f>
        <v>-25595</v>
      </c>
      <c r="AI173" s="432">
        <f>[1]!HsGetValue("FCC","Scenario#Actual;Years#FY24;Period#Jun;View#FCCS_YTD;Entity#"&amp;$B173&amp;";Data Source#FCCS_Total Data Source;Account#"&amp;AI$3&amp;";Intercompany#FCCS_Intercompany Top;Movement#FCCS_Movements;Consolidation#FCCS_Entity Total;Custom1#"&amp;$A173&amp;";Custom2#Total Custom2;Custom3#Total Custom3;Custom4#Total Custom4")</f>
        <v>0</v>
      </c>
      <c r="AJ173" s="432">
        <f>[1]!HsGetValue("FCC","Scenario#Actual;Years#FY24;Period#Jun;View#FCCS_YTD;Entity#"&amp;$B173&amp;";Data Source#FCCS_Total Data Source;Account#"&amp;AJ$3&amp;";Intercompany#FCCS_Intercompany Top;Movement#FCCS_Movements;Consolidation#FCCS_Entity Total;Custom1#"&amp;$A173&amp;";Custom2#Total Custom2;Custom3#Total Custom3;Custom4#Total Custom4")</f>
        <v>0</v>
      </c>
      <c r="AK173" s="432">
        <f>[1]!HsGetValue("FCC","Scenario#Actual;Years#FY24;Period#Jun;View#FCCS_YTD;Entity#"&amp;$B173&amp;";Data Source#FCCS_Total Data Source;Account#"&amp;AK$3&amp;";Intercompany#FCCS_Intercompany Top;Movement#FCCS_Movements;Consolidation#FCCS_Entity Total;Custom1#"&amp;$A173&amp;";Custom2#Total Custom2;Custom3#Total Custom3;Custom4#Total Custom4")</f>
        <v>0</v>
      </c>
      <c r="AL173" s="432">
        <f>[1]!HsGetValue("FCC","Scenario#Actual;Years#FY24;Period#Jun;View#FCCS_YTD;Entity#"&amp;$B173&amp;";Data Source#FCCS_Total Data Source;Account#"&amp;AL$3&amp;";Intercompany#FCCS_Intercompany Top;Movement#FCCS_Movements;Consolidation#FCCS_Entity Total;Custom1#"&amp;$A173&amp;";Custom2#Total Custom2;Custom3#Total Custom3;Custom4#Total Custom4")</f>
        <v>0</v>
      </c>
      <c r="AM173" s="432">
        <f>[1]!HsGetValue("FCC","Scenario#Actual;Years#FY24;Period#Jun;View#FCCS_YTD;Entity#"&amp;$B173&amp;";Data Source#FCCS_Total Data Source;Account#"&amp;AM$3&amp;";Intercompany#FCCS_Intercompany Top;Movement#FCCS_Movements;Consolidation#FCCS_Entity Total;Custom1#"&amp;$A173&amp;";Custom2#Total Custom2;Custom3#Total Custom3;Custom4#Total Custom4")</f>
        <v>0</v>
      </c>
      <c r="AN173" s="432">
        <f>[1]!HsGetValue("FCC","Scenario#Actual;Years#FY24;Period#Jun;View#FCCS_YTD;Entity#"&amp;$B173&amp;";Data Source#FCCS_Total Data Source;Account#"&amp;AN$3&amp;";Intercompany#FCCS_Intercompany Top;Movement#FCCS_Movements;Consolidation#FCCS_Entity Total;Custom1#"&amp;$A173&amp;";Custom2#Total Custom2;Custom3#Total Custom3;Custom4#Total Custom4")</f>
        <v>0</v>
      </c>
      <c r="AO173" s="432">
        <f>[1]!HsGetValue("FCC","Scenario#Actual;Years#FY24;Period#Jun;View#FCCS_YTD;Entity#"&amp;$B173&amp;";Data Source#FCCS_Total Data Source;Account#"&amp;AO$3&amp;";Intercompany#FCCS_Intercompany Top;Movement#FCCS_Movements;Consolidation#FCCS_Entity Total;Custom1#"&amp;$A173&amp;";Custom2#Total Custom2;Custom3#Total Custom3;Custom4#Total Custom4")</f>
        <v>0</v>
      </c>
      <c r="AP173" s="432">
        <f>[1]!HsGetValue("FCC","Scenario#Actual;Years#FY24;Period#Jun;View#FCCS_YTD;Entity#"&amp;$B173&amp;";Data Source#FCCS_Total Data Source;Account#"&amp;AP$3&amp;";Intercompany#FCCS_Intercompany Top;Movement#FCCS_Movements;Consolidation#FCCS_Entity Total;Custom1#"&amp;$A173&amp;";Custom2#Total Custom2;Custom3#Total Custom3;Custom4#Total Custom4")</f>
        <v>0</v>
      </c>
      <c r="AQ173" s="432">
        <f>[1]!HsGetValue("FCC","Scenario#Actual;Years#FY24;Period#Jun;View#FCCS_YTD;Entity#"&amp;$B173&amp;";Data Source#FCCS_Total Data Source;Account#"&amp;AQ$3&amp;";Intercompany#FCCS_Intercompany Top;Movement#FCCS_Movements;Consolidation#FCCS_Entity Total;Custom1#"&amp;$A173&amp;";Custom2#Total Custom2;Custom3#Total Custom3;Custom4#Total Custom4")</f>
        <v>0</v>
      </c>
      <c r="AR173" s="432">
        <f>[1]!HsGetValue("FCC","Scenario#Actual;Years#FY24;Period#Jun;View#FCCS_YTD;Entity#"&amp;$B173&amp;";Data Source#FCCS_Total Data Source;Account#"&amp;AR$3&amp;";Intercompany#FCCS_Intercompany Top;Movement#FCCS_Movements;Consolidation#FCCS_Entity Total;Custom1#"&amp;$A173&amp;";Custom2#Total Custom2;Custom3#Total Custom3;Custom4#Total Custom4")</f>
        <v>0</v>
      </c>
      <c r="AS173" s="432">
        <f>[1]!HsGetValue("FCC","Scenario#Actual;Years#FY24;Period#Jun;View#FCCS_YTD;Entity#"&amp;$B173&amp;";Data Source#FCCS_Total Data Source;Account#"&amp;AS$3&amp;";Intercompany#FCCS_Intercompany Top;Movement#FCCS_Movements;Consolidation#FCCS_Entity Total;Custom1#"&amp;$A173&amp;";Custom2#Total Custom2;Custom3#Total Custom3;Custom4#Total Custom4")</f>
        <v>0</v>
      </c>
    </row>
    <row r="174" spans="1:45" s="325" customFormat="1" x14ac:dyDescent="0.3">
      <c r="A174" s="221" t="s">
        <v>603</v>
      </c>
      <c r="B174" s="221" t="s">
        <v>801</v>
      </c>
      <c r="C174" s="221" t="s">
        <v>802</v>
      </c>
      <c r="D174" s="221" t="s">
        <v>753</v>
      </c>
      <c r="E174" s="221" t="s">
        <v>416</v>
      </c>
      <c r="F174" s="325" t="s">
        <v>803</v>
      </c>
      <c r="G174" s="325" t="s">
        <v>804</v>
      </c>
      <c r="H174" s="416"/>
      <c r="I174" s="324">
        <f>SUM(J174:K174)</f>
        <v>0</v>
      </c>
      <c r="J174" s="431">
        <f t="shared" si="13"/>
        <v>0</v>
      </c>
      <c r="K174" s="324">
        <f t="shared" si="16"/>
        <v>0</v>
      </c>
      <c r="L174" s="330">
        <f>[1]!HsGetValue("FCC","Scenario#Actual;Years#FY24;Period#Jun;View#FCCS_YTD;Entity#"&amp;$B174&amp;";Data Source#FCCS_Total Data Source;Account#"&amp;L$3&amp;";Intercompany#FCCS_Intercompany Top;Movement#FCCS_Movements;Consolidation#FCCS_Entity Total;Custom1#"&amp;$A174&amp;";Custom2#Total Custom2;Custom3#Total Custom3;Custom4#Total Custom4")</f>
        <v>0</v>
      </c>
      <c r="M174" s="330">
        <f>[1]!HsGetValue("FCC","Scenario#Actual;Years#FY24;Period#Jun;View#FCCS_YTD;Entity#"&amp;$B174&amp;";Data Source#FCCS_Total Data Source;Account#"&amp;M$3&amp;";Intercompany#FCCS_Intercompany Top;Movement#FCCS_Movements;Consolidation#FCCS_Entity Total;Custom1#"&amp;$A174&amp;";Custom2#Total Custom2;Custom3#Total Custom3;Custom4#Total Custom4")</f>
        <v>0</v>
      </c>
      <c r="N174" s="330">
        <f>[1]!HsGetValue("FCC","Scenario#Actual;Years#FY24;Period#Jun;View#FCCS_YTD;Entity#"&amp;$B174&amp;";Data Source#FCCS_Total Data Source;Account#"&amp;N$3&amp;";Intercompany#FCCS_Intercompany Top;Movement#FCCS_Movements;Consolidation#FCCS_Entity Total;Custom1#"&amp;$A174&amp;";Custom2#Total Custom2;Custom3#Total Custom3;Custom4#Total Custom4")</f>
        <v>0</v>
      </c>
      <c r="O174" s="330">
        <f>[1]!HsGetValue("FCC","Scenario#Actual;Years#FY24;Period#Jun;View#FCCS_YTD;Entity#"&amp;$B174&amp;";Data Source#FCCS_Total Data Source;Account#"&amp;O$3&amp;";Intercompany#FCCS_Intercompany Top;Movement#FCCS_Movements;Consolidation#FCCS_Entity Total;Custom1#"&amp;$A174&amp;";Custom2#Total Custom2;Custom3#Total Custom3;Custom4#Total Custom4")</f>
        <v>0</v>
      </c>
      <c r="P174" s="330">
        <f>[1]!HsGetValue("FCC","Scenario#Actual;Years#FY24;Period#Jun;View#FCCS_YTD;Entity#"&amp;$B174&amp;";Data Source#FCCS_Total Data Source;Account#"&amp;P$3&amp;";Intercompany#FCCS_Intercompany Top;Movement#FCCS_Movements;Consolidation#FCCS_Entity Total;Custom1#"&amp;$A174&amp;";Custom2#Total Custom2;Custom3#Total Custom3;Custom4#Total Custom4")</f>
        <v>0</v>
      </c>
      <c r="Q174" s="330">
        <f>[1]!HsGetValue("FCC","Scenario#Actual;Years#FY24;Period#Jun;View#FCCS_YTD;Entity#"&amp;$B174&amp;";Data Source#FCCS_Total Data Source;Account#"&amp;Q$3&amp;";Intercompany#FCCS_Intercompany Top;Movement#FCCS_Movements;Consolidation#FCCS_Entity Total;Custom1#"&amp;$A174&amp;";Custom2#Total Custom2;Custom3#Total Custom3;Custom4#Total Custom4")</f>
        <v>0</v>
      </c>
      <c r="R174" s="330">
        <f>[1]!HsGetValue("FCC","Scenario#Actual;Years#FY24;Period#Jun;View#FCCS_YTD;Entity#"&amp;$B174&amp;";Data Source#FCCS_Total Data Source;Account#"&amp;R$3&amp;";Intercompany#FCCS_Intercompany Top;Movement#FCCS_Movements;Consolidation#FCCS_Entity Total;Custom1#"&amp;$A174&amp;";Custom2#Total Custom2;Custom3#Total Custom3;Custom4#Total Custom4")</f>
        <v>0</v>
      </c>
      <c r="S174" s="330">
        <f>[1]!HsGetValue("FCC","Scenario#Actual;Years#FY24;Period#Jun;View#FCCS_YTD;Entity#"&amp;$B174&amp;";Data Source#FCCS_Total Data Source;Account#"&amp;S$3&amp;";Intercompany#FCCS_Intercompany Top;Movement#FCCS_Movements;Consolidation#FCCS_Entity Total;Custom1#"&amp;$A174&amp;";Custom2#Total Custom2;Custom3#Total Custom3;Custom4#Total Custom4")</f>
        <v>0</v>
      </c>
      <c r="T174" s="330">
        <f>[1]!HsGetValue("FCC","Scenario#Actual;Years#FY24;Period#Jun;View#FCCS_YTD;Entity#"&amp;$B174&amp;";Data Source#FCCS_Total Data Source;Account#"&amp;T$3&amp;";Intercompany#FCCS_Intercompany Top;Movement#FCCS_Movements;Consolidation#FCCS_Entity Total;Custom1#"&amp;$A174&amp;";Custom2#Total Custom2;Custom3#Total Custom3;Custom4#Total Custom4")</f>
        <v>0</v>
      </c>
      <c r="U174" s="330">
        <f>[1]!HsGetValue("FCC","Scenario#Actual;Years#FY24;Period#Jun;View#FCCS_YTD;Entity#"&amp;$B174&amp;";Data Source#FCCS_Total Data Source;Account#"&amp;U$3&amp;";Intercompany#FCCS_Intercompany Top;Movement#FCCS_Movements;Consolidation#FCCS_Entity Total;Custom1#"&amp;$A174&amp;";Custom2#Total Custom2;Custom3#Total Custom3;Custom4#Total Custom4")</f>
        <v>0</v>
      </c>
      <c r="V174" s="330">
        <f>[1]!HsGetValue("FCC","Scenario#Actual;Years#FY24;Period#Jun;View#FCCS_YTD;Entity#"&amp;$B174&amp;";Data Source#FCCS_Total Data Source;Account#"&amp;V$3&amp;";Intercompany#FCCS_Intercompany Top;Movement#FCCS_Movements;Consolidation#FCCS_Entity Total;Custom1#"&amp;$A174&amp;";Custom2#Total Custom2;Custom3#Total Custom3;Custom4#Total Custom4")</f>
        <v>0</v>
      </c>
      <c r="W174" s="330">
        <f>[1]!HsGetValue("FCC","Scenario#Actual;Years#FY24;Period#Jun;View#FCCS_YTD;Entity#"&amp;$B174&amp;";Data Source#FCCS_Total Data Source;Account#"&amp;W$3&amp;";Intercompany#FCCS_Intercompany Top;Movement#FCCS_Movements;Consolidation#FCCS_Entity Total;Custom1#"&amp;$A174&amp;";Custom2#Total Custom2;Custom3#Total Custom3;Custom4#Total Custom4")</f>
        <v>0</v>
      </c>
      <c r="X174" s="330">
        <f>[1]!HsGetValue("FCC","Scenario#Actual;Years#FY24;Period#Jun;View#FCCS_YTD;Entity#"&amp;$B174&amp;";Data Source#FCCS_Total Data Source;Account#"&amp;X$3&amp;";Intercompany#FCCS_Intercompany Top;Movement#FCCS_Movements;Consolidation#FCCS_Entity Total;Custom1#"&amp;$A174&amp;";Custom2#Total Custom2;Custom3#Total Custom3;Custom4#Total Custom4")</f>
        <v>0</v>
      </c>
      <c r="Y174" s="432">
        <f>[1]!HsGetValue("FCC","Scenario#Actual;Years#FY24;Period#Jun;View#FCCS_YTD;Entity#"&amp;$B174&amp;";Data Source#FCCS_Total Data Source;Account#"&amp;Y$3&amp;";Intercompany#FCCS_Intercompany Top;Movement#FCCS_Movements;Consolidation#FCCS_Entity Total;Custom1#"&amp;$A174&amp;";Custom2#Total Custom2;Custom3#Total Custom3;Custom4#Total Custom4")</f>
        <v>0</v>
      </c>
      <c r="Z174" s="432">
        <f>[1]!HsGetValue("FCC","Scenario#Actual;Years#FY24;Period#Jun;View#FCCS_YTD;Entity#"&amp;$B174&amp;";Data Source#FCCS_Total Data Source;Account#"&amp;Z$3&amp;";Intercompany#FCCS_Intercompany Top;Movement#FCCS_Movements;Consolidation#FCCS_Entity Total;Custom1#"&amp;$A174&amp;";Custom2#Total Custom2;Custom3#Total Custom3;Custom4#Total Custom4")</f>
        <v>0</v>
      </c>
      <c r="AA174" s="432">
        <f>[1]!HsGetValue("FCC","Scenario#Actual;Years#FY24;Period#Jun;View#FCCS_YTD;Entity#"&amp;$B174&amp;";Data Source#FCCS_Total Data Source;Account#"&amp;AA$3&amp;";Intercompany#FCCS_Intercompany Top;Movement#FCCS_Movements;Consolidation#FCCS_Entity Total;Custom1#"&amp;$A174&amp;";Custom2#Total Custom2;Custom3#Total Custom3;Custom4#Total Custom4")</f>
        <v>0</v>
      </c>
      <c r="AB174" s="432">
        <f>[1]!HsGetValue("FCC","Scenario#Actual;Years#FY24;Period#Jun;View#FCCS_YTD;Entity#"&amp;$B174&amp;";Data Source#FCCS_Total Data Source;Account#"&amp;AB$3&amp;";Intercompany#FCCS_Intercompany Top;Movement#FCCS_Movements;Consolidation#FCCS_Entity Total;Custom1#"&amp;$A174&amp;";Custom2#Total Custom2;Custom3#Total Custom3;Custom4#Total Custom4")</f>
        <v>0</v>
      </c>
      <c r="AC174" s="432">
        <f>[1]!HsGetValue("FCC","Scenario#Actual;Years#FY24;Period#Jun;View#FCCS_YTD;Entity#"&amp;$B174&amp;";Data Source#FCCS_Total Data Source;Account#"&amp;AC$3&amp;";Intercompany#FCCS_Intercompany Top;Movement#FCCS_Movements;Consolidation#FCCS_Entity Total;Custom1#"&amp;$A174&amp;";Custom2#Total Custom2;Custom3#Total Custom3;Custom4#Total Custom4")</f>
        <v>0</v>
      </c>
      <c r="AD174" s="432">
        <f>[1]!HsGetValue("FCC","Scenario#Actual;Years#FY24;Period#Jun;View#FCCS_YTD;Entity#"&amp;$B174&amp;";Data Source#FCCS_Total Data Source;Account#"&amp;AD$3&amp;";Intercompany#FCCS_Intercompany Top;Movement#FCCS_Movements;Consolidation#FCCS_Entity Total;Custom1#"&amp;$A174&amp;";Custom2#Total Custom2;Custom3#Total Custom3;Custom4#Total Custom4")</f>
        <v>0</v>
      </c>
      <c r="AE174" s="432">
        <f>[1]!HsGetValue("FCC","Scenario#Actual;Years#FY24;Period#Jun;View#FCCS_YTD;Entity#"&amp;$B174&amp;";Data Source#FCCS_Total Data Source;Account#"&amp;AE$3&amp;";Intercompany#FCCS_Intercompany Top;Movement#FCCS_Movements;Consolidation#FCCS_Entity Total;Custom1#"&amp;$A174&amp;";Custom2#Total Custom2;Custom3#Total Custom3;Custom4#Total Custom4")</f>
        <v>0</v>
      </c>
      <c r="AF174" s="432">
        <f>[1]!HsGetValue("FCC","Scenario#Actual;Years#FY24;Period#Jun;View#FCCS_YTD;Entity#"&amp;$B174&amp;";Data Source#FCCS_Total Data Source;Account#"&amp;AF$3&amp;";Intercompany#FCCS_Intercompany Top;Movement#FCCS_Movements;Consolidation#FCCS_Entity Total;Custom1#"&amp;$A174&amp;";Custom2#Total Custom2;Custom3#Total Custom3;Custom4#Total Custom4")</f>
        <v>0</v>
      </c>
      <c r="AG174" s="432">
        <f>[1]!HsGetValue("FCC","Scenario#Actual;Years#FY24;Period#Jun;View#FCCS_YTD;Entity#"&amp;$B174&amp;";Data Source#FCCS_Total Data Source;Account#"&amp;AG$3&amp;";Intercompany#FCCS_Intercompany Top;Movement#FCCS_Movements;Consolidation#FCCS_Entity Total;Custom1#"&amp;$A174&amp;";Custom2#Total Custom2;Custom3#Total Custom3;Custom4#Total Custom4")</f>
        <v>0</v>
      </c>
      <c r="AH174" s="432">
        <f>[1]!HsGetValue("FCC","Scenario#Actual;Years#FY24;Period#Jun;View#FCCS_YTD;Entity#"&amp;$B174&amp;";Data Source#FCCS_Total Data Source;Account#"&amp;AH$3&amp;";Intercompany#FCCS_Intercompany Top;Movement#FCCS_Movements;Consolidation#FCCS_Entity Total;Custom1#"&amp;$A174&amp;";Custom2#Total Custom2;Custom3#Total Custom3;Custom4#Total Custom4")</f>
        <v>0</v>
      </c>
      <c r="AI174" s="432">
        <f>[1]!HsGetValue("FCC","Scenario#Actual;Years#FY24;Period#Jun;View#FCCS_YTD;Entity#"&amp;$B174&amp;";Data Source#FCCS_Total Data Source;Account#"&amp;AI$3&amp;";Intercompany#FCCS_Intercompany Top;Movement#FCCS_Movements;Consolidation#FCCS_Entity Total;Custom1#"&amp;$A174&amp;";Custom2#Total Custom2;Custom3#Total Custom3;Custom4#Total Custom4")</f>
        <v>0</v>
      </c>
      <c r="AJ174" s="432">
        <f>[1]!HsGetValue("FCC","Scenario#Actual;Years#FY24;Period#Jun;View#FCCS_YTD;Entity#"&amp;$B174&amp;";Data Source#FCCS_Total Data Source;Account#"&amp;AJ$3&amp;";Intercompany#FCCS_Intercompany Top;Movement#FCCS_Movements;Consolidation#FCCS_Entity Total;Custom1#"&amp;$A174&amp;";Custom2#Total Custom2;Custom3#Total Custom3;Custom4#Total Custom4")</f>
        <v>0</v>
      </c>
      <c r="AK174" s="432">
        <f>[1]!HsGetValue("FCC","Scenario#Actual;Years#FY24;Period#Jun;View#FCCS_YTD;Entity#"&amp;$B174&amp;";Data Source#FCCS_Total Data Source;Account#"&amp;AK$3&amp;";Intercompany#FCCS_Intercompany Top;Movement#FCCS_Movements;Consolidation#FCCS_Entity Total;Custom1#"&amp;$A174&amp;";Custom2#Total Custom2;Custom3#Total Custom3;Custom4#Total Custom4")</f>
        <v>0</v>
      </c>
      <c r="AL174" s="432">
        <f>[1]!HsGetValue("FCC","Scenario#Actual;Years#FY24;Period#Jun;View#FCCS_YTD;Entity#"&amp;$B174&amp;";Data Source#FCCS_Total Data Source;Account#"&amp;AL$3&amp;";Intercompany#FCCS_Intercompany Top;Movement#FCCS_Movements;Consolidation#FCCS_Entity Total;Custom1#"&amp;$A174&amp;";Custom2#Total Custom2;Custom3#Total Custom3;Custom4#Total Custom4")</f>
        <v>0</v>
      </c>
      <c r="AM174" s="432">
        <f>[1]!HsGetValue("FCC","Scenario#Actual;Years#FY24;Period#Jun;View#FCCS_YTD;Entity#"&amp;$B174&amp;";Data Source#FCCS_Total Data Source;Account#"&amp;AM$3&amp;";Intercompany#FCCS_Intercompany Top;Movement#FCCS_Movements;Consolidation#FCCS_Entity Total;Custom1#"&amp;$A174&amp;";Custom2#Total Custom2;Custom3#Total Custom3;Custom4#Total Custom4")</f>
        <v>0</v>
      </c>
      <c r="AN174" s="432">
        <f>[1]!HsGetValue("FCC","Scenario#Actual;Years#FY24;Period#Jun;View#FCCS_YTD;Entity#"&amp;$B174&amp;";Data Source#FCCS_Total Data Source;Account#"&amp;AN$3&amp;";Intercompany#FCCS_Intercompany Top;Movement#FCCS_Movements;Consolidation#FCCS_Entity Total;Custom1#"&amp;$A174&amp;";Custom2#Total Custom2;Custom3#Total Custom3;Custom4#Total Custom4")</f>
        <v>0</v>
      </c>
      <c r="AO174" s="432">
        <f>[1]!HsGetValue("FCC","Scenario#Actual;Years#FY24;Period#Jun;View#FCCS_YTD;Entity#"&amp;$B174&amp;";Data Source#FCCS_Total Data Source;Account#"&amp;AO$3&amp;";Intercompany#FCCS_Intercompany Top;Movement#FCCS_Movements;Consolidation#FCCS_Entity Total;Custom1#"&amp;$A174&amp;";Custom2#Total Custom2;Custom3#Total Custom3;Custom4#Total Custom4")</f>
        <v>0</v>
      </c>
      <c r="AP174" s="432">
        <f>[1]!HsGetValue("FCC","Scenario#Actual;Years#FY24;Period#Jun;View#FCCS_YTD;Entity#"&amp;$B174&amp;";Data Source#FCCS_Total Data Source;Account#"&amp;AP$3&amp;";Intercompany#FCCS_Intercompany Top;Movement#FCCS_Movements;Consolidation#FCCS_Entity Total;Custom1#"&amp;$A174&amp;";Custom2#Total Custom2;Custom3#Total Custom3;Custom4#Total Custom4")</f>
        <v>0</v>
      </c>
      <c r="AQ174" s="432">
        <f>[1]!HsGetValue("FCC","Scenario#Actual;Years#FY24;Period#Jun;View#FCCS_YTD;Entity#"&amp;$B174&amp;";Data Source#FCCS_Total Data Source;Account#"&amp;AQ$3&amp;";Intercompany#FCCS_Intercompany Top;Movement#FCCS_Movements;Consolidation#FCCS_Entity Total;Custom1#"&amp;$A174&amp;";Custom2#Total Custom2;Custom3#Total Custom3;Custom4#Total Custom4")</f>
        <v>0</v>
      </c>
      <c r="AR174" s="432">
        <f>[1]!HsGetValue("FCC","Scenario#Actual;Years#FY24;Period#Jun;View#FCCS_YTD;Entity#"&amp;$B174&amp;";Data Source#FCCS_Total Data Source;Account#"&amp;AR$3&amp;";Intercompany#FCCS_Intercompany Top;Movement#FCCS_Movements;Consolidation#FCCS_Entity Total;Custom1#"&amp;$A174&amp;";Custom2#Total Custom2;Custom3#Total Custom3;Custom4#Total Custom4")</f>
        <v>0</v>
      </c>
      <c r="AS174" s="432">
        <f>[1]!HsGetValue("FCC","Scenario#Actual;Years#FY24;Period#Jun;View#FCCS_YTD;Entity#"&amp;$B174&amp;";Data Source#FCCS_Total Data Source;Account#"&amp;AS$3&amp;";Intercompany#FCCS_Intercompany Top;Movement#FCCS_Movements;Consolidation#FCCS_Entity Total;Custom1#"&amp;$A174&amp;";Custom2#Total Custom2;Custom3#Total Custom3;Custom4#Total Custom4")</f>
        <v>0</v>
      </c>
    </row>
    <row r="175" spans="1:45" x14ac:dyDescent="0.3">
      <c r="A175" s="368"/>
      <c r="B175" s="369"/>
      <c r="C175" s="382" t="s">
        <v>805</v>
      </c>
      <c r="D175" s="383" t="s">
        <v>621</v>
      </c>
      <c r="E175" s="383"/>
      <c r="F175" s="384" t="s">
        <v>806</v>
      </c>
      <c r="G175" s="384"/>
      <c r="H175" s="413"/>
      <c r="I175" s="385">
        <f t="shared" ref="I175:AS175" si="20">SUM(I114:I174)</f>
        <v>6685042.910000002</v>
      </c>
      <c r="J175" s="386">
        <f t="shared" si="20"/>
        <v>497104.4</v>
      </c>
      <c r="K175" s="386">
        <f t="shared" si="20"/>
        <v>6187938.5100000016</v>
      </c>
      <c r="L175" s="387">
        <f t="shared" si="20"/>
        <v>497104.4</v>
      </c>
      <c r="M175" s="387">
        <f t="shared" si="20"/>
        <v>8092147.8900000006</v>
      </c>
      <c r="N175" s="387">
        <f t="shared" si="20"/>
        <v>386024.87</v>
      </c>
      <c r="O175" s="387">
        <f t="shared" si="20"/>
        <v>0</v>
      </c>
      <c r="P175" s="387">
        <f t="shared" si="20"/>
        <v>2553233.5900000003</v>
      </c>
      <c r="Q175" s="387">
        <f t="shared" si="20"/>
        <v>0</v>
      </c>
      <c r="R175" s="387">
        <f t="shared" si="20"/>
        <v>0</v>
      </c>
      <c r="S175" s="387">
        <f t="shared" si="20"/>
        <v>0</v>
      </c>
      <c r="T175" s="387">
        <f t="shared" si="20"/>
        <v>0</v>
      </c>
      <c r="U175" s="387">
        <f t="shared" si="20"/>
        <v>0</v>
      </c>
      <c r="V175" s="387">
        <f t="shared" si="20"/>
        <v>0</v>
      </c>
      <c r="W175" s="387">
        <f t="shared" si="20"/>
        <v>0</v>
      </c>
      <c r="X175" s="387">
        <f t="shared" si="20"/>
        <v>0</v>
      </c>
      <c r="Y175" s="387">
        <f t="shared" si="20"/>
        <v>0</v>
      </c>
      <c r="Z175" s="387">
        <f t="shared" si="20"/>
        <v>0</v>
      </c>
      <c r="AA175" s="387">
        <f t="shared" si="20"/>
        <v>0</v>
      </c>
      <c r="AB175" s="387">
        <f t="shared" si="20"/>
        <v>36055.230000000003</v>
      </c>
      <c r="AC175" s="387">
        <f t="shared" si="20"/>
        <v>0</v>
      </c>
      <c r="AD175" s="387">
        <f t="shared" si="20"/>
        <v>186510.6</v>
      </c>
      <c r="AE175" s="387">
        <f t="shared" si="20"/>
        <v>-2624894.69</v>
      </c>
      <c r="AF175" s="387">
        <f t="shared" si="20"/>
        <v>-340224.56</v>
      </c>
      <c r="AG175" s="387">
        <f t="shared" si="20"/>
        <v>0</v>
      </c>
      <c r="AH175" s="387">
        <f t="shared" si="20"/>
        <v>-2012739.8800000001</v>
      </c>
      <c r="AI175" s="387">
        <f t="shared" si="20"/>
        <v>0</v>
      </c>
      <c r="AJ175" s="387">
        <f t="shared" si="20"/>
        <v>0</v>
      </c>
      <c r="AK175" s="387">
        <f t="shared" si="20"/>
        <v>0</v>
      </c>
      <c r="AL175" s="387">
        <f t="shared" si="20"/>
        <v>0</v>
      </c>
      <c r="AM175" s="387">
        <f t="shared" si="20"/>
        <v>0</v>
      </c>
      <c r="AN175" s="387">
        <f t="shared" si="20"/>
        <v>0</v>
      </c>
      <c r="AO175" s="387">
        <f t="shared" si="20"/>
        <v>0</v>
      </c>
      <c r="AP175" s="387">
        <f t="shared" si="20"/>
        <v>-15467.02</v>
      </c>
      <c r="AQ175" s="387">
        <f t="shared" si="20"/>
        <v>-72707.520000000004</v>
      </c>
      <c r="AR175" s="387">
        <f t="shared" si="20"/>
        <v>0</v>
      </c>
      <c r="AS175" s="387">
        <f t="shared" si="20"/>
        <v>0</v>
      </c>
    </row>
    <row r="176" spans="1:45" s="367" customFormat="1" x14ac:dyDescent="0.3">
      <c r="A176" s="391"/>
      <c r="B176" s="392" t="s">
        <v>621</v>
      </c>
      <c r="C176" s="392"/>
      <c r="D176" s="392"/>
      <c r="E176" s="392" t="s">
        <v>603</v>
      </c>
      <c r="G176" s="389" t="s">
        <v>616</v>
      </c>
      <c r="H176" s="417"/>
      <c r="I176" s="395">
        <f>SUM(J176:K176)</f>
        <v>6685042.9099997655</v>
      </c>
      <c r="J176" s="395">
        <f>SUM(L176,S176,W176,X176,Y176)</f>
        <v>497104.39999997616</v>
      </c>
      <c r="K176" s="395">
        <f>SUM(M176:R176,T176:V176,Z176:AB176,AD176:AD176)+SUM(AE176:AS176)</f>
        <v>6187938.5099997893</v>
      </c>
      <c r="L176" s="330">
        <f>[1]!HsGetValue("FCC","Scenario#Actual;Years#FY24;Period#Jun;View#FCCS_YTD;Entity#"&amp;$B176&amp;";Data Source#FCCS_Total Data Source;Account#"&amp;L$3&amp;";Intercompany#FCCS_Intercompany Top;Movement#FCCS_Movements;Consolidation#FCCS_Entity Total;Custom1#"&amp;$E176&amp;";Custom2#Total Custom2;Custom3#Total Custom3;Custom4#Total Custom4")</f>
        <v>497104.39999997616</v>
      </c>
      <c r="M176" s="330">
        <f>[1]!HsGetValue("FCC","Scenario#Actual;Years#FY24;Period#Jun;View#FCCS_YTD;Entity#"&amp;$B176&amp;";Data Source#FCCS_Total Data Source;Account#"&amp;M$3&amp;";Intercompany#FCCS_Intercompany Top;Movement#FCCS_Movements;Consolidation#FCCS_Entity Total;Custom1#"&amp;$E176&amp;";Custom2#Total Custom2;Custom3#Total Custom3;Custom4#Total Custom4")</f>
        <v>8389147.8899998665</v>
      </c>
      <c r="N176" s="330">
        <f>[1]!HsGetValue("FCC","Scenario#Actual;Years#FY24;Period#Jun;View#FCCS_YTD;Entity#"&amp;$B176&amp;";Data Source#FCCS_Total Data Source;Account#"&amp;N$3&amp;";Intercompany#FCCS_Intercompany Top;Movement#FCCS_Movements;Consolidation#FCCS_Entity Total;Custom1#"&amp;$E176&amp;";Custom2#Total Custom2;Custom3#Total Custom3;Custom4#Total Custom4")</f>
        <v>386024.87000000477</v>
      </c>
      <c r="O176" s="330">
        <f>[1]!HsGetValue("FCC","Scenario#Actual;Years#FY24;Period#Jun;View#FCCS_YTD;Entity#"&amp;$B176&amp;";Data Source#FCCS_Total Data Source;Account#"&amp;O$3&amp;";Intercompany#FCCS_Intercompany Top;Movement#FCCS_Movements;Consolidation#FCCS_Entity Total;Custom1#"&amp;$E176&amp;";Custom2#Total Custom2;Custom3#Total Custom3;Custom4#Total Custom4")</f>
        <v>0</v>
      </c>
      <c r="P176" s="330">
        <f>[1]!HsGetValue("FCC","Scenario#Actual;Years#FY24;Period#Jun;View#FCCS_YTD;Entity#"&amp;$B176&amp;";Data Source#FCCS_Total Data Source;Account#"&amp;P$3&amp;";Intercompany#FCCS_Intercompany Top;Movement#FCCS_Movements;Consolidation#FCCS_Entity Total;Custom1#"&amp;$E176&amp;";Custom2#Total Custom2;Custom3#Total Custom3;Custom4#Total Custom4")</f>
        <v>2256233.5899999142</v>
      </c>
      <c r="Q176" s="330">
        <f>[1]!HsGetValue("FCC","Scenario#Actual;Years#FY24;Period#Jun;View#FCCS_YTD;Entity#"&amp;$B176&amp;";Data Source#FCCS_Total Data Source;Account#"&amp;Q$3&amp;";Intercompany#FCCS_Intercompany Top;Movement#FCCS_Movements;Consolidation#FCCS_Entity Total;Custom1#"&amp;$E176&amp;";Custom2#Total Custom2;Custom3#Total Custom3;Custom4#Total Custom4")</f>
        <v>0</v>
      </c>
      <c r="R176" s="330">
        <f>[1]!HsGetValue("FCC","Scenario#Actual;Years#FY24;Period#Jun;View#FCCS_YTD;Entity#"&amp;$B176&amp;";Data Source#FCCS_Total Data Source;Account#"&amp;R$3&amp;";Intercompany#FCCS_Intercompany Top;Movement#FCCS_Movements;Consolidation#FCCS_Entity Total;Custom1#"&amp;$E176&amp;";Custom2#Total Custom2;Custom3#Total Custom3;Custom4#Total Custom4")</f>
        <v>0</v>
      </c>
      <c r="S176" s="330">
        <f>[1]!HsGetValue("FCC","Scenario#Actual;Years#FY24;Period#Jun;View#FCCS_YTD;Entity#"&amp;$B176&amp;";Data Source#FCCS_Total Data Source;Account#"&amp;S$3&amp;";Intercompany#FCCS_Intercompany Top;Movement#FCCS_Movements;Consolidation#FCCS_Entity Total;Custom1#"&amp;$E176&amp;";Custom2#Total Custom2;Custom3#Total Custom3;Custom4#Total Custom4")</f>
        <v>0</v>
      </c>
      <c r="T176" s="330">
        <f>[1]!HsGetValue("FCC","Scenario#Actual;Years#FY24;Period#Jun;View#FCCS_YTD;Entity#"&amp;$B176&amp;";Data Source#FCCS_Total Data Source;Account#"&amp;T$3&amp;";Intercompany#FCCS_Intercompany Top;Movement#FCCS_Movements;Consolidation#FCCS_Entity Total;Custom1#"&amp;$E176&amp;";Custom2#Total Custom2;Custom3#Total Custom3;Custom4#Total Custom4")</f>
        <v>0</v>
      </c>
      <c r="U176" s="330">
        <f>[1]!HsGetValue("FCC","Scenario#Actual;Years#FY24;Period#Jun;View#FCCS_YTD;Entity#"&amp;$B176&amp;";Data Source#FCCS_Total Data Source;Account#"&amp;U$3&amp;";Intercompany#FCCS_Intercompany Top;Movement#FCCS_Movements;Consolidation#FCCS_Entity Total;Custom1#"&amp;$E176&amp;";Custom2#Total Custom2;Custom3#Total Custom3;Custom4#Total Custom4")</f>
        <v>0</v>
      </c>
      <c r="V176" s="330">
        <f>[1]!HsGetValue("FCC","Scenario#Actual;Years#FY24;Period#Jun;View#FCCS_YTD;Entity#"&amp;$B176&amp;";Data Source#FCCS_Total Data Source;Account#"&amp;V$3&amp;";Intercompany#FCCS_Intercompany Top;Movement#FCCS_Movements;Consolidation#FCCS_Entity Total;Custom1#"&amp;$E176&amp;";Custom2#Total Custom2;Custom3#Total Custom3;Custom4#Total Custom4")</f>
        <v>0</v>
      </c>
      <c r="W176" s="330">
        <f>[1]!HsGetValue("FCC","Scenario#Actual;Years#FY24;Period#Jun;View#FCCS_YTD;Entity#"&amp;$B176&amp;";Data Source#FCCS_Total Data Source;Account#"&amp;W$3&amp;";Intercompany#FCCS_Intercompany Top;Movement#FCCS_Movements;Consolidation#FCCS_Entity Total;Custom1#"&amp;$E176&amp;";Custom2#Total Custom2;Custom3#Total Custom3;Custom4#Total Custom4")</f>
        <v>0</v>
      </c>
      <c r="X176" s="330">
        <f>[1]!HsGetValue("FCC","Scenario#Actual;Years#FY24;Period#Jun;View#FCCS_YTD;Entity#"&amp;$B176&amp;";Data Source#FCCS_Total Data Source;Account#"&amp;X$3&amp;";Intercompany#FCCS_Intercompany Top;Movement#FCCS_Movements;Consolidation#FCCS_Entity Total;Custom1#"&amp;$E176&amp;";Custom2#Total Custom2;Custom3#Total Custom3;Custom4#Total Custom4")</f>
        <v>0</v>
      </c>
      <c r="Y176" s="330">
        <f>[1]!HsGetValue("FCC","Scenario#Actual;Years#FY24;Period#Jun;View#FCCS_YTD;Entity#"&amp;$B176&amp;";Data Source#FCCS_Total Data Source;Account#"&amp;Y$3&amp;";Intercompany#FCCS_Intercompany Top;Movement#FCCS_Movements;Consolidation#FCCS_Entity Total;Custom1#"&amp;$E176&amp;";Custom2#Total Custom2;Custom3#Total Custom3;Custom4#Total Custom4")</f>
        <v>0</v>
      </c>
      <c r="Z176" s="330">
        <f>[1]!HsGetValue("FCC","Scenario#Actual;Years#FY24;Period#Jun;View#FCCS_YTD;Entity#"&amp;$B176&amp;";Data Source#FCCS_Total Data Source;Account#"&amp;Z$3&amp;";Intercompany#FCCS_Intercompany Top;Movement#FCCS_Movements;Consolidation#FCCS_Entity Total;Custom1#"&amp;$E176&amp;";Custom2#Total Custom2;Custom3#Total Custom3;Custom4#Total Custom4")</f>
        <v>0</v>
      </c>
      <c r="AA176" s="330">
        <f>[1]!HsGetValue("FCC","Scenario#Actual;Years#FY24;Period#Jun;View#FCCS_YTD;Entity#"&amp;$B176&amp;";Data Source#FCCS_Total Data Source;Account#"&amp;AA$3&amp;";Intercompany#FCCS_Intercompany Top;Movement#FCCS_Movements;Consolidation#FCCS_Entity Total;Custom1#"&amp;$E176&amp;";Custom2#Total Custom2;Custom3#Total Custom3;Custom4#Total Custom4")</f>
        <v>0</v>
      </c>
      <c r="AB176" s="330">
        <f>[1]!HsGetValue("FCC","Scenario#Actual;Years#FY24;Period#Jun;View#FCCS_YTD;Entity#"&amp;$B176&amp;";Data Source#FCCS_Total Data Source;Account#"&amp;AB$3&amp;";Intercompany#FCCS_Intercompany Top;Movement#FCCS_Movements;Consolidation#FCCS_Entity Total;Custom1#"&amp;$E176&amp;";Custom2#Total Custom2;Custom3#Total Custom3;Custom4#Total Custom4")</f>
        <v>36055.229999996722</v>
      </c>
      <c r="AC176" s="330">
        <f>[1]!HsGetValue("FCC","Scenario#Actual;Years#FY24;Period#Jun;View#FCCS_YTD;Entity#"&amp;$B176&amp;";Data Source#FCCS_Total Data Source;Account#"&amp;AC$3&amp;";Intercompany#FCCS_Intercompany Top;Movement#FCCS_Movements;Consolidation#FCCS_Entity Total;Custom1#"&amp;$E176&amp;";Custom2#Total Custom2;Custom3#Total Custom3;Custom4#Total Custom4")</f>
        <v>0</v>
      </c>
      <c r="AD176" s="330">
        <f>[1]!HsGetValue("FCC","Scenario#Actual;Years#FY24;Period#Jun;View#FCCS_YTD;Entity#"&amp;$B176&amp;";Data Source#FCCS_Total Data Source;Account#"&amp;AD$3&amp;";Intercompany#FCCS_Intercompany Top;Movement#FCCS_Movements;Consolidation#FCCS_Entity Total;Custom1#"&amp;$E176&amp;";Custom2#Total Custom2;Custom3#Total Custom3;Custom4#Total Custom4")</f>
        <v>186510.60000000149</v>
      </c>
      <c r="AE176" s="330">
        <f>[1]!HsGetValue("FCC","Scenario#Actual;Years#FY24;Period#Jun;View#FCCS_YTD;Entity#"&amp;$B176&amp;";Data Source#FCCS_Total Data Source;Account#"&amp;AE$3&amp;";Intercompany#FCCS_Intercompany Top;Movement#FCCS_Movements;Consolidation#FCCS_Entity Total;Custom1#"&amp;$E176&amp;";Custom2#Total Custom2;Custom3#Total Custom3;Custom4#Total Custom4")</f>
        <v>-2624894.6900000572</v>
      </c>
      <c r="AF176" s="330">
        <f>[1]!HsGetValue("FCC","Scenario#Actual;Years#FY24;Period#Jun;View#FCCS_YTD;Entity#"&amp;$B176&amp;";Data Source#FCCS_Total Data Source;Account#"&amp;AF$3&amp;";Intercompany#FCCS_Intercompany Top;Movement#FCCS_Movements;Consolidation#FCCS_Entity Total;Custom1#"&amp;$E176&amp;";Custom2#Total Custom2;Custom3#Total Custom3;Custom4#Total Custom4")</f>
        <v>-340224.55999994278</v>
      </c>
      <c r="AG176" s="330">
        <f>[1]!HsGetValue("FCC","Scenario#Actual;Years#FY24;Period#Jun;View#FCCS_YTD;Entity#"&amp;$B176&amp;";Data Source#FCCS_Total Data Source;Account#"&amp;AG$3&amp;";Intercompany#FCCS_Intercompany Top;Movement#FCCS_Movements;Consolidation#FCCS_Entity Total;Custom1#"&amp;$E176&amp;";Custom2#Total Custom2;Custom3#Total Custom3;Custom4#Total Custom4")</f>
        <v>0</v>
      </c>
      <c r="AH176" s="330">
        <f>[1]!HsGetValue("FCC","Scenario#Actual;Years#FY24;Period#Jun;View#FCCS_YTD;Entity#"&amp;$B176&amp;";Data Source#FCCS_Total Data Source;Account#"&amp;AH$3&amp;";Intercompany#FCCS_Intercompany Top;Movement#FCCS_Movements;Consolidation#FCCS_Entity Total;Custom1#"&amp;$E176&amp;";Custom2#Total Custom2;Custom3#Total Custom3;Custom4#Total Custom4")</f>
        <v>-2012739.8799999952</v>
      </c>
      <c r="AI176" s="330">
        <f>[1]!HsGetValue("FCC","Scenario#Actual;Years#FY24;Period#Jun;View#FCCS_YTD;Entity#"&amp;$B176&amp;";Data Source#FCCS_Total Data Source;Account#"&amp;AI$3&amp;";Intercompany#FCCS_Intercompany Top;Movement#FCCS_Movements;Consolidation#FCCS_Entity Total;Custom1#"&amp;$E176&amp;";Custom2#Total Custom2;Custom3#Total Custom3;Custom4#Total Custom4")</f>
        <v>0</v>
      </c>
      <c r="AJ176" s="330">
        <f>[1]!HsGetValue("FCC","Scenario#Actual;Years#FY24;Period#Jun;View#FCCS_YTD;Entity#"&amp;$B176&amp;";Data Source#FCCS_Total Data Source;Account#"&amp;AJ$3&amp;";Intercompany#FCCS_Intercompany Top;Movement#FCCS_Movements;Consolidation#FCCS_Entity Total;Custom1#"&amp;$E176&amp;";Custom2#Total Custom2;Custom3#Total Custom3;Custom4#Total Custom4")</f>
        <v>0</v>
      </c>
      <c r="AK176" s="330">
        <f>[1]!HsGetValue("FCC","Scenario#Actual;Years#FY24;Period#Jun;View#FCCS_YTD;Entity#"&amp;$B176&amp;";Data Source#FCCS_Total Data Source;Account#"&amp;AK$3&amp;";Intercompany#FCCS_Intercompany Top;Movement#FCCS_Movements;Consolidation#FCCS_Entity Total;Custom1#"&amp;$E176&amp;";Custom2#Total Custom2;Custom3#Total Custom3;Custom4#Total Custom4")</f>
        <v>0</v>
      </c>
      <c r="AL176" s="330">
        <f>[1]!HsGetValue("FCC","Scenario#Actual;Years#FY24;Period#Jun;View#FCCS_YTD;Entity#"&amp;$B176&amp;";Data Source#FCCS_Total Data Source;Account#"&amp;AL$3&amp;";Intercompany#FCCS_Intercompany Top;Movement#FCCS_Movements;Consolidation#FCCS_Entity Total;Custom1#"&amp;$E176&amp;";Custom2#Total Custom2;Custom3#Total Custom3;Custom4#Total Custom4")</f>
        <v>0</v>
      </c>
      <c r="AM176" s="330">
        <f>[1]!HsGetValue("FCC","Scenario#Actual;Years#FY24;Period#Jun;View#FCCS_YTD;Entity#"&amp;$B176&amp;";Data Source#FCCS_Total Data Source;Account#"&amp;AM$3&amp;";Intercompany#FCCS_Intercompany Top;Movement#FCCS_Movements;Consolidation#FCCS_Entity Total;Custom1#"&amp;$E176&amp;";Custom2#Total Custom2;Custom3#Total Custom3;Custom4#Total Custom4")</f>
        <v>0</v>
      </c>
      <c r="AN176" s="330">
        <f>[1]!HsGetValue("FCC","Scenario#Actual;Years#FY24;Period#Jun;View#FCCS_YTD;Entity#"&amp;$B176&amp;";Data Source#FCCS_Total Data Source;Account#"&amp;AN$3&amp;";Intercompany#FCCS_Intercompany Top;Movement#FCCS_Movements;Consolidation#FCCS_Entity Total;Custom1#"&amp;$E176&amp;";Custom2#Total Custom2;Custom3#Total Custom3;Custom4#Total Custom4")</f>
        <v>0</v>
      </c>
      <c r="AO176" s="330">
        <f>[1]!HsGetValue("FCC","Scenario#Actual;Years#FY24;Period#Jun;View#FCCS_YTD;Entity#"&amp;$B176&amp;";Data Source#FCCS_Total Data Source;Account#"&amp;AO$3&amp;";Intercompany#FCCS_Intercompany Top;Movement#FCCS_Movements;Consolidation#FCCS_Entity Total;Custom1#"&amp;$E176&amp;";Custom2#Total Custom2;Custom3#Total Custom3;Custom4#Total Custom4")</f>
        <v>0</v>
      </c>
      <c r="AP176" s="330">
        <f>[1]!HsGetValue("FCC","Scenario#Actual;Years#FY24;Period#Jun;View#FCCS_YTD;Entity#"&amp;$B176&amp;";Data Source#FCCS_Total Data Source;Account#"&amp;AP$3&amp;";Intercompany#FCCS_Intercompany Top;Movement#FCCS_Movements;Consolidation#FCCS_Entity Total;Custom1#"&amp;$E176&amp;";Custom2#Total Custom2;Custom3#Total Custom3;Custom4#Total Custom4")</f>
        <v>-15467.019999999553</v>
      </c>
      <c r="AQ176" s="330">
        <f>[1]!HsGetValue("FCC","Scenario#Actual;Years#FY24;Period#Jun;View#FCCS_YTD;Entity#"&amp;$B176&amp;";Data Source#FCCS_Total Data Source;Account#"&amp;AQ$3&amp;";Intercompany#FCCS_Intercompany Top;Movement#FCCS_Movements;Consolidation#FCCS_Entity Total;Custom1#"&amp;$E176&amp;";Custom2#Total Custom2;Custom3#Total Custom3;Custom4#Total Custom4")</f>
        <v>-72707.519999999553</v>
      </c>
      <c r="AR176" s="330">
        <f>[1]!HsGetValue("FCC","Scenario#Actual;Years#FY24;Period#Jun;View#FCCS_YTD;Entity#"&amp;$B176&amp;";Data Source#FCCS_Total Data Source;Account#"&amp;AR$3&amp;";Intercompany#FCCS_Intercompany Top;Movement#FCCS_Movements;Consolidation#FCCS_Entity Total;Custom1#"&amp;$E176&amp;";Custom2#Total Custom2;Custom3#Total Custom3;Custom4#Total Custom4")</f>
        <v>0</v>
      </c>
      <c r="AS176" s="569">
        <f>[1]!HsGetValue("FCC","Scenario#Actual;Years#FY24;Period#Jun;View#FCCS_YTD;Entity#"&amp;$B176&amp;";Data Source#FCCS_Total Data Source;Account#"&amp;AS$3&amp;";Intercompany#FCCS_Intercompany Top;Movement#FCCS_Movements;Consolidation#FCCS_Entity Total;Custom1#"&amp;$E176&amp;";Custom2#Total Custom2;Custom3#Total Custom3;Custom4#Total Custom4")</f>
        <v>0</v>
      </c>
    </row>
    <row r="177" spans="1:45" s="325" customFormat="1" x14ac:dyDescent="0.3">
      <c r="A177" s="370"/>
      <c r="C177" s="396"/>
      <c r="D177" s="396"/>
      <c r="E177" s="396"/>
      <c r="F177" s="397"/>
      <c r="G177" s="372" t="s">
        <v>807</v>
      </c>
      <c r="H177" s="418"/>
      <c r="I177" s="405">
        <f>I175-I176</f>
        <v>2.3655593395233154E-7</v>
      </c>
      <c r="J177" s="398">
        <f t="shared" ref="J177:AS177" si="21">J175-J176</f>
        <v>2.3865140974521637E-8</v>
      </c>
      <c r="K177" s="398">
        <f t="shared" si="21"/>
        <v>2.123415470123291E-7</v>
      </c>
      <c r="L177" s="398">
        <f t="shared" si="21"/>
        <v>2.3865140974521637E-8</v>
      </c>
      <c r="M177" s="398">
        <f t="shared" si="21"/>
        <v>-296999.99999986589</v>
      </c>
      <c r="N177" s="398">
        <f t="shared" si="21"/>
        <v>-4.7730281949043274E-9</v>
      </c>
      <c r="O177" s="398">
        <f t="shared" si="21"/>
        <v>0</v>
      </c>
      <c r="P177" s="398">
        <f t="shared" si="21"/>
        <v>297000.00000008615</v>
      </c>
      <c r="Q177" s="398">
        <f t="shared" si="21"/>
        <v>0</v>
      </c>
      <c r="R177" s="398">
        <f t="shared" si="21"/>
        <v>0</v>
      </c>
      <c r="S177" s="398">
        <f t="shared" si="21"/>
        <v>0</v>
      </c>
      <c r="T177" s="398">
        <f t="shared" si="21"/>
        <v>0</v>
      </c>
      <c r="U177" s="398">
        <f t="shared" si="21"/>
        <v>0</v>
      </c>
      <c r="V177" s="398">
        <f t="shared" si="21"/>
        <v>0</v>
      </c>
      <c r="W177" s="398">
        <f t="shared" si="21"/>
        <v>0</v>
      </c>
      <c r="X177" s="398">
        <f t="shared" si="21"/>
        <v>0</v>
      </c>
      <c r="Y177" s="398">
        <f t="shared" si="21"/>
        <v>0</v>
      </c>
      <c r="Z177" s="398">
        <f t="shared" si="21"/>
        <v>0</v>
      </c>
      <c r="AA177" s="398">
        <f t="shared" si="21"/>
        <v>0</v>
      </c>
      <c r="AB177" s="398">
        <f t="shared" si="21"/>
        <v>3.2814568839967251E-9</v>
      </c>
      <c r="AC177" s="398">
        <f t="shared" si="21"/>
        <v>0</v>
      </c>
      <c r="AD177" s="398">
        <f t="shared" si="21"/>
        <v>-1.4842953532934189E-9</v>
      </c>
      <c r="AE177" s="398">
        <f t="shared" si="21"/>
        <v>5.7276338338851929E-8</v>
      </c>
      <c r="AF177" s="398">
        <f t="shared" si="21"/>
        <v>-5.7218130677938461E-8</v>
      </c>
      <c r="AG177" s="398">
        <f t="shared" si="21"/>
        <v>0</v>
      </c>
      <c r="AH177" s="398">
        <f t="shared" si="21"/>
        <v>-4.8894435167312622E-9</v>
      </c>
      <c r="AI177" s="398">
        <f t="shared" si="21"/>
        <v>0</v>
      </c>
      <c r="AJ177" s="398">
        <f t="shared" si="21"/>
        <v>0</v>
      </c>
      <c r="AK177" s="398">
        <f t="shared" si="21"/>
        <v>0</v>
      </c>
      <c r="AL177" s="398">
        <f t="shared" si="21"/>
        <v>0</v>
      </c>
      <c r="AM177" s="398">
        <f t="shared" si="21"/>
        <v>0</v>
      </c>
      <c r="AN177" s="398">
        <f t="shared" si="21"/>
        <v>0</v>
      </c>
      <c r="AO177" s="398">
        <f t="shared" si="21"/>
        <v>0</v>
      </c>
      <c r="AP177" s="398">
        <f t="shared" si="21"/>
        <v>-4.4747139327228069E-10</v>
      </c>
      <c r="AQ177" s="398">
        <f t="shared" si="21"/>
        <v>-4.5110937207937241E-10</v>
      </c>
      <c r="AR177" s="398">
        <f t="shared" si="21"/>
        <v>0</v>
      </c>
      <c r="AS177" s="399">
        <f t="shared" si="21"/>
        <v>0</v>
      </c>
    </row>
    <row r="178" spans="1:45" x14ac:dyDescent="0.3">
      <c r="A178" s="374"/>
      <c r="F178" s="406"/>
      <c r="G178" s="407" t="s">
        <v>808</v>
      </c>
      <c r="H178" s="419"/>
      <c r="I178" s="408">
        <f>SUM(J178:K178)</f>
        <v>4709247000</v>
      </c>
      <c r="J178" s="408">
        <v>1106302000</v>
      </c>
      <c r="K178" s="408">
        <v>3602945000</v>
      </c>
      <c r="L178" s="326"/>
      <c r="AS178" s="375"/>
    </row>
    <row r="179" spans="1:45" s="325" customFormat="1" x14ac:dyDescent="0.3">
      <c r="A179" s="376"/>
      <c r="B179" s="377"/>
      <c r="C179" s="377"/>
      <c r="D179" s="377"/>
      <c r="E179" s="377"/>
      <c r="F179" s="377"/>
      <c r="G179" s="378" t="s">
        <v>809</v>
      </c>
      <c r="H179" s="420"/>
      <c r="I179" s="402">
        <f>I178-I175</f>
        <v>4702561957.0900002</v>
      </c>
      <c r="J179" s="402">
        <f>J178-J175</f>
        <v>1105804895.5999999</v>
      </c>
      <c r="K179" s="402">
        <f>K178-K175</f>
        <v>3596757061.4899998</v>
      </c>
      <c r="L179" s="380"/>
      <c r="M179" s="380"/>
      <c r="N179" s="380"/>
      <c r="O179" s="380"/>
      <c r="P179" s="380"/>
      <c r="Q179" s="380"/>
      <c r="R179" s="380"/>
      <c r="S179" s="380"/>
      <c r="T179" s="380"/>
      <c r="U179" s="380"/>
      <c r="V179" s="380"/>
      <c r="W179" s="380"/>
      <c r="X179" s="380"/>
      <c r="Y179" s="380"/>
      <c r="Z179" s="380"/>
      <c r="AA179" s="380"/>
      <c r="AB179" s="380"/>
      <c r="AC179" s="380"/>
      <c r="AD179" s="380"/>
      <c r="AE179" s="380"/>
      <c r="AF179" s="380"/>
      <c r="AG179" s="380"/>
      <c r="AH179" s="380"/>
      <c r="AI179" s="380"/>
      <c r="AJ179" s="380"/>
      <c r="AK179" s="380"/>
      <c r="AL179" s="380"/>
      <c r="AM179" s="380"/>
      <c r="AN179" s="380"/>
      <c r="AO179" s="380"/>
      <c r="AP179" s="380"/>
      <c r="AQ179" s="380"/>
      <c r="AR179" s="380"/>
      <c r="AS179" s="381"/>
    </row>
    <row r="180" spans="1:45" x14ac:dyDescent="0.3">
      <c r="G180" s="323"/>
      <c r="H180" s="598"/>
      <c r="I180" s="322"/>
      <c r="J180" s="322"/>
      <c r="K180" s="322"/>
      <c r="L180" s="181"/>
      <c r="AS180" s="181"/>
    </row>
    <row r="181" spans="1:45" x14ac:dyDescent="0.3">
      <c r="A181" s="221" t="s">
        <v>603</v>
      </c>
      <c r="B181" s="79" t="s">
        <v>810</v>
      </c>
      <c r="C181" s="222">
        <v>41500</v>
      </c>
      <c r="D181" s="222" t="s">
        <v>811</v>
      </c>
      <c r="E181" s="222" t="s">
        <v>416</v>
      </c>
      <c r="F181" s="328" t="s">
        <v>812</v>
      </c>
      <c r="G181" s="328" t="str">
        <f t="shared" ref="G181:G188" si="22">CONCATENATE(C181,E181)</f>
        <v>41500Non_Psoft</v>
      </c>
      <c r="H181" s="598"/>
      <c r="I181" s="327">
        <f t="shared" ref="I181:I189" si="23">SUM(J181:K181)</f>
        <v>1520394498.3799999</v>
      </c>
      <c r="J181" s="327">
        <f>SUM(L181,S181,W181,X181,Y181)</f>
        <v>101627355.21000001</v>
      </c>
      <c r="K181" s="327">
        <f t="shared" ref="K181:K189" si="24">SUM(M181:R181,T181:V181,Z181:AC181,AD181:AD181)+SUM(AE181:AR181)</f>
        <v>1418767143.1699998</v>
      </c>
      <c r="L181" s="330">
        <f>[1]!HsGetValue("FCC","Scenario#Actual;Years#FY24;Period#Jun;View#FCCS_YTD;Entity#"&amp;$B181&amp;";Data Source#FCCS_Total Data Source;Account#"&amp;L$3&amp;";Intercompany#FCCS_Intercompany Top;Movement#FCCS_Movements;Consolidation#FCCS_Entity Total;Custom1#"&amp;$A181&amp;";Custom2#Total Custom2;Custom3#Total Custom3;Custom4#Total Custom4")</f>
        <v>76266472.150000006</v>
      </c>
      <c r="M181" s="330">
        <f>[1]!HsGetValue("FCC","Scenario#Actual;Years#FY24;Period#Jun;View#FCCS_YTD;Entity#"&amp;$B181&amp;";Data Source#FCCS_Total Data Source;Account#"&amp;M$3&amp;";Intercompany#FCCS_Intercompany Top;Movement#FCCS_Movements;Consolidation#FCCS_Entity Total;Custom1#"&amp;$A181&amp;";Custom2#Total Custom2;Custom3#Total Custom3;Custom4#Total Custom4")</f>
        <v>1869202090.3100002</v>
      </c>
      <c r="N181" s="330">
        <f>[1]!HsGetValue("FCC","Scenario#Actual;Years#FY24;Period#Jun;View#FCCS_YTD;Entity#"&amp;$B181&amp;";Data Source#FCCS_Total Data Source;Account#"&amp;N$3&amp;";Intercompany#FCCS_Intercompany Top;Movement#FCCS_Movements;Consolidation#FCCS_Entity Total;Custom1#"&amp;$A181&amp;";Custom2#Total Custom2;Custom3#Total Custom3;Custom4#Total Custom4")</f>
        <v>105144232.08999997</v>
      </c>
      <c r="O181" s="330">
        <f>[1]!HsGetValue("FCC","Scenario#Actual;Years#FY24;Period#Jun;View#FCCS_YTD;Entity#"&amp;$B181&amp;";Data Source#FCCS_Total Data Source;Account#"&amp;O$3&amp;";Intercompany#FCCS_Intercompany Top;Movement#FCCS_Movements;Consolidation#FCCS_Entity Total;Custom1#"&amp;$A181&amp;";Custom2#Total Custom2;Custom3#Total Custom3;Custom4#Total Custom4")</f>
        <v>1800198</v>
      </c>
      <c r="P181" s="330">
        <f>[1]!HsGetValue("FCC","Scenario#Actual;Years#FY24;Period#Jun;View#FCCS_YTD;Entity#"&amp;$B181&amp;";Data Source#FCCS_Total Data Source;Account#"&amp;P$3&amp;";Intercompany#FCCS_Intercompany Top;Movement#FCCS_Movements;Consolidation#FCCS_Entity Total;Custom1#"&amp;$A181&amp;";Custom2#Total Custom2;Custom3#Total Custom3;Custom4#Total Custom4")</f>
        <v>458579032.44000012</v>
      </c>
      <c r="Q181" s="330">
        <f>[1]!HsGetValue("FCC","Scenario#Actual;Years#FY24;Period#Jun;View#FCCS_YTD;Entity#"&amp;$B181&amp;";Data Source#FCCS_Total Data Source;Account#"&amp;Q$3&amp;";Intercompany#FCCS_Intercompany Top;Movement#FCCS_Movements;Consolidation#FCCS_Entity Total;Custom1#"&amp;$A181&amp;";Custom2#Total Custom2;Custom3#Total Custom3;Custom4#Total Custom4")</f>
        <v>21183964.779999997</v>
      </c>
      <c r="R181" s="330">
        <f>[1]!HsGetValue("FCC","Scenario#Actual;Years#FY24;Period#Jun;View#FCCS_YTD;Entity#"&amp;$B181&amp;";Data Source#FCCS_Total Data Source;Account#"&amp;R$3&amp;";Intercompany#FCCS_Intercompany Top;Movement#FCCS_Movements;Consolidation#FCCS_Entity Total;Custom1#"&amp;$A181&amp;";Custom2#Total Custom2;Custom3#Total Custom3;Custom4#Total Custom4")</f>
        <v>32780</v>
      </c>
      <c r="S181" s="330">
        <f>[1]!HsGetValue("FCC","Scenario#Actual;Years#FY24;Period#Jun;View#FCCS_YTD;Entity#"&amp;$B181&amp;";Data Source#FCCS_Total Data Source;Account#"&amp;S$3&amp;";Intercompany#FCCS_Intercompany Top;Movement#FCCS_Movements;Consolidation#FCCS_Entity Total;Custom1#"&amp;$A181&amp;";Custom2#Total Custom2;Custom3#Total Custom3;Custom4#Total Custom4")</f>
        <v>101000</v>
      </c>
      <c r="T181" s="330">
        <f>[1]!HsGetValue("FCC","Scenario#Actual;Years#FY24;Period#Jun;View#FCCS_YTD;Entity#"&amp;$B181&amp;";Data Source#FCCS_Total Data Source;Account#"&amp;T$3&amp;";Intercompany#FCCS_Intercompany Top;Movement#FCCS_Movements;Consolidation#FCCS_Entity Total;Custom1#"&amp;$A181&amp;";Custom2#Total Custom2;Custom3#Total Custom3;Custom4#Total Custom4")</f>
        <v>41082840.450000003</v>
      </c>
      <c r="U181" s="330">
        <f>[1]!HsGetValue("FCC","Scenario#Actual;Years#FY24;Period#Jun;View#FCCS_YTD;Entity#"&amp;$B181&amp;";Data Source#FCCS_Total Data Source;Account#"&amp;U$3&amp;";Intercompany#FCCS_Intercompany Top;Movement#FCCS_Movements;Consolidation#FCCS_Entity Total;Custom1#"&amp;$A181&amp;";Custom2#Total Custom2;Custom3#Total Custom3;Custom4#Total Custom4")</f>
        <v>0</v>
      </c>
      <c r="V181" s="330">
        <f>[1]!HsGetValue("FCC","Scenario#Actual;Years#FY24;Period#Jun;View#FCCS_YTD;Entity#"&amp;$B181&amp;";Data Source#FCCS_Total Data Source;Account#"&amp;V$3&amp;";Intercompany#FCCS_Intercompany Top;Movement#FCCS_Movements;Consolidation#FCCS_Entity Total;Custom1#"&amp;$A181&amp;";Custom2#Total Custom2;Custom3#Total Custom3;Custom4#Total Custom4")</f>
        <v>0</v>
      </c>
      <c r="W181" s="330">
        <f>[1]!HsGetValue("FCC","Scenario#Actual;Years#FY24;Period#Jun;View#FCCS_YTD;Entity#"&amp;$B181&amp;";Data Source#FCCS_Total Data Source;Account#"&amp;W$3&amp;";Intercompany#FCCS_Intercompany Top;Movement#FCCS_Movements;Consolidation#FCCS_Entity Total;Custom1#"&amp;$A181&amp;";Custom2#Total Custom2;Custom3#Total Custom3;Custom4#Total Custom4")</f>
        <v>0</v>
      </c>
      <c r="X181" s="330">
        <f>[1]!HsGetValue("FCC","Scenario#Actual;Years#FY24;Period#Jun;View#FCCS_YTD;Entity#"&amp;$B181&amp;";Data Source#FCCS_Total Data Source;Account#"&amp;X$3&amp;";Intercompany#FCCS_Intercompany Top;Movement#FCCS_Movements;Consolidation#FCCS_Entity Total;Custom1#"&amp;$A181&amp;";Custom2#Total Custom2;Custom3#Total Custom3;Custom4#Total Custom4")</f>
        <v>25259883.059999999</v>
      </c>
      <c r="Y181" s="330">
        <f>[1]!HsGetValue("FCC","Scenario#Actual;Years#FY24;Period#Jun;View#FCCS_YTD;Entity#"&amp;$B181&amp;";Data Source#FCCS_Total Data Source;Account#"&amp;Y$3&amp;";Intercompany#FCCS_Intercompany Top;Movement#FCCS_Movements;Consolidation#FCCS_Entity Total;Custom1#"&amp;$A181&amp;";Custom2#Total Custom2;Custom3#Total Custom3;Custom4#Total Custom4")</f>
        <v>0</v>
      </c>
      <c r="Z181" s="330">
        <f>[1]!HsGetValue("FCC","Scenario#Actual;Years#FY24;Period#Jun;View#FCCS_YTD;Entity#"&amp;$B181&amp;";Data Source#FCCS_Total Data Source;Account#"&amp;Z$3&amp;";Intercompany#FCCS_Intercompany Top;Movement#FCCS_Movements;Consolidation#FCCS_Entity Total;Custom1#"&amp;$A181&amp;";Custom2#Total Custom2;Custom3#Total Custom3;Custom4#Total Custom4")</f>
        <v>53708547.140000008</v>
      </c>
      <c r="AA181" s="330">
        <f>[1]!HsGetValue("FCC","Scenario#Actual;Years#FY24;Period#Jun;View#FCCS_YTD;Entity#"&amp;$B181&amp;";Data Source#FCCS_Total Data Source;Account#"&amp;AA$3&amp;";Intercompany#FCCS_Intercompany Top;Movement#FCCS_Movements;Consolidation#FCCS_Entity Total;Custom1#"&amp;$A181&amp;";Custom2#Total Custom2;Custom3#Total Custom3;Custom4#Total Custom4")</f>
        <v>0</v>
      </c>
      <c r="AB181" s="330">
        <f>[1]!HsGetValue("FCC","Scenario#Actual;Years#FY24;Period#Jun;View#FCCS_YTD;Entity#"&amp;$B181&amp;";Data Source#FCCS_Total Data Source;Account#"&amp;AB$3&amp;";Intercompany#FCCS_Intercompany Top;Movement#FCCS_Movements;Consolidation#FCCS_Entity Total;Custom1#"&amp;$A181&amp;";Custom2#Total Custom2;Custom3#Total Custom3;Custom4#Total Custom4")</f>
        <v>9394916.25</v>
      </c>
      <c r="AC181" s="330">
        <f>[1]!HsGetValue("FCC","Scenario#Actual;Years#FY24;Period#Jun;View#FCCS_YTD;Entity#"&amp;$B181&amp;";Data Source#FCCS_Total Data Source;Account#"&amp;AC$3&amp;";Intercompany#FCCS_Intercompany Top;Movement#FCCS_Movements;Consolidation#FCCS_Entity Total;Custom1#"&amp;$A181&amp;";Custom2#Total Custom2;Custom3#Total Custom3;Custom4#Total Custom4")</f>
        <v>0</v>
      </c>
      <c r="AD181" s="330">
        <f>[1]!HsGetValue("FCC","Scenario#Actual;Years#FY24;Period#Jun;View#FCCS_YTD;Entity#"&amp;$B181&amp;";Data Source#FCCS_Total Data Source;Account#"&amp;AD$3&amp;";Intercompany#FCCS_Intercompany Top;Movement#FCCS_Movements;Consolidation#FCCS_Entity Total;Custom1#"&amp;$A181&amp;";Custom2#Total Custom2;Custom3#Total Custom3;Custom4#Total Custom4")</f>
        <v>16994152.199999999</v>
      </c>
      <c r="AE181" s="330">
        <f>[1]!HsGetValue("FCC","Scenario#Actual;Years#FY24;Period#Jun;View#FCCS_YTD;Entity#"&amp;$B181&amp;";Data Source#FCCS_Total Data Source;Account#"&amp;AE$3&amp;";Intercompany#FCCS_Intercompany Top;Movement#FCCS_Movements;Consolidation#FCCS_Entity Total;Custom1#"&amp;$A181&amp;";Custom2#Total Custom2;Custom3#Total Custom3;Custom4#Total Custom4")</f>
        <v>-661490108.55000007</v>
      </c>
      <c r="AF181" s="330">
        <f>[1]!HsGetValue("FCC","Scenario#Actual;Years#FY24;Period#Jun;View#FCCS_YTD;Entity#"&amp;$B181&amp;";Data Source#FCCS_Total Data Source;Account#"&amp;AF$3&amp;";Intercompany#FCCS_Intercompany Top;Movement#FCCS_Movements;Consolidation#FCCS_Entity Total;Custom1#"&amp;$A181&amp;";Custom2#Total Custom2;Custom3#Total Custom3;Custom4#Total Custom4")</f>
        <v>-62975815.669999994</v>
      </c>
      <c r="AG181" s="330">
        <f>[1]!HsGetValue("FCC","Scenario#Actual;Years#FY24;Period#Jun;View#FCCS_YTD;Entity#"&amp;$B181&amp;";Data Source#FCCS_Total Data Source;Account#"&amp;AG$3&amp;";Intercompany#FCCS_Intercompany Top;Movement#FCCS_Movements;Consolidation#FCCS_Entity Total;Custom1#"&amp;$A181&amp;";Custom2#Total Custom2;Custom3#Total Custom3;Custom4#Total Custom4")</f>
        <v>-562561.88</v>
      </c>
      <c r="AH181" s="330">
        <f>[1]!HsGetValue("FCC","Scenario#Actual;Years#FY24;Period#Jun;View#FCCS_YTD;Entity#"&amp;$B181&amp;";Data Source#FCCS_Total Data Source;Account#"&amp;AH$3&amp;";Intercompany#FCCS_Intercompany Top;Movement#FCCS_Movements;Consolidation#FCCS_Entity Total;Custom1#"&amp;$A181&amp;";Custom2#Total Custom2;Custom3#Total Custom3;Custom4#Total Custom4")</f>
        <v>-347373092.01999992</v>
      </c>
      <c r="AI181" s="330">
        <f>[1]!HsGetValue("FCC","Scenario#Actual;Years#FY24;Period#Jun;View#FCCS_YTD;Entity#"&amp;$B181&amp;";Data Source#FCCS_Total Data Source;Account#"&amp;AI$3&amp;";Intercompany#FCCS_Intercompany Top;Movement#FCCS_Movements;Consolidation#FCCS_Entity Total;Custom1#"&amp;$A181&amp;";Custom2#Total Custom2;Custom3#Total Custom3;Custom4#Total Custom4")</f>
        <v>-18927543.980000004</v>
      </c>
      <c r="AJ181" s="330">
        <f>[1]!HsGetValue("FCC","Scenario#Actual;Years#FY24;Period#Jun;View#FCCS_YTD;Entity#"&amp;$B181&amp;";Data Source#FCCS_Total Data Source;Account#"&amp;AJ$3&amp;";Intercompany#FCCS_Intercompany Top;Movement#FCCS_Movements;Consolidation#FCCS_Entity Total;Custom1#"&amp;$A181&amp;";Custom2#Total Custom2;Custom3#Total Custom3;Custom4#Total Custom4")</f>
        <v>-5558.96</v>
      </c>
      <c r="AK181" s="330">
        <f>[1]!HsGetValue("FCC","Scenario#Actual;Years#FY24;Period#Jun;View#FCCS_YTD;Entity#"&amp;$B181&amp;";Data Source#FCCS_Total Data Source;Account#"&amp;AK$3&amp;";Intercompany#FCCS_Intercompany Top;Movement#FCCS_Movements;Consolidation#FCCS_Entity Total;Custom1#"&amp;$A181&amp;";Custom2#Total Custom2;Custom3#Total Custom3;Custom4#Total Custom4")</f>
        <v>-35634488.439999998</v>
      </c>
      <c r="AL181" s="330">
        <f>[1]!HsGetValue("FCC","Scenario#Actual;Years#FY24;Period#Jun;View#FCCS_YTD;Entity#"&amp;$B181&amp;";Data Source#FCCS_Total Data Source;Account#"&amp;AL$3&amp;";Intercompany#FCCS_Intercompany Top;Movement#FCCS_Movements;Consolidation#FCCS_Entity Total;Custom1#"&amp;$A181&amp;";Custom2#Total Custom2;Custom3#Total Custom3;Custom4#Total Custom4")</f>
        <v>0</v>
      </c>
      <c r="AM181" s="330">
        <f>[1]!HsGetValue("FCC","Scenario#Actual;Years#FY24;Period#Jun;View#FCCS_YTD;Entity#"&amp;$B181&amp;";Data Source#FCCS_Total Data Source;Account#"&amp;AM$3&amp;";Intercompany#FCCS_Intercompany Top;Movement#FCCS_Movements;Consolidation#FCCS_Entity Total;Custom1#"&amp;$A181&amp;";Custom2#Total Custom2;Custom3#Total Custom3;Custom4#Total Custom4")</f>
        <v>0</v>
      </c>
      <c r="AN181" s="330">
        <f>[1]!HsGetValue("FCC","Scenario#Actual;Years#FY24;Period#Jun;View#FCCS_YTD;Entity#"&amp;$B181&amp;";Data Source#FCCS_Total Data Source;Account#"&amp;AN$3&amp;";Intercompany#FCCS_Intercompany Top;Movement#FCCS_Movements;Consolidation#FCCS_Entity Total;Custom1#"&amp;$A181&amp;";Custom2#Total Custom2;Custom3#Total Custom3;Custom4#Total Custom4")</f>
        <v>-17564084.75</v>
      </c>
      <c r="AO181" s="330">
        <f>[1]!HsGetValue("FCC","Scenario#Actual;Years#FY24;Period#Jun;View#FCCS_YTD;Entity#"&amp;$B181&amp;";Data Source#FCCS_Total Data Source;Account#"&amp;AO$3&amp;";Intercompany#FCCS_Intercompany Top;Movement#FCCS_Movements;Consolidation#FCCS_Entity Total;Custom1#"&amp;$A181&amp;";Custom2#Total Custom2;Custom3#Total Custom3;Custom4#Total Custom4")</f>
        <v>0</v>
      </c>
      <c r="AP181" s="330">
        <f>[1]!HsGetValue("FCC","Scenario#Actual;Years#FY24;Period#Jun;View#FCCS_YTD;Entity#"&amp;$B181&amp;";Data Source#FCCS_Total Data Source;Account#"&amp;AP$3&amp;";Intercompany#FCCS_Intercompany Top;Movement#FCCS_Movements;Consolidation#FCCS_Entity Total;Custom1#"&amp;$A181&amp;";Custom2#Total Custom2;Custom3#Total Custom3;Custom4#Total Custom4")</f>
        <v>-4500439.129999999</v>
      </c>
      <c r="AQ181" s="330">
        <f>[1]!HsGetValue("FCC","Scenario#Actual;Years#FY24;Period#Jun;View#FCCS_YTD;Entity#"&amp;$B181&amp;";Data Source#FCCS_Total Data Source;Account#"&amp;AQ$3&amp;";Intercompany#FCCS_Intercompany Top;Movement#FCCS_Movements;Consolidation#FCCS_Entity Total;Custom1#"&amp;$A181&amp;";Custom2#Total Custom2;Custom3#Total Custom3;Custom4#Total Custom4")</f>
        <v>-9321917.1100000031</v>
      </c>
      <c r="AR181" s="330">
        <f>[1]!HsGetValue("FCC","Scenario#Actual;Years#FY24;Period#Jun;View#FCCS_YTD;Entity#"&amp;$B181&amp;";Data Source#FCCS_Total Data Source;Account#"&amp;AR$3&amp;";Intercompany#FCCS_Intercompany Top;Movement#FCCS_Movements;Consolidation#FCCS_Entity Total;Custom1#"&amp;$A181&amp;";Custom2#Total Custom2;Custom3#Total Custom3;Custom4#Total Custom4")</f>
        <v>0</v>
      </c>
      <c r="AS181" s="330">
        <f>[1]!HsGetValue("FCC","Scenario#Actual;Years#FY24;Period#Jun;View#FCCS_YTD;Entity#"&amp;$B181&amp;";Data Source#FCCS_Total Data Source;Account#"&amp;AS$3&amp;";Intercompany#FCCS_Intercompany Top;Movement#FCCS_Movements;Consolidation#FCCS_Entity Total;Custom1#"&amp;$A181&amp;";Custom2#Total Custom2;Custom3#Total Custom3;Custom4#Total Custom4")</f>
        <v>0</v>
      </c>
    </row>
    <row r="182" spans="1:45" x14ac:dyDescent="0.3">
      <c r="A182" s="221" t="s">
        <v>603</v>
      </c>
      <c r="B182" s="79" t="s">
        <v>814</v>
      </c>
      <c r="C182" s="222">
        <v>55120</v>
      </c>
      <c r="D182" s="222" t="s">
        <v>811</v>
      </c>
      <c r="E182" s="222" t="s">
        <v>416</v>
      </c>
      <c r="F182" s="328" t="s">
        <v>639</v>
      </c>
      <c r="G182" s="328" t="str">
        <f t="shared" si="22"/>
        <v>55120Non_Psoft</v>
      </c>
      <c r="H182" s="598"/>
      <c r="I182" s="327">
        <f t="shared" si="23"/>
        <v>0</v>
      </c>
      <c r="J182" s="327">
        <f t="shared" ref="J182:J189" si="25">SUM(L182,S182,W182,X182,Y182)</f>
        <v>0</v>
      </c>
      <c r="K182" s="327">
        <f t="shared" si="24"/>
        <v>0</v>
      </c>
      <c r="L182" s="330">
        <f>[1]!HsGetValue("FCC","Scenario#Actual;Years#FY24;Period#Jun;View#FCCS_YTD;Entity#"&amp;$B182&amp;";Data Source#FCCS_Total Data Source;Account#"&amp;L$3&amp;";Intercompany#FCCS_Intercompany Top;Movement#FCCS_Movements;Consolidation#FCCS_Entity Total;Custom1#"&amp;$A182&amp;";Custom2#Total Custom2;Custom3#Total Custom3;Custom4#Total Custom4")</f>
        <v>0</v>
      </c>
      <c r="M182" s="330">
        <f>[1]!HsGetValue("FCC","Scenario#Actual;Years#FY24;Period#Jun;View#FCCS_YTD;Entity#"&amp;$B182&amp;";Data Source#FCCS_Total Data Source;Account#"&amp;M$3&amp;";Intercompany#FCCS_Intercompany Top;Movement#FCCS_Movements;Consolidation#FCCS_Entity Total;Custom1#"&amp;$A182&amp;";Custom2#Total Custom2;Custom3#Total Custom3;Custom4#Total Custom4")</f>
        <v>0</v>
      </c>
      <c r="N182" s="330">
        <f>[1]!HsGetValue("FCC","Scenario#Actual;Years#FY24;Period#Jun;View#FCCS_YTD;Entity#"&amp;$B182&amp;";Data Source#FCCS_Total Data Source;Account#"&amp;N$3&amp;";Intercompany#FCCS_Intercompany Top;Movement#FCCS_Movements;Consolidation#FCCS_Entity Total;Custom1#"&amp;$A182&amp;";Custom2#Total Custom2;Custom3#Total Custom3;Custom4#Total Custom4")</f>
        <v>0</v>
      </c>
      <c r="O182" s="330">
        <f>[1]!HsGetValue("FCC","Scenario#Actual;Years#FY24;Period#Jun;View#FCCS_YTD;Entity#"&amp;$B182&amp;";Data Source#FCCS_Total Data Source;Account#"&amp;O$3&amp;";Intercompany#FCCS_Intercompany Top;Movement#FCCS_Movements;Consolidation#FCCS_Entity Total;Custom1#"&amp;$A182&amp;";Custom2#Total Custom2;Custom3#Total Custom3;Custom4#Total Custom4")</f>
        <v>0</v>
      </c>
      <c r="P182" s="330">
        <f>[1]!HsGetValue("FCC","Scenario#Actual;Years#FY24;Period#Jun;View#FCCS_YTD;Entity#"&amp;$B182&amp;";Data Source#FCCS_Total Data Source;Account#"&amp;P$3&amp;";Intercompany#FCCS_Intercompany Top;Movement#FCCS_Movements;Consolidation#FCCS_Entity Total;Custom1#"&amp;$A182&amp;";Custom2#Total Custom2;Custom3#Total Custom3;Custom4#Total Custom4")</f>
        <v>0</v>
      </c>
      <c r="Q182" s="330">
        <f>[1]!HsGetValue("FCC","Scenario#Actual;Years#FY24;Period#Jun;View#FCCS_YTD;Entity#"&amp;$B182&amp;";Data Source#FCCS_Total Data Source;Account#"&amp;Q$3&amp;";Intercompany#FCCS_Intercompany Top;Movement#FCCS_Movements;Consolidation#FCCS_Entity Total;Custom1#"&amp;$A182&amp;";Custom2#Total Custom2;Custom3#Total Custom3;Custom4#Total Custom4")</f>
        <v>0</v>
      </c>
      <c r="R182" s="330">
        <f>[1]!HsGetValue("FCC","Scenario#Actual;Years#FY24;Period#Jun;View#FCCS_YTD;Entity#"&amp;$B182&amp;";Data Source#FCCS_Total Data Source;Account#"&amp;R$3&amp;";Intercompany#FCCS_Intercompany Top;Movement#FCCS_Movements;Consolidation#FCCS_Entity Total;Custom1#"&amp;$A182&amp;";Custom2#Total Custom2;Custom3#Total Custom3;Custom4#Total Custom4")</f>
        <v>0</v>
      </c>
      <c r="S182" s="330">
        <f>[1]!HsGetValue("FCC","Scenario#Actual;Years#FY24;Period#Jun;View#FCCS_YTD;Entity#"&amp;$B182&amp;";Data Source#FCCS_Total Data Source;Account#"&amp;S$3&amp;";Intercompany#FCCS_Intercompany Top;Movement#FCCS_Movements;Consolidation#FCCS_Entity Total;Custom1#"&amp;$A182&amp;";Custom2#Total Custom2;Custom3#Total Custom3;Custom4#Total Custom4")</f>
        <v>0</v>
      </c>
      <c r="T182" s="330">
        <f>[1]!HsGetValue("FCC","Scenario#Actual;Years#FY24;Period#Jun;View#FCCS_YTD;Entity#"&amp;$B182&amp;";Data Source#FCCS_Total Data Source;Account#"&amp;T$3&amp;";Intercompany#FCCS_Intercompany Top;Movement#FCCS_Movements;Consolidation#FCCS_Entity Total;Custom1#"&amp;$A182&amp;";Custom2#Total Custom2;Custom3#Total Custom3;Custom4#Total Custom4")</f>
        <v>0</v>
      </c>
      <c r="U182" s="330">
        <f>[1]!HsGetValue("FCC","Scenario#Actual;Years#FY24;Period#Jun;View#FCCS_YTD;Entity#"&amp;$B182&amp;";Data Source#FCCS_Total Data Source;Account#"&amp;U$3&amp;";Intercompany#FCCS_Intercompany Top;Movement#FCCS_Movements;Consolidation#FCCS_Entity Total;Custom1#"&amp;$A182&amp;";Custom2#Total Custom2;Custom3#Total Custom3;Custom4#Total Custom4")</f>
        <v>0</v>
      </c>
      <c r="V182" s="330">
        <f>[1]!HsGetValue("FCC","Scenario#Actual;Years#FY24;Period#Jun;View#FCCS_YTD;Entity#"&amp;$B182&amp;";Data Source#FCCS_Total Data Source;Account#"&amp;V$3&amp;";Intercompany#FCCS_Intercompany Top;Movement#FCCS_Movements;Consolidation#FCCS_Entity Total;Custom1#"&amp;$A182&amp;";Custom2#Total Custom2;Custom3#Total Custom3;Custom4#Total Custom4")</f>
        <v>0</v>
      </c>
      <c r="W182" s="330">
        <f>[1]!HsGetValue("FCC","Scenario#Actual;Years#FY24;Period#Jun;View#FCCS_YTD;Entity#"&amp;$B182&amp;";Data Source#FCCS_Total Data Source;Account#"&amp;W$3&amp;";Intercompany#FCCS_Intercompany Top;Movement#FCCS_Movements;Consolidation#FCCS_Entity Total;Custom1#"&amp;$A182&amp;";Custom2#Total Custom2;Custom3#Total Custom3;Custom4#Total Custom4")</f>
        <v>0</v>
      </c>
      <c r="X182" s="330">
        <f>[1]!HsGetValue("FCC","Scenario#Actual;Years#FY24;Period#Jun;View#FCCS_YTD;Entity#"&amp;$B182&amp;";Data Source#FCCS_Total Data Source;Account#"&amp;X$3&amp;";Intercompany#FCCS_Intercompany Top;Movement#FCCS_Movements;Consolidation#FCCS_Entity Total;Custom1#"&amp;$A182&amp;";Custom2#Total Custom2;Custom3#Total Custom3;Custom4#Total Custom4")</f>
        <v>0</v>
      </c>
      <c r="Y182" s="330">
        <f>[1]!HsGetValue("FCC","Scenario#Actual;Years#FY24;Period#Jun;View#FCCS_YTD;Entity#"&amp;$B182&amp;";Data Source#FCCS_Total Data Source;Account#"&amp;Y$3&amp;";Intercompany#FCCS_Intercompany Top;Movement#FCCS_Movements;Consolidation#FCCS_Entity Total;Custom1#"&amp;$A182&amp;";Custom2#Total Custom2;Custom3#Total Custom3;Custom4#Total Custom4")</f>
        <v>0</v>
      </c>
      <c r="Z182" s="330">
        <f>[1]!HsGetValue("FCC","Scenario#Actual;Years#FY24;Period#Jun;View#FCCS_YTD;Entity#"&amp;$B182&amp;";Data Source#FCCS_Total Data Source;Account#"&amp;Z$3&amp;";Intercompany#FCCS_Intercompany Top;Movement#FCCS_Movements;Consolidation#FCCS_Entity Total;Custom1#"&amp;$A182&amp;";Custom2#Total Custom2;Custom3#Total Custom3;Custom4#Total Custom4")</f>
        <v>0</v>
      </c>
      <c r="AA182" s="330">
        <f>[1]!HsGetValue("FCC","Scenario#Actual;Years#FY24;Period#Jun;View#FCCS_YTD;Entity#"&amp;$B182&amp;";Data Source#FCCS_Total Data Source;Account#"&amp;AA$3&amp;";Intercompany#FCCS_Intercompany Top;Movement#FCCS_Movements;Consolidation#FCCS_Entity Total;Custom1#"&amp;$A182&amp;";Custom2#Total Custom2;Custom3#Total Custom3;Custom4#Total Custom4")</f>
        <v>0</v>
      </c>
      <c r="AB182" s="330">
        <f>[1]!HsGetValue("FCC","Scenario#Actual;Years#FY24;Period#Jun;View#FCCS_YTD;Entity#"&amp;$B182&amp;";Data Source#FCCS_Total Data Source;Account#"&amp;AB$3&amp;";Intercompany#FCCS_Intercompany Top;Movement#FCCS_Movements;Consolidation#FCCS_Entity Total;Custom1#"&amp;$A182&amp;";Custom2#Total Custom2;Custom3#Total Custom3;Custom4#Total Custom4")</f>
        <v>0</v>
      </c>
      <c r="AC182" s="330">
        <f>[1]!HsGetValue("FCC","Scenario#Actual;Years#FY24;Period#Jun;View#FCCS_YTD;Entity#"&amp;$B182&amp;";Data Source#FCCS_Total Data Source;Account#"&amp;AC$3&amp;";Intercompany#FCCS_Intercompany Top;Movement#FCCS_Movements;Consolidation#FCCS_Entity Total;Custom1#"&amp;$A182&amp;";Custom2#Total Custom2;Custom3#Total Custom3;Custom4#Total Custom4")</f>
        <v>0</v>
      </c>
      <c r="AD182" s="330">
        <f>[1]!HsGetValue("FCC","Scenario#Actual;Years#FY24;Period#Jun;View#FCCS_YTD;Entity#"&amp;$B182&amp;";Data Source#FCCS_Total Data Source;Account#"&amp;AD$3&amp;";Intercompany#FCCS_Intercompany Top;Movement#FCCS_Movements;Consolidation#FCCS_Entity Total;Custom1#"&amp;$A182&amp;";Custom2#Total Custom2;Custom3#Total Custom3;Custom4#Total Custom4")</f>
        <v>0</v>
      </c>
      <c r="AE182" s="330">
        <f>[1]!HsGetValue("FCC","Scenario#Actual;Years#FY24;Period#Jun;View#FCCS_YTD;Entity#"&amp;$B182&amp;";Data Source#FCCS_Total Data Source;Account#"&amp;AE$3&amp;";Intercompany#FCCS_Intercompany Top;Movement#FCCS_Movements;Consolidation#FCCS_Entity Total;Custom1#"&amp;$A182&amp;";Custom2#Total Custom2;Custom3#Total Custom3;Custom4#Total Custom4")</f>
        <v>0</v>
      </c>
      <c r="AF182" s="330">
        <f>[1]!HsGetValue("FCC","Scenario#Actual;Years#FY24;Period#Jun;View#FCCS_YTD;Entity#"&amp;$B182&amp;";Data Source#FCCS_Total Data Source;Account#"&amp;AF$3&amp;";Intercompany#FCCS_Intercompany Top;Movement#FCCS_Movements;Consolidation#FCCS_Entity Total;Custom1#"&amp;$A182&amp;";Custom2#Total Custom2;Custom3#Total Custom3;Custom4#Total Custom4")</f>
        <v>0</v>
      </c>
      <c r="AG182" s="330">
        <f>[1]!HsGetValue("FCC","Scenario#Actual;Years#FY24;Period#Jun;View#FCCS_YTD;Entity#"&amp;$B182&amp;";Data Source#FCCS_Total Data Source;Account#"&amp;AG$3&amp;";Intercompany#FCCS_Intercompany Top;Movement#FCCS_Movements;Consolidation#FCCS_Entity Total;Custom1#"&amp;$A182&amp;";Custom2#Total Custom2;Custom3#Total Custom3;Custom4#Total Custom4")</f>
        <v>0</v>
      </c>
      <c r="AH182" s="330">
        <f>[1]!HsGetValue("FCC","Scenario#Actual;Years#FY24;Period#Jun;View#FCCS_YTD;Entity#"&amp;$B182&amp;";Data Source#FCCS_Total Data Source;Account#"&amp;AH$3&amp;";Intercompany#FCCS_Intercompany Top;Movement#FCCS_Movements;Consolidation#FCCS_Entity Total;Custom1#"&amp;$A182&amp;";Custom2#Total Custom2;Custom3#Total Custom3;Custom4#Total Custom4")</f>
        <v>0</v>
      </c>
      <c r="AI182" s="330">
        <f>[1]!HsGetValue("FCC","Scenario#Actual;Years#FY24;Period#Jun;View#FCCS_YTD;Entity#"&amp;$B182&amp;";Data Source#FCCS_Total Data Source;Account#"&amp;AI$3&amp;";Intercompany#FCCS_Intercompany Top;Movement#FCCS_Movements;Consolidation#FCCS_Entity Total;Custom1#"&amp;$A182&amp;";Custom2#Total Custom2;Custom3#Total Custom3;Custom4#Total Custom4")</f>
        <v>0</v>
      </c>
      <c r="AJ182" s="330">
        <f>[1]!HsGetValue("FCC","Scenario#Actual;Years#FY24;Period#Jun;View#FCCS_YTD;Entity#"&amp;$B182&amp;";Data Source#FCCS_Total Data Source;Account#"&amp;AJ$3&amp;";Intercompany#FCCS_Intercompany Top;Movement#FCCS_Movements;Consolidation#FCCS_Entity Total;Custom1#"&amp;$A182&amp;";Custom2#Total Custom2;Custom3#Total Custom3;Custom4#Total Custom4")</f>
        <v>0</v>
      </c>
      <c r="AK182" s="330">
        <f>[1]!HsGetValue("FCC","Scenario#Actual;Years#FY24;Period#Jun;View#FCCS_YTD;Entity#"&amp;$B182&amp;";Data Source#FCCS_Total Data Source;Account#"&amp;AK$3&amp;";Intercompany#FCCS_Intercompany Top;Movement#FCCS_Movements;Consolidation#FCCS_Entity Total;Custom1#"&amp;$A182&amp;";Custom2#Total Custom2;Custom3#Total Custom3;Custom4#Total Custom4")</f>
        <v>0</v>
      </c>
      <c r="AL182" s="330">
        <f>[1]!HsGetValue("FCC","Scenario#Actual;Years#FY24;Period#Jun;View#FCCS_YTD;Entity#"&amp;$B182&amp;";Data Source#FCCS_Total Data Source;Account#"&amp;AL$3&amp;";Intercompany#FCCS_Intercompany Top;Movement#FCCS_Movements;Consolidation#FCCS_Entity Total;Custom1#"&amp;$A182&amp;";Custom2#Total Custom2;Custom3#Total Custom3;Custom4#Total Custom4")</f>
        <v>0</v>
      </c>
      <c r="AM182" s="330">
        <f>[1]!HsGetValue("FCC","Scenario#Actual;Years#FY24;Period#Jun;View#FCCS_YTD;Entity#"&amp;$B182&amp;";Data Source#FCCS_Total Data Source;Account#"&amp;AM$3&amp;";Intercompany#FCCS_Intercompany Top;Movement#FCCS_Movements;Consolidation#FCCS_Entity Total;Custom1#"&amp;$A182&amp;";Custom2#Total Custom2;Custom3#Total Custom3;Custom4#Total Custom4")</f>
        <v>0</v>
      </c>
      <c r="AN182" s="330">
        <f>[1]!HsGetValue("FCC","Scenario#Actual;Years#FY24;Period#Jun;View#FCCS_YTD;Entity#"&amp;$B182&amp;";Data Source#FCCS_Total Data Source;Account#"&amp;AN$3&amp;";Intercompany#FCCS_Intercompany Top;Movement#FCCS_Movements;Consolidation#FCCS_Entity Total;Custom1#"&amp;$A182&amp;";Custom2#Total Custom2;Custom3#Total Custom3;Custom4#Total Custom4")</f>
        <v>0</v>
      </c>
      <c r="AO182" s="330">
        <f>[1]!HsGetValue("FCC","Scenario#Actual;Years#FY24;Period#Jun;View#FCCS_YTD;Entity#"&amp;$B182&amp;";Data Source#FCCS_Total Data Source;Account#"&amp;AO$3&amp;";Intercompany#FCCS_Intercompany Top;Movement#FCCS_Movements;Consolidation#FCCS_Entity Total;Custom1#"&amp;$A182&amp;";Custom2#Total Custom2;Custom3#Total Custom3;Custom4#Total Custom4")</f>
        <v>0</v>
      </c>
      <c r="AP182" s="330">
        <f>[1]!HsGetValue("FCC","Scenario#Actual;Years#FY24;Period#Jun;View#FCCS_YTD;Entity#"&amp;$B182&amp;";Data Source#FCCS_Total Data Source;Account#"&amp;AP$3&amp;";Intercompany#FCCS_Intercompany Top;Movement#FCCS_Movements;Consolidation#FCCS_Entity Total;Custom1#"&amp;$A182&amp;";Custom2#Total Custom2;Custom3#Total Custom3;Custom4#Total Custom4")</f>
        <v>0</v>
      </c>
      <c r="AQ182" s="330">
        <f>[1]!HsGetValue("FCC","Scenario#Actual;Years#FY24;Period#Jun;View#FCCS_YTD;Entity#"&amp;$B182&amp;";Data Source#FCCS_Total Data Source;Account#"&amp;AQ$3&amp;";Intercompany#FCCS_Intercompany Top;Movement#FCCS_Movements;Consolidation#FCCS_Entity Total;Custom1#"&amp;$A182&amp;";Custom2#Total Custom2;Custom3#Total Custom3;Custom4#Total Custom4")</f>
        <v>0</v>
      </c>
      <c r="AR182" s="330">
        <f>[1]!HsGetValue("FCC","Scenario#Actual;Years#FY24;Period#Jun;View#FCCS_YTD;Entity#"&amp;$B182&amp;";Data Source#FCCS_Total Data Source;Account#"&amp;AR$3&amp;";Intercompany#FCCS_Intercompany Top;Movement#FCCS_Movements;Consolidation#FCCS_Entity Total;Custom1#"&amp;$A182&amp;";Custom2#Total Custom2;Custom3#Total Custom3;Custom4#Total Custom4")</f>
        <v>0</v>
      </c>
      <c r="AS182" s="330">
        <f>[1]!HsGetValue("FCC","Scenario#Actual;Years#FY24;Period#Jun;View#FCCS_YTD;Entity#"&amp;$B182&amp;";Data Source#FCCS_Total Data Source;Account#"&amp;AS$3&amp;";Intercompany#FCCS_Intercompany Top;Movement#FCCS_Movements;Consolidation#FCCS_Entity Total;Custom1#"&amp;$A182&amp;";Custom2#Total Custom2;Custom3#Total Custom3;Custom4#Total Custom4")</f>
        <v>0</v>
      </c>
    </row>
    <row r="183" spans="1:45" x14ac:dyDescent="0.3">
      <c r="A183" s="221" t="s">
        <v>603</v>
      </c>
      <c r="B183" s="79" t="s">
        <v>815</v>
      </c>
      <c r="C183" s="222">
        <v>55120</v>
      </c>
      <c r="D183" s="222" t="s">
        <v>811</v>
      </c>
      <c r="E183" s="222" t="s">
        <v>416</v>
      </c>
      <c r="F183" s="328" t="s">
        <v>639</v>
      </c>
      <c r="G183" s="328" t="str">
        <f>CONCATENATE(C183,E183)</f>
        <v>55120Non_Psoft</v>
      </c>
      <c r="H183" s="598"/>
      <c r="I183" s="327">
        <f>SUM(J183:K183)</f>
        <v>0</v>
      </c>
      <c r="J183" s="327">
        <f t="shared" si="25"/>
        <v>0</v>
      </c>
      <c r="K183" s="327">
        <f t="shared" si="24"/>
        <v>0</v>
      </c>
      <c r="L183" s="330">
        <f>[1]!HsGetValue("FCC","Scenario#Actual;Years#FY24;Period#Jun;View#FCCS_YTD;Entity#"&amp;$B183&amp;";Data Source#FCCS_Total Data Source;Account#"&amp;L$3&amp;";Intercompany#FCCS_Intercompany Top;Movement#FCCS_Movements;Consolidation#FCCS_Entity Total;Custom1#"&amp;$A183&amp;";Custom2#Total Custom2;Custom3#Total Custom3;Custom4#Total Custom4")</f>
        <v>0</v>
      </c>
      <c r="M183" s="330">
        <f>[1]!HsGetValue("FCC","Scenario#Actual;Years#FY24;Period#Jun;View#FCCS_YTD;Entity#"&amp;$B183&amp;";Data Source#FCCS_Total Data Source;Account#"&amp;M$3&amp;";Intercompany#FCCS_Intercompany Top;Movement#FCCS_Movements;Consolidation#FCCS_Entity Total;Custom1#"&amp;$A183&amp;";Custom2#Total Custom2;Custom3#Total Custom3;Custom4#Total Custom4")</f>
        <v>0</v>
      </c>
      <c r="N183" s="330">
        <f>[1]!HsGetValue("FCC","Scenario#Actual;Years#FY24;Period#Jun;View#FCCS_YTD;Entity#"&amp;$B183&amp;";Data Source#FCCS_Total Data Source;Account#"&amp;N$3&amp;";Intercompany#FCCS_Intercompany Top;Movement#FCCS_Movements;Consolidation#FCCS_Entity Total;Custom1#"&amp;$A183&amp;";Custom2#Total Custom2;Custom3#Total Custom3;Custom4#Total Custom4")</f>
        <v>0</v>
      </c>
      <c r="O183" s="330">
        <f>[1]!HsGetValue("FCC","Scenario#Actual;Years#FY24;Period#Jun;View#FCCS_YTD;Entity#"&amp;$B183&amp;";Data Source#FCCS_Total Data Source;Account#"&amp;O$3&amp;";Intercompany#FCCS_Intercompany Top;Movement#FCCS_Movements;Consolidation#FCCS_Entity Total;Custom1#"&amp;$A183&amp;";Custom2#Total Custom2;Custom3#Total Custom3;Custom4#Total Custom4")</f>
        <v>0</v>
      </c>
      <c r="P183" s="330">
        <f>[1]!HsGetValue("FCC","Scenario#Actual;Years#FY24;Period#Jun;View#FCCS_YTD;Entity#"&amp;$B183&amp;";Data Source#FCCS_Total Data Source;Account#"&amp;P$3&amp;";Intercompany#FCCS_Intercompany Top;Movement#FCCS_Movements;Consolidation#FCCS_Entity Total;Custom1#"&amp;$A183&amp;";Custom2#Total Custom2;Custom3#Total Custom3;Custom4#Total Custom4")</f>
        <v>0</v>
      </c>
      <c r="Q183" s="330">
        <f>[1]!HsGetValue("FCC","Scenario#Actual;Years#FY24;Period#Jun;View#FCCS_YTD;Entity#"&amp;$B183&amp;";Data Source#FCCS_Total Data Source;Account#"&amp;Q$3&amp;";Intercompany#FCCS_Intercompany Top;Movement#FCCS_Movements;Consolidation#FCCS_Entity Total;Custom1#"&amp;$A183&amp;";Custom2#Total Custom2;Custom3#Total Custom3;Custom4#Total Custom4")</f>
        <v>0</v>
      </c>
      <c r="R183" s="330">
        <f>[1]!HsGetValue("FCC","Scenario#Actual;Years#FY24;Period#Jun;View#FCCS_YTD;Entity#"&amp;$B183&amp;";Data Source#FCCS_Total Data Source;Account#"&amp;R$3&amp;";Intercompany#FCCS_Intercompany Top;Movement#FCCS_Movements;Consolidation#FCCS_Entity Total;Custom1#"&amp;$A183&amp;";Custom2#Total Custom2;Custom3#Total Custom3;Custom4#Total Custom4")</f>
        <v>0</v>
      </c>
      <c r="S183" s="330">
        <f>[1]!HsGetValue("FCC","Scenario#Actual;Years#FY24;Period#Jun;View#FCCS_YTD;Entity#"&amp;$B183&amp;";Data Source#FCCS_Total Data Source;Account#"&amp;S$3&amp;";Intercompany#FCCS_Intercompany Top;Movement#FCCS_Movements;Consolidation#FCCS_Entity Total;Custom1#"&amp;$A183&amp;";Custom2#Total Custom2;Custom3#Total Custom3;Custom4#Total Custom4")</f>
        <v>0</v>
      </c>
      <c r="T183" s="330">
        <f>[1]!HsGetValue("FCC","Scenario#Actual;Years#FY24;Period#Jun;View#FCCS_YTD;Entity#"&amp;$B183&amp;";Data Source#FCCS_Total Data Source;Account#"&amp;T$3&amp;";Intercompany#FCCS_Intercompany Top;Movement#FCCS_Movements;Consolidation#FCCS_Entity Total;Custom1#"&amp;$A183&amp;";Custom2#Total Custom2;Custom3#Total Custom3;Custom4#Total Custom4")</f>
        <v>0</v>
      </c>
      <c r="U183" s="330">
        <f>[1]!HsGetValue("FCC","Scenario#Actual;Years#FY24;Period#Jun;View#FCCS_YTD;Entity#"&amp;$B183&amp;";Data Source#FCCS_Total Data Source;Account#"&amp;U$3&amp;";Intercompany#FCCS_Intercompany Top;Movement#FCCS_Movements;Consolidation#FCCS_Entity Total;Custom1#"&amp;$A183&amp;";Custom2#Total Custom2;Custom3#Total Custom3;Custom4#Total Custom4")</f>
        <v>0</v>
      </c>
      <c r="V183" s="330">
        <f>[1]!HsGetValue("FCC","Scenario#Actual;Years#FY24;Period#Jun;View#FCCS_YTD;Entity#"&amp;$B183&amp;";Data Source#FCCS_Total Data Source;Account#"&amp;V$3&amp;";Intercompany#FCCS_Intercompany Top;Movement#FCCS_Movements;Consolidation#FCCS_Entity Total;Custom1#"&amp;$A183&amp;";Custom2#Total Custom2;Custom3#Total Custom3;Custom4#Total Custom4")</f>
        <v>0</v>
      </c>
      <c r="W183" s="330">
        <f>[1]!HsGetValue("FCC","Scenario#Actual;Years#FY24;Period#Jun;View#FCCS_YTD;Entity#"&amp;$B183&amp;";Data Source#FCCS_Total Data Source;Account#"&amp;W$3&amp;";Intercompany#FCCS_Intercompany Top;Movement#FCCS_Movements;Consolidation#FCCS_Entity Total;Custom1#"&amp;$A183&amp;";Custom2#Total Custom2;Custom3#Total Custom3;Custom4#Total Custom4")</f>
        <v>0</v>
      </c>
      <c r="X183" s="330">
        <f>[1]!HsGetValue("FCC","Scenario#Actual;Years#FY24;Period#Jun;View#FCCS_YTD;Entity#"&amp;$B183&amp;";Data Source#FCCS_Total Data Source;Account#"&amp;X$3&amp;";Intercompany#FCCS_Intercompany Top;Movement#FCCS_Movements;Consolidation#FCCS_Entity Total;Custom1#"&amp;$A183&amp;";Custom2#Total Custom2;Custom3#Total Custom3;Custom4#Total Custom4")</f>
        <v>0</v>
      </c>
      <c r="Y183" s="330">
        <f>[1]!HsGetValue("FCC","Scenario#Actual;Years#FY24;Period#Jun;View#FCCS_YTD;Entity#"&amp;$B183&amp;";Data Source#FCCS_Total Data Source;Account#"&amp;Y$3&amp;";Intercompany#FCCS_Intercompany Top;Movement#FCCS_Movements;Consolidation#FCCS_Entity Total;Custom1#"&amp;$A183&amp;";Custom2#Total Custom2;Custom3#Total Custom3;Custom4#Total Custom4")</f>
        <v>0</v>
      </c>
      <c r="Z183" s="330">
        <f>[1]!HsGetValue("FCC","Scenario#Actual;Years#FY24;Period#Jun;View#FCCS_YTD;Entity#"&amp;$B183&amp;";Data Source#FCCS_Total Data Source;Account#"&amp;Z$3&amp;";Intercompany#FCCS_Intercompany Top;Movement#FCCS_Movements;Consolidation#FCCS_Entity Total;Custom1#"&amp;$A183&amp;";Custom2#Total Custom2;Custom3#Total Custom3;Custom4#Total Custom4")</f>
        <v>0</v>
      </c>
      <c r="AA183" s="330">
        <f>[1]!HsGetValue("FCC","Scenario#Actual;Years#FY24;Period#Jun;View#FCCS_YTD;Entity#"&amp;$B183&amp;";Data Source#FCCS_Total Data Source;Account#"&amp;AA$3&amp;";Intercompany#FCCS_Intercompany Top;Movement#FCCS_Movements;Consolidation#FCCS_Entity Total;Custom1#"&amp;$A183&amp;";Custom2#Total Custom2;Custom3#Total Custom3;Custom4#Total Custom4")</f>
        <v>0</v>
      </c>
      <c r="AB183" s="330">
        <f>[1]!HsGetValue("FCC","Scenario#Actual;Years#FY24;Period#Jun;View#FCCS_YTD;Entity#"&amp;$B183&amp;";Data Source#FCCS_Total Data Source;Account#"&amp;AB$3&amp;";Intercompany#FCCS_Intercompany Top;Movement#FCCS_Movements;Consolidation#FCCS_Entity Total;Custom1#"&amp;$A183&amp;";Custom2#Total Custom2;Custom3#Total Custom3;Custom4#Total Custom4")</f>
        <v>0</v>
      </c>
      <c r="AC183" s="330">
        <f>[1]!HsGetValue("FCC","Scenario#Actual;Years#FY24;Period#Jun;View#FCCS_YTD;Entity#"&amp;$B183&amp;";Data Source#FCCS_Total Data Source;Account#"&amp;AC$3&amp;";Intercompany#FCCS_Intercompany Top;Movement#FCCS_Movements;Consolidation#FCCS_Entity Total;Custom1#"&amp;$A183&amp;";Custom2#Total Custom2;Custom3#Total Custom3;Custom4#Total Custom4")</f>
        <v>0</v>
      </c>
      <c r="AD183" s="330">
        <f>[1]!HsGetValue("FCC","Scenario#Actual;Years#FY24;Period#Jun;View#FCCS_YTD;Entity#"&amp;$B183&amp;";Data Source#FCCS_Total Data Source;Account#"&amp;AD$3&amp;";Intercompany#FCCS_Intercompany Top;Movement#FCCS_Movements;Consolidation#FCCS_Entity Total;Custom1#"&amp;$A183&amp;";Custom2#Total Custom2;Custom3#Total Custom3;Custom4#Total Custom4")</f>
        <v>0</v>
      </c>
      <c r="AE183" s="330">
        <f>[1]!HsGetValue("FCC","Scenario#Actual;Years#FY24;Period#Jun;View#FCCS_YTD;Entity#"&amp;$B183&amp;";Data Source#FCCS_Total Data Source;Account#"&amp;AE$3&amp;";Intercompany#FCCS_Intercompany Top;Movement#FCCS_Movements;Consolidation#FCCS_Entity Total;Custom1#"&amp;$A183&amp;";Custom2#Total Custom2;Custom3#Total Custom3;Custom4#Total Custom4")</f>
        <v>0</v>
      </c>
      <c r="AF183" s="330">
        <f>[1]!HsGetValue("FCC","Scenario#Actual;Years#FY24;Period#Jun;View#FCCS_YTD;Entity#"&amp;$B183&amp;";Data Source#FCCS_Total Data Source;Account#"&amp;AF$3&amp;";Intercompany#FCCS_Intercompany Top;Movement#FCCS_Movements;Consolidation#FCCS_Entity Total;Custom1#"&amp;$A183&amp;";Custom2#Total Custom2;Custom3#Total Custom3;Custom4#Total Custom4")</f>
        <v>0</v>
      </c>
      <c r="AG183" s="330">
        <f>[1]!HsGetValue("FCC","Scenario#Actual;Years#FY24;Period#Jun;View#FCCS_YTD;Entity#"&amp;$B183&amp;";Data Source#FCCS_Total Data Source;Account#"&amp;AG$3&amp;";Intercompany#FCCS_Intercompany Top;Movement#FCCS_Movements;Consolidation#FCCS_Entity Total;Custom1#"&amp;$A183&amp;";Custom2#Total Custom2;Custom3#Total Custom3;Custom4#Total Custom4")</f>
        <v>0</v>
      </c>
      <c r="AH183" s="330">
        <f>[1]!HsGetValue("FCC","Scenario#Actual;Years#FY24;Period#Jun;View#FCCS_YTD;Entity#"&amp;$B183&amp;";Data Source#FCCS_Total Data Source;Account#"&amp;AH$3&amp;";Intercompany#FCCS_Intercompany Top;Movement#FCCS_Movements;Consolidation#FCCS_Entity Total;Custom1#"&amp;$A183&amp;";Custom2#Total Custom2;Custom3#Total Custom3;Custom4#Total Custom4")</f>
        <v>0</v>
      </c>
      <c r="AI183" s="330">
        <f>[1]!HsGetValue("FCC","Scenario#Actual;Years#FY24;Period#Jun;View#FCCS_YTD;Entity#"&amp;$B183&amp;";Data Source#FCCS_Total Data Source;Account#"&amp;AI$3&amp;";Intercompany#FCCS_Intercompany Top;Movement#FCCS_Movements;Consolidation#FCCS_Entity Total;Custom1#"&amp;$A183&amp;";Custom2#Total Custom2;Custom3#Total Custom3;Custom4#Total Custom4")</f>
        <v>0</v>
      </c>
      <c r="AJ183" s="330">
        <f>[1]!HsGetValue("FCC","Scenario#Actual;Years#FY24;Period#Jun;View#FCCS_YTD;Entity#"&amp;$B183&amp;";Data Source#FCCS_Total Data Source;Account#"&amp;AJ$3&amp;";Intercompany#FCCS_Intercompany Top;Movement#FCCS_Movements;Consolidation#FCCS_Entity Total;Custom1#"&amp;$A183&amp;";Custom2#Total Custom2;Custom3#Total Custom3;Custom4#Total Custom4")</f>
        <v>0</v>
      </c>
      <c r="AK183" s="330">
        <f>[1]!HsGetValue("FCC","Scenario#Actual;Years#FY24;Period#Jun;View#FCCS_YTD;Entity#"&amp;$B183&amp;";Data Source#FCCS_Total Data Source;Account#"&amp;AK$3&amp;";Intercompany#FCCS_Intercompany Top;Movement#FCCS_Movements;Consolidation#FCCS_Entity Total;Custom1#"&amp;$A183&amp;";Custom2#Total Custom2;Custom3#Total Custom3;Custom4#Total Custom4")</f>
        <v>0</v>
      </c>
      <c r="AL183" s="330">
        <f>[1]!HsGetValue("FCC","Scenario#Actual;Years#FY24;Period#Jun;View#FCCS_YTD;Entity#"&amp;$B183&amp;";Data Source#FCCS_Total Data Source;Account#"&amp;AL$3&amp;";Intercompany#FCCS_Intercompany Top;Movement#FCCS_Movements;Consolidation#FCCS_Entity Total;Custom1#"&amp;$A183&amp;";Custom2#Total Custom2;Custom3#Total Custom3;Custom4#Total Custom4")</f>
        <v>0</v>
      </c>
      <c r="AM183" s="330">
        <f>[1]!HsGetValue("FCC","Scenario#Actual;Years#FY24;Period#Jun;View#FCCS_YTD;Entity#"&amp;$B183&amp;";Data Source#FCCS_Total Data Source;Account#"&amp;AM$3&amp;";Intercompany#FCCS_Intercompany Top;Movement#FCCS_Movements;Consolidation#FCCS_Entity Total;Custom1#"&amp;$A183&amp;";Custom2#Total Custom2;Custom3#Total Custom3;Custom4#Total Custom4")</f>
        <v>0</v>
      </c>
      <c r="AN183" s="330">
        <f>[1]!HsGetValue("FCC","Scenario#Actual;Years#FY24;Period#Jun;View#FCCS_YTD;Entity#"&amp;$B183&amp;";Data Source#FCCS_Total Data Source;Account#"&amp;AN$3&amp;";Intercompany#FCCS_Intercompany Top;Movement#FCCS_Movements;Consolidation#FCCS_Entity Total;Custom1#"&amp;$A183&amp;";Custom2#Total Custom2;Custom3#Total Custom3;Custom4#Total Custom4")</f>
        <v>0</v>
      </c>
      <c r="AO183" s="330">
        <f>[1]!HsGetValue("FCC","Scenario#Actual;Years#FY24;Period#Jun;View#FCCS_YTD;Entity#"&amp;$B183&amp;";Data Source#FCCS_Total Data Source;Account#"&amp;AO$3&amp;";Intercompany#FCCS_Intercompany Top;Movement#FCCS_Movements;Consolidation#FCCS_Entity Total;Custom1#"&amp;$A183&amp;";Custom2#Total Custom2;Custom3#Total Custom3;Custom4#Total Custom4")</f>
        <v>0</v>
      </c>
      <c r="AP183" s="330">
        <f>[1]!HsGetValue("FCC","Scenario#Actual;Years#FY24;Period#Jun;View#FCCS_YTD;Entity#"&amp;$B183&amp;";Data Source#FCCS_Total Data Source;Account#"&amp;AP$3&amp;";Intercompany#FCCS_Intercompany Top;Movement#FCCS_Movements;Consolidation#FCCS_Entity Total;Custom1#"&amp;$A183&amp;";Custom2#Total Custom2;Custom3#Total Custom3;Custom4#Total Custom4")</f>
        <v>0</v>
      </c>
      <c r="AQ183" s="330">
        <f>[1]!HsGetValue("FCC","Scenario#Actual;Years#FY24;Period#Jun;View#FCCS_YTD;Entity#"&amp;$B183&amp;";Data Source#FCCS_Total Data Source;Account#"&amp;AQ$3&amp;";Intercompany#FCCS_Intercompany Top;Movement#FCCS_Movements;Consolidation#FCCS_Entity Total;Custom1#"&amp;$A183&amp;";Custom2#Total Custom2;Custom3#Total Custom3;Custom4#Total Custom4")</f>
        <v>0</v>
      </c>
      <c r="AR183" s="330">
        <f>[1]!HsGetValue("FCC","Scenario#Actual;Years#FY24;Period#Jun;View#FCCS_YTD;Entity#"&amp;$B183&amp;";Data Source#FCCS_Total Data Source;Account#"&amp;AR$3&amp;";Intercompany#FCCS_Intercompany Top;Movement#FCCS_Movements;Consolidation#FCCS_Entity Total;Custom1#"&amp;$A183&amp;";Custom2#Total Custom2;Custom3#Total Custom3;Custom4#Total Custom4")</f>
        <v>0</v>
      </c>
      <c r="AS183" s="330">
        <f>[1]!HsGetValue("FCC","Scenario#Actual;Years#FY24;Period#Jun;View#FCCS_YTD;Entity#"&amp;$B183&amp;";Data Source#FCCS_Total Data Source;Account#"&amp;AS$3&amp;";Intercompany#FCCS_Intercompany Top;Movement#FCCS_Movements;Consolidation#FCCS_Entity Total;Custom1#"&amp;$A183&amp;";Custom2#Total Custom2;Custom3#Total Custom3;Custom4#Total Custom4")</f>
        <v>0</v>
      </c>
    </row>
    <row r="184" spans="1:45" x14ac:dyDescent="0.3">
      <c r="A184" s="221" t="s">
        <v>603</v>
      </c>
      <c r="B184" s="79" t="s">
        <v>816</v>
      </c>
      <c r="C184" s="222">
        <v>55430</v>
      </c>
      <c r="D184" s="222" t="s">
        <v>811</v>
      </c>
      <c r="E184" s="222" t="s">
        <v>416</v>
      </c>
      <c r="F184" s="328" t="s">
        <v>639</v>
      </c>
      <c r="G184" s="328" t="str">
        <f>CONCATENATE(C184,E184)</f>
        <v>55430Non_Psoft</v>
      </c>
      <c r="H184" s="598"/>
      <c r="I184" s="327">
        <f>SUM(J184:K184)</f>
        <v>0</v>
      </c>
      <c r="J184" s="327">
        <f t="shared" si="25"/>
        <v>0</v>
      </c>
      <c r="K184" s="327">
        <f t="shared" si="24"/>
        <v>0</v>
      </c>
      <c r="L184" s="330">
        <f>[1]!HsGetValue("FCC","Scenario#Actual;Years#FY24;Period#Jun;View#FCCS_YTD;Entity#"&amp;$B184&amp;";Data Source#FCCS_Total Data Source;Account#"&amp;L$3&amp;";Intercompany#FCCS_Intercompany Top;Movement#FCCS_Movements;Consolidation#FCCS_Entity Total;Custom1#"&amp;$A184&amp;";Custom2#Total Custom2;Custom3#Total Custom3;Custom4#Total Custom4")</f>
        <v>0</v>
      </c>
      <c r="M184" s="330">
        <f>[1]!HsGetValue("FCC","Scenario#Actual;Years#FY24;Period#Jun;View#FCCS_YTD;Entity#"&amp;$B184&amp;";Data Source#FCCS_Total Data Source;Account#"&amp;M$3&amp;";Intercompany#FCCS_Intercompany Top;Movement#FCCS_Movements;Consolidation#FCCS_Entity Total;Custom1#"&amp;$A184&amp;";Custom2#Total Custom2;Custom3#Total Custom3;Custom4#Total Custom4")</f>
        <v>0</v>
      </c>
      <c r="N184" s="330">
        <f>[1]!HsGetValue("FCC","Scenario#Actual;Years#FY24;Period#Jun;View#FCCS_YTD;Entity#"&amp;$B184&amp;";Data Source#FCCS_Total Data Source;Account#"&amp;N$3&amp;";Intercompany#FCCS_Intercompany Top;Movement#FCCS_Movements;Consolidation#FCCS_Entity Total;Custom1#"&amp;$A184&amp;";Custom2#Total Custom2;Custom3#Total Custom3;Custom4#Total Custom4")</f>
        <v>0</v>
      </c>
      <c r="O184" s="330">
        <f>[1]!HsGetValue("FCC","Scenario#Actual;Years#FY24;Period#Jun;View#FCCS_YTD;Entity#"&amp;$B184&amp;";Data Source#FCCS_Total Data Source;Account#"&amp;O$3&amp;";Intercompany#FCCS_Intercompany Top;Movement#FCCS_Movements;Consolidation#FCCS_Entity Total;Custom1#"&amp;$A184&amp;";Custom2#Total Custom2;Custom3#Total Custom3;Custom4#Total Custom4")</f>
        <v>0</v>
      </c>
      <c r="P184" s="330">
        <f>[1]!HsGetValue("FCC","Scenario#Actual;Years#FY24;Period#Jun;View#FCCS_YTD;Entity#"&amp;$B184&amp;";Data Source#FCCS_Total Data Source;Account#"&amp;P$3&amp;";Intercompany#FCCS_Intercompany Top;Movement#FCCS_Movements;Consolidation#FCCS_Entity Total;Custom1#"&amp;$A184&amp;";Custom2#Total Custom2;Custom3#Total Custom3;Custom4#Total Custom4")</f>
        <v>0</v>
      </c>
      <c r="Q184" s="330">
        <f>[1]!HsGetValue("FCC","Scenario#Actual;Years#FY24;Period#Jun;View#FCCS_YTD;Entity#"&amp;$B184&amp;";Data Source#FCCS_Total Data Source;Account#"&amp;Q$3&amp;";Intercompany#FCCS_Intercompany Top;Movement#FCCS_Movements;Consolidation#FCCS_Entity Total;Custom1#"&amp;$A184&amp;";Custom2#Total Custom2;Custom3#Total Custom3;Custom4#Total Custom4")</f>
        <v>0</v>
      </c>
      <c r="R184" s="330">
        <f>[1]!HsGetValue("FCC","Scenario#Actual;Years#FY24;Period#Jun;View#FCCS_YTD;Entity#"&amp;$B184&amp;";Data Source#FCCS_Total Data Source;Account#"&amp;R$3&amp;";Intercompany#FCCS_Intercompany Top;Movement#FCCS_Movements;Consolidation#FCCS_Entity Total;Custom1#"&amp;$A184&amp;";Custom2#Total Custom2;Custom3#Total Custom3;Custom4#Total Custom4")</f>
        <v>0</v>
      </c>
      <c r="S184" s="330">
        <f>[1]!HsGetValue("FCC","Scenario#Actual;Years#FY24;Period#Jun;View#FCCS_YTD;Entity#"&amp;$B184&amp;";Data Source#FCCS_Total Data Source;Account#"&amp;S$3&amp;";Intercompany#FCCS_Intercompany Top;Movement#FCCS_Movements;Consolidation#FCCS_Entity Total;Custom1#"&amp;$A184&amp;";Custom2#Total Custom2;Custom3#Total Custom3;Custom4#Total Custom4")</f>
        <v>0</v>
      </c>
      <c r="T184" s="330">
        <f>[1]!HsGetValue("FCC","Scenario#Actual;Years#FY24;Period#Jun;View#FCCS_YTD;Entity#"&amp;$B184&amp;";Data Source#FCCS_Total Data Source;Account#"&amp;T$3&amp;";Intercompany#FCCS_Intercompany Top;Movement#FCCS_Movements;Consolidation#FCCS_Entity Total;Custom1#"&amp;$A184&amp;";Custom2#Total Custom2;Custom3#Total Custom3;Custom4#Total Custom4")</f>
        <v>0</v>
      </c>
      <c r="U184" s="330">
        <f>[1]!HsGetValue("FCC","Scenario#Actual;Years#FY24;Period#Jun;View#FCCS_YTD;Entity#"&amp;$B184&amp;";Data Source#FCCS_Total Data Source;Account#"&amp;U$3&amp;";Intercompany#FCCS_Intercompany Top;Movement#FCCS_Movements;Consolidation#FCCS_Entity Total;Custom1#"&amp;$A184&amp;";Custom2#Total Custom2;Custom3#Total Custom3;Custom4#Total Custom4")</f>
        <v>0</v>
      </c>
      <c r="V184" s="330">
        <f>[1]!HsGetValue("FCC","Scenario#Actual;Years#FY24;Period#Jun;View#FCCS_YTD;Entity#"&amp;$B184&amp;";Data Source#FCCS_Total Data Source;Account#"&amp;V$3&amp;";Intercompany#FCCS_Intercompany Top;Movement#FCCS_Movements;Consolidation#FCCS_Entity Total;Custom1#"&amp;$A184&amp;";Custom2#Total Custom2;Custom3#Total Custom3;Custom4#Total Custom4")</f>
        <v>0</v>
      </c>
      <c r="W184" s="330">
        <f>[1]!HsGetValue("FCC","Scenario#Actual;Years#FY24;Period#Jun;View#FCCS_YTD;Entity#"&amp;$B184&amp;";Data Source#FCCS_Total Data Source;Account#"&amp;W$3&amp;";Intercompany#FCCS_Intercompany Top;Movement#FCCS_Movements;Consolidation#FCCS_Entity Total;Custom1#"&amp;$A184&amp;";Custom2#Total Custom2;Custom3#Total Custom3;Custom4#Total Custom4")</f>
        <v>0</v>
      </c>
      <c r="X184" s="330">
        <f>[1]!HsGetValue("FCC","Scenario#Actual;Years#FY24;Period#Jun;View#FCCS_YTD;Entity#"&amp;$B184&amp;";Data Source#FCCS_Total Data Source;Account#"&amp;X$3&amp;";Intercompany#FCCS_Intercompany Top;Movement#FCCS_Movements;Consolidation#FCCS_Entity Total;Custom1#"&amp;$A184&amp;";Custom2#Total Custom2;Custom3#Total Custom3;Custom4#Total Custom4")</f>
        <v>0</v>
      </c>
      <c r="Y184" s="330">
        <f>[1]!HsGetValue("FCC","Scenario#Actual;Years#FY24;Period#Jun;View#FCCS_YTD;Entity#"&amp;$B184&amp;";Data Source#FCCS_Total Data Source;Account#"&amp;Y$3&amp;";Intercompany#FCCS_Intercompany Top;Movement#FCCS_Movements;Consolidation#FCCS_Entity Total;Custom1#"&amp;$A184&amp;";Custom2#Total Custom2;Custom3#Total Custom3;Custom4#Total Custom4")</f>
        <v>0</v>
      </c>
      <c r="Z184" s="330">
        <f>[1]!HsGetValue("FCC","Scenario#Actual;Years#FY24;Period#Jun;View#FCCS_YTD;Entity#"&amp;$B184&amp;";Data Source#FCCS_Total Data Source;Account#"&amp;Z$3&amp;";Intercompany#FCCS_Intercompany Top;Movement#FCCS_Movements;Consolidation#FCCS_Entity Total;Custom1#"&amp;$A184&amp;";Custom2#Total Custom2;Custom3#Total Custom3;Custom4#Total Custom4")</f>
        <v>0</v>
      </c>
      <c r="AA184" s="330">
        <f>[1]!HsGetValue("FCC","Scenario#Actual;Years#FY24;Period#Jun;View#FCCS_YTD;Entity#"&amp;$B184&amp;";Data Source#FCCS_Total Data Source;Account#"&amp;AA$3&amp;";Intercompany#FCCS_Intercompany Top;Movement#FCCS_Movements;Consolidation#FCCS_Entity Total;Custom1#"&amp;$A184&amp;";Custom2#Total Custom2;Custom3#Total Custom3;Custom4#Total Custom4")</f>
        <v>0</v>
      </c>
      <c r="AB184" s="330">
        <f>[1]!HsGetValue("FCC","Scenario#Actual;Years#FY24;Period#Jun;View#FCCS_YTD;Entity#"&amp;$B184&amp;";Data Source#FCCS_Total Data Source;Account#"&amp;AB$3&amp;";Intercompany#FCCS_Intercompany Top;Movement#FCCS_Movements;Consolidation#FCCS_Entity Total;Custom1#"&amp;$A184&amp;";Custom2#Total Custom2;Custom3#Total Custom3;Custom4#Total Custom4")</f>
        <v>0</v>
      </c>
      <c r="AC184" s="330">
        <f>[1]!HsGetValue("FCC","Scenario#Actual;Years#FY24;Period#Jun;View#FCCS_YTD;Entity#"&amp;$B184&amp;";Data Source#FCCS_Total Data Source;Account#"&amp;AC$3&amp;";Intercompany#FCCS_Intercompany Top;Movement#FCCS_Movements;Consolidation#FCCS_Entity Total;Custom1#"&amp;$A184&amp;";Custom2#Total Custom2;Custom3#Total Custom3;Custom4#Total Custom4")</f>
        <v>0</v>
      </c>
      <c r="AD184" s="330">
        <f>[1]!HsGetValue("FCC","Scenario#Actual;Years#FY24;Period#Jun;View#FCCS_YTD;Entity#"&amp;$B184&amp;";Data Source#FCCS_Total Data Source;Account#"&amp;AD$3&amp;";Intercompany#FCCS_Intercompany Top;Movement#FCCS_Movements;Consolidation#FCCS_Entity Total;Custom1#"&amp;$A184&amp;";Custom2#Total Custom2;Custom3#Total Custom3;Custom4#Total Custom4")</f>
        <v>0</v>
      </c>
      <c r="AE184" s="330">
        <f>[1]!HsGetValue("FCC","Scenario#Actual;Years#FY24;Period#Jun;View#FCCS_YTD;Entity#"&amp;$B184&amp;";Data Source#FCCS_Total Data Source;Account#"&amp;AE$3&amp;";Intercompany#FCCS_Intercompany Top;Movement#FCCS_Movements;Consolidation#FCCS_Entity Total;Custom1#"&amp;$A184&amp;";Custom2#Total Custom2;Custom3#Total Custom3;Custom4#Total Custom4")</f>
        <v>0</v>
      </c>
      <c r="AF184" s="330">
        <f>[1]!HsGetValue("FCC","Scenario#Actual;Years#FY24;Period#Jun;View#FCCS_YTD;Entity#"&amp;$B184&amp;";Data Source#FCCS_Total Data Source;Account#"&amp;AF$3&amp;";Intercompany#FCCS_Intercompany Top;Movement#FCCS_Movements;Consolidation#FCCS_Entity Total;Custom1#"&amp;$A184&amp;";Custom2#Total Custom2;Custom3#Total Custom3;Custom4#Total Custom4")</f>
        <v>0</v>
      </c>
      <c r="AG184" s="330">
        <f>[1]!HsGetValue("FCC","Scenario#Actual;Years#FY24;Period#Jun;View#FCCS_YTD;Entity#"&amp;$B184&amp;";Data Source#FCCS_Total Data Source;Account#"&amp;AG$3&amp;";Intercompany#FCCS_Intercompany Top;Movement#FCCS_Movements;Consolidation#FCCS_Entity Total;Custom1#"&amp;$A184&amp;";Custom2#Total Custom2;Custom3#Total Custom3;Custom4#Total Custom4")</f>
        <v>0</v>
      </c>
      <c r="AH184" s="330">
        <f>[1]!HsGetValue("FCC","Scenario#Actual;Years#FY24;Period#Jun;View#FCCS_YTD;Entity#"&amp;$B184&amp;";Data Source#FCCS_Total Data Source;Account#"&amp;AH$3&amp;";Intercompany#FCCS_Intercompany Top;Movement#FCCS_Movements;Consolidation#FCCS_Entity Total;Custom1#"&amp;$A184&amp;";Custom2#Total Custom2;Custom3#Total Custom3;Custom4#Total Custom4")</f>
        <v>0</v>
      </c>
      <c r="AI184" s="330">
        <f>[1]!HsGetValue("FCC","Scenario#Actual;Years#FY24;Period#Jun;View#FCCS_YTD;Entity#"&amp;$B184&amp;";Data Source#FCCS_Total Data Source;Account#"&amp;AI$3&amp;";Intercompany#FCCS_Intercompany Top;Movement#FCCS_Movements;Consolidation#FCCS_Entity Total;Custom1#"&amp;$A184&amp;";Custom2#Total Custom2;Custom3#Total Custom3;Custom4#Total Custom4")</f>
        <v>0</v>
      </c>
      <c r="AJ184" s="330">
        <f>[1]!HsGetValue("FCC","Scenario#Actual;Years#FY24;Period#Jun;View#FCCS_YTD;Entity#"&amp;$B184&amp;";Data Source#FCCS_Total Data Source;Account#"&amp;AJ$3&amp;";Intercompany#FCCS_Intercompany Top;Movement#FCCS_Movements;Consolidation#FCCS_Entity Total;Custom1#"&amp;$A184&amp;";Custom2#Total Custom2;Custom3#Total Custom3;Custom4#Total Custom4")</f>
        <v>0</v>
      </c>
      <c r="AK184" s="330">
        <f>[1]!HsGetValue("FCC","Scenario#Actual;Years#FY24;Period#Jun;View#FCCS_YTD;Entity#"&amp;$B184&amp;";Data Source#FCCS_Total Data Source;Account#"&amp;AK$3&amp;";Intercompany#FCCS_Intercompany Top;Movement#FCCS_Movements;Consolidation#FCCS_Entity Total;Custom1#"&amp;$A184&amp;";Custom2#Total Custom2;Custom3#Total Custom3;Custom4#Total Custom4")</f>
        <v>0</v>
      </c>
      <c r="AL184" s="330">
        <f>[1]!HsGetValue("FCC","Scenario#Actual;Years#FY24;Period#Jun;View#FCCS_YTD;Entity#"&amp;$B184&amp;";Data Source#FCCS_Total Data Source;Account#"&amp;AL$3&amp;";Intercompany#FCCS_Intercompany Top;Movement#FCCS_Movements;Consolidation#FCCS_Entity Total;Custom1#"&amp;$A184&amp;";Custom2#Total Custom2;Custom3#Total Custom3;Custom4#Total Custom4")</f>
        <v>0</v>
      </c>
      <c r="AM184" s="330">
        <f>[1]!HsGetValue("FCC","Scenario#Actual;Years#FY24;Period#Jun;View#FCCS_YTD;Entity#"&amp;$B184&amp;";Data Source#FCCS_Total Data Source;Account#"&amp;AM$3&amp;";Intercompany#FCCS_Intercompany Top;Movement#FCCS_Movements;Consolidation#FCCS_Entity Total;Custom1#"&amp;$A184&amp;";Custom2#Total Custom2;Custom3#Total Custom3;Custom4#Total Custom4")</f>
        <v>0</v>
      </c>
      <c r="AN184" s="330">
        <f>[1]!HsGetValue("FCC","Scenario#Actual;Years#FY24;Period#Jun;View#FCCS_YTD;Entity#"&amp;$B184&amp;";Data Source#FCCS_Total Data Source;Account#"&amp;AN$3&amp;";Intercompany#FCCS_Intercompany Top;Movement#FCCS_Movements;Consolidation#FCCS_Entity Total;Custom1#"&amp;$A184&amp;";Custom2#Total Custom2;Custom3#Total Custom3;Custom4#Total Custom4")</f>
        <v>0</v>
      </c>
      <c r="AO184" s="330">
        <f>[1]!HsGetValue("FCC","Scenario#Actual;Years#FY24;Period#Jun;View#FCCS_YTD;Entity#"&amp;$B184&amp;";Data Source#FCCS_Total Data Source;Account#"&amp;AO$3&amp;";Intercompany#FCCS_Intercompany Top;Movement#FCCS_Movements;Consolidation#FCCS_Entity Total;Custom1#"&amp;$A184&amp;";Custom2#Total Custom2;Custom3#Total Custom3;Custom4#Total Custom4")</f>
        <v>0</v>
      </c>
      <c r="AP184" s="330">
        <f>[1]!HsGetValue("FCC","Scenario#Actual;Years#FY24;Period#Jun;View#FCCS_YTD;Entity#"&amp;$B184&amp;";Data Source#FCCS_Total Data Source;Account#"&amp;AP$3&amp;";Intercompany#FCCS_Intercompany Top;Movement#FCCS_Movements;Consolidation#FCCS_Entity Total;Custom1#"&amp;$A184&amp;";Custom2#Total Custom2;Custom3#Total Custom3;Custom4#Total Custom4")</f>
        <v>0</v>
      </c>
      <c r="AQ184" s="330">
        <f>[1]!HsGetValue("FCC","Scenario#Actual;Years#FY24;Period#Jun;View#FCCS_YTD;Entity#"&amp;$B184&amp;";Data Source#FCCS_Total Data Source;Account#"&amp;AQ$3&amp;";Intercompany#FCCS_Intercompany Top;Movement#FCCS_Movements;Consolidation#FCCS_Entity Total;Custom1#"&amp;$A184&amp;";Custom2#Total Custom2;Custom3#Total Custom3;Custom4#Total Custom4")</f>
        <v>0</v>
      </c>
      <c r="AR184" s="330">
        <f>[1]!HsGetValue("FCC","Scenario#Actual;Years#FY24;Period#Jun;View#FCCS_YTD;Entity#"&amp;$B184&amp;";Data Source#FCCS_Total Data Source;Account#"&amp;AR$3&amp;";Intercompany#FCCS_Intercompany Top;Movement#FCCS_Movements;Consolidation#FCCS_Entity Total;Custom1#"&amp;$A184&amp;";Custom2#Total Custom2;Custom3#Total Custom3;Custom4#Total Custom4")</f>
        <v>0</v>
      </c>
      <c r="AS184" s="330">
        <f>[1]!HsGetValue("FCC","Scenario#Actual;Years#FY24;Period#Jun;View#FCCS_YTD;Entity#"&amp;$B184&amp;";Data Source#FCCS_Total Data Source;Account#"&amp;AS$3&amp;";Intercompany#FCCS_Intercompany Top;Movement#FCCS_Movements;Consolidation#FCCS_Entity Total;Custom1#"&amp;$A184&amp;";Custom2#Total Custom2;Custom3#Total Custom3;Custom4#Total Custom4")</f>
        <v>0</v>
      </c>
    </row>
    <row r="185" spans="1:45" x14ac:dyDescent="0.3">
      <c r="A185" s="221" t="s">
        <v>603</v>
      </c>
      <c r="B185" s="79" t="s">
        <v>818</v>
      </c>
      <c r="C185" s="222">
        <v>47200</v>
      </c>
      <c r="D185" s="222" t="s">
        <v>811</v>
      </c>
      <c r="E185" s="222" t="s">
        <v>416</v>
      </c>
      <c r="F185" s="328" t="s">
        <v>819</v>
      </c>
      <c r="G185" s="328" t="str">
        <f t="shared" si="22"/>
        <v>47200Non_Psoft</v>
      </c>
      <c r="H185" s="598"/>
      <c r="I185" s="327">
        <f t="shared" si="23"/>
        <v>11433413153</v>
      </c>
      <c r="J185" s="327">
        <f t="shared" si="25"/>
        <v>902512010</v>
      </c>
      <c r="K185" s="327">
        <f t="shared" si="24"/>
        <v>10530901143</v>
      </c>
      <c r="L185" s="330">
        <f>[1]!HsGetValue("FCC","Scenario#Actual;Years#FY24;Period#Jun;View#FCCS_YTD;Entity#"&amp;$B185&amp;";Data Source#FCCS_Total Data Source;Account#"&amp;L$3&amp;";Intercompany#FCCS_Intercompany Top;Movement#FCCS_Movements;Consolidation#FCCS_Entity Total;Custom1#"&amp;$A185&amp;";Custom2#Total Custom2;Custom3#Total Custom3;Custom4#Total Custom4")</f>
        <v>462473894</v>
      </c>
      <c r="M185" s="330">
        <f>[1]!HsGetValue("FCC","Scenario#Actual;Years#FY24;Period#Jun;View#FCCS_YTD;Entity#"&amp;$B185&amp;";Data Source#FCCS_Total Data Source;Account#"&amp;M$3&amp;";Intercompany#FCCS_Intercompany Top;Movement#FCCS_Movements;Consolidation#FCCS_Entity Total;Custom1#"&amp;$A185&amp;";Custom2#Total Custom2;Custom3#Total Custom3;Custom4#Total Custom4")</f>
        <v>14641004921</v>
      </c>
      <c r="N185" s="330">
        <f>[1]!HsGetValue("FCC","Scenario#Actual;Years#FY24;Period#Jun;View#FCCS_YTD;Entity#"&amp;$B185&amp;";Data Source#FCCS_Total Data Source;Account#"&amp;N$3&amp;";Intercompany#FCCS_Intercompany Top;Movement#FCCS_Movements;Consolidation#FCCS_Entity Total;Custom1#"&amp;$A185&amp;";Custom2#Total Custom2;Custom3#Total Custom3;Custom4#Total Custom4")</f>
        <v>461234495</v>
      </c>
      <c r="O185" s="330">
        <f>[1]!HsGetValue("FCC","Scenario#Actual;Years#FY24;Period#Jun;View#FCCS_YTD;Entity#"&amp;$B185&amp;";Data Source#FCCS_Total Data Source;Account#"&amp;O$3&amp;";Intercompany#FCCS_Intercompany Top;Movement#FCCS_Movements;Consolidation#FCCS_Entity Total;Custom1#"&amp;$A185&amp;";Custom2#Total Custom2;Custom3#Total Custom3;Custom4#Total Custom4")</f>
        <v>447929074</v>
      </c>
      <c r="P185" s="330">
        <f>[1]!HsGetValue("FCC","Scenario#Actual;Years#FY24;Period#Jun;View#FCCS_YTD;Entity#"&amp;$B185&amp;";Data Source#FCCS_Total Data Source;Account#"&amp;P$3&amp;";Intercompany#FCCS_Intercompany Top;Movement#FCCS_Movements;Consolidation#FCCS_Entity Total;Custom1#"&amp;$A185&amp;";Custom2#Total Custom2;Custom3#Total Custom3;Custom4#Total Custom4")</f>
        <v>2225853333</v>
      </c>
      <c r="Q185" s="330">
        <f>[1]!HsGetValue("FCC","Scenario#Actual;Years#FY24;Period#Jun;View#FCCS_YTD;Entity#"&amp;$B185&amp;";Data Source#FCCS_Total Data Source;Account#"&amp;Q$3&amp;";Intercompany#FCCS_Intercompany Top;Movement#FCCS_Movements;Consolidation#FCCS_Entity Total;Custom1#"&amp;$A185&amp;";Custom2#Total Custom2;Custom3#Total Custom3;Custom4#Total Custom4")</f>
        <v>1072434946</v>
      </c>
      <c r="R185" s="330">
        <f>[1]!HsGetValue("FCC","Scenario#Actual;Years#FY24;Period#Jun;View#FCCS_YTD;Entity#"&amp;$B185&amp;";Data Source#FCCS_Total Data Source;Account#"&amp;R$3&amp;";Intercompany#FCCS_Intercompany Top;Movement#FCCS_Movements;Consolidation#FCCS_Entity Total;Custom1#"&amp;$A185&amp;";Custom2#Total Custom2;Custom3#Total Custom3;Custom4#Total Custom4")</f>
        <v>4085778</v>
      </c>
      <c r="S185" s="330">
        <f>[1]!HsGetValue("FCC","Scenario#Actual;Years#FY24;Period#Jun;View#FCCS_YTD;Entity#"&amp;$B185&amp;";Data Source#FCCS_Total Data Source;Account#"&amp;S$3&amp;";Intercompany#FCCS_Intercompany Top;Movement#FCCS_Movements;Consolidation#FCCS_Entity Total;Custom1#"&amp;$A185&amp;";Custom2#Total Custom2;Custom3#Total Custom3;Custom4#Total Custom4")</f>
        <v>60581568</v>
      </c>
      <c r="T185" s="330">
        <f>[1]!HsGetValue("FCC","Scenario#Actual;Years#FY24;Period#Jun;View#FCCS_YTD;Entity#"&amp;$B185&amp;";Data Source#FCCS_Total Data Source;Account#"&amp;T$3&amp;";Intercompany#FCCS_Intercompany Top;Movement#FCCS_Movements;Consolidation#FCCS_Entity Total;Custom1#"&amp;$A185&amp;";Custom2#Total Custom2;Custom3#Total Custom3;Custom4#Total Custom4")</f>
        <v>142932436</v>
      </c>
      <c r="U185" s="330">
        <f>[1]!HsGetValue("FCC","Scenario#Actual;Years#FY24;Period#Jun;View#FCCS_YTD;Entity#"&amp;$B185&amp;";Data Source#FCCS_Total Data Source;Account#"&amp;U$3&amp;";Intercompany#FCCS_Intercompany Top;Movement#FCCS_Movements;Consolidation#FCCS_Entity Total;Custom1#"&amp;$A185&amp;";Custom2#Total Custom2;Custom3#Total Custom3;Custom4#Total Custom4")</f>
        <v>0</v>
      </c>
      <c r="V185" s="330">
        <f>[1]!HsGetValue("FCC","Scenario#Actual;Years#FY24;Period#Jun;View#FCCS_YTD;Entity#"&amp;$B185&amp;";Data Source#FCCS_Total Data Source;Account#"&amp;V$3&amp;";Intercompany#FCCS_Intercompany Top;Movement#FCCS_Movements;Consolidation#FCCS_Entity Total;Custom1#"&amp;$A185&amp;";Custom2#Total Custom2;Custom3#Total Custom3;Custom4#Total Custom4")</f>
        <v>0</v>
      </c>
      <c r="W185" s="330">
        <f>[1]!HsGetValue("FCC","Scenario#Actual;Years#FY24;Period#Jun;View#FCCS_YTD;Entity#"&amp;$B185&amp;";Data Source#FCCS_Total Data Source;Account#"&amp;W$3&amp;";Intercompany#FCCS_Intercompany Top;Movement#FCCS_Movements;Consolidation#FCCS_Entity Total;Custom1#"&amp;$A185&amp;";Custom2#Total Custom2;Custom3#Total Custom3;Custom4#Total Custom4")</f>
        <v>0</v>
      </c>
      <c r="X185" s="330">
        <f>[1]!HsGetValue("FCC","Scenario#Actual;Years#FY24;Period#Jun;View#FCCS_YTD;Entity#"&amp;$B185&amp;";Data Source#FCCS_Total Data Source;Account#"&amp;X$3&amp;";Intercompany#FCCS_Intercompany Top;Movement#FCCS_Movements;Consolidation#FCCS_Entity Total;Custom1#"&amp;$A185&amp;";Custom2#Total Custom2;Custom3#Total Custom3;Custom4#Total Custom4")</f>
        <v>379456548</v>
      </c>
      <c r="Y185" s="330">
        <f>[1]!HsGetValue("FCC","Scenario#Actual;Years#FY24;Period#Jun;View#FCCS_YTD;Entity#"&amp;$B185&amp;";Data Source#FCCS_Total Data Source;Account#"&amp;Y$3&amp;";Intercompany#FCCS_Intercompany Top;Movement#FCCS_Movements;Consolidation#FCCS_Entity Total;Custom1#"&amp;$A185&amp;";Custom2#Total Custom2;Custom3#Total Custom3;Custom4#Total Custom4")</f>
        <v>0</v>
      </c>
      <c r="Z185" s="330">
        <f>[1]!HsGetValue("FCC","Scenario#Actual;Years#FY24;Period#Jun;View#FCCS_YTD;Entity#"&amp;$B185&amp;";Data Source#FCCS_Total Data Source;Account#"&amp;Z$3&amp;";Intercompany#FCCS_Intercompany Top;Movement#FCCS_Movements;Consolidation#FCCS_Entity Total;Custom1#"&amp;$A185&amp;";Custom2#Total Custom2;Custom3#Total Custom3;Custom4#Total Custom4")</f>
        <v>556715251</v>
      </c>
      <c r="AA185" s="330">
        <f>[1]!HsGetValue("FCC","Scenario#Actual;Years#FY24;Period#Jun;View#FCCS_YTD;Entity#"&amp;$B185&amp;";Data Source#FCCS_Total Data Source;Account#"&amp;AA$3&amp;";Intercompany#FCCS_Intercompany Top;Movement#FCCS_Movements;Consolidation#FCCS_Entity Total;Custom1#"&amp;$A185&amp;";Custom2#Total Custom2;Custom3#Total Custom3;Custom4#Total Custom4")</f>
        <v>10000619</v>
      </c>
      <c r="AB185" s="330">
        <f>[1]!HsGetValue("FCC","Scenario#Actual;Years#FY24;Period#Jun;View#FCCS_YTD;Entity#"&amp;$B185&amp;";Data Source#FCCS_Total Data Source;Account#"&amp;AB$3&amp;";Intercompany#FCCS_Intercompany Top;Movement#FCCS_Movements;Consolidation#FCCS_Entity Total;Custom1#"&amp;$A185&amp;";Custom2#Total Custom2;Custom3#Total Custom3;Custom4#Total Custom4")</f>
        <v>13785473</v>
      </c>
      <c r="AC185" s="330">
        <f>[1]!HsGetValue("FCC","Scenario#Actual;Years#FY24;Period#Jun;View#FCCS_YTD;Entity#"&amp;$B185&amp;";Data Source#FCCS_Total Data Source;Account#"&amp;AC$3&amp;";Intercompany#FCCS_Intercompany Top;Movement#FCCS_Movements;Consolidation#FCCS_Entity Total;Custom1#"&amp;$A185&amp;";Custom2#Total Custom2;Custom3#Total Custom3;Custom4#Total Custom4")</f>
        <v>6489178</v>
      </c>
      <c r="AD185" s="330">
        <f>[1]!HsGetValue("FCC","Scenario#Actual;Years#FY24;Period#Jun;View#FCCS_YTD;Entity#"&amp;$B185&amp;";Data Source#FCCS_Total Data Source;Account#"&amp;AD$3&amp;";Intercompany#FCCS_Intercompany Top;Movement#FCCS_Movements;Consolidation#FCCS_Entity Total;Custom1#"&amp;$A185&amp;";Custom2#Total Custom2;Custom3#Total Custom3;Custom4#Total Custom4")</f>
        <v>134014580</v>
      </c>
      <c r="AE185" s="330">
        <f>[1]!HsGetValue("FCC","Scenario#Actual;Years#FY24;Period#Jun;View#FCCS_YTD;Entity#"&amp;$B185&amp;";Data Source#FCCS_Total Data Source;Account#"&amp;AE$3&amp;";Intercompany#FCCS_Intercompany Top;Movement#FCCS_Movements;Consolidation#FCCS_Entity Total;Custom1#"&amp;$A185&amp;";Custom2#Total Custom2;Custom3#Total Custom3;Custom4#Total Custom4")</f>
        <v>-5941454442</v>
      </c>
      <c r="AF185" s="330">
        <f>[1]!HsGetValue("FCC","Scenario#Actual;Years#FY24;Period#Jun;View#FCCS_YTD;Entity#"&amp;$B185&amp;";Data Source#FCCS_Total Data Source;Account#"&amp;AF$3&amp;";Intercompany#FCCS_Intercompany Top;Movement#FCCS_Movements;Consolidation#FCCS_Entity Total;Custom1#"&amp;$A185&amp;";Custom2#Total Custom2;Custom3#Total Custom3;Custom4#Total Custom4")</f>
        <v>-212597557</v>
      </c>
      <c r="AG185" s="330">
        <f>[1]!HsGetValue("FCC","Scenario#Actual;Years#FY24;Period#Jun;View#FCCS_YTD;Entity#"&amp;$B185&amp;";Data Source#FCCS_Total Data Source;Account#"&amp;AG$3&amp;";Intercompany#FCCS_Intercompany Top;Movement#FCCS_Movements;Consolidation#FCCS_Entity Total;Custom1#"&amp;$A185&amp;";Custom2#Total Custom2;Custom3#Total Custom3;Custom4#Total Custom4")</f>
        <v>-229274578</v>
      </c>
      <c r="AH185" s="330">
        <f>[1]!HsGetValue("FCC","Scenario#Actual;Years#FY24;Period#Jun;View#FCCS_YTD;Entity#"&amp;$B185&amp;";Data Source#FCCS_Total Data Source;Account#"&amp;AH$3&amp;";Intercompany#FCCS_Intercompany Top;Movement#FCCS_Movements;Consolidation#FCCS_Entity Total;Custom1#"&amp;$A185&amp;";Custom2#Total Custom2;Custom3#Total Custom3;Custom4#Total Custom4")</f>
        <v>-1572938028</v>
      </c>
      <c r="AI185" s="330">
        <f>[1]!HsGetValue("FCC","Scenario#Actual;Years#FY24;Period#Jun;View#FCCS_YTD;Entity#"&amp;$B185&amp;";Data Source#FCCS_Total Data Source;Account#"&amp;AI$3&amp;";Intercompany#FCCS_Intercompany Top;Movement#FCCS_Movements;Consolidation#FCCS_Entity Total;Custom1#"&amp;$A185&amp;";Custom2#Total Custom2;Custom3#Total Custom3;Custom4#Total Custom4")</f>
        <v>-915184583</v>
      </c>
      <c r="AJ185" s="330">
        <f>[1]!HsGetValue("FCC","Scenario#Actual;Years#FY24;Period#Jun;View#FCCS_YTD;Entity#"&amp;$B185&amp;";Data Source#FCCS_Total Data Source;Account#"&amp;AJ$3&amp;";Intercompany#FCCS_Intercompany Top;Movement#FCCS_Movements;Consolidation#FCCS_Entity Total;Custom1#"&amp;$A185&amp;";Custom2#Total Custom2;Custom3#Total Custom3;Custom4#Total Custom4")</f>
        <v>-1225893</v>
      </c>
      <c r="AK185" s="330">
        <f>[1]!HsGetValue("FCC","Scenario#Actual;Years#FY24;Period#Jun;View#FCCS_YTD;Entity#"&amp;$B185&amp;";Data Source#FCCS_Total Data Source;Account#"&amp;AK$3&amp;";Intercompany#FCCS_Intercompany Top;Movement#FCCS_Movements;Consolidation#FCCS_Entity Total;Custom1#"&amp;$A185&amp;";Custom2#Total Custom2;Custom3#Total Custom3;Custom4#Total Custom4")</f>
        <v>-96956949</v>
      </c>
      <c r="AL185" s="330">
        <f>[1]!HsGetValue("FCC","Scenario#Actual;Years#FY24;Period#Jun;View#FCCS_YTD;Entity#"&amp;$B185&amp;";Data Source#FCCS_Total Data Source;Account#"&amp;AL$3&amp;";Intercompany#FCCS_Intercompany Top;Movement#FCCS_Movements;Consolidation#FCCS_Entity Total;Custom1#"&amp;$A185&amp;";Custom2#Total Custom2;Custom3#Total Custom3;Custom4#Total Custom4")</f>
        <v>0</v>
      </c>
      <c r="AM185" s="330">
        <f>[1]!HsGetValue("FCC","Scenario#Actual;Years#FY24;Period#Jun;View#FCCS_YTD;Entity#"&amp;$B185&amp;";Data Source#FCCS_Total Data Source;Account#"&amp;AM$3&amp;";Intercompany#FCCS_Intercompany Top;Movement#FCCS_Movements;Consolidation#FCCS_Entity Total;Custom1#"&amp;$A185&amp;";Custom2#Total Custom2;Custom3#Total Custom3;Custom4#Total Custom4")</f>
        <v>0</v>
      </c>
      <c r="AN185" s="330">
        <f>[1]!HsGetValue("FCC","Scenario#Actual;Years#FY24;Period#Jun;View#FCCS_YTD;Entity#"&amp;$B185&amp;";Data Source#FCCS_Total Data Source;Account#"&amp;AN$3&amp;";Intercompany#FCCS_Intercompany Top;Movement#FCCS_Movements;Consolidation#FCCS_Entity Total;Custom1#"&amp;$A185&amp;";Custom2#Total Custom2;Custom3#Total Custom3;Custom4#Total Custom4")</f>
        <v>-154576550</v>
      </c>
      <c r="AO185" s="330">
        <f>[1]!HsGetValue("FCC","Scenario#Actual;Years#FY24;Period#Jun;View#FCCS_YTD;Entity#"&amp;$B185&amp;";Data Source#FCCS_Total Data Source;Account#"&amp;AO$3&amp;";Intercompany#FCCS_Intercompany Top;Movement#FCCS_Movements;Consolidation#FCCS_Entity Total;Custom1#"&amp;$A185&amp;";Custom2#Total Custom2;Custom3#Total Custom3;Custom4#Total Custom4")</f>
        <v>-2361771</v>
      </c>
      <c r="AP185" s="330">
        <f>[1]!HsGetValue("FCC","Scenario#Actual;Years#FY24;Period#Jun;View#FCCS_YTD;Entity#"&amp;$B185&amp;";Data Source#FCCS_Total Data Source;Account#"&amp;AP$3&amp;";Intercompany#FCCS_Intercompany Top;Movement#FCCS_Movements;Consolidation#FCCS_Entity Total;Custom1#"&amp;$A185&amp;";Custom2#Total Custom2;Custom3#Total Custom3;Custom4#Total Custom4")</f>
        <v>-6816670</v>
      </c>
      <c r="AQ185" s="330">
        <f>[1]!HsGetValue("FCC","Scenario#Actual;Years#FY24;Period#Jun;View#FCCS_YTD;Entity#"&amp;$B185&amp;";Data Source#FCCS_Total Data Source;Account#"&amp;AQ$3&amp;";Intercompany#FCCS_Intercompany Top;Movement#FCCS_Movements;Consolidation#FCCS_Entity Total;Custom1#"&amp;$A185&amp;";Custom2#Total Custom2;Custom3#Total Custom3;Custom4#Total Custom4")</f>
        <v>-50147959</v>
      </c>
      <c r="AR185" s="330">
        <f>[1]!HsGetValue("FCC","Scenario#Actual;Years#FY24;Period#Jun;View#FCCS_YTD;Entity#"&amp;$B185&amp;";Data Source#FCCS_Total Data Source;Account#"&amp;AR$3&amp;";Intercompany#FCCS_Intercompany Top;Movement#FCCS_Movements;Consolidation#FCCS_Entity Total;Custom1#"&amp;$A185&amp;";Custom2#Total Custom2;Custom3#Total Custom3;Custom4#Total Custom4")</f>
        <v>-2043961</v>
      </c>
      <c r="AS185" s="330">
        <f>[1]!HsGetValue("FCC","Scenario#Actual;Years#FY24;Period#Jun;View#FCCS_YTD;Entity#"&amp;$B185&amp;";Data Source#FCCS_Total Data Source;Account#"&amp;AS$3&amp;";Intercompany#FCCS_Intercompany Top;Movement#FCCS_Movements;Consolidation#FCCS_Entity Total;Custom1#"&amp;$A185&amp;";Custom2#Total Custom2;Custom3#Total Custom3;Custom4#Total Custom4")</f>
        <v>0</v>
      </c>
    </row>
    <row r="186" spans="1:45" x14ac:dyDescent="0.3">
      <c r="A186" s="221" t="s">
        <v>603</v>
      </c>
      <c r="B186" s="79" t="s">
        <v>820</v>
      </c>
      <c r="C186" s="222">
        <v>96800</v>
      </c>
      <c r="D186" s="222" t="s">
        <v>811</v>
      </c>
      <c r="E186" s="222" t="s">
        <v>416</v>
      </c>
      <c r="F186" s="328" t="s">
        <v>821</v>
      </c>
      <c r="G186" s="328" t="str">
        <f t="shared" si="22"/>
        <v>96800Non_Psoft</v>
      </c>
      <c r="H186" s="598"/>
      <c r="I186" s="327">
        <f t="shared" si="23"/>
        <v>0</v>
      </c>
      <c r="J186" s="327">
        <f t="shared" si="25"/>
        <v>0</v>
      </c>
      <c r="K186" s="327">
        <f t="shared" si="24"/>
        <v>0</v>
      </c>
      <c r="L186" s="330">
        <f>[1]!HsGetValue("FCC","Scenario#Actual;Years#FY24;Period#Jun;View#FCCS_YTD;Entity#"&amp;$B186&amp;";Data Source#FCCS_Total Data Source;Account#"&amp;L$3&amp;";Intercompany#FCCS_Intercompany Top;Movement#FCCS_Movements;Consolidation#FCCS_Entity Total;Custom1#"&amp;$A186&amp;";Custom2#Total Custom2;Custom3#Total Custom3;Custom4#Total Custom4")</f>
        <v>0</v>
      </c>
      <c r="M186" s="330">
        <f>[1]!HsGetValue("FCC","Scenario#Actual;Years#FY24;Period#Jun;View#FCCS_YTD;Entity#"&amp;$B186&amp;";Data Source#FCCS_Total Data Source;Account#"&amp;M$3&amp;";Intercompany#FCCS_Intercompany Top;Movement#FCCS_Movements;Consolidation#FCCS_Entity Total;Custom1#"&amp;$A186&amp;";Custom2#Total Custom2;Custom3#Total Custom3;Custom4#Total Custom4")</f>
        <v>0</v>
      </c>
      <c r="N186" s="330">
        <f>[1]!HsGetValue("FCC","Scenario#Actual;Years#FY24;Period#Jun;View#FCCS_YTD;Entity#"&amp;$B186&amp;";Data Source#FCCS_Total Data Source;Account#"&amp;N$3&amp;";Intercompany#FCCS_Intercompany Top;Movement#FCCS_Movements;Consolidation#FCCS_Entity Total;Custom1#"&amp;$A186&amp;";Custom2#Total Custom2;Custom3#Total Custom3;Custom4#Total Custom4")</f>
        <v>0</v>
      </c>
      <c r="O186" s="330">
        <f>[1]!HsGetValue("FCC","Scenario#Actual;Years#FY24;Period#Jun;View#FCCS_YTD;Entity#"&amp;$B186&amp;";Data Source#FCCS_Total Data Source;Account#"&amp;O$3&amp;";Intercompany#FCCS_Intercompany Top;Movement#FCCS_Movements;Consolidation#FCCS_Entity Total;Custom1#"&amp;$A186&amp;";Custom2#Total Custom2;Custom3#Total Custom3;Custom4#Total Custom4")</f>
        <v>0</v>
      </c>
      <c r="P186" s="330">
        <f>[1]!HsGetValue("FCC","Scenario#Actual;Years#FY24;Period#Jun;View#FCCS_YTD;Entity#"&amp;$B186&amp;";Data Source#FCCS_Total Data Source;Account#"&amp;P$3&amp;";Intercompany#FCCS_Intercompany Top;Movement#FCCS_Movements;Consolidation#FCCS_Entity Total;Custom1#"&amp;$A186&amp;";Custom2#Total Custom2;Custom3#Total Custom3;Custom4#Total Custom4")</f>
        <v>0</v>
      </c>
      <c r="Q186" s="330">
        <f>[1]!HsGetValue("FCC","Scenario#Actual;Years#FY24;Period#Jun;View#FCCS_YTD;Entity#"&amp;$B186&amp;";Data Source#FCCS_Total Data Source;Account#"&amp;Q$3&amp;";Intercompany#FCCS_Intercompany Top;Movement#FCCS_Movements;Consolidation#FCCS_Entity Total;Custom1#"&amp;$A186&amp;";Custom2#Total Custom2;Custom3#Total Custom3;Custom4#Total Custom4")</f>
        <v>0</v>
      </c>
      <c r="R186" s="330">
        <f>[1]!HsGetValue("FCC","Scenario#Actual;Years#FY24;Period#Jun;View#FCCS_YTD;Entity#"&amp;$B186&amp;";Data Source#FCCS_Total Data Source;Account#"&amp;R$3&amp;";Intercompany#FCCS_Intercompany Top;Movement#FCCS_Movements;Consolidation#FCCS_Entity Total;Custom1#"&amp;$A186&amp;";Custom2#Total Custom2;Custom3#Total Custom3;Custom4#Total Custom4")</f>
        <v>0</v>
      </c>
      <c r="S186" s="330">
        <f>[1]!HsGetValue("FCC","Scenario#Actual;Years#FY24;Period#Jun;View#FCCS_YTD;Entity#"&amp;$B186&amp;";Data Source#FCCS_Total Data Source;Account#"&amp;S$3&amp;";Intercompany#FCCS_Intercompany Top;Movement#FCCS_Movements;Consolidation#FCCS_Entity Total;Custom1#"&amp;$A186&amp;";Custom2#Total Custom2;Custom3#Total Custom3;Custom4#Total Custom4")</f>
        <v>0</v>
      </c>
      <c r="T186" s="330">
        <f>[1]!HsGetValue("FCC","Scenario#Actual;Years#FY24;Period#Jun;View#FCCS_YTD;Entity#"&amp;$B186&amp;";Data Source#FCCS_Total Data Source;Account#"&amp;T$3&amp;";Intercompany#FCCS_Intercompany Top;Movement#FCCS_Movements;Consolidation#FCCS_Entity Total;Custom1#"&amp;$A186&amp;";Custom2#Total Custom2;Custom3#Total Custom3;Custom4#Total Custom4")</f>
        <v>0</v>
      </c>
      <c r="U186" s="330">
        <f>[1]!HsGetValue("FCC","Scenario#Actual;Years#FY24;Period#Jun;View#FCCS_YTD;Entity#"&amp;$B186&amp;";Data Source#FCCS_Total Data Source;Account#"&amp;U$3&amp;";Intercompany#FCCS_Intercompany Top;Movement#FCCS_Movements;Consolidation#FCCS_Entity Total;Custom1#"&amp;$A186&amp;";Custom2#Total Custom2;Custom3#Total Custom3;Custom4#Total Custom4")</f>
        <v>0</v>
      </c>
      <c r="V186" s="330">
        <f>[1]!HsGetValue("FCC","Scenario#Actual;Years#FY24;Period#Jun;View#FCCS_YTD;Entity#"&amp;$B186&amp;";Data Source#FCCS_Total Data Source;Account#"&amp;V$3&amp;";Intercompany#FCCS_Intercompany Top;Movement#FCCS_Movements;Consolidation#FCCS_Entity Total;Custom1#"&amp;$A186&amp;";Custom2#Total Custom2;Custom3#Total Custom3;Custom4#Total Custom4")</f>
        <v>0</v>
      </c>
      <c r="W186" s="330">
        <f>[1]!HsGetValue("FCC","Scenario#Actual;Years#FY24;Period#Jun;View#FCCS_YTD;Entity#"&amp;$B186&amp;";Data Source#FCCS_Total Data Source;Account#"&amp;W$3&amp;";Intercompany#FCCS_Intercompany Top;Movement#FCCS_Movements;Consolidation#FCCS_Entity Total;Custom1#"&amp;$A186&amp;";Custom2#Total Custom2;Custom3#Total Custom3;Custom4#Total Custom4")</f>
        <v>0</v>
      </c>
      <c r="X186" s="330">
        <f>[1]!HsGetValue("FCC","Scenario#Actual;Years#FY24;Period#Jun;View#FCCS_YTD;Entity#"&amp;$B186&amp;";Data Source#FCCS_Total Data Source;Account#"&amp;X$3&amp;";Intercompany#FCCS_Intercompany Top;Movement#FCCS_Movements;Consolidation#FCCS_Entity Total;Custom1#"&amp;$A186&amp;";Custom2#Total Custom2;Custom3#Total Custom3;Custom4#Total Custom4")</f>
        <v>0</v>
      </c>
      <c r="Y186" s="330">
        <f>[1]!HsGetValue("FCC","Scenario#Actual;Years#FY24;Period#Jun;View#FCCS_YTD;Entity#"&amp;$B186&amp;";Data Source#FCCS_Total Data Source;Account#"&amp;Y$3&amp;";Intercompany#FCCS_Intercompany Top;Movement#FCCS_Movements;Consolidation#FCCS_Entity Total;Custom1#"&amp;$A186&amp;";Custom2#Total Custom2;Custom3#Total Custom3;Custom4#Total Custom4")</f>
        <v>0</v>
      </c>
      <c r="Z186" s="330">
        <f>[1]!HsGetValue("FCC","Scenario#Actual;Years#FY24;Period#Jun;View#FCCS_YTD;Entity#"&amp;$B186&amp;";Data Source#FCCS_Total Data Source;Account#"&amp;Z$3&amp;";Intercompany#FCCS_Intercompany Top;Movement#FCCS_Movements;Consolidation#FCCS_Entity Total;Custom1#"&amp;$A186&amp;";Custom2#Total Custom2;Custom3#Total Custom3;Custom4#Total Custom4")</f>
        <v>0</v>
      </c>
      <c r="AA186" s="330">
        <f>[1]!HsGetValue("FCC","Scenario#Actual;Years#FY24;Period#Jun;View#FCCS_YTD;Entity#"&amp;$B186&amp;";Data Source#FCCS_Total Data Source;Account#"&amp;AA$3&amp;";Intercompany#FCCS_Intercompany Top;Movement#FCCS_Movements;Consolidation#FCCS_Entity Total;Custom1#"&amp;$A186&amp;";Custom2#Total Custom2;Custom3#Total Custom3;Custom4#Total Custom4")</f>
        <v>0</v>
      </c>
      <c r="AB186" s="330">
        <f>[1]!HsGetValue("FCC","Scenario#Actual;Years#FY24;Period#Jun;View#FCCS_YTD;Entity#"&amp;$B186&amp;";Data Source#FCCS_Total Data Source;Account#"&amp;AB$3&amp;";Intercompany#FCCS_Intercompany Top;Movement#FCCS_Movements;Consolidation#FCCS_Entity Total;Custom1#"&amp;$A186&amp;";Custom2#Total Custom2;Custom3#Total Custom3;Custom4#Total Custom4")</f>
        <v>0</v>
      </c>
      <c r="AC186" s="330">
        <f>[1]!HsGetValue("FCC","Scenario#Actual;Years#FY24;Period#Jun;View#FCCS_YTD;Entity#"&amp;$B186&amp;";Data Source#FCCS_Total Data Source;Account#"&amp;AC$3&amp;";Intercompany#FCCS_Intercompany Top;Movement#FCCS_Movements;Consolidation#FCCS_Entity Total;Custom1#"&amp;$A186&amp;";Custom2#Total Custom2;Custom3#Total Custom3;Custom4#Total Custom4")</f>
        <v>0</v>
      </c>
      <c r="AD186" s="330">
        <f>[1]!HsGetValue("FCC","Scenario#Actual;Years#FY24;Period#Jun;View#FCCS_YTD;Entity#"&amp;$B186&amp;";Data Source#FCCS_Total Data Source;Account#"&amp;AD$3&amp;";Intercompany#FCCS_Intercompany Top;Movement#FCCS_Movements;Consolidation#FCCS_Entity Total;Custom1#"&amp;$A186&amp;";Custom2#Total Custom2;Custom3#Total Custom3;Custom4#Total Custom4")</f>
        <v>0</v>
      </c>
      <c r="AE186" s="330">
        <f>[1]!HsGetValue("FCC","Scenario#Actual;Years#FY24;Period#Jun;View#FCCS_YTD;Entity#"&amp;$B186&amp;";Data Source#FCCS_Total Data Source;Account#"&amp;AE$3&amp;";Intercompany#FCCS_Intercompany Top;Movement#FCCS_Movements;Consolidation#FCCS_Entity Total;Custom1#"&amp;$A186&amp;";Custom2#Total Custom2;Custom3#Total Custom3;Custom4#Total Custom4")</f>
        <v>0</v>
      </c>
      <c r="AF186" s="330">
        <f>[1]!HsGetValue("FCC","Scenario#Actual;Years#FY24;Period#Jun;View#FCCS_YTD;Entity#"&amp;$B186&amp;";Data Source#FCCS_Total Data Source;Account#"&amp;AF$3&amp;";Intercompany#FCCS_Intercompany Top;Movement#FCCS_Movements;Consolidation#FCCS_Entity Total;Custom1#"&amp;$A186&amp;";Custom2#Total Custom2;Custom3#Total Custom3;Custom4#Total Custom4")</f>
        <v>0</v>
      </c>
      <c r="AG186" s="330">
        <f>[1]!HsGetValue("FCC","Scenario#Actual;Years#FY24;Period#Jun;View#FCCS_YTD;Entity#"&amp;$B186&amp;";Data Source#FCCS_Total Data Source;Account#"&amp;AG$3&amp;";Intercompany#FCCS_Intercompany Top;Movement#FCCS_Movements;Consolidation#FCCS_Entity Total;Custom1#"&amp;$A186&amp;";Custom2#Total Custom2;Custom3#Total Custom3;Custom4#Total Custom4")</f>
        <v>0</v>
      </c>
      <c r="AH186" s="330">
        <f>[1]!HsGetValue("FCC","Scenario#Actual;Years#FY24;Period#Jun;View#FCCS_YTD;Entity#"&amp;$B186&amp;";Data Source#FCCS_Total Data Source;Account#"&amp;AH$3&amp;";Intercompany#FCCS_Intercompany Top;Movement#FCCS_Movements;Consolidation#FCCS_Entity Total;Custom1#"&amp;$A186&amp;";Custom2#Total Custom2;Custom3#Total Custom3;Custom4#Total Custom4")</f>
        <v>0</v>
      </c>
      <c r="AI186" s="330">
        <f>[1]!HsGetValue("FCC","Scenario#Actual;Years#FY24;Period#Jun;View#FCCS_YTD;Entity#"&amp;$B186&amp;";Data Source#FCCS_Total Data Source;Account#"&amp;AI$3&amp;";Intercompany#FCCS_Intercompany Top;Movement#FCCS_Movements;Consolidation#FCCS_Entity Total;Custom1#"&amp;$A186&amp;";Custom2#Total Custom2;Custom3#Total Custom3;Custom4#Total Custom4")</f>
        <v>0</v>
      </c>
      <c r="AJ186" s="330">
        <f>[1]!HsGetValue("FCC","Scenario#Actual;Years#FY24;Period#Jun;View#FCCS_YTD;Entity#"&amp;$B186&amp;";Data Source#FCCS_Total Data Source;Account#"&amp;AJ$3&amp;";Intercompany#FCCS_Intercompany Top;Movement#FCCS_Movements;Consolidation#FCCS_Entity Total;Custom1#"&amp;$A186&amp;";Custom2#Total Custom2;Custom3#Total Custom3;Custom4#Total Custom4")</f>
        <v>0</v>
      </c>
      <c r="AK186" s="330">
        <f>[1]!HsGetValue("FCC","Scenario#Actual;Years#FY24;Period#Jun;View#FCCS_YTD;Entity#"&amp;$B186&amp;";Data Source#FCCS_Total Data Source;Account#"&amp;AK$3&amp;";Intercompany#FCCS_Intercompany Top;Movement#FCCS_Movements;Consolidation#FCCS_Entity Total;Custom1#"&amp;$A186&amp;";Custom2#Total Custom2;Custom3#Total Custom3;Custom4#Total Custom4")</f>
        <v>0</v>
      </c>
      <c r="AL186" s="330">
        <f>[1]!HsGetValue("FCC","Scenario#Actual;Years#FY24;Period#Jun;View#FCCS_YTD;Entity#"&amp;$B186&amp;";Data Source#FCCS_Total Data Source;Account#"&amp;AL$3&amp;";Intercompany#FCCS_Intercompany Top;Movement#FCCS_Movements;Consolidation#FCCS_Entity Total;Custom1#"&amp;$A186&amp;";Custom2#Total Custom2;Custom3#Total Custom3;Custom4#Total Custom4")</f>
        <v>0</v>
      </c>
      <c r="AM186" s="330">
        <f>[1]!HsGetValue("FCC","Scenario#Actual;Years#FY24;Period#Jun;View#FCCS_YTD;Entity#"&amp;$B186&amp;";Data Source#FCCS_Total Data Source;Account#"&amp;AM$3&amp;";Intercompany#FCCS_Intercompany Top;Movement#FCCS_Movements;Consolidation#FCCS_Entity Total;Custom1#"&amp;$A186&amp;";Custom2#Total Custom2;Custom3#Total Custom3;Custom4#Total Custom4")</f>
        <v>0</v>
      </c>
      <c r="AN186" s="330">
        <f>[1]!HsGetValue("FCC","Scenario#Actual;Years#FY24;Period#Jun;View#FCCS_YTD;Entity#"&amp;$B186&amp;";Data Source#FCCS_Total Data Source;Account#"&amp;AN$3&amp;";Intercompany#FCCS_Intercompany Top;Movement#FCCS_Movements;Consolidation#FCCS_Entity Total;Custom1#"&amp;$A186&amp;";Custom2#Total Custom2;Custom3#Total Custom3;Custom4#Total Custom4")</f>
        <v>0</v>
      </c>
      <c r="AO186" s="330">
        <f>[1]!HsGetValue("FCC","Scenario#Actual;Years#FY24;Period#Jun;View#FCCS_YTD;Entity#"&amp;$B186&amp;";Data Source#FCCS_Total Data Source;Account#"&amp;AO$3&amp;";Intercompany#FCCS_Intercompany Top;Movement#FCCS_Movements;Consolidation#FCCS_Entity Total;Custom1#"&amp;$A186&amp;";Custom2#Total Custom2;Custom3#Total Custom3;Custom4#Total Custom4")</f>
        <v>0</v>
      </c>
      <c r="AP186" s="330">
        <f>[1]!HsGetValue("FCC","Scenario#Actual;Years#FY24;Period#Jun;View#FCCS_YTD;Entity#"&amp;$B186&amp;";Data Source#FCCS_Total Data Source;Account#"&amp;AP$3&amp;";Intercompany#FCCS_Intercompany Top;Movement#FCCS_Movements;Consolidation#FCCS_Entity Total;Custom1#"&amp;$A186&amp;";Custom2#Total Custom2;Custom3#Total Custom3;Custom4#Total Custom4")</f>
        <v>0</v>
      </c>
      <c r="AQ186" s="330">
        <f>[1]!HsGetValue("FCC","Scenario#Actual;Years#FY24;Period#Jun;View#FCCS_YTD;Entity#"&amp;$B186&amp;";Data Source#FCCS_Total Data Source;Account#"&amp;AQ$3&amp;";Intercompany#FCCS_Intercompany Top;Movement#FCCS_Movements;Consolidation#FCCS_Entity Total;Custom1#"&amp;$A186&amp;";Custom2#Total Custom2;Custom3#Total Custom3;Custom4#Total Custom4")</f>
        <v>0</v>
      </c>
      <c r="AR186" s="330">
        <f>[1]!HsGetValue("FCC","Scenario#Actual;Years#FY24;Period#Jun;View#FCCS_YTD;Entity#"&amp;$B186&amp;";Data Source#FCCS_Total Data Source;Account#"&amp;AR$3&amp;";Intercompany#FCCS_Intercompany Top;Movement#FCCS_Movements;Consolidation#FCCS_Entity Total;Custom1#"&amp;$A186&amp;";Custom2#Total Custom2;Custom3#Total Custom3;Custom4#Total Custom4")</f>
        <v>0</v>
      </c>
      <c r="AS186" s="330">
        <f>[1]!HsGetValue("FCC","Scenario#Actual;Years#FY24;Period#Jun;View#FCCS_YTD;Entity#"&amp;$B186&amp;";Data Source#FCCS_Total Data Source;Account#"&amp;AS$3&amp;";Intercompany#FCCS_Intercompany Top;Movement#FCCS_Movements;Consolidation#FCCS_Entity Total;Custom1#"&amp;$A186&amp;";Custom2#Total Custom2;Custom3#Total Custom3;Custom4#Total Custom4")</f>
        <v>0</v>
      </c>
    </row>
    <row r="187" spans="1:45" x14ac:dyDescent="0.3">
      <c r="A187" s="221" t="s">
        <v>603</v>
      </c>
      <c r="B187" s="623" t="s">
        <v>1181</v>
      </c>
      <c r="C187" s="222" t="s">
        <v>822</v>
      </c>
      <c r="D187" s="222" t="s">
        <v>811</v>
      </c>
      <c r="E187" s="222" t="s">
        <v>416</v>
      </c>
      <c r="F187" s="328" t="s">
        <v>588</v>
      </c>
      <c r="G187" s="328" t="str">
        <f t="shared" si="22"/>
        <v>92700(ENT)Non_Psoft</v>
      </c>
      <c r="H187" s="598"/>
      <c r="I187" s="327">
        <f>SUM(J187:K187)</f>
        <v>59166049.840000011</v>
      </c>
      <c r="J187" s="327">
        <f t="shared" si="25"/>
        <v>41385954.020000003</v>
      </c>
      <c r="K187" s="327">
        <f t="shared" si="24"/>
        <v>17780095.820000008</v>
      </c>
      <c r="L187" s="330">
        <f>[1]!HsGetValue("FCC","Scenario#Actual;Years#FY24;Period#Jun;View#FCCS_YTD;Entity#"&amp;$B187&amp;";Data Source#FCCS_Total Data Source;Account#"&amp;L$3&amp;";Intercompany#FCCS_Intercompany Top;Movement#FCCS_Movements;Consolidation#FCCS_Entity Total;Custom1#"&amp;$A187&amp;";Custom2#Total Custom2;Custom3#Total Custom3;Custom4#Total Custom4")</f>
        <v>0</v>
      </c>
      <c r="M187" s="330">
        <f>[1]!HsGetValue("FCC","Scenario#Actual;Years#FY24;Period#Jun;View#FCCS_YTD;Entity#"&amp;$B187&amp;";Data Source#FCCS_Total Data Source;Account#"&amp;M$3&amp;";Intercompany#FCCS_Intercompany Top;Movement#FCCS_Movements;Consolidation#FCCS_Entity Total;Custom1#"&amp;$A187&amp;";Custom2#Total Custom2;Custom3#Total Custom3;Custom4#Total Custom4")</f>
        <v>0</v>
      </c>
      <c r="N187" s="330">
        <f>[1]!HsGetValue("FCC","Scenario#Actual;Years#FY24;Period#Jun;View#FCCS_YTD;Entity#"&amp;$B187&amp;";Data Source#FCCS_Total Data Source;Account#"&amp;N$3&amp;";Intercompany#FCCS_Intercompany Top;Movement#FCCS_Movements;Consolidation#FCCS_Entity Total;Custom1#"&amp;$A187&amp;";Custom2#Total Custom2;Custom3#Total Custom3;Custom4#Total Custom4")</f>
        <v>0</v>
      </c>
      <c r="O187" s="330">
        <f>[1]!HsGetValue("FCC","Scenario#Actual;Years#FY24;Period#Jun;View#FCCS_YTD;Entity#"&amp;$B187&amp;";Data Source#FCCS_Total Data Source;Account#"&amp;O$3&amp;";Intercompany#FCCS_Intercompany Top;Movement#FCCS_Movements;Consolidation#FCCS_Entity Total;Custom1#"&amp;$A187&amp;";Custom2#Total Custom2;Custom3#Total Custom3;Custom4#Total Custom4")</f>
        <v>0</v>
      </c>
      <c r="P187" s="330">
        <f>[1]!HsGetValue("FCC","Scenario#Actual;Years#FY24;Period#Jun;View#FCCS_YTD;Entity#"&amp;$B187&amp;";Data Source#FCCS_Total Data Source;Account#"&amp;P$3&amp;";Intercompany#FCCS_Intercompany Top;Movement#FCCS_Movements;Consolidation#FCCS_Entity Total;Custom1#"&amp;$A187&amp;";Custom2#Total Custom2;Custom3#Total Custom3;Custom4#Total Custom4")</f>
        <v>82814444.590000004</v>
      </c>
      <c r="Q187" s="330">
        <f>[1]!HsGetValue("FCC","Scenario#Actual;Years#FY24;Period#Jun;View#FCCS_YTD;Entity#"&amp;$B187&amp;";Data Source#FCCS_Total Data Source;Account#"&amp;Q$3&amp;";Intercompany#FCCS_Intercompany Top;Movement#FCCS_Movements;Consolidation#FCCS_Entity Total;Custom1#"&amp;$A187&amp;";Custom2#Total Custom2;Custom3#Total Custom3;Custom4#Total Custom4")</f>
        <v>0</v>
      </c>
      <c r="R187" s="330">
        <f>[1]!HsGetValue("FCC","Scenario#Actual;Years#FY24;Period#Jun;View#FCCS_YTD;Entity#"&amp;$B187&amp;";Data Source#FCCS_Total Data Source;Account#"&amp;R$3&amp;";Intercompany#FCCS_Intercompany Top;Movement#FCCS_Movements;Consolidation#FCCS_Entity Total;Custom1#"&amp;$A187&amp;";Custom2#Total Custom2;Custom3#Total Custom3;Custom4#Total Custom4")</f>
        <v>0</v>
      </c>
      <c r="S187" s="330">
        <f>[1]!HsGetValue("FCC","Scenario#Actual;Years#FY24;Period#Jun;View#FCCS_YTD;Entity#"&amp;$B187&amp;";Data Source#FCCS_Total Data Source;Account#"&amp;S$3&amp;";Intercompany#FCCS_Intercompany Top;Movement#FCCS_Movements;Consolidation#FCCS_Entity Total;Custom1#"&amp;$A187&amp;";Custom2#Total Custom2;Custom3#Total Custom3;Custom4#Total Custom4")</f>
        <v>0</v>
      </c>
      <c r="T187" s="330">
        <f>[1]!HsGetValue("FCC","Scenario#Actual;Years#FY24;Period#Jun;View#FCCS_YTD;Entity#"&amp;$B187&amp;";Data Source#FCCS_Total Data Source;Account#"&amp;T$3&amp;";Intercompany#FCCS_Intercompany Top;Movement#FCCS_Movements;Consolidation#FCCS_Entity Total;Custom1#"&amp;$A187&amp;";Custom2#Total Custom2;Custom3#Total Custom3;Custom4#Total Custom4")</f>
        <v>8610898</v>
      </c>
      <c r="U187" s="330">
        <f>[1]!HsGetValue("FCC","Scenario#Actual;Years#FY24;Period#Jun;View#FCCS_YTD;Entity#"&amp;$B187&amp;";Data Source#FCCS_Total Data Source;Account#"&amp;U$3&amp;";Intercompany#FCCS_Intercompany Top;Movement#FCCS_Movements;Consolidation#FCCS_Entity Total;Custom1#"&amp;$A187&amp;";Custom2#Total Custom2;Custom3#Total Custom3;Custom4#Total Custom4")</f>
        <v>0</v>
      </c>
      <c r="V187" s="330">
        <f>[1]!HsGetValue("FCC","Scenario#Actual;Years#FY24;Period#Jun;View#FCCS_YTD;Entity#"&amp;$B187&amp;";Data Source#FCCS_Total Data Source;Account#"&amp;V$3&amp;";Intercompany#FCCS_Intercompany Top;Movement#FCCS_Movements;Consolidation#FCCS_Entity Total;Custom1#"&amp;$A187&amp;";Custom2#Total Custom2;Custom3#Total Custom3;Custom4#Total Custom4")</f>
        <v>0</v>
      </c>
      <c r="W187" s="330">
        <f>[1]!HsGetValue("FCC","Scenario#Actual;Years#FY24;Period#Jun;View#FCCS_YTD;Entity#"&amp;$B187&amp;";Data Source#FCCS_Total Data Source;Account#"&amp;W$3&amp;";Intercompany#FCCS_Intercompany Top;Movement#FCCS_Movements;Consolidation#FCCS_Entity Total;Custom1#"&amp;$A187&amp;";Custom2#Total Custom2;Custom3#Total Custom3;Custom4#Total Custom4")</f>
        <v>0</v>
      </c>
      <c r="X187" s="330">
        <f>[1]!HsGetValue("FCC","Scenario#Actual;Years#FY24;Period#Jun;View#FCCS_YTD;Entity#"&amp;$B187&amp;";Data Source#FCCS_Total Data Source;Account#"&amp;X$3&amp;";Intercompany#FCCS_Intercompany Top;Movement#FCCS_Movements;Consolidation#FCCS_Entity Total;Custom1#"&amp;$A187&amp;";Custom2#Total Custom2;Custom3#Total Custom3;Custom4#Total Custom4")</f>
        <v>41385954.020000003</v>
      </c>
      <c r="Y187" s="330">
        <f>[1]!HsGetValue("FCC","Scenario#Actual;Years#FY24;Period#Jun;View#FCCS_YTD;Entity#"&amp;$B187&amp;";Data Source#FCCS_Total Data Source;Account#"&amp;Y$3&amp;";Intercompany#FCCS_Intercompany Top;Movement#FCCS_Movements;Consolidation#FCCS_Entity Total;Custom1#"&amp;$A187&amp;";Custom2#Total Custom2;Custom3#Total Custom3;Custom4#Total Custom4")</f>
        <v>0</v>
      </c>
      <c r="Z187" s="330">
        <f>[1]!HsGetValue("FCC","Scenario#Actual;Years#FY24;Period#Jun;View#FCCS_YTD;Entity#"&amp;$B187&amp;";Data Source#FCCS_Total Data Source;Account#"&amp;Z$3&amp;";Intercompany#FCCS_Intercompany Top;Movement#FCCS_Movements;Consolidation#FCCS_Entity Total;Custom1#"&amp;$A187&amp;";Custom2#Total Custom2;Custom3#Total Custom3;Custom4#Total Custom4")</f>
        <v>9475559.25</v>
      </c>
      <c r="AA187" s="330">
        <f>[1]!HsGetValue("FCC","Scenario#Actual;Years#FY24;Period#Jun;View#FCCS_YTD;Entity#"&amp;$B187&amp;";Data Source#FCCS_Total Data Source;Account#"&amp;AA$3&amp;";Intercompany#FCCS_Intercompany Top;Movement#FCCS_Movements;Consolidation#FCCS_Entity Total;Custom1#"&amp;$A187&amp;";Custom2#Total Custom2;Custom3#Total Custom3;Custom4#Total Custom4")</f>
        <v>0</v>
      </c>
      <c r="AB187" s="330">
        <f>[1]!HsGetValue("FCC","Scenario#Actual;Years#FY24;Period#Jun;View#FCCS_YTD;Entity#"&amp;$B187&amp;";Data Source#FCCS_Total Data Source;Account#"&amp;AB$3&amp;";Intercompany#FCCS_Intercompany Top;Movement#FCCS_Movements;Consolidation#FCCS_Entity Total;Custom1#"&amp;$A187&amp;";Custom2#Total Custom2;Custom3#Total Custom3;Custom4#Total Custom4")</f>
        <v>0</v>
      </c>
      <c r="AC187" s="330">
        <f>[1]!HsGetValue("FCC","Scenario#Actual;Years#FY24;Period#Jun;View#FCCS_YTD;Entity#"&amp;$B187&amp;";Data Source#FCCS_Total Data Source;Account#"&amp;AC$3&amp;";Intercompany#FCCS_Intercompany Top;Movement#FCCS_Movements;Consolidation#FCCS_Entity Total;Custom1#"&amp;$A187&amp;";Custom2#Total Custom2;Custom3#Total Custom3;Custom4#Total Custom4")</f>
        <v>0</v>
      </c>
      <c r="AD187" s="330">
        <f>[1]!HsGetValue("FCC","Scenario#Actual;Years#FY24;Period#Jun;View#FCCS_YTD;Entity#"&amp;$B187&amp;";Data Source#FCCS_Total Data Source;Account#"&amp;AD$3&amp;";Intercompany#FCCS_Intercompany Top;Movement#FCCS_Movements;Consolidation#FCCS_Entity Total;Custom1#"&amp;$A187&amp;";Custom2#Total Custom2;Custom3#Total Custom3;Custom4#Total Custom4")</f>
        <v>8653016.2199999988</v>
      </c>
      <c r="AE187" s="330">
        <f>[1]!HsGetValue("FCC","Scenario#Actual;Years#FY24;Period#Jun;View#FCCS_YTD;Entity#"&amp;$B187&amp;";Data Source#FCCS_Total Data Source;Account#"&amp;AE$3&amp;";Intercompany#FCCS_Intercompany Top;Movement#FCCS_Movements;Consolidation#FCCS_Entity Total;Custom1#"&amp;$A187&amp;";Custom2#Total Custom2;Custom3#Total Custom3;Custom4#Total Custom4")</f>
        <v>0</v>
      </c>
      <c r="AF187" s="330">
        <f>[1]!HsGetValue("FCC","Scenario#Actual;Years#FY24;Period#Jun;View#FCCS_YTD;Entity#"&amp;$B187&amp;";Data Source#FCCS_Total Data Source;Account#"&amp;AF$3&amp;";Intercompany#FCCS_Intercompany Top;Movement#FCCS_Movements;Consolidation#FCCS_Entity Total;Custom1#"&amp;$A187&amp;";Custom2#Total Custom2;Custom3#Total Custom3;Custom4#Total Custom4")</f>
        <v>0</v>
      </c>
      <c r="AG187" s="330">
        <f>[1]!HsGetValue("FCC","Scenario#Actual;Years#FY24;Period#Jun;View#FCCS_YTD;Entity#"&amp;$B187&amp;";Data Source#FCCS_Total Data Source;Account#"&amp;AG$3&amp;";Intercompany#FCCS_Intercompany Top;Movement#FCCS_Movements;Consolidation#FCCS_Entity Total;Custom1#"&amp;$A187&amp;";Custom2#Total Custom2;Custom3#Total Custom3;Custom4#Total Custom4")</f>
        <v>0</v>
      </c>
      <c r="AH187" s="330">
        <f>[1]!HsGetValue("FCC","Scenario#Actual;Years#FY24;Period#Jun;View#FCCS_YTD;Entity#"&amp;$B187&amp;";Data Source#FCCS_Total Data Source;Account#"&amp;AH$3&amp;";Intercompany#FCCS_Intercompany Top;Movement#FCCS_Movements;Consolidation#FCCS_Entity Total;Custom1#"&amp;$A187&amp;";Custom2#Total Custom2;Custom3#Total Custom3;Custom4#Total Custom4")</f>
        <v>-76536043.409999996</v>
      </c>
      <c r="AI187" s="330">
        <f>[1]!HsGetValue("FCC","Scenario#Actual;Years#FY24;Period#Jun;View#FCCS_YTD;Entity#"&amp;$B187&amp;";Data Source#FCCS_Total Data Source;Account#"&amp;AI$3&amp;";Intercompany#FCCS_Intercompany Top;Movement#FCCS_Movements;Consolidation#FCCS_Entity Total;Custom1#"&amp;$A187&amp;";Custom2#Total Custom2;Custom3#Total Custom3;Custom4#Total Custom4")</f>
        <v>0</v>
      </c>
      <c r="AJ187" s="330">
        <f>[1]!HsGetValue("FCC","Scenario#Actual;Years#FY24;Period#Jun;View#FCCS_YTD;Entity#"&amp;$B187&amp;";Data Source#FCCS_Total Data Source;Account#"&amp;AJ$3&amp;";Intercompany#FCCS_Intercompany Top;Movement#FCCS_Movements;Consolidation#FCCS_Entity Total;Custom1#"&amp;$A187&amp;";Custom2#Total Custom2;Custom3#Total Custom3;Custom4#Total Custom4")</f>
        <v>0</v>
      </c>
      <c r="AK187" s="330">
        <f>[1]!HsGetValue("FCC","Scenario#Actual;Years#FY24;Period#Jun;View#FCCS_YTD;Entity#"&amp;$B187&amp;";Data Source#FCCS_Total Data Source;Account#"&amp;AK$3&amp;";Intercompany#FCCS_Intercompany Top;Movement#FCCS_Movements;Consolidation#FCCS_Entity Total;Custom1#"&amp;$A187&amp;";Custom2#Total Custom2;Custom3#Total Custom3;Custom4#Total Custom4")</f>
        <v>-8610898</v>
      </c>
      <c r="AL187" s="330">
        <f>[1]!HsGetValue("FCC","Scenario#Actual;Years#FY24;Period#Jun;View#FCCS_YTD;Entity#"&amp;$B187&amp;";Data Source#FCCS_Total Data Source;Account#"&amp;AL$3&amp;";Intercompany#FCCS_Intercompany Top;Movement#FCCS_Movements;Consolidation#FCCS_Entity Total;Custom1#"&amp;$A187&amp;";Custom2#Total Custom2;Custom3#Total Custom3;Custom4#Total Custom4")</f>
        <v>0</v>
      </c>
      <c r="AM187" s="330">
        <f>[1]!HsGetValue("FCC","Scenario#Actual;Years#FY24;Period#Jun;View#FCCS_YTD;Entity#"&amp;$B187&amp;";Data Source#FCCS_Total Data Source;Account#"&amp;AM$3&amp;";Intercompany#FCCS_Intercompany Top;Movement#FCCS_Movements;Consolidation#FCCS_Entity Total;Custom1#"&amp;$A187&amp;";Custom2#Total Custom2;Custom3#Total Custom3;Custom4#Total Custom4")</f>
        <v>0</v>
      </c>
      <c r="AN187" s="330">
        <f>[1]!HsGetValue("FCC","Scenario#Actual;Years#FY24;Period#Jun;View#FCCS_YTD;Entity#"&amp;$B187&amp;";Data Source#FCCS_Total Data Source;Account#"&amp;AN$3&amp;";Intercompany#FCCS_Intercompany Top;Movement#FCCS_Movements;Consolidation#FCCS_Entity Total;Custom1#"&amp;$A187&amp;";Custom2#Total Custom2;Custom3#Total Custom3;Custom4#Total Custom4")</f>
        <v>-2497434.2200000002</v>
      </c>
      <c r="AO187" s="330">
        <f>[1]!HsGetValue("FCC","Scenario#Actual;Years#FY24;Period#Jun;View#FCCS_YTD;Entity#"&amp;$B187&amp;";Data Source#FCCS_Total Data Source;Account#"&amp;AO$3&amp;";Intercompany#FCCS_Intercompany Top;Movement#FCCS_Movements;Consolidation#FCCS_Entity Total;Custom1#"&amp;$A187&amp;";Custom2#Total Custom2;Custom3#Total Custom3;Custom4#Total Custom4")</f>
        <v>0</v>
      </c>
      <c r="AP187" s="330">
        <f>[1]!HsGetValue("FCC","Scenario#Actual;Years#FY24;Period#Jun;View#FCCS_YTD;Entity#"&amp;$B187&amp;";Data Source#FCCS_Total Data Source;Account#"&amp;AP$3&amp;";Intercompany#FCCS_Intercompany Top;Movement#FCCS_Movements;Consolidation#FCCS_Entity Total;Custom1#"&amp;$A187&amp;";Custom2#Total Custom2;Custom3#Total Custom3;Custom4#Total Custom4")</f>
        <v>0</v>
      </c>
      <c r="AQ187" s="330">
        <f>[1]!HsGetValue("FCC","Scenario#Actual;Years#FY24;Period#Jun;View#FCCS_YTD;Entity#"&amp;$B187&amp;";Data Source#FCCS_Total Data Source;Account#"&amp;AQ$3&amp;";Intercompany#FCCS_Intercompany Top;Movement#FCCS_Movements;Consolidation#FCCS_Entity Total;Custom1#"&amp;$A187&amp;";Custom2#Total Custom2;Custom3#Total Custom3;Custom4#Total Custom4")</f>
        <v>-4129446.6100000003</v>
      </c>
      <c r="AR187" s="330">
        <f>[1]!HsGetValue("FCC","Scenario#Actual;Years#FY24;Period#Jun;View#FCCS_YTD;Entity#"&amp;$B187&amp;";Data Source#FCCS_Total Data Source;Account#"&amp;AR$3&amp;";Intercompany#FCCS_Intercompany Top;Movement#FCCS_Movements;Consolidation#FCCS_Entity Total;Custom1#"&amp;$A187&amp;";Custom2#Total Custom2;Custom3#Total Custom3;Custom4#Total Custom4")</f>
        <v>0</v>
      </c>
      <c r="AS187" s="330">
        <f>[1]!HsGetValue("FCC","Scenario#Actual;Years#FY24;Period#Jun;View#FCCS_YTD;Entity#"&amp;$B187&amp;";Data Source#FCCS_Total Data Source;Account#"&amp;AS$3&amp;";Intercompany#FCCS_Intercompany Top;Movement#FCCS_Movements;Consolidation#FCCS_Entity Total;Custom1#"&amp;$A187&amp;";Custom2#Total Custom2;Custom3#Total Custom3;Custom4#Total Custom4")</f>
        <v>0</v>
      </c>
    </row>
    <row r="188" spans="1:45" x14ac:dyDescent="0.3">
      <c r="A188" s="221" t="s">
        <v>603</v>
      </c>
      <c r="B188" s="612" t="s">
        <v>824</v>
      </c>
      <c r="C188" s="222">
        <v>44000</v>
      </c>
      <c r="D188" s="222" t="s">
        <v>811</v>
      </c>
      <c r="E188" s="222" t="s">
        <v>416</v>
      </c>
      <c r="F188" s="328" t="s">
        <v>825</v>
      </c>
      <c r="G188" s="328" t="str">
        <f t="shared" si="22"/>
        <v>44000Non_Psoft</v>
      </c>
      <c r="H188" s="598"/>
      <c r="I188" s="327">
        <f>SUM(J188:K188)</f>
        <v>0</v>
      </c>
      <c r="J188" s="327">
        <f t="shared" si="25"/>
        <v>0</v>
      </c>
      <c r="K188" s="327">
        <f t="shared" si="24"/>
        <v>0</v>
      </c>
      <c r="L188" s="330">
        <f>[1]!HsGetValue("FCC","Scenario#Actual;Years#FY24;Period#Jun;View#FCCS_YTD;Entity#"&amp;$B188&amp;";Data Source#FCCS_Total Data Source;Account#"&amp;L$3&amp;";Intercompany#FCCS_Intercompany Top;Movement#FCCS_Movements;Consolidation#FCCS_Entity Total;Custom1#"&amp;$A188&amp;";Custom2#Total Custom2;Custom3#Total Custom3;Custom4#Total Custom4")</f>
        <v>0</v>
      </c>
      <c r="M188" s="330">
        <f>[1]!HsGetValue("FCC","Scenario#Actual;Years#FY24;Period#Jun;View#FCCS_YTD;Entity#"&amp;$B188&amp;";Data Source#FCCS_Total Data Source;Account#"&amp;M$3&amp;";Intercompany#FCCS_Intercompany Top;Movement#FCCS_Movements;Consolidation#FCCS_Entity Total;Custom1#"&amp;$A188&amp;";Custom2#Total Custom2;Custom3#Total Custom3;Custom4#Total Custom4")</f>
        <v>0</v>
      </c>
      <c r="N188" s="330">
        <f>[1]!HsGetValue("FCC","Scenario#Actual;Years#FY24;Period#Jun;View#FCCS_YTD;Entity#"&amp;$B188&amp;";Data Source#FCCS_Total Data Source;Account#"&amp;N$3&amp;";Intercompany#FCCS_Intercompany Top;Movement#FCCS_Movements;Consolidation#FCCS_Entity Total;Custom1#"&amp;$A188&amp;";Custom2#Total Custom2;Custom3#Total Custom3;Custom4#Total Custom4")</f>
        <v>0</v>
      </c>
      <c r="O188" s="330">
        <f>[1]!HsGetValue("FCC","Scenario#Actual;Years#FY24;Period#Jun;View#FCCS_YTD;Entity#"&amp;$B188&amp;";Data Source#FCCS_Total Data Source;Account#"&amp;O$3&amp;";Intercompany#FCCS_Intercompany Top;Movement#FCCS_Movements;Consolidation#FCCS_Entity Total;Custom1#"&amp;$A188&amp;";Custom2#Total Custom2;Custom3#Total Custom3;Custom4#Total Custom4")</f>
        <v>0</v>
      </c>
      <c r="P188" s="330">
        <f>[1]!HsGetValue("FCC","Scenario#Actual;Years#FY24;Period#Jun;View#FCCS_YTD;Entity#"&amp;$B188&amp;";Data Source#FCCS_Total Data Source;Account#"&amp;P$3&amp;";Intercompany#FCCS_Intercompany Top;Movement#FCCS_Movements;Consolidation#FCCS_Entity Total;Custom1#"&amp;$A188&amp;";Custom2#Total Custom2;Custom3#Total Custom3;Custom4#Total Custom4")</f>
        <v>0</v>
      </c>
      <c r="Q188" s="330">
        <f>[1]!HsGetValue("FCC","Scenario#Actual;Years#FY24;Period#Jun;View#FCCS_YTD;Entity#"&amp;$B188&amp;";Data Source#FCCS_Total Data Source;Account#"&amp;Q$3&amp;";Intercompany#FCCS_Intercompany Top;Movement#FCCS_Movements;Consolidation#FCCS_Entity Total;Custom1#"&amp;$A188&amp;";Custom2#Total Custom2;Custom3#Total Custom3;Custom4#Total Custom4")</f>
        <v>0</v>
      </c>
      <c r="R188" s="330">
        <f>[1]!HsGetValue("FCC","Scenario#Actual;Years#FY24;Period#Jun;View#FCCS_YTD;Entity#"&amp;$B188&amp;";Data Source#FCCS_Total Data Source;Account#"&amp;R$3&amp;";Intercompany#FCCS_Intercompany Top;Movement#FCCS_Movements;Consolidation#FCCS_Entity Total;Custom1#"&amp;$A188&amp;";Custom2#Total Custom2;Custom3#Total Custom3;Custom4#Total Custom4")</f>
        <v>0</v>
      </c>
      <c r="S188" s="330">
        <f>[1]!HsGetValue("FCC","Scenario#Actual;Years#FY24;Period#Jun;View#FCCS_YTD;Entity#"&amp;$B188&amp;";Data Source#FCCS_Total Data Source;Account#"&amp;S$3&amp;";Intercompany#FCCS_Intercompany Top;Movement#FCCS_Movements;Consolidation#FCCS_Entity Total;Custom1#"&amp;$A188&amp;";Custom2#Total Custom2;Custom3#Total Custom3;Custom4#Total Custom4")</f>
        <v>0</v>
      </c>
      <c r="T188" s="330">
        <f>[1]!HsGetValue("FCC","Scenario#Actual;Years#FY24;Period#Jun;View#FCCS_YTD;Entity#"&amp;$B188&amp;";Data Source#FCCS_Total Data Source;Account#"&amp;T$3&amp;";Intercompany#FCCS_Intercompany Top;Movement#FCCS_Movements;Consolidation#FCCS_Entity Total;Custom1#"&amp;$A188&amp;";Custom2#Total Custom2;Custom3#Total Custom3;Custom4#Total Custom4")</f>
        <v>0</v>
      </c>
      <c r="U188" s="330">
        <f>[1]!HsGetValue("FCC","Scenario#Actual;Years#FY24;Period#Jun;View#FCCS_YTD;Entity#"&amp;$B188&amp;";Data Source#FCCS_Total Data Source;Account#"&amp;U$3&amp;";Intercompany#FCCS_Intercompany Top;Movement#FCCS_Movements;Consolidation#FCCS_Entity Total;Custom1#"&amp;$A188&amp;";Custom2#Total Custom2;Custom3#Total Custom3;Custom4#Total Custom4")</f>
        <v>0</v>
      </c>
      <c r="V188" s="330">
        <f>[1]!HsGetValue("FCC","Scenario#Actual;Years#FY24;Period#Jun;View#FCCS_YTD;Entity#"&amp;$B188&amp;";Data Source#FCCS_Total Data Source;Account#"&amp;V$3&amp;";Intercompany#FCCS_Intercompany Top;Movement#FCCS_Movements;Consolidation#FCCS_Entity Total;Custom1#"&amp;$A188&amp;";Custom2#Total Custom2;Custom3#Total Custom3;Custom4#Total Custom4")</f>
        <v>0</v>
      </c>
      <c r="W188" s="330">
        <f>[1]!HsGetValue("FCC","Scenario#Actual;Years#FY24;Period#Jun;View#FCCS_YTD;Entity#"&amp;$B188&amp;";Data Source#FCCS_Total Data Source;Account#"&amp;W$3&amp;";Intercompany#FCCS_Intercompany Top;Movement#FCCS_Movements;Consolidation#FCCS_Entity Total;Custom1#"&amp;$A188&amp;";Custom2#Total Custom2;Custom3#Total Custom3;Custom4#Total Custom4")</f>
        <v>0</v>
      </c>
      <c r="X188" s="330">
        <f>[1]!HsGetValue("FCC","Scenario#Actual;Years#FY24;Period#Jun;View#FCCS_YTD;Entity#"&amp;$B188&amp;";Data Source#FCCS_Total Data Source;Account#"&amp;X$3&amp;";Intercompany#FCCS_Intercompany Top;Movement#FCCS_Movements;Consolidation#FCCS_Entity Total;Custom1#"&amp;$A188&amp;";Custom2#Total Custom2;Custom3#Total Custom3;Custom4#Total Custom4")</f>
        <v>0</v>
      </c>
      <c r="Y188" s="330">
        <f>[1]!HsGetValue("FCC","Scenario#Actual;Years#FY24;Period#Jun;View#FCCS_YTD;Entity#"&amp;$B188&amp;";Data Source#FCCS_Total Data Source;Account#"&amp;Y$3&amp;";Intercompany#FCCS_Intercompany Top;Movement#FCCS_Movements;Consolidation#FCCS_Entity Total;Custom1#"&amp;$A188&amp;";Custom2#Total Custom2;Custom3#Total Custom3;Custom4#Total Custom4")</f>
        <v>0</v>
      </c>
      <c r="Z188" s="330">
        <f>[1]!HsGetValue("FCC","Scenario#Actual;Years#FY24;Period#Jun;View#FCCS_YTD;Entity#"&amp;$B188&amp;";Data Source#FCCS_Total Data Source;Account#"&amp;Z$3&amp;";Intercompany#FCCS_Intercompany Top;Movement#FCCS_Movements;Consolidation#FCCS_Entity Total;Custom1#"&amp;$A188&amp;";Custom2#Total Custom2;Custom3#Total Custom3;Custom4#Total Custom4")</f>
        <v>0</v>
      </c>
      <c r="AA188" s="330">
        <f>[1]!HsGetValue("FCC","Scenario#Actual;Years#FY24;Period#Jun;View#FCCS_YTD;Entity#"&amp;$B188&amp;";Data Source#FCCS_Total Data Source;Account#"&amp;AA$3&amp;";Intercompany#FCCS_Intercompany Top;Movement#FCCS_Movements;Consolidation#FCCS_Entity Total;Custom1#"&amp;$A188&amp;";Custom2#Total Custom2;Custom3#Total Custom3;Custom4#Total Custom4")</f>
        <v>0</v>
      </c>
      <c r="AB188" s="330">
        <f>[1]!HsGetValue("FCC","Scenario#Actual;Years#FY24;Period#Jun;View#FCCS_YTD;Entity#"&amp;$B188&amp;";Data Source#FCCS_Total Data Source;Account#"&amp;AB$3&amp;";Intercompany#FCCS_Intercompany Top;Movement#FCCS_Movements;Consolidation#FCCS_Entity Total;Custom1#"&amp;$A188&amp;";Custom2#Total Custom2;Custom3#Total Custom3;Custom4#Total Custom4")</f>
        <v>0</v>
      </c>
      <c r="AC188" s="330">
        <f>[1]!HsGetValue("FCC","Scenario#Actual;Years#FY24;Period#Jun;View#FCCS_YTD;Entity#"&amp;$B188&amp;";Data Source#FCCS_Total Data Source;Account#"&amp;AC$3&amp;";Intercompany#FCCS_Intercompany Top;Movement#FCCS_Movements;Consolidation#FCCS_Entity Total;Custom1#"&amp;$A188&amp;";Custom2#Total Custom2;Custom3#Total Custom3;Custom4#Total Custom4")</f>
        <v>0</v>
      </c>
      <c r="AD188" s="330">
        <f>[1]!HsGetValue("FCC","Scenario#Actual;Years#FY24;Period#Jun;View#FCCS_YTD;Entity#"&amp;$B188&amp;";Data Source#FCCS_Total Data Source;Account#"&amp;AD$3&amp;";Intercompany#FCCS_Intercompany Top;Movement#FCCS_Movements;Consolidation#FCCS_Entity Total;Custom1#"&amp;$A188&amp;";Custom2#Total Custom2;Custom3#Total Custom3;Custom4#Total Custom4")</f>
        <v>0</v>
      </c>
      <c r="AE188" s="330">
        <f>[1]!HsGetValue("FCC","Scenario#Actual;Years#FY24;Period#Jun;View#FCCS_YTD;Entity#"&amp;$B188&amp;";Data Source#FCCS_Total Data Source;Account#"&amp;AE$3&amp;";Intercompany#FCCS_Intercompany Top;Movement#FCCS_Movements;Consolidation#FCCS_Entity Total;Custom1#"&amp;$A188&amp;";Custom2#Total Custom2;Custom3#Total Custom3;Custom4#Total Custom4")</f>
        <v>0</v>
      </c>
      <c r="AF188" s="330">
        <f>[1]!HsGetValue("FCC","Scenario#Actual;Years#FY24;Period#Jun;View#FCCS_YTD;Entity#"&amp;$B188&amp;";Data Source#FCCS_Total Data Source;Account#"&amp;AF$3&amp;";Intercompany#FCCS_Intercompany Top;Movement#FCCS_Movements;Consolidation#FCCS_Entity Total;Custom1#"&amp;$A188&amp;";Custom2#Total Custom2;Custom3#Total Custom3;Custom4#Total Custom4")</f>
        <v>0</v>
      </c>
      <c r="AG188" s="330">
        <f>[1]!HsGetValue("FCC","Scenario#Actual;Years#FY24;Period#Jun;View#FCCS_YTD;Entity#"&amp;$B188&amp;";Data Source#FCCS_Total Data Source;Account#"&amp;AG$3&amp;";Intercompany#FCCS_Intercompany Top;Movement#FCCS_Movements;Consolidation#FCCS_Entity Total;Custom1#"&amp;$A188&amp;";Custom2#Total Custom2;Custom3#Total Custom3;Custom4#Total Custom4")</f>
        <v>0</v>
      </c>
      <c r="AH188" s="330">
        <f>[1]!HsGetValue("FCC","Scenario#Actual;Years#FY24;Period#Jun;View#FCCS_YTD;Entity#"&amp;$B188&amp;";Data Source#FCCS_Total Data Source;Account#"&amp;AH$3&amp;";Intercompany#FCCS_Intercompany Top;Movement#FCCS_Movements;Consolidation#FCCS_Entity Total;Custom1#"&amp;$A188&amp;";Custom2#Total Custom2;Custom3#Total Custom3;Custom4#Total Custom4")</f>
        <v>0</v>
      </c>
      <c r="AI188" s="330">
        <f>[1]!HsGetValue("FCC","Scenario#Actual;Years#FY24;Period#Jun;View#FCCS_YTD;Entity#"&amp;$B188&amp;";Data Source#FCCS_Total Data Source;Account#"&amp;AI$3&amp;";Intercompany#FCCS_Intercompany Top;Movement#FCCS_Movements;Consolidation#FCCS_Entity Total;Custom1#"&amp;$A188&amp;";Custom2#Total Custom2;Custom3#Total Custom3;Custom4#Total Custom4")</f>
        <v>0</v>
      </c>
      <c r="AJ188" s="330">
        <f>[1]!HsGetValue("FCC","Scenario#Actual;Years#FY24;Period#Jun;View#FCCS_YTD;Entity#"&amp;$B188&amp;";Data Source#FCCS_Total Data Source;Account#"&amp;AJ$3&amp;";Intercompany#FCCS_Intercompany Top;Movement#FCCS_Movements;Consolidation#FCCS_Entity Total;Custom1#"&amp;$A188&amp;";Custom2#Total Custom2;Custom3#Total Custom3;Custom4#Total Custom4")</f>
        <v>0</v>
      </c>
      <c r="AK188" s="330">
        <f>[1]!HsGetValue("FCC","Scenario#Actual;Years#FY24;Period#Jun;View#FCCS_YTD;Entity#"&amp;$B188&amp;";Data Source#FCCS_Total Data Source;Account#"&amp;AK$3&amp;";Intercompany#FCCS_Intercompany Top;Movement#FCCS_Movements;Consolidation#FCCS_Entity Total;Custom1#"&amp;$A188&amp;";Custom2#Total Custom2;Custom3#Total Custom3;Custom4#Total Custom4")</f>
        <v>0</v>
      </c>
      <c r="AL188" s="330">
        <f>[1]!HsGetValue("FCC","Scenario#Actual;Years#FY24;Period#Jun;View#FCCS_YTD;Entity#"&amp;$B188&amp;";Data Source#FCCS_Total Data Source;Account#"&amp;AL$3&amp;";Intercompany#FCCS_Intercompany Top;Movement#FCCS_Movements;Consolidation#FCCS_Entity Total;Custom1#"&amp;$A188&amp;";Custom2#Total Custom2;Custom3#Total Custom3;Custom4#Total Custom4")</f>
        <v>0</v>
      </c>
      <c r="AM188" s="330">
        <f>[1]!HsGetValue("FCC","Scenario#Actual;Years#FY24;Period#Jun;View#FCCS_YTD;Entity#"&amp;$B188&amp;";Data Source#FCCS_Total Data Source;Account#"&amp;AM$3&amp;";Intercompany#FCCS_Intercompany Top;Movement#FCCS_Movements;Consolidation#FCCS_Entity Total;Custom1#"&amp;$A188&amp;";Custom2#Total Custom2;Custom3#Total Custom3;Custom4#Total Custom4")</f>
        <v>0</v>
      </c>
      <c r="AN188" s="330">
        <f>[1]!HsGetValue("FCC","Scenario#Actual;Years#FY24;Period#Jun;View#FCCS_YTD;Entity#"&amp;$B188&amp;";Data Source#FCCS_Total Data Source;Account#"&amp;AN$3&amp;";Intercompany#FCCS_Intercompany Top;Movement#FCCS_Movements;Consolidation#FCCS_Entity Total;Custom1#"&amp;$A188&amp;";Custom2#Total Custom2;Custom3#Total Custom3;Custom4#Total Custom4")</f>
        <v>0</v>
      </c>
      <c r="AO188" s="330">
        <f>[1]!HsGetValue("FCC","Scenario#Actual;Years#FY24;Period#Jun;View#FCCS_YTD;Entity#"&amp;$B188&amp;";Data Source#FCCS_Total Data Source;Account#"&amp;AO$3&amp;";Intercompany#FCCS_Intercompany Top;Movement#FCCS_Movements;Consolidation#FCCS_Entity Total;Custom1#"&amp;$A188&amp;";Custom2#Total Custom2;Custom3#Total Custom3;Custom4#Total Custom4")</f>
        <v>0</v>
      </c>
      <c r="AP188" s="330">
        <f>[1]!HsGetValue("FCC","Scenario#Actual;Years#FY24;Period#Jun;View#FCCS_YTD;Entity#"&amp;$B188&amp;";Data Source#FCCS_Total Data Source;Account#"&amp;AP$3&amp;";Intercompany#FCCS_Intercompany Top;Movement#FCCS_Movements;Consolidation#FCCS_Entity Total;Custom1#"&amp;$A188&amp;";Custom2#Total Custom2;Custom3#Total Custom3;Custom4#Total Custom4")</f>
        <v>0</v>
      </c>
      <c r="AQ188" s="330">
        <f>[1]!HsGetValue("FCC","Scenario#Actual;Years#FY24;Period#Jun;View#FCCS_YTD;Entity#"&amp;$B188&amp;";Data Source#FCCS_Total Data Source;Account#"&amp;AQ$3&amp;";Intercompany#FCCS_Intercompany Top;Movement#FCCS_Movements;Consolidation#FCCS_Entity Total;Custom1#"&amp;$A188&amp;";Custom2#Total Custom2;Custom3#Total Custom3;Custom4#Total Custom4")</f>
        <v>0</v>
      </c>
      <c r="AR188" s="330">
        <f>[1]!HsGetValue("FCC","Scenario#Actual;Years#FY24;Period#Jun;View#FCCS_YTD;Entity#"&amp;$B188&amp;";Data Source#FCCS_Total Data Source;Account#"&amp;AR$3&amp;";Intercompany#FCCS_Intercompany Top;Movement#FCCS_Movements;Consolidation#FCCS_Entity Total;Custom1#"&amp;$A188&amp;";Custom2#Total Custom2;Custom3#Total Custom3;Custom4#Total Custom4")</f>
        <v>0</v>
      </c>
      <c r="AS188" s="330">
        <f>[1]!HsGetValue("FCC","Scenario#Actual;Years#FY24;Period#Jun;View#FCCS_YTD;Entity#"&amp;$B188&amp;";Data Source#FCCS_Total Data Source;Account#"&amp;AS$3&amp;";Intercompany#FCCS_Intercompany Top;Movement#FCCS_Movements;Consolidation#FCCS_Entity Total;Custom1#"&amp;$A188&amp;";Custom2#Total Custom2;Custom3#Total Custom3;Custom4#Total Custom4")</f>
        <v>0</v>
      </c>
    </row>
    <row r="189" spans="1:45" x14ac:dyDescent="0.3">
      <c r="A189" s="221" t="s">
        <v>603</v>
      </c>
      <c r="B189" s="79" t="s">
        <v>827</v>
      </c>
      <c r="C189" s="222" t="s">
        <v>827</v>
      </c>
      <c r="D189" s="222" t="s">
        <v>811</v>
      </c>
      <c r="E189" s="222" t="s">
        <v>416</v>
      </c>
      <c r="F189" s="328" t="s">
        <v>828</v>
      </c>
      <c r="G189" s="328" t="str">
        <f>CONCATENATE(C189,E189)</f>
        <v>BTA_Adj_30001Non_Psoft</v>
      </c>
      <c r="H189" s="598"/>
      <c r="I189" s="327">
        <f t="shared" si="23"/>
        <v>0</v>
      </c>
      <c r="J189" s="327">
        <f t="shared" si="25"/>
        <v>0</v>
      </c>
      <c r="K189" s="327">
        <f t="shared" si="24"/>
        <v>0</v>
      </c>
      <c r="L189" s="330">
        <f>[1]!HsGetValue("FCC","Scenario#Actual;Years#FY24;Period#Jun;View#FCCS_YTD;Entity#"&amp;$B189&amp;";Data Source#FCCS_Total Data Source;Account#"&amp;L$3&amp;";Intercompany#FCCS_Intercompany Top;Movement#FCCS_Movements;Consolidation#FCCS_Entity Total;Custom1#"&amp;$A189&amp;";Custom2#Total Custom2;Custom3#Total Custom3;Custom4#Total Custom4")</f>
        <v>0</v>
      </c>
      <c r="M189" s="330">
        <f>[1]!HsGetValue("FCC","Scenario#Actual;Years#FY24;Period#Jun;View#FCCS_YTD;Entity#"&amp;$B189&amp;";Data Source#FCCS_Total Data Source;Account#"&amp;M$3&amp;";Intercompany#FCCS_Intercompany Top;Movement#FCCS_Movements;Consolidation#FCCS_Entity Total;Custom1#"&amp;$A189&amp;";Custom2#Total Custom2;Custom3#Total Custom3;Custom4#Total Custom4")</f>
        <v>0</v>
      </c>
      <c r="N189" s="330">
        <f>[1]!HsGetValue("FCC","Scenario#Actual;Years#FY24;Period#Jun;View#FCCS_YTD;Entity#"&amp;$B189&amp;";Data Source#FCCS_Total Data Source;Account#"&amp;N$3&amp;";Intercompany#FCCS_Intercompany Top;Movement#FCCS_Movements;Consolidation#FCCS_Entity Total;Custom1#"&amp;$A189&amp;";Custom2#Total Custom2;Custom3#Total Custom3;Custom4#Total Custom4")</f>
        <v>0</v>
      </c>
      <c r="O189" s="330">
        <f>[1]!HsGetValue("FCC","Scenario#Actual;Years#FY24;Period#Jun;View#FCCS_YTD;Entity#"&amp;$B189&amp;";Data Source#FCCS_Total Data Source;Account#"&amp;O$3&amp;";Intercompany#FCCS_Intercompany Top;Movement#FCCS_Movements;Consolidation#FCCS_Entity Total;Custom1#"&amp;$A189&amp;";Custom2#Total Custom2;Custom3#Total Custom3;Custom4#Total Custom4")</f>
        <v>0</v>
      </c>
      <c r="P189" s="330">
        <f>[1]!HsGetValue("FCC","Scenario#Actual;Years#FY24;Period#Jun;View#FCCS_YTD;Entity#"&amp;$B189&amp;";Data Source#FCCS_Total Data Source;Account#"&amp;P$3&amp;";Intercompany#FCCS_Intercompany Top;Movement#FCCS_Movements;Consolidation#FCCS_Entity Total;Custom1#"&amp;$A189&amp;";Custom2#Total Custom2;Custom3#Total Custom3;Custom4#Total Custom4")</f>
        <v>0</v>
      </c>
      <c r="Q189" s="330">
        <f>[1]!HsGetValue("FCC","Scenario#Actual;Years#FY24;Period#Jun;View#FCCS_YTD;Entity#"&amp;$B189&amp;";Data Source#FCCS_Total Data Source;Account#"&amp;Q$3&amp;";Intercompany#FCCS_Intercompany Top;Movement#FCCS_Movements;Consolidation#FCCS_Entity Total;Custom1#"&amp;$A189&amp;";Custom2#Total Custom2;Custom3#Total Custom3;Custom4#Total Custom4")</f>
        <v>0</v>
      </c>
      <c r="R189" s="330">
        <f>[1]!HsGetValue("FCC","Scenario#Actual;Years#FY24;Period#Jun;View#FCCS_YTD;Entity#"&amp;$B189&amp;";Data Source#FCCS_Total Data Source;Account#"&amp;R$3&amp;";Intercompany#FCCS_Intercompany Top;Movement#FCCS_Movements;Consolidation#FCCS_Entity Total;Custom1#"&amp;$A189&amp;";Custom2#Total Custom2;Custom3#Total Custom3;Custom4#Total Custom4")</f>
        <v>0</v>
      </c>
      <c r="S189" s="330">
        <f>[1]!HsGetValue("FCC","Scenario#Actual;Years#FY24;Period#Jun;View#FCCS_YTD;Entity#"&amp;$B189&amp;";Data Source#FCCS_Total Data Source;Account#"&amp;S$3&amp;";Intercompany#FCCS_Intercompany Top;Movement#FCCS_Movements;Consolidation#FCCS_Entity Total;Custom1#"&amp;$A189&amp;";Custom2#Total Custom2;Custom3#Total Custom3;Custom4#Total Custom4")</f>
        <v>0</v>
      </c>
      <c r="T189" s="330">
        <f>[1]!HsGetValue("FCC","Scenario#Actual;Years#FY24;Period#Jun;View#FCCS_YTD;Entity#"&amp;$B189&amp;";Data Source#FCCS_Total Data Source;Account#"&amp;T$3&amp;";Intercompany#FCCS_Intercompany Top;Movement#FCCS_Movements;Consolidation#FCCS_Entity Total;Custom1#"&amp;$A189&amp;";Custom2#Total Custom2;Custom3#Total Custom3;Custom4#Total Custom4")</f>
        <v>0</v>
      </c>
      <c r="U189" s="330">
        <f>[1]!HsGetValue("FCC","Scenario#Actual;Years#FY24;Period#Jun;View#FCCS_YTD;Entity#"&amp;$B189&amp;";Data Source#FCCS_Total Data Source;Account#"&amp;U$3&amp;";Intercompany#FCCS_Intercompany Top;Movement#FCCS_Movements;Consolidation#FCCS_Entity Total;Custom1#"&amp;$A189&amp;";Custom2#Total Custom2;Custom3#Total Custom3;Custom4#Total Custom4")</f>
        <v>0</v>
      </c>
      <c r="V189" s="330">
        <f>[1]!HsGetValue("FCC","Scenario#Actual;Years#FY24;Period#Jun;View#FCCS_YTD;Entity#"&amp;$B189&amp;";Data Source#FCCS_Total Data Source;Account#"&amp;V$3&amp;";Intercompany#FCCS_Intercompany Top;Movement#FCCS_Movements;Consolidation#FCCS_Entity Total;Custom1#"&amp;$A189&amp;";Custom2#Total Custom2;Custom3#Total Custom3;Custom4#Total Custom4")</f>
        <v>0</v>
      </c>
      <c r="W189" s="330">
        <f>[1]!HsGetValue("FCC","Scenario#Actual;Years#FY24;Period#Jun;View#FCCS_YTD;Entity#"&amp;$B189&amp;";Data Source#FCCS_Total Data Source;Account#"&amp;W$3&amp;";Intercompany#FCCS_Intercompany Top;Movement#FCCS_Movements;Consolidation#FCCS_Entity Total;Custom1#"&amp;$A189&amp;";Custom2#Total Custom2;Custom3#Total Custom3;Custom4#Total Custom4")</f>
        <v>0</v>
      </c>
      <c r="X189" s="330">
        <f>[1]!HsGetValue("FCC","Scenario#Actual;Years#FY24;Period#Jun;View#FCCS_YTD;Entity#"&amp;$B189&amp;";Data Source#FCCS_Total Data Source;Account#"&amp;X$3&amp;";Intercompany#FCCS_Intercompany Top;Movement#FCCS_Movements;Consolidation#FCCS_Entity Total;Custom1#"&amp;$A189&amp;";Custom2#Total Custom2;Custom3#Total Custom3;Custom4#Total Custom4")</f>
        <v>0</v>
      </c>
      <c r="Y189" s="330">
        <f>[1]!HsGetValue("FCC","Scenario#Actual;Years#FY24;Period#Jun;View#FCCS_YTD;Entity#"&amp;$B189&amp;";Data Source#FCCS_Total Data Source;Account#"&amp;Y$3&amp;";Intercompany#FCCS_Intercompany Top;Movement#FCCS_Movements;Consolidation#FCCS_Entity Total;Custom1#"&amp;$A189&amp;";Custom2#Total Custom2;Custom3#Total Custom3;Custom4#Total Custom4")</f>
        <v>0</v>
      </c>
      <c r="Z189" s="330">
        <f>[1]!HsGetValue("FCC","Scenario#Actual;Years#FY24;Period#Jun;View#FCCS_YTD;Entity#"&amp;$B189&amp;";Data Source#FCCS_Total Data Source;Account#"&amp;Z$3&amp;";Intercompany#FCCS_Intercompany Top;Movement#FCCS_Movements;Consolidation#FCCS_Entity Total;Custom1#"&amp;$A189&amp;";Custom2#Total Custom2;Custom3#Total Custom3;Custom4#Total Custom4")</f>
        <v>0</v>
      </c>
      <c r="AA189" s="330">
        <f>[1]!HsGetValue("FCC","Scenario#Actual;Years#FY24;Period#Jun;View#FCCS_YTD;Entity#"&amp;$B189&amp;";Data Source#FCCS_Total Data Source;Account#"&amp;AA$3&amp;";Intercompany#FCCS_Intercompany Top;Movement#FCCS_Movements;Consolidation#FCCS_Entity Total;Custom1#"&amp;$A189&amp;";Custom2#Total Custom2;Custom3#Total Custom3;Custom4#Total Custom4")</f>
        <v>0</v>
      </c>
      <c r="AB189" s="330">
        <f>[1]!HsGetValue("FCC","Scenario#Actual;Years#FY24;Period#Jun;View#FCCS_YTD;Entity#"&amp;$B189&amp;";Data Source#FCCS_Total Data Source;Account#"&amp;AB$3&amp;";Intercompany#FCCS_Intercompany Top;Movement#FCCS_Movements;Consolidation#FCCS_Entity Total;Custom1#"&amp;$A189&amp;";Custom2#Total Custom2;Custom3#Total Custom3;Custom4#Total Custom4")</f>
        <v>0</v>
      </c>
      <c r="AC189" s="330">
        <f>[1]!HsGetValue("FCC","Scenario#Actual;Years#FY24;Period#Jun;View#FCCS_YTD;Entity#"&amp;$B189&amp;";Data Source#FCCS_Total Data Source;Account#"&amp;AC$3&amp;";Intercompany#FCCS_Intercompany Top;Movement#FCCS_Movements;Consolidation#FCCS_Entity Total;Custom1#"&amp;$A189&amp;";Custom2#Total Custom2;Custom3#Total Custom3;Custom4#Total Custom4")</f>
        <v>0</v>
      </c>
      <c r="AD189" s="330">
        <f>[1]!HsGetValue("FCC","Scenario#Actual;Years#FY24;Period#Jun;View#FCCS_YTD;Entity#"&amp;$B189&amp;";Data Source#FCCS_Total Data Source;Account#"&amp;AD$3&amp;";Intercompany#FCCS_Intercompany Top;Movement#FCCS_Movements;Consolidation#FCCS_Entity Total;Custom1#"&amp;$A189&amp;";Custom2#Total Custom2;Custom3#Total Custom3;Custom4#Total Custom4")</f>
        <v>0</v>
      </c>
      <c r="AE189" s="330">
        <f>[1]!HsGetValue("FCC","Scenario#Actual;Years#FY24;Period#Jun;View#FCCS_YTD;Entity#"&amp;$B189&amp;";Data Source#FCCS_Total Data Source;Account#"&amp;AE$3&amp;";Intercompany#FCCS_Intercompany Top;Movement#FCCS_Movements;Consolidation#FCCS_Entity Total;Custom1#"&amp;$A189&amp;";Custom2#Total Custom2;Custom3#Total Custom3;Custom4#Total Custom4")</f>
        <v>0</v>
      </c>
      <c r="AF189" s="330">
        <f>[1]!HsGetValue("FCC","Scenario#Actual;Years#FY24;Period#Jun;View#FCCS_YTD;Entity#"&amp;$B189&amp;";Data Source#FCCS_Total Data Source;Account#"&amp;AF$3&amp;";Intercompany#FCCS_Intercompany Top;Movement#FCCS_Movements;Consolidation#FCCS_Entity Total;Custom1#"&amp;$A189&amp;";Custom2#Total Custom2;Custom3#Total Custom3;Custom4#Total Custom4")</f>
        <v>0</v>
      </c>
      <c r="AG189" s="330">
        <f>[1]!HsGetValue("FCC","Scenario#Actual;Years#FY24;Period#Jun;View#FCCS_YTD;Entity#"&amp;$B189&amp;";Data Source#FCCS_Total Data Source;Account#"&amp;AG$3&amp;";Intercompany#FCCS_Intercompany Top;Movement#FCCS_Movements;Consolidation#FCCS_Entity Total;Custom1#"&amp;$A189&amp;";Custom2#Total Custom2;Custom3#Total Custom3;Custom4#Total Custom4")</f>
        <v>0</v>
      </c>
      <c r="AH189" s="330">
        <f>[1]!HsGetValue("FCC","Scenario#Actual;Years#FY24;Period#Jun;View#FCCS_YTD;Entity#"&amp;$B189&amp;";Data Source#FCCS_Total Data Source;Account#"&amp;AH$3&amp;";Intercompany#FCCS_Intercompany Top;Movement#FCCS_Movements;Consolidation#FCCS_Entity Total;Custom1#"&amp;$A189&amp;";Custom2#Total Custom2;Custom3#Total Custom3;Custom4#Total Custom4")</f>
        <v>0</v>
      </c>
      <c r="AI189" s="330">
        <f>[1]!HsGetValue("FCC","Scenario#Actual;Years#FY24;Period#Jun;View#FCCS_YTD;Entity#"&amp;$B189&amp;";Data Source#FCCS_Total Data Source;Account#"&amp;AI$3&amp;";Intercompany#FCCS_Intercompany Top;Movement#FCCS_Movements;Consolidation#FCCS_Entity Total;Custom1#"&amp;$A189&amp;";Custom2#Total Custom2;Custom3#Total Custom3;Custom4#Total Custom4")</f>
        <v>0</v>
      </c>
      <c r="AJ189" s="330">
        <f>[1]!HsGetValue("FCC","Scenario#Actual;Years#FY24;Period#Jun;View#FCCS_YTD;Entity#"&amp;$B189&amp;";Data Source#FCCS_Total Data Source;Account#"&amp;AJ$3&amp;";Intercompany#FCCS_Intercompany Top;Movement#FCCS_Movements;Consolidation#FCCS_Entity Total;Custom1#"&amp;$A189&amp;";Custom2#Total Custom2;Custom3#Total Custom3;Custom4#Total Custom4")</f>
        <v>0</v>
      </c>
      <c r="AK189" s="330">
        <f>[1]!HsGetValue("FCC","Scenario#Actual;Years#FY24;Period#Jun;View#FCCS_YTD;Entity#"&amp;$B189&amp;";Data Source#FCCS_Total Data Source;Account#"&amp;AK$3&amp;";Intercompany#FCCS_Intercompany Top;Movement#FCCS_Movements;Consolidation#FCCS_Entity Total;Custom1#"&amp;$A189&amp;";Custom2#Total Custom2;Custom3#Total Custom3;Custom4#Total Custom4")</f>
        <v>0</v>
      </c>
      <c r="AL189" s="330">
        <f>[1]!HsGetValue("FCC","Scenario#Actual;Years#FY24;Period#Jun;View#FCCS_YTD;Entity#"&amp;$B189&amp;";Data Source#FCCS_Total Data Source;Account#"&amp;AL$3&amp;";Intercompany#FCCS_Intercompany Top;Movement#FCCS_Movements;Consolidation#FCCS_Entity Total;Custom1#"&amp;$A189&amp;";Custom2#Total Custom2;Custom3#Total Custom3;Custom4#Total Custom4")</f>
        <v>0</v>
      </c>
      <c r="AM189" s="330">
        <f>[1]!HsGetValue("FCC","Scenario#Actual;Years#FY24;Period#Jun;View#FCCS_YTD;Entity#"&amp;$B189&amp;";Data Source#FCCS_Total Data Source;Account#"&amp;AM$3&amp;";Intercompany#FCCS_Intercompany Top;Movement#FCCS_Movements;Consolidation#FCCS_Entity Total;Custom1#"&amp;$A189&amp;";Custom2#Total Custom2;Custom3#Total Custom3;Custom4#Total Custom4")</f>
        <v>0</v>
      </c>
      <c r="AN189" s="330">
        <f>[1]!HsGetValue("FCC","Scenario#Actual;Years#FY24;Period#Jun;View#FCCS_YTD;Entity#"&amp;$B189&amp;";Data Source#FCCS_Total Data Source;Account#"&amp;AN$3&amp;";Intercompany#FCCS_Intercompany Top;Movement#FCCS_Movements;Consolidation#FCCS_Entity Total;Custom1#"&amp;$A189&amp;";Custom2#Total Custom2;Custom3#Total Custom3;Custom4#Total Custom4")</f>
        <v>0</v>
      </c>
      <c r="AO189" s="330">
        <f>[1]!HsGetValue("FCC","Scenario#Actual;Years#FY24;Period#Jun;View#FCCS_YTD;Entity#"&amp;$B189&amp;";Data Source#FCCS_Total Data Source;Account#"&amp;AO$3&amp;";Intercompany#FCCS_Intercompany Top;Movement#FCCS_Movements;Consolidation#FCCS_Entity Total;Custom1#"&amp;$A189&amp;";Custom2#Total Custom2;Custom3#Total Custom3;Custom4#Total Custom4")</f>
        <v>0</v>
      </c>
      <c r="AP189" s="330">
        <f>[1]!HsGetValue("FCC","Scenario#Actual;Years#FY24;Period#Jun;View#FCCS_YTD;Entity#"&amp;$B189&amp;";Data Source#FCCS_Total Data Source;Account#"&amp;AP$3&amp;";Intercompany#FCCS_Intercompany Top;Movement#FCCS_Movements;Consolidation#FCCS_Entity Total;Custom1#"&amp;$A189&amp;";Custom2#Total Custom2;Custom3#Total Custom3;Custom4#Total Custom4")</f>
        <v>0</v>
      </c>
      <c r="AQ189" s="330">
        <f>[1]!HsGetValue("FCC","Scenario#Actual;Years#FY24;Period#Jun;View#FCCS_YTD;Entity#"&amp;$B189&amp;";Data Source#FCCS_Total Data Source;Account#"&amp;AQ$3&amp;";Intercompany#FCCS_Intercompany Top;Movement#FCCS_Movements;Consolidation#FCCS_Entity Total;Custom1#"&amp;$A189&amp;";Custom2#Total Custom2;Custom3#Total Custom3;Custom4#Total Custom4")</f>
        <v>0</v>
      </c>
      <c r="AR189" s="330">
        <f>[1]!HsGetValue("FCC","Scenario#Actual;Years#FY24;Period#Jun;View#FCCS_YTD;Entity#"&amp;$B189&amp;";Data Source#FCCS_Total Data Source;Account#"&amp;AR$3&amp;";Intercompany#FCCS_Intercompany Top;Movement#FCCS_Movements;Consolidation#FCCS_Entity Total;Custom1#"&amp;$A189&amp;";Custom2#Total Custom2;Custom3#Total Custom3;Custom4#Total Custom4")</f>
        <v>0</v>
      </c>
      <c r="AS189" s="330">
        <f>[1]!HsGetValue("FCC","Scenario#Actual;Years#FY24;Period#Jun;View#FCCS_YTD;Entity#"&amp;$B189&amp;";Data Source#FCCS_Total Data Source;Account#"&amp;AS$3&amp;";Intercompany#FCCS_Intercompany Top;Movement#FCCS_Movements;Consolidation#FCCS_Entity Total;Custom1#"&amp;$A189&amp;";Custom2#Total Custom2;Custom3#Total Custom3;Custom4#Total Custom4")</f>
        <v>0</v>
      </c>
    </row>
    <row r="190" spans="1:45" x14ac:dyDescent="0.3">
      <c r="A190" s="368"/>
      <c r="B190" s="369"/>
      <c r="C190" s="382" t="s">
        <v>830</v>
      </c>
      <c r="D190" s="383" t="s">
        <v>811</v>
      </c>
      <c r="E190" s="383"/>
      <c r="F190" s="384" t="s">
        <v>831</v>
      </c>
      <c r="G190" s="384"/>
      <c r="H190" s="413"/>
      <c r="I190" s="385">
        <f t="shared" ref="I190:AR190" si="26">SUM(I181:I189)</f>
        <v>13012973701.219999</v>
      </c>
      <c r="J190" s="386">
        <f t="shared" si="26"/>
        <v>1045525319.23</v>
      </c>
      <c r="K190" s="386">
        <f t="shared" si="26"/>
        <v>11967448381.99</v>
      </c>
      <c r="L190" s="387">
        <f t="shared" si="26"/>
        <v>538740366.14999998</v>
      </c>
      <c r="M190" s="387">
        <f t="shared" si="26"/>
        <v>16510207011.309999</v>
      </c>
      <c r="N190" s="387">
        <f t="shared" si="26"/>
        <v>566378727.08999991</v>
      </c>
      <c r="O190" s="387">
        <f t="shared" si="26"/>
        <v>449729272</v>
      </c>
      <c r="P190" s="387">
        <f t="shared" si="26"/>
        <v>2767246810.0300002</v>
      </c>
      <c r="Q190" s="387">
        <f t="shared" si="26"/>
        <v>1093618910.78</v>
      </c>
      <c r="R190" s="387">
        <f t="shared" si="26"/>
        <v>4118558</v>
      </c>
      <c r="S190" s="387">
        <f t="shared" si="26"/>
        <v>60682568</v>
      </c>
      <c r="T190" s="387">
        <f t="shared" si="26"/>
        <v>192626174.44999999</v>
      </c>
      <c r="U190" s="387">
        <f t="shared" si="26"/>
        <v>0</v>
      </c>
      <c r="V190" s="387">
        <f t="shared" si="26"/>
        <v>0</v>
      </c>
      <c r="W190" s="387">
        <f t="shared" si="26"/>
        <v>0</v>
      </c>
      <c r="X190" s="387">
        <f t="shared" si="26"/>
        <v>446102385.07999998</v>
      </c>
      <c r="Y190" s="387">
        <f t="shared" si="26"/>
        <v>0</v>
      </c>
      <c r="Z190" s="387">
        <f t="shared" si="26"/>
        <v>619899357.38999999</v>
      </c>
      <c r="AA190" s="387">
        <f t="shared" si="26"/>
        <v>10000619</v>
      </c>
      <c r="AB190" s="387">
        <f t="shared" si="26"/>
        <v>23180389.25</v>
      </c>
      <c r="AC190" s="387">
        <f t="shared" si="26"/>
        <v>6489178</v>
      </c>
      <c r="AD190" s="387">
        <f t="shared" si="26"/>
        <v>159661748.41999999</v>
      </c>
      <c r="AE190" s="387">
        <f t="shared" si="26"/>
        <v>-6602944550.5500002</v>
      </c>
      <c r="AF190" s="387">
        <f t="shared" si="26"/>
        <v>-275573372.67000002</v>
      </c>
      <c r="AG190" s="387">
        <f t="shared" si="26"/>
        <v>-229837139.88</v>
      </c>
      <c r="AH190" s="387">
        <f t="shared" si="26"/>
        <v>-1996847163.4300001</v>
      </c>
      <c r="AI190" s="387">
        <f t="shared" si="26"/>
        <v>-934112126.98000002</v>
      </c>
      <c r="AJ190" s="387">
        <f t="shared" si="26"/>
        <v>-1231451.96</v>
      </c>
      <c r="AK190" s="387">
        <f t="shared" si="26"/>
        <v>-141202335.44</v>
      </c>
      <c r="AL190" s="387">
        <f t="shared" si="26"/>
        <v>0</v>
      </c>
      <c r="AM190" s="387">
        <f t="shared" si="26"/>
        <v>0</v>
      </c>
      <c r="AN190" s="387">
        <f t="shared" si="26"/>
        <v>-174638068.97</v>
      </c>
      <c r="AO190" s="387">
        <f t="shared" si="26"/>
        <v>-2361771</v>
      </c>
      <c r="AP190" s="387">
        <f t="shared" si="26"/>
        <v>-11317109.129999999</v>
      </c>
      <c r="AQ190" s="387">
        <f t="shared" si="26"/>
        <v>-63599322.719999999</v>
      </c>
      <c r="AR190" s="387">
        <f t="shared" si="26"/>
        <v>-2043961</v>
      </c>
      <c r="AS190" s="388"/>
    </row>
    <row r="191" spans="1:45" x14ac:dyDescent="0.3">
      <c r="A191" s="374"/>
      <c r="B191" s="328" t="s">
        <v>832</v>
      </c>
      <c r="C191" s="75"/>
      <c r="D191" s="75"/>
      <c r="E191" s="75" t="s">
        <v>603</v>
      </c>
      <c r="G191" s="613" t="s">
        <v>833</v>
      </c>
      <c r="H191" s="610"/>
      <c r="I191" s="327">
        <f>SUM(J191:K191)</f>
        <v>13012973701.219999</v>
      </c>
      <c r="J191" s="327">
        <f>SUM(L191,S191,W191,X191,Y191)</f>
        <v>1045525319.23</v>
      </c>
      <c r="K191" s="327">
        <f>SUM(M191:R191,T191:V191,Z191:AC191,AD191:AD191)+SUM(AE191:AR191)</f>
        <v>11967448381.99</v>
      </c>
      <c r="L191" s="330">
        <f>[1]!HsGetValue("FCC","Scenario#Actual;Years#FY24;Period#Jun;View#FCCS_YTD;Entity#"&amp;$B191&amp;";Data Source#FCCS_Total Data Source;Account#"&amp;L$3&amp;";Intercompany#FCCS_Intercompany Top;Movement#FCCS_Movements;Consolidation#FCCS_Entity Total;Custom1#"&amp;$E191&amp;";Custom2#Total Custom2;Custom3#Total Custom3;Custom4#Total Custom4")</f>
        <v>538740366.14999998</v>
      </c>
      <c r="M191" s="330">
        <f>[1]!HsGetValue("FCC","Scenario#Actual;Years#FY24;Period#Jun;View#FCCS_YTD;Entity#"&amp;$B191&amp;";Data Source#FCCS_Total Data Source;Account#"&amp;M$3&amp;";Intercompany#FCCS_Intercompany Top;Movement#FCCS_Movements;Consolidation#FCCS_Entity Total;Custom1#"&amp;$E191&amp;";Custom2#Total Custom2;Custom3#Total Custom3;Custom4#Total Custom4")</f>
        <v>16510207011.309999</v>
      </c>
      <c r="N191" s="330">
        <f>[1]!HsGetValue("FCC","Scenario#Actual;Years#FY24;Period#Jun;View#FCCS_YTD;Entity#"&amp;$B191&amp;";Data Source#FCCS_Total Data Source;Account#"&amp;N$3&amp;";Intercompany#FCCS_Intercompany Top;Movement#FCCS_Movements;Consolidation#FCCS_Entity Total;Custom1#"&amp;$E191&amp;";Custom2#Total Custom2;Custom3#Total Custom3;Custom4#Total Custom4")</f>
        <v>566378727.08999991</v>
      </c>
      <c r="O191" s="330">
        <f>[1]!HsGetValue("FCC","Scenario#Actual;Years#FY24;Period#Jun;View#FCCS_YTD;Entity#"&amp;$B191&amp;";Data Source#FCCS_Total Data Source;Account#"&amp;O$3&amp;";Intercompany#FCCS_Intercompany Top;Movement#FCCS_Movements;Consolidation#FCCS_Entity Total;Custom1#"&amp;$E191&amp;";Custom2#Total Custom2;Custom3#Total Custom3;Custom4#Total Custom4")</f>
        <v>449729272</v>
      </c>
      <c r="P191" s="330">
        <f>[1]!HsGetValue("FCC","Scenario#Actual;Years#FY24;Period#Jun;View#FCCS_YTD;Entity#"&amp;$B191&amp;";Data Source#FCCS_Total Data Source;Account#"&amp;P$3&amp;";Intercompany#FCCS_Intercompany Top;Movement#FCCS_Movements;Consolidation#FCCS_Entity Total;Custom1#"&amp;$E191&amp;";Custom2#Total Custom2;Custom3#Total Custom3;Custom4#Total Custom4")</f>
        <v>2767246810.0300002</v>
      </c>
      <c r="Q191" s="330">
        <f>[1]!HsGetValue("FCC","Scenario#Actual;Years#FY24;Period#Jun;View#FCCS_YTD;Entity#"&amp;$B191&amp;";Data Source#FCCS_Total Data Source;Account#"&amp;Q$3&amp;";Intercompany#FCCS_Intercompany Top;Movement#FCCS_Movements;Consolidation#FCCS_Entity Total;Custom1#"&amp;$E191&amp;";Custom2#Total Custom2;Custom3#Total Custom3;Custom4#Total Custom4")</f>
        <v>1093618910.78</v>
      </c>
      <c r="R191" s="330">
        <f>[1]!HsGetValue("FCC","Scenario#Actual;Years#FY24;Period#Jun;View#FCCS_YTD;Entity#"&amp;$B191&amp;";Data Source#FCCS_Total Data Source;Account#"&amp;R$3&amp;";Intercompany#FCCS_Intercompany Top;Movement#FCCS_Movements;Consolidation#FCCS_Entity Total;Custom1#"&amp;$E191&amp;";Custom2#Total Custom2;Custom3#Total Custom3;Custom4#Total Custom4")</f>
        <v>4118558</v>
      </c>
      <c r="S191" s="330">
        <f>[1]!HsGetValue("FCC","Scenario#Actual;Years#FY24;Period#Jun;View#FCCS_YTD;Entity#"&amp;$B191&amp;";Data Source#FCCS_Total Data Source;Account#"&amp;S$3&amp;";Intercompany#FCCS_Intercompany Top;Movement#FCCS_Movements;Consolidation#FCCS_Entity Total;Custom1#"&amp;$E191&amp;";Custom2#Total Custom2;Custom3#Total Custom3;Custom4#Total Custom4")</f>
        <v>60682568</v>
      </c>
      <c r="T191" s="330">
        <f>[1]!HsGetValue("FCC","Scenario#Actual;Years#FY24;Period#Jun;View#FCCS_YTD;Entity#"&amp;$B191&amp;";Data Source#FCCS_Total Data Source;Account#"&amp;T$3&amp;";Intercompany#FCCS_Intercompany Top;Movement#FCCS_Movements;Consolidation#FCCS_Entity Total;Custom1#"&amp;$E191&amp;";Custom2#Total Custom2;Custom3#Total Custom3;Custom4#Total Custom4")</f>
        <v>192626174.44999999</v>
      </c>
      <c r="U191" s="330">
        <f>[1]!HsGetValue("FCC","Scenario#Actual;Years#FY24;Period#Jun;View#FCCS_YTD;Entity#"&amp;$B191&amp;";Data Source#FCCS_Total Data Source;Account#"&amp;U$3&amp;";Intercompany#FCCS_Intercompany Top;Movement#FCCS_Movements;Consolidation#FCCS_Entity Total;Custom1#"&amp;$E191&amp;";Custom2#Total Custom2;Custom3#Total Custom3;Custom4#Total Custom4")</f>
        <v>0</v>
      </c>
      <c r="V191" s="330">
        <f>[1]!HsGetValue("FCC","Scenario#Actual;Years#FY24;Period#Jun;View#FCCS_YTD;Entity#"&amp;$B191&amp;";Data Source#FCCS_Total Data Source;Account#"&amp;V$3&amp;";Intercompany#FCCS_Intercompany Top;Movement#FCCS_Movements;Consolidation#FCCS_Entity Total;Custom1#"&amp;$E191&amp;";Custom2#Total Custom2;Custom3#Total Custom3;Custom4#Total Custom4")</f>
        <v>0</v>
      </c>
      <c r="W191" s="330">
        <f>[1]!HsGetValue("FCC","Scenario#Actual;Years#FY24;Period#Jun;View#FCCS_YTD;Entity#"&amp;$B191&amp;";Data Source#FCCS_Total Data Source;Account#"&amp;W$3&amp;";Intercompany#FCCS_Intercompany Top;Movement#FCCS_Movements;Consolidation#FCCS_Entity Total;Custom1#"&amp;$E191&amp;";Custom2#Total Custom2;Custom3#Total Custom3;Custom4#Total Custom4")</f>
        <v>0</v>
      </c>
      <c r="X191" s="330">
        <f>[1]!HsGetValue("FCC","Scenario#Actual;Years#FY24;Period#Jun;View#FCCS_YTD;Entity#"&amp;$B191&amp;";Data Source#FCCS_Total Data Source;Account#"&amp;X$3&amp;";Intercompany#FCCS_Intercompany Top;Movement#FCCS_Movements;Consolidation#FCCS_Entity Total;Custom1#"&amp;$E191&amp;";Custom2#Total Custom2;Custom3#Total Custom3;Custom4#Total Custom4")</f>
        <v>446102385.07999998</v>
      </c>
      <c r="Y191" s="330">
        <f>[1]!HsGetValue("FCC","Scenario#Actual;Years#FY24;Period#Jun;View#FCCS_YTD;Entity#"&amp;$B191&amp;";Data Source#FCCS_Total Data Source;Account#"&amp;Y$3&amp;";Intercompany#FCCS_Intercompany Top;Movement#FCCS_Movements;Consolidation#FCCS_Entity Total;Custom1#"&amp;$E191&amp;";Custom2#Total Custom2;Custom3#Total Custom3;Custom4#Total Custom4")</f>
        <v>0</v>
      </c>
      <c r="Z191" s="330">
        <f>[1]!HsGetValue("FCC","Scenario#Actual;Years#FY24;Period#Jun;View#FCCS_YTD;Entity#"&amp;$B191&amp;";Data Source#FCCS_Total Data Source;Account#"&amp;Z$3&amp;";Intercompany#FCCS_Intercompany Top;Movement#FCCS_Movements;Consolidation#FCCS_Entity Total;Custom1#"&amp;$E191&amp;";Custom2#Total Custom2;Custom3#Total Custom3;Custom4#Total Custom4")</f>
        <v>619899357.38999999</v>
      </c>
      <c r="AA191" s="330">
        <f>[1]!HsGetValue("FCC","Scenario#Actual;Years#FY24;Period#Jun;View#FCCS_YTD;Entity#"&amp;$B191&amp;";Data Source#FCCS_Total Data Source;Account#"&amp;AA$3&amp;";Intercompany#FCCS_Intercompany Top;Movement#FCCS_Movements;Consolidation#FCCS_Entity Total;Custom1#"&amp;$E191&amp;";Custom2#Total Custom2;Custom3#Total Custom3;Custom4#Total Custom4")</f>
        <v>10000619</v>
      </c>
      <c r="AB191" s="330">
        <f>[1]!HsGetValue("FCC","Scenario#Actual;Years#FY24;Period#Jun;View#FCCS_YTD;Entity#"&amp;$B191&amp;";Data Source#FCCS_Total Data Source;Account#"&amp;AB$3&amp;";Intercompany#FCCS_Intercompany Top;Movement#FCCS_Movements;Consolidation#FCCS_Entity Total;Custom1#"&amp;$E191&amp;";Custom2#Total Custom2;Custom3#Total Custom3;Custom4#Total Custom4")</f>
        <v>23180389.25</v>
      </c>
      <c r="AC191" s="330">
        <f>[1]!HsGetValue("FCC","Scenario#Actual;Years#FY24;Period#Jun;View#FCCS_YTD;Entity#"&amp;$B191&amp;";Data Source#FCCS_Total Data Source;Account#"&amp;AC$3&amp;";Intercompany#FCCS_Intercompany Top;Movement#FCCS_Movements;Consolidation#FCCS_Entity Total;Custom1#"&amp;$E191&amp;";Custom2#Total Custom2;Custom3#Total Custom3;Custom4#Total Custom4")</f>
        <v>6489178</v>
      </c>
      <c r="AD191" s="330">
        <f>[1]!HsGetValue("FCC","Scenario#Actual;Years#FY24;Period#Jun;View#FCCS_YTD;Entity#"&amp;$B191&amp;";Data Source#FCCS_Total Data Source;Account#"&amp;AD$3&amp;";Intercompany#FCCS_Intercompany Top;Movement#FCCS_Movements;Consolidation#FCCS_Entity Total;Custom1#"&amp;$E191&amp;";Custom2#Total Custom2;Custom3#Total Custom3;Custom4#Total Custom4")</f>
        <v>159661748.41999999</v>
      </c>
      <c r="AE191" s="330">
        <f>[1]!HsGetValue("FCC","Scenario#Actual;Years#FY24;Period#Jun;View#FCCS_YTD;Entity#"&amp;$B191&amp;";Data Source#FCCS_Total Data Source;Account#"&amp;AE$3&amp;";Intercompany#FCCS_Intercompany Top;Movement#FCCS_Movements;Consolidation#FCCS_Entity Total;Custom1#"&amp;$E191&amp;";Custom2#Total Custom2;Custom3#Total Custom3;Custom4#Total Custom4")</f>
        <v>-6602944550.5500002</v>
      </c>
      <c r="AF191" s="330">
        <f>[1]!HsGetValue("FCC","Scenario#Actual;Years#FY24;Period#Jun;View#FCCS_YTD;Entity#"&amp;$B191&amp;";Data Source#FCCS_Total Data Source;Account#"&amp;AF$3&amp;";Intercompany#FCCS_Intercompany Top;Movement#FCCS_Movements;Consolidation#FCCS_Entity Total;Custom1#"&amp;$E191&amp;";Custom2#Total Custom2;Custom3#Total Custom3;Custom4#Total Custom4")</f>
        <v>-275573372.67000002</v>
      </c>
      <c r="AG191" s="330">
        <f>[1]!HsGetValue("FCC","Scenario#Actual;Years#FY24;Period#Jun;View#FCCS_YTD;Entity#"&amp;$B191&amp;";Data Source#FCCS_Total Data Source;Account#"&amp;AG$3&amp;";Intercompany#FCCS_Intercompany Top;Movement#FCCS_Movements;Consolidation#FCCS_Entity Total;Custom1#"&amp;$E191&amp;";Custom2#Total Custom2;Custom3#Total Custom3;Custom4#Total Custom4")</f>
        <v>-229837139.88</v>
      </c>
      <c r="AH191" s="330">
        <f>[1]!HsGetValue("FCC","Scenario#Actual;Years#FY24;Period#Jun;View#FCCS_YTD;Entity#"&amp;$B191&amp;";Data Source#FCCS_Total Data Source;Account#"&amp;AH$3&amp;";Intercompany#FCCS_Intercompany Top;Movement#FCCS_Movements;Consolidation#FCCS_Entity Total;Custom1#"&amp;$E191&amp;";Custom2#Total Custom2;Custom3#Total Custom3;Custom4#Total Custom4")</f>
        <v>-1996847163.4300001</v>
      </c>
      <c r="AI191" s="330">
        <f>[1]!HsGetValue("FCC","Scenario#Actual;Years#FY24;Period#Jun;View#FCCS_YTD;Entity#"&amp;$B191&amp;";Data Source#FCCS_Total Data Source;Account#"&amp;AI$3&amp;";Intercompany#FCCS_Intercompany Top;Movement#FCCS_Movements;Consolidation#FCCS_Entity Total;Custom1#"&amp;$E191&amp;";Custom2#Total Custom2;Custom3#Total Custom3;Custom4#Total Custom4")</f>
        <v>-934112126.98000002</v>
      </c>
      <c r="AJ191" s="330">
        <f>[1]!HsGetValue("FCC","Scenario#Actual;Years#FY24;Period#Jun;View#FCCS_YTD;Entity#"&amp;$B191&amp;";Data Source#FCCS_Total Data Source;Account#"&amp;AJ$3&amp;";Intercompany#FCCS_Intercompany Top;Movement#FCCS_Movements;Consolidation#FCCS_Entity Total;Custom1#"&amp;$E191&amp;";Custom2#Total Custom2;Custom3#Total Custom3;Custom4#Total Custom4")</f>
        <v>-1231451.96</v>
      </c>
      <c r="AK191" s="330">
        <f>[1]!HsGetValue("FCC","Scenario#Actual;Years#FY24;Period#Jun;View#FCCS_YTD;Entity#"&amp;$B191&amp;";Data Source#FCCS_Total Data Source;Account#"&amp;AK$3&amp;";Intercompany#FCCS_Intercompany Top;Movement#FCCS_Movements;Consolidation#FCCS_Entity Total;Custom1#"&amp;$E191&amp;";Custom2#Total Custom2;Custom3#Total Custom3;Custom4#Total Custom4")</f>
        <v>-141202335.44</v>
      </c>
      <c r="AL191" s="330">
        <f>[1]!HsGetValue("FCC","Scenario#Actual;Years#FY24;Period#Jun;View#FCCS_YTD;Entity#"&amp;$B191&amp;";Data Source#FCCS_Total Data Source;Account#"&amp;AL$3&amp;";Intercompany#FCCS_Intercompany Top;Movement#FCCS_Movements;Consolidation#FCCS_Entity Total;Custom1#"&amp;$E191&amp;";Custom2#Total Custom2;Custom3#Total Custom3;Custom4#Total Custom4")</f>
        <v>0</v>
      </c>
      <c r="AM191" s="330">
        <f>[1]!HsGetValue("FCC","Scenario#Actual;Years#FY24;Period#Jun;View#FCCS_YTD;Entity#"&amp;$B191&amp;";Data Source#FCCS_Total Data Source;Account#"&amp;AM$3&amp;";Intercompany#FCCS_Intercompany Top;Movement#FCCS_Movements;Consolidation#FCCS_Entity Total;Custom1#"&amp;$E191&amp;";Custom2#Total Custom2;Custom3#Total Custom3;Custom4#Total Custom4")</f>
        <v>0</v>
      </c>
      <c r="AN191" s="330">
        <f>[1]!HsGetValue("FCC","Scenario#Actual;Years#FY24;Period#Jun;View#FCCS_YTD;Entity#"&amp;$B191&amp;";Data Source#FCCS_Total Data Source;Account#"&amp;AN$3&amp;";Intercompany#FCCS_Intercompany Top;Movement#FCCS_Movements;Consolidation#FCCS_Entity Total;Custom1#"&amp;$E191&amp;";Custom2#Total Custom2;Custom3#Total Custom3;Custom4#Total Custom4")</f>
        <v>-174638068.97</v>
      </c>
      <c r="AO191" s="330">
        <f>[1]!HsGetValue("FCC","Scenario#Actual;Years#FY24;Period#Jun;View#FCCS_YTD;Entity#"&amp;$B191&amp;";Data Source#FCCS_Total Data Source;Account#"&amp;AO$3&amp;";Intercompany#FCCS_Intercompany Top;Movement#FCCS_Movements;Consolidation#FCCS_Entity Total;Custom1#"&amp;$E191&amp;";Custom2#Total Custom2;Custom3#Total Custom3;Custom4#Total Custom4")</f>
        <v>-2361771</v>
      </c>
      <c r="AP191" s="330">
        <f>[1]!HsGetValue("FCC","Scenario#Actual;Years#FY24;Period#Jun;View#FCCS_YTD;Entity#"&amp;$B191&amp;";Data Source#FCCS_Total Data Source;Account#"&amp;AP$3&amp;";Intercompany#FCCS_Intercompany Top;Movement#FCCS_Movements;Consolidation#FCCS_Entity Total;Custom1#"&amp;$E191&amp;";Custom2#Total Custom2;Custom3#Total Custom3;Custom4#Total Custom4")</f>
        <v>-11317109.129999999</v>
      </c>
      <c r="AQ191" s="330">
        <f>[1]!HsGetValue("FCC","Scenario#Actual;Years#FY24;Period#Jun;View#FCCS_YTD;Entity#"&amp;$B191&amp;";Data Source#FCCS_Total Data Source;Account#"&amp;AQ$3&amp;";Intercompany#FCCS_Intercompany Top;Movement#FCCS_Movements;Consolidation#FCCS_Entity Total;Custom1#"&amp;$E191&amp;";Custom2#Total Custom2;Custom3#Total Custom3;Custom4#Total Custom4")</f>
        <v>-63599322.719999999</v>
      </c>
      <c r="AR191" s="330">
        <f>[1]!HsGetValue("FCC","Scenario#Actual;Years#FY24;Period#Jun;View#FCCS_YTD;Entity#"&amp;$B191&amp;";Data Source#FCCS_Total Data Source;Account#"&amp;AR$3&amp;";Intercompany#FCCS_Intercompany Top;Movement#FCCS_Movements;Consolidation#FCCS_Entity Total;Custom1#"&amp;$E191&amp;";Custom2#Total Custom2;Custom3#Total Custom3;Custom4#Total Custom4")</f>
        <v>-2043961</v>
      </c>
      <c r="AS191" s="569">
        <f>[1]!HsGetValue("FCC","Scenario#Actual;Years#FY24;Period#Jun;View#FCCS_YTD;Entity#"&amp;$B191&amp;";Data Source#FCCS_Total Data Source;Account#"&amp;AS$3&amp;";Intercompany#FCCS_Intercompany Top;Movement#FCCS_Movements;Consolidation#FCCS_Entity Total;Custom1#"&amp;$E191&amp;";Custom2#Total Custom2;Custom3#Total Custom3;Custom4#Total Custom4")</f>
        <v>0</v>
      </c>
    </row>
    <row r="192" spans="1:45" s="325" customFormat="1" x14ac:dyDescent="0.3">
      <c r="A192" s="370"/>
      <c r="C192" s="371"/>
      <c r="D192" s="371"/>
      <c r="E192" s="371"/>
      <c r="G192" s="372" t="s">
        <v>617</v>
      </c>
      <c r="H192" s="414"/>
      <c r="I192" s="324">
        <f t="shared" ref="I192:AS192" si="27">I190-I191</f>
        <v>0</v>
      </c>
      <c r="J192" s="324">
        <f t="shared" si="27"/>
        <v>0</v>
      </c>
      <c r="K192" s="324">
        <f t="shared" si="27"/>
        <v>0</v>
      </c>
      <c r="L192" s="324">
        <f t="shared" si="27"/>
        <v>0</v>
      </c>
      <c r="M192" s="324">
        <f t="shared" si="27"/>
        <v>0</v>
      </c>
      <c r="N192" s="324">
        <f t="shared" si="27"/>
        <v>0</v>
      </c>
      <c r="O192" s="324">
        <f t="shared" si="27"/>
        <v>0</v>
      </c>
      <c r="P192" s="324">
        <f t="shared" si="27"/>
        <v>0</v>
      </c>
      <c r="Q192" s="324">
        <f t="shared" si="27"/>
        <v>0</v>
      </c>
      <c r="R192" s="324">
        <f t="shared" si="27"/>
        <v>0</v>
      </c>
      <c r="S192" s="324">
        <f t="shared" si="27"/>
        <v>0</v>
      </c>
      <c r="T192" s="324">
        <f t="shared" si="27"/>
        <v>0</v>
      </c>
      <c r="U192" s="324">
        <f t="shared" si="27"/>
        <v>0</v>
      </c>
      <c r="V192" s="324">
        <f t="shared" si="27"/>
        <v>0</v>
      </c>
      <c r="W192" s="324">
        <f t="shared" si="27"/>
        <v>0</v>
      </c>
      <c r="X192" s="324">
        <f t="shared" si="27"/>
        <v>0</v>
      </c>
      <c r="Y192" s="324">
        <f t="shared" si="27"/>
        <v>0</v>
      </c>
      <c r="Z192" s="324">
        <f t="shared" si="27"/>
        <v>0</v>
      </c>
      <c r="AA192" s="324">
        <f t="shared" si="27"/>
        <v>0</v>
      </c>
      <c r="AB192" s="324">
        <f t="shared" si="27"/>
        <v>0</v>
      </c>
      <c r="AC192" s="324">
        <f t="shared" si="27"/>
        <v>0</v>
      </c>
      <c r="AD192" s="324">
        <f t="shared" si="27"/>
        <v>0</v>
      </c>
      <c r="AE192" s="324">
        <f t="shared" si="27"/>
        <v>0</v>
      </c>
      <c r="AF192" s="324">
        <f t="shared" si="27"/>
        <v>0</v>
      </c>
      <c r="AG192" s="324">
        <f t="shared" si="27"/>
        <v>0</v>
      </c>
      <c r="AH192" s="324">
        <f t="shared" si="27"/>
        <v>0</v>
      </c>
      <c r="AI192" s="324">
        <f t="shared" si="27"/>
        <v>0</v>
      </c>
      <c r="AJ192" s="324">
        <f t="shared" si="27"/>
        <v>0</v>
      </c>
      <c r="AK192" s="324">
        <f t="shared" si="27"/>
        <v>0</v>
      </c>
      <c r="AL192" s="324">
        <f t="shared" si="27"/>
        <v>0</v>
      </c>
      <c r="AM192" s="324">
        <f t="shared" si="27"/>
        <v>0</v>
      </c>
      <c r="AN192" s="324">
        <f t="shared" si="27"/>
        <v>0</v>
      </c>
      <c r="AO192" s="324">
        <f t="shared" si="27"/>
        <v>0</v>
      </c>
      <c r="AP192" s="324">
        <f t="shared" si="27"/>
        <v>0</v>
      </c>
      <c r="AQ192" s="324">
        <f t="shared" si="27"/>
        <v>0</v>
      </c>
      <c r="AR192" s="324">
        <f t="shared" si="27"/>
        <v>0</v>
      </c>
      <c r="AS192" s="373">
        <f t="shared" si="27"/>
        <v>0</v>
      </c>
    </row>
    <row r="193" spans="1:45" x14ac:dyDescent="0.3">
      <c r="A193" s="374"/>
      <c r="F193" s="406"/>
      <c r="G193" s="409" t="s">
        <v>618</v>
      </c>
      <c r="H193" s="419"/>
      <c r="I193" s="408">
        <f>SUM(J193:K193)</f>
        <v>11550357000</v>
      </c>
      <c r="J193" s="408">
        <v>719797000</v>
      </c>
      <c r="K193" s="408">
        <v>10830560000</v>
      </c>
      <c r="L193" s="181"/>
      <c r="AS193" s="375"/>
    </row>
    <row r="194" spans="1:45" s="325" customFormat="1" x14ac:dyDescent="0.3">
      <c r="A194" s="376"/>
      <c r="B194" s="377"/>
      <c r="C194" s="377"/>
      <c r="D194" s="377"/>
      <c r="E194" s="377"/>
      <c r="F194" s="377"/>
      <c r="G194" s="378" t="s">
        <v>619</v>
      </c>
      <c r="H194" s="415"/>
      <c r="I194" s="379">
        <f>I193-I190</f>
        <v>-1462616701.2199993</v>
      </c>
      <c r="J194" s="379">
        <f>J193-J190</f>
        <v>-325728319.23000002</v>
      </c>
      <c r="K194" s="379">
        <f>K193-K190</f>
        <v>-1136888381.9899998</v>
      </c>
      <c r="L194" s="380"/>
      <c r="M194" s="380"/>
      <c r="N194" s="380"/>
      <c r="O194" s="380"/>
      <c r="P194" s="380"/>
      <c r="Q194" s="380"/>
      <c r="R194" s="380"/>
      <c r="S194" s="380"/>
      <c r="T194" s="380"/>
      <c r="U194" s="380"/>
      <c r="V194" s="380"/>
      <c r="W194" s="380"/>
      <c r="X194" s="380"/>
      <c r="Y194" s="380"/>
      <c r="Z194" s="380"/>
      <c r="AA194" s="380"/>
      <c r="AB194" s="380"/>
      <c r="AC194" s="380"/>
      <c r="AD194" s="380"/>
      <c r="AE194" s="380"/>
      <c r="AF194" s="380"/>
      <c r="AG194" s="380"/>
      <c r="AH194" s="380"/>
      <c r="AI194" s="380"/>
      <c r="AJ194" s="380"/>
      <c r="AK194" s="380"/>
      <c r="AL194" s="380"/>
      <c r="AM194" s="380"/>
      <c r="AN194" s="380"/>
      <c r="AO194" s="380"/>
      <c r="AP194" s="380"/>
      <c r="AQ194" s="380"/>
      <c r="AR194" s="380"/>
      <c r="AS194" s="381"/>
    </row>
    <row r="195" spans="1:45" x14ac:dyDescent="0.3">
      <c r="G195" s="323"/>
      <c r="H195" s="598"/>
      <c r="I195" s="322"/>
      <c r="J195" s="322"/>
      <c r="K195" s="322"/>
      <c r="L195" s="181"/>
      <c r="AS195" s="181"/>
    </row>
    <row r="196" spans="1:45" x14ac:dyDescent="0.3">
      <c r="A196" s="221" t="s">
        <v>603</v>
      </c>
      <c r="B196" s="79" t="s">
        <v>834</v>
      </c>
      <c r="C196" s="222">
        <v>98000</v>
      </c>
      <c r="D196" s="222" t="s">
        <v>835</v>
      </c>
      <c r="E196" s="222" t="s">
        <v>419</v>
      </c>
      <c r="F196" s="328" t="s">
        <v>836</v>
      </c>
      <c r="G196" s="328" t="str">
        <f t="shared" ref="G196:G201" si="28">CONCATENATE(C196,E196)</f>
        <v>98000Psoft</v>
      </c>
      <c r="H196" s="598"/>
      <c r="I196" s="327">
        <f t="shared" ref="I196:I201" si="29">SUM(J196:K196)</f>
        <v>2.000001072883606E-2</v>
      </c>
      <c r="J196" s="327">
        <f>SUM(L196,S196,W196,X196,Y196)</f>
        <v>0</v>
      </c>
      <c r="K196" s="327">
        <f t="shared" ref="K196:K201" si="30">SUM(M196:R196,T196:V196,Z196:AB196,AD196:AD196)+SUM(AE196:AQ196)</f>
        <v>2.000001072883606E-2</v>
      </c>
      <c r="L196" s="330">
        <f>[1]!HsGetValue("FCC","Scenario#Actual;Years#FY24;Period#Jun;View#FCCS_YTD;Entity#"&amp;$B196&amp;";Data Source#FCCS_Total Data Source;Account#"&amp;L$3&amp;";Intercompany#FCCS_Intercompany Top;Movement#FCCS_Movements;Consolidation#FCCS_Entity Total;Custom1#"&amp;$A196&amp;";Custom2#Total Custom2;Custom3#Total Custom3;Custom4#Total Custom4")</f>
        <v>0</v>
      </c>
      <c r="M196" s="330">
        <f>[1]!HsGetValue("FCC","Scenario#Actual;Years#FY24;Period#Jun;View#FCCS_YTD;Entity#"&amp;$B196&amp;";Data Source#FCCS_Total Data Source;Account#"&amp;M$3&amp;";Intercompany#FCCS_Intercompany Top;Movement#FCCS_Movements;Consolidation#FCCS_Entity Total;Custom1#"&amp;$A196&amp;";Custom2#Total Custom2;Custom3#Total Custom3;Custom4#Total Custom4")</f>
        <v>0</v>
      </c>
      <c r="N196" s="330">
        <f>[1]!HsGetValue("FCC","Scenario#Actual;Years#FY24;Period#Jun;View#FCCS_YTD;Entity#"&amp;$B196&amp;";Data Source#FCCS_Total Data Source;Account#"&amp;N$3&amp;";Intercompany#FCCS_Intercompany Top;Movement#FCCS_Movements;Consolidation#FCCS_Entity Total;Custom1#"&amp;$A196&amp;";Custom2#Total Custom2;Custom3#Total Custom3;Custom4#Total Custom4")</f>
        <v>0</v>
      </c>
      <c r="O196" s="330">
        <f>[1]!HsGetValue("FCC","Scenario#Actual;Years#FY24;Period#Jun;View#FCCS_YTD;Entity#"&amp;$B196&amp;";Data Source#FCCS_Total Data Source;Account#"&amp;O$3&amp;";Intercompany#FCCS_Intercompany Top;Movement#FCCS_Movements;Consolidation#FCCS_Entity Total;Custom1#"&amp;$A196&amp;";Custom2#Total Custom2;Custom3#Total Custom3;Custom4#Total Custom4")</f>
        <v>0</v>
      </c>
      <c r="P196" s="330">
        <f>[1]!HsGetValue("FCC","Scenario#Actual;Years#FY24;Period#Jun;View#FCCS_YTD;Entity#"&amp;$B196&amp;";Data Source#FCCS_Total Data Source;Account#"&amp;P$3&amp;";Intercompany#FCCS_Intercompany Top;Movement#FCCS_Movements;Consolidation#FCCS_Entity Total;Custom1#"&amp;$A196&amp;";Custom2#Total Custom2;Custom3#Total Custom3;Custom4#Total Custom4")</f>
        <v>28203042.439999998</v>
      </c>
      <c r="Q196" s="330">
        <f>[1]!HsGetValue("FCC","Scenario#Actual;Years#FY24;Period#Jun;View#FCCS_YTD;Entity#"&amp;$B196&amp;";Data Source#FCCS_Total Data Source;Account#"&amp;Q$3&amp;";Intercompany#FCCS_Intercompany Top;Movement#FCCS_Movements;Consolidation#FCCS_Entity Total;Custom1#"&amp;$A196&amp;";Custom2#Total Custom2;Custom3#Total Custom3;Custom4#Total Custom4")</f>
        <v>0</v>
      </c>
      <c r="R196" s="330">
        <f>[1]!HsGetValue("FCC","Scenario#Actual;Years#FY24;Period#Jun;View#FCCS_YTD;Entity#"&amp;$B196&amp;";Data Source#FCCS_Total Data Source;Account#"&amp;R$3&amp;";Intercompany#FCCS_Intercompany Top;Movement#FCCS_Movements;Consolidation#FCCS_Entity Total;Custom1#"&amp;$A196&amp;";Custom2#Total Custom2;Custom3#Total Custom3;Custom4#Total Custom4")</f>
        <v>0</v>
      </c>
      <c r="S196" s="330">
        <f>[1]!HsGetValue("FCC","Scenario#Actual;Years#FY24;Period#Jun;View#FCCS_YTD;Entity#"&amp;$B196&amp;";Data Source#FCCS_Total Data Source;Account#"&amp;S$3&amp;";Intercompany#FCCS_Intercompany Top;Movement#FCCS_Movements;Consolidation#FCCS_Entity Total;Custom1#"&amp;$A196&amp;";Custom2#Total Custom2;Custom3#Total Custom3;Custom4#Total Custom4")</f>
        <v>0</v>
      </c>
      <c r="T196" s="330">
        <f>[1]!HsGetValue("FCC","Scenario#Actual;Years#FY24;Period#Jun;View#FCCS_YTD;Entity#"&amp;$B196&amp;";Data Source#FCCS_Total Data Source;Account#"&amp;T$3&amp;";Intercompany#FCCS_Intercompany Top;Movement#FCCS_Movements;Consolidation#FCCS_Entity Total;Custom1#"&amp;$A196&amp;";Custom2#Total Custom2;Custom3#Total Custom3;Custom4#Total Custom4")</f>
        <v>55079254.790000007</v>
      </c>
      <c r="U196" s="330">
        <f>[1]!HsGetValue("FCC","Scenario#Actual;Years#FY24;Period#Jun;View#FCCS_YTD;Entity#"&amp;$B196&amp;";Data Source#FCCS_Total Data Source;Account#"&amp;U$3&amp;";Intercompany#FCCS_Intercompany Top;Movement#FCCS_Movements;Consolidation#FCCS_Entity Total;Custom1#"&amp;$A196&amp;";Custom2#Total Custom2;Custom3#Total Custom3;Custom4#Total Custom4")</f>
        <v>0</v>
      </c>
      <c r="V196" s="330">
        <f>[1]!HsGetValue("FCC","Scenario#Actual;Years#FY24;Period#Jun;View#FCCS_YTD;Entity#"&amp;$B196&amp;";Data Source#FCCS_Total Data Source;Account#"&amp;V$3&amp;";Intercompany#FCCS_Intercompany Top;Movement#FCCS_Movements;Consolidation#FCCS_Entity Total;Custom1#"&amp;$A196&amp;";Custom2#Total Custom2;Custom3#Total Custom3;Custom4#Total Custom4")</f>
        <v>0</v>
      </c>
      <c r="W196" s="330">
        <f>[1]!HsGetValue("FCC","Scenario#Actual;Years#FY24;Period#Jun;View#FCCS_YTD;Entity#"&amp;$B196&amp;";Data Source#FCCS_Total Data Source;Account#"&amp;W$3&amp;";Intercompany#FCCS_Intercompany Top;Movement#FCCS_Movements;Consolidation#FCCS_Entity Total;Custom1#"&amp;$A196&amp;";Custom2#Total Custom2;Custom3#Total Custom3;Custom4#Total Custom4")</f>
        <v>0</v>
      </c>
      <c r="X196" s="330">
        <f>[1]!HsGetValue("FCC","Scenario#Actual;Years#FY24;Period#Jun;View#FCCS_YTD;Entity#"&amp;$B196&amp;";Data Source#FCCS_Total Data Source;Account#"&amp;X$3&amp;";Intercompany#FCCS_Intercompany Top;Movement#FCCS_Movements;Consolidation#FCCS_Entity Total;Custom1#"&amp;$A196&amp;";Custom2#Total Custom2;Custom3#Total Custom3;Custom4#Total Custom4")</f>
        <v>0</v>
      </c>
      <c r="Y196" s="330">
        <f>[1]!HsGetValue("FCC","Scenario#Actual;Years#FY24;Period#Jun;View#FCCS_YTD;Entity#"&amp;$B196&amp;";Data Source#FCCS_Total Data Source;Account#"&amp;Y$3&amp;";Intercompany#FCCS_Intercompany Top;Movement#FCCS_Movements;Consolidation#FCCS_Entity Total;Custom1#"&amp;$A196&amp;";Custom2#Total Custom2;Custom3#Total Custom3;Custom4#Total Custom4")</f>
        <v>0</v>
      </c>
      <c r="Z196" s="330">
        <f>[1]!HsGetValue("FCC","Scenario#Actual;Years#FY24;Period#Jun;View#FCCS_YTD;Entity#"&amp;$B196&amp;";Data Source#FCCS_Total Data Source;Account#"&amp;Z$3&amp;";Intercompany#FCCS_Intercompany Top;Movement#FCCS_Movements;Consolidation#FCCS_Entity Total;Custom1#"&amp;$A196&amp;";Custom2#Total Custom2;Custom3#Total Custom3;Custom4#Total Custom4")</f>
        <v>0</v>
      </c>
      <c r="AA196" s="330">
        <f>[1]!HsGetValue("FCC","Scenario#Actual;Years#FY24;Period#Jun;View#FCCS_YTD;Entity#"&amp;$B196&amp;";Data Source#FCCS_Total Data Source;Account#"&amp;AA$3&amp;";Intercompany#FCCS_Intercompany Top;Movement#FCCS_Movements;Consolidation#FCCS_Entity Total;Custom1#"&amp;$A196&amp;";Custom2#Total Custom2;Custom3#Total Custom3;Custom4#Total Custom4")</f>
        <v>0</v>
      </c>
      <c r="AB196" s="330">
        <f>[1]!HsGetValue("FCC","Scenario#Actual;Years#FY24;Period#Jun;View#FCCS_YTD;Entity#"&amp;$B196&amp;";Data Source#FCCS_Total Data Source;Account#"&amp;AB$3&amp;";Intercompany#FCCS_Intercompany Top;Movement#FCCS_Movements;Consolidation#FCCS_Entity Total;Custom1#"&amp;$A196&amp;";Custom2#Total Custom2;Custom3#Total Custom3;Custom4#Total Custom4")</f>
        <v>0</v>
      </c>
      <c r="AC196" s="330">
        <f>[1]!HsGetValue("FCC","Scenario#Actual;Years#FY24;Period#Jun;View#FCCS_YTD;Entity#"&amp;$B196&amp;";Data Source#FCCS_Total Data Source;Account#"&amp;AC$3&amp;";Intercompany#FCCS_Intercompany Top;Movement#FCCS_Movements;Consolidation#FCCS_Entity Total;Custom1#"&amp;$A196&amp;";Custom2#Total Custom2;Custom3#Total Custom3;Custom4#Total Custom4")</f>
        <v>0</v>
      </c>
      <c r="AD196" s="330">
        <f>[1]!HsGetValue("FCC","Scenario#Actual;Years#FY24;Period#Jun;View#FCCS_YTD;Entity#"&amp;$B196&amp;";Data Source#FCCS_Total Data Source;Account#"&amp;AD$3&amp;";Intercompany#FCCS_Intercompany Top;Movement#FCCS_Movements;Consolidation#FCCS_Entity Total;Custom1#"&amp;$A196&amp;";Custom2#Total Custom2;Custom3#Total Custom3;Custom4#Total Custom4")</f>
        <v>0</v>
      </c>
      <c r="AE196" s="330">
        <f>[1]!HsGetValue("FCC","Scenario#Actual;Years#FY24;Period#Jun;View#FCCS_YTD;Entity#"&amp;$B196&amp;";Data Source#FCCS_Total Data Source;Account#"&amp;AE$3&amp;";Intercompany#FCCS_Intercompany Top;Movement#FCCS_Movements;Consolidation#FCCS_Entity Total;Custom1#"&amp;$A196&amp;";Custom2#Total Custom2;Custom3#Total Custom3;Custom4#Total Custom4")</f>
        <v>0</v>
      </c>
      <c r="AF196" s="330">
        <f>[1]!HsGetValue("FCC","Scenario#Actual;Years#FY24;Period#Jun;View#FCCS_YTD;Entity#"&amp;$B196&amp;";Data Source#FCCS_Total Data Source;Account#"&amp;AF$3&amp;";Intercompany#FCCS_Intercompany Top;Movement#FCCS_Movements;Consolidation#FCCS_Entity Total;Custom1#"&amp;$A196&amp;";Custom2#Total Custom2;Custom3#Total Custom3;Custom4#Total Custom4")</f>
        <v>0</v>
      </c>
      <c r="AG196" s="330">
        <f>[1]!HsGetValue("FCC","Scenario#Actual;Years#FY24;Period#Jun;View#FCCS_YTD;Entity#"&amp;$B196&amp;";Data Source#FCCS_Total Data Source;Account#"&amp;AG$3&amp;";Intercompany#FCCS_Intercompany Top;Movement#FCCS_Movements;Consolidation#FCCS_Entity Total;Custom1#"&amp;$A196&amp;";Custom2#Total Custom2;Custom3#Total Custom3;Custom4#Total Custom4")</f>
        <v>0</v>
      </c>
      <c r="AH196" s="330">
        <f>[1]!HsGetValue("FCC","Scenario#Actual;Years#FY24;Period#Jun;View#FCCS_YTD;Entity#"&amp;$B196&amp;";Data Source#FCCS_Total Data Source;Account#"&amp;AH$3&amp;";Intercompany#FCCS_Intercompany Top;Movement#FCCS_Movements;Consolidation#FCCS_Entity Total;Custom1#"&amp;$A196&amp;";Custom2#Total Custom2;Custom3#Total Custom3;Custom4#Total Custom4")</f>
        <v>-28203042.419999987</v>
      </c>
      <c r="AI196" s="330">
        <f>[1]!HsGetValue("FCC","Scenario#Actual;Years#FY24;Period#Jun;View#FCCS_YTD;Entity#"&amp;$B196&amp;";Data Source#FCCS_Total Data Source;Account#"&amp;AI$3&amp;";Intercompany#FCCS_Intercompany Top;Movement#FCCS_Movements;Consolidation#FCCS_Entity Total;Custom1#"&amp;$A196&amp;";Custom2#Total Custom2;Custom3#Total Custom3;Custom4#Total Custom4")</f>
        <v>0</v>
      </c>
      <c r="AJ196" s="330">
        <f>[1]!HsGetValue("FCC","Scenario#Actual;Years#FY24;Period#Jun;View#FCCS_YTD;Entity#"&amp;$B196&amp;";Data Source#FCCS_Total Data Source;Account#"&amp;AJ$3&amp;";Intercompany#FCCS_Intercompany Top;Movement#FCCS_Movements;Consolidation#FCCS_Entity Total;Custom1#"&amp;$A196&amp;";Custom2#Total Custom2;Custom3#Total Custom3;Custom4#Total Custom4")</f>
        <v>0</v>
      </c>
      <c r="AK196" s="330">
        <f>[1]!HsGetValue("FCC","Scenario#Actual;Years#FY24;Period#Jun;View#FCCS_YTD;Entity#"&amp;$B196&amp;";Data Source#FCCS_Total Data Source;Account#"&amp;AK$3&amp;";Intercompany#FCCS_Intercompany Top;Movement#FCCS_Movements;Consolidation#FCCS_Entity Total;Custom1#"&amp;$A196&amp;";Custom2#Total Custom2;Custom3#Total Custom3;Custom4#Total Custom4")</f>
        <v>-55079254.790000007</v>
      </c>
      <c r="AL196" s="330">
        <f>[1]!HsGetValue("FCC","Scenario#Actual;Years#FY24;Period#Jun;View#FCCS_YTD;Entity#"&amp;$B196&amp;";Data Source#FCCS_Total Data Source;Account#"&amp;AL$3&amp;";Intercompany#FCCS_Intercompany Top;Movement#FCCS_Movements;Consolidation#FCCS_Entity Total;Custom1#"&amp;$A196&amp;";Custom2#Total Custom2;Custom3#Total Custom3;Custom4#Total Custom4")</f>
        <v>0</v>
      </c>
      <c r="AM196" s="330">
        <f>[1]!HsGetValue("FCC","Scenario#Actual;Years#FY24;Period#Jun;View#FCCS_YTD;Entity#"&amp;$B196&amp;";Data Source#FCCS_Total Data Source;Account#"&amp;AM$3&amp;";Intercompany#FCCS_Intercompany Top;Movement#FCCS_Movements;Consolidation#FCCS_Entity Total;Custom1#"&amp;$A196&amp;";Custom2#Total Custom2;Custom3#Total Custom3;Custom4#Total Custom4")</f>
        <v>0</v>
      </c>
      <c r="AN196" s="330">
        <f>[1]!HsGetValue("FCC","Scenario#Actual;Years#FY24;Period#Jun;View#FCCS_YTD;Entity#"&amp;$B196&amp;";Data Source#FCCS_Total Data Source;Account#"&amp;AN$3&amp;";Intercompany#FCCS_Intercompany Top;Movement#FCCS_Movements;Consolidation#FCCS_Entity Total;Custom1#"&amp;$A196&amp;";Custom2#Total Custom2;Custom3#Total Custom3;Custom4#Total Custom4")</f>
        <v>0</v>
      </c>
      <c r="AO196" s="330">
        <f>[1]!HsGetValue("FCC","Scenario#Actual;Years#FY24;Period#Jun;View#FCCS_YTD;Entity#"&amp;$B196&amp;";Data Source#FCCS_Total Data Source;Account#"&amp;AO$3&amp;";Intercompany#FCCS_Intercompany Top;Movement#FCCS_Movements;Consolidation#FCCS_Entity Total;Custom1#"&amp;$A196&amp;";Custom2#Total Custom2;Custom3#Total Custom3;Custom4#Total Custom4")</f>
        <v>0</v>
      </c>
      <c r="AP196" s="330">
        <f>[1]!HsGetValue("FCC","Scenario#Actual;Years#FY24;Period#Jun;View#FCCS_YTD;Entity#"&amp;$B196&amp;";Data Source#FCCS_Total Data Source;Account#"&amp;AP$3&amp;";Intercompany#FCCS_Intercompany Top;Movement#FCCS_Movements;Consolidation#FCCS_Entity Total;Custom1#"&amp;$A196&amp;";Custom2#Total Custom2;Custom3#Total Custom3;Custom4#Total Custom4")</f>
        <v>0</v>
      </c>
      <c r="AQ196" s="330">
        <f>[1]!HsGetValue("FCC","Scenario#Actual;Years#FY24;Period#Jun;View#FCCS_YTD;Entity#"&amp;$B196&amp;";Data Source#FCCS_Total Data Source;Account#"&amp;AQ$3&amp;";Intercompany#FCCS_Intercompany Top;Movement#FCCS_Movements;Consolidation#FCCS_Entity Total;Custom1#"&amp;$A196&amp;";Custom2#Total Custom2;Custom3#Total Custom3;Custom4#Total Custom4")</f>
        <v>0</v>
      </c>
      <c r="AR196" s="330">
        <f>[1]!HsGetValue("FCC","Scenario#Actual;Years#FY24;Period#Jun;View#FCCS_YTD;Entity#"&amp;$B196&amp;";Data Source#FCCS_Total Data Source;Account#"&amp;AR$3&amp;";Intercompany#FCCS_Intercompany Top;Movement#FCCS_Movements;Consolidation#FCCS_Entity Total;Custom1#"&amp;$A196&amp;";Custom2#Total Custom2;Custom3#Total Custom3;Custom4#Total Custom4")</f>
        <v>0</v>
      </c>
      <c r="AS196" s="330">
        <f>[1]!HsGetValue("FCC","Scenario#Actual;Years#FY24;Period#Jun;View#FCCS_YTD;Entity#"&amp;$B196&amp;";Data Source#FCCS_Total Data Source;Account#"&amp;AS$3&amp;";Intercompany#FCCS_Intercompany Top;Movement#FCCS_Movements;Consolidation#FCCS_Entity Total;Custom1#"&amp;$A196&amp;";Custom2#Total Custom2;Custom3#Total Custom3;Custom4#Total Custom4")</f>
        <v>0</v>
      </c>
    </row>
    <row r="197" spans="1:45" x14ac:dyDescent="0.3">
      <c r="A197" s="221" t="s">
        <v>603</v>
      </c>
      <c r="B197" s="79" t="s">
        <v>838</v>
      </c>
      <c r="C197" s="222">
        <v>90000</v>
      </c>
      <c r="D197" s="222" t="s">
        <v>835</v>
      </c>
      <c r="E197" s="222" t="s">
        <v>416</v>
      </c>
      <c r="F197" s="328" t="s">
        <v>839</v>
      </c>
      <c r="G197" s="328" t="str">
        <f t="shared" si="28"/>
        <v>90000Non_Psoft</v>
      </c>
      <c r="H197" s="598"/>
      <c r="I197" s="327">
        <f t="shared" si="29"/>
        <v>579019765</v>
      </c>
      <c r="J197" s="327">
        <f t="shared" ref="J197:J201" si="31">SUM(L197,S197,W197,X197,Y197)</f>
        <v>26161061</v>
      </c>
      <c r="K197" s="327">
        <f t="shared" si="30"/>
        <v>552858704</v>
      </c>
      <c r="L197" s="330">
        <f>[1]!HsGetValue("FCC","Scenario#Actual;Years#FY24;Period#Jun;View#FCCS_YTD;Entity#"&amp;$B197&amp;";Data Source#FCCS_Total Data Source;Account#"&amp;L$3&amp;";Intercompany#FCCS_Intercompany Top;Movement#FCCS_Movements;Consolidation#FCCS_Entity Total;Custom1#"&amp;$A197&amp;";Custom2#Total Custom2;Custom3#Total Custom3;Custom4#Total Custom4")</f>
        <v>15261087</v>
      </c>
      <c r="M197" s="330">
        <f>[1]!HsGetValue("FCC","Scenario#Actual;Years#FY24;Period#Jun;View#FCCS_YTD;Entity#"&amp;$B197&amp;";Data Source#FCCS_Total Data Source;Account#"&amp;M$3&amp;";Intercompany#FCCS_Intercompany Top;Movement#FCCS_Movements;Consolidation#FCCS_Entity Total;Custom1#"&amp;$A197&amp;";Custom2#Total Custom2;Custom3#Total Custom3;Custom4#Total Custom4")</f>
        <v>840539307</v>
      </c>
      <c r="N197" s="330">
        <f>[1]!HsGetValue("FCC","Scenario#Actual;Years#FY24;Period#Jun;View#FCCS_YTD;Entity#"&amp;$B197&amp;";Data Source#FCCS_Total Data Source;Account#"&amp;N$3&amp;";Intercompany#FCCS_Intercompany Top;Movement#FCCS_Movements;Consolidation#FCCS_Entity Total;Custom1#"&amp;$A197&amp;";Custom2#Total Custom2;Custom3#Total Custom3;Custom4#Total Custom4")</f>
        <v>30309252</v>
      </c>
      <c r="O197" s="330">
        <f>[1]!HsGetValue("FCC","Scenario#Actual;Years#FY24;Period#Jun;View#FCCS_YTD;Entity#"&amp;$B197&amp;";Data Source#FCCS_Total Data Source;Account#"&amp;O$3&amp;";Intercompany#FCCS_Intercompany Top;Movement#FCCS_Movements;Consolidation#FCCS_Entity Total;Custom1#"&amp;$A197&amp;";Custom2#Total Custom2;Custom3#Total Custom3;Custom4#Total Custom4")</f>
        <v>0</v>
      </c>
      <c r="P197" s="330">
        <f>[1]!HsGetValue("FCC","Scenario#Actual;Years#FY24;Period#Jun;View#FCCS_YTD;Entity#"&amp;$B197&amp;";Data Source#FCCS_Total Data Source;Account#"&amp;P$3&amp;";Intercompany#FCCS_Intercompany Top;Movement#FCCS_Movements;Consolidation#FCCS_Entity Total;Custom1#"&amp;$A197&amp;";Custom2#Total Custom2;Custom3#Total Custom3;Custom4#Total Custom4")</f>
        <v>13644428</v>
      </c>
      <c r="Q197" s="330">
        <f>[1]!HsGetValue("FCC","Scenario#Actual;Years#FY24;Period#Jun;View#FCCS_YTD;Entity#"&amp;$B197&amp;";Data Source#FCCS_Total Data Source;Account#"&amp;Q$3&amp;";Intercompany#FCCS_Intercompany Top;Movement#FCCS_Movements;Consolidation#FCCS_Entity Total;Custom1#"&amp;$A197&amp;";Custom2#Total Custom2;Custom3#Total Custom3;Custom4#Total Custom4")</f>
        <v>0</v>
      </c>
      <c r="R197" s="330">
        <f>[1]!HsGetValue("FCC","Scenario#Actual;Years#FY24;Period#Jun;View#FCCS_YTD;Entity#"&amp;$B197&amp;";Data Source#FCCS_Total Data Source;Account#"&amp;R$3&amp;";Intercompany#FCCS_Intercompany Top;Movement#FCCS_Movements;Consolidation#FCCS_Entity Total;Custom1#"&amp;$A197&amp;";Custom2#Total Custom2;Custom3#Total Custom3;Custom4#Total Custom4")</f>
        <v>0</v>
      </c>
      <c r="S197" s="330">
        <f>[1]!HsGetValue("FCC","Scenario#Actual;Years#FY24;Period#Jun;View#FCCS_YTD;Entity#"&amp;$B197&amp;";Data Source#FCCS_Total Data Source;Account#"&amp;S$3&amp;";Intercompany#FCCS_Intercompany Top;Movement#FCCS_Movements;Consolidation#FCCS_Entity Total;Custom1#"&amp;$A197&amp;";Custom2#Total Custom2;Custom3#Total Custom3;Custom4#Total Custom4")</f>
        <v>1274061</v>
      </c>
      <c r="T197" s="330">
        <f>[1]!HsGetValue("FCC","Scenario#Actual;Years#FY24;Period#Jun;View#FCCS_YTD;Entity#"&amp;$B197&amp;";Data Source#FCCS_Total Data Source;Account#"&amp;T$3&amp;";Intercompany#FCCS_Intercompany Top;Movement#FCCS_Movements;Consolidation#FCCS_Entity Total;Custom1#"&amp;$A197&amp;";Custom2#Total Custom2;Custom3#Total Custom3;Custom4#Total Custom4")</f>
        <v>0</v>
      </c>
      <c r="U197" s="330">
        <f>[1]!HsGetValue("FCC","Scenario#Actual;Years#FY24;Period#Jun;View#FCCS_YTD;Entity#"&amp;$B197&amp;";Data Source#FCCS_Total Data Source;Account#"&amp;U$3&amp;";Intercompany#FCCS_Intercompany Top;Movement#FCCS_Movements;Consolidation#FCCS_Entity Total;Custom1#"&amp;$A197&amp;";Custom2#Total Custom2;Custom3#Total Custom3;Custom4#Total Custom4")</f>
        <v>0</v>
      </c>
      <c r="V197" s="330">
        <f>[1]!HsGetValue("FCC","Scenario#Actual;Years#FY24;Period#Jun;View#FCCS_YTD;Entity#"&amp;$B197&amp;";Data Source#FCCS_Total Data Source;Account#"&amp;V$3&amp;";Intercompany#FCCS_Intercompany Top;Movement#FCCS_Movements;Consolidation#FCCS_Entity Total;Custom1#"&amp;$A197&amp;";Custom2#Total Custom2;Custom3#Total Custom3;Custom4#Total Custom4")</f>
        <v>0</v>
      </c>
      <c r="W197" s="330">
        <f>[1]!HsGetValue("FCC","Scenario#Actual;Years#FY24;Period#Jun;View#FCCS_YTD;Entity#"&amp;$B197&amp;";Data Source#FCCS_Total Data Source;Account#"&amp;W$3&amp;";Intercompany#FCCS_Intercompany Top;Movement#FCCS_Movements;Consolidation#FCCS_Entity Total;Custom1#"&amp;$A197&amp;";Custom2#Total Custom2;Custom3#Total Custom3;Custom4#Total Custom4")</f>
        <v>0</v>
      </c>
      <c r="X197" s="330">
        <f>[1]!HsGetValue("FCC","Scenario#Actual;Years#FY24;Period#Jun;View#FCCS_YTD;Entity#"&amp;$B197&amp;";Data Source#FCCS_Total Data Source;Account#"&amp;X$3&amp;";Intercompany#FCCS_Intercompany Top;Movement#FCCS_Movements;Consolidation#FCCS_Entity Total;Custom1#"&amp;$A197&amp;";Custom2#Total Custom2;Custom3#Total Custom3;Custom4#Total Custom4")</f>
        <v>9482174</v>
      </c>
      <c r="Y197" s="330">
        <f>[1]!HsGetValue("FCC","Scenario#Actual;Years#FY24;Period#Jun;View#FCCS_YTD;Entity#"&amp;$B197&amp;";Data Source#FCCS_Total Data Source;Account#"&amp;Y$3&amp;";Intercompany#FCCS_Intercompany Top;Movement#FCCS_Movements;Consolidation#FCCS_Entity Total;Custom1#"&amp;$A197&amp;";Custom2#Total Custom2;Custom3#Total Custom3;Custom4#Total Custom4")</f>
        <v>143739</v>
      </c>
      <c r="Z197" s="330">
        <f>[1]!HsGetValue("FCC","Scenario#Actual;Years#FY24;Period#Jun;View#FCCS_YTD;Entity#"&amp;$B197&amp;";Data Source#FCCS_Total Data Source;Account#"&amp;Z$3&amp;";Intercompany#FCCS_Intercompany Top;Movement#FCCS_Movements;Consolidation#FCCS_Entity Total;Custom1#"&amp;$A197&amp;";Custom2#Total Custom2;Custom3#Total Custom3;Custom4#Total Custom4")</f>
        <v>42914389</v>
      </c>
      <c r="AA197" s="330">
        <f>[1]!HsGetValue("FCC","Scenario#Actual;Years#FY24;Period#Jun;View#FCCS_YTD;Entity#"&amp;$B197&amp;";Data Source#FCCS_Total Data Source;Account#"&amp;AA$3&amp;";Intercompany#FCCS_Intercompany Top;Movement#FCCS_Movements;Consolidation#FCCS_Entity Total;Custom1#"&amp;$A197&amp;";Custom2#Total Custom2;Custom3#Total Custom3;Custom4#Total Custom4")</f>
        <v>0</v>
      </c>
      <c r="AB197" s="330">
        <f>[1]!HsGetValue("FCC","Scenario#Actual;Years#FY24;Period#Jun;View#FCCS_YTD;Entity#"&amp;$B197&amp;";Data Source#FCCS_Total Data Source;Account#"&amp;AB$3&amp;";Intercompany#FCCS_Intercompany Top;Movement#FCCS_Movements;Consolidation#FCCS_Entity Total;Custom1#"&amp;$A197&amp;";Custom2#Total Custom2;Custom3#Total Custom3;Custom4#Total Custom4")</f>
        <v>63418</v>
      </c>
      <c r="AC197" s="330">
        <f>[1]!HsGetValue("FCC","Scenario#Actual;Years#FY24;Period#Jun;View#FCCS_YTD;Entity#"&amp;$B197&amp;";Data Source#FCCS_Total Data Source;Account#"&amp;AC$3&amp;";Intercompany#FCCS_Intercompany Top;Movement#FCCS_Movements;Consolidation#FCCS_Entity Total;Custom1#"&amp;$A197&amp;";Custom2#Total Custom2;Custom3#Total Custom3;Custom4#Total Custom4")</f>
        <v>0</v>
      </c>
      <c r="AD197" s="330">
        <f>[1]!HsGetValue("FCC","Scenario#Actual;Years#FY24;Period#Jun;View#FCCS_YTD;Entity#"&amp;$B197&amp;";Data Source#FCCS_Total Data Source;Account#"&amp;AD$3&amp;";Intercompany#FCCS_Intercompany Top;Movement#FCCS_Movements;Consolidation#FCCS_Entity Total;Custom1#"&amp;$A197&amp;";Custom2#Total Custom2;Custom3#Total Custom3;Custom4#Total Custom4")</f>
        <v>0</v>
      </c>
      <c r="AE197" s="330">
        <f>[1]!HsGetValue("FCC","Scenario#Actual;Years#FY24;Period#Jun;View#FCCS_YTD;Entity#"&amp;$B197&amp;";Data Source#FCCS_Total Data Source;Account#"&amp;AE$3&amp;";Intercompany#FCCS_Intercompany Top;Movement#FCCS_Movements;Consolidation#FCCS_Entity Total;Custom1#"&amp;$A197&amp;";Custom2#Total Custom2;Custom3#Total Custom3;Custom4#Total Custom4")</f>
        <v>-332991683</v>
      </c>
      <c r="AF197" s="330">
        <f>[1]!HsGetValue("FCC","Scenario#Actual;Years#FY24;Period#Jun;View#FCCS_YTD;Entity#"&amp;$B197&amp;";Data Source#FCCS_Total Data Source;Account#"&amp;AF$3&amp;";Intercompany#FCCS_Intercompany Top;Movement#FCCS_Movements;Consolidation#FCCS_Entity Total;Custom1#"&amp;$A197&amp;";Custom2#Total Custom2;Custom3#Total Custom3;Custom4#Total Custom4")</f>
        <v>-10379332</v>
      </c>
      <c r="AG197" s="330">
        <f>[1]!HsGetValue("FCC","Scenario#Actual;Years#FY24;Period#Jun;View#FCCS_YTD;Entity#"&amp;$B197&amp;";Data Source#FCCS_Total Data Source;Account#"&amp;AG$3&amp;";Intercompany#FCCS_Intercompany Top;Movement#FCCS_Movements;Consolidation#FCCS_Entity Total;Custom1#"&amp;$A197&amp;";Custom2#Total Custom2;Custom3#Total Custom3;Custom4#Total Custom4")</f>
        <v>0</v>
      </c>
      <c r="AH197" s="330">
        <f>[1]!HsGetValue("FCC","Scenario#Actual;Years#FY24;Period#Jun;View#FCCS_YTD;Entity#"&amp;$B197&amp;";Data Source#FCCS_Total Data Source;Account#"&amp;AH$3&amp;";Intercompany#FCCS_Intercompany Top;Movement#FCCS_Movements;Consolidation#FCCS_Entity Total;Custom1#"&amp;$A197&amp;";Custom2#Total Custom2;Custom3#Total Custom3;Custom4#Total Custom4")</f>
        <v>-8893145</v>
      </c>
      <c r="AI197" s="330">
        <f>[1]!HsGetValue("FCC","Scenario#Actual;Years#FY24;Period#Jun;View#FCCS_YTD;Entity#"&amp;$B197&amp;";Data Source#FCCS_Total Data Source;Account#"&amp;AI$3&amp;";Intercompany#FCCS_Intercompany Top;Movement#FCCS_Movements;Consolidation#FCCS_Entity Total;Custom1#"&amp;$A197&amp;";Custom2#Total Custom2;Custom3#Total Custom3;Custom4#Total Custom4")</f>
        <v>0</v>
      </c>
      <c r="AJ197" s="330">
        <f>[1]!HsGetValue("FCC","Scenario#Actual;Years#FY24;Period#Jun;View#FCCS_YTD;Entity#"&amp;$B197&amp;";Data Source#FCCS_Total Data Source;Account#"&amp;AJ$3&amp;";Intercompany#FCCS_Intercompany Top;Movement#FCCS_Movements;Consolidation#FCCS_Entity Total;Custom1#"&amp;$A197&amp;";Custom2#Total Custom2;Custom3#Total Custom3;Custom4#Total Custom4")</f>
        <v>0</v>
      </c>
      <c r="AK197" s="330">
        <f>[1]!HsGetValue("FCC","Scenario#Actual;Years#FY24;Period#Jun;View#FCCS_YTD;Entity#"&amp;$B197&amp;";Data Source#FCCS_Total Data Source;Account#"&amp;AK$3&amp;";Intercompany#FCCS_Intercompany Top;Movement#FCCS_Movements;Consolidation#FCCS_Entity Total;Custom1#"&amp;$A197&amp;";Custom2#Total Custom2;Custom3#Total Custom3;Custom4#Total Custom4")</f>
        <v>0</v>
      </c>
      <c r="AL197" s="330">
        <f>[1]!HsGetValue("FCC","Scenario#Actual;Years#FY24;Period#Jun;View#FCCS_YTD;Entity#"&amp;$B197&amp;";Data Source#FCCS_Total Data Source;Account#"&amp;AL$3&amp;";Intercompany#FCCS_Intercompany Top;Movement#FCCS_Movements;Consolidation#FCCS_Entity Total;Custom1#"&amp;$A197&amp;";Custom2#Total Custom2;Custom3#Total Custom3;Custom4#Total Custom4")</f>
        <v>0</v>
      </c>
      <c r="AM197" s="330">
        <f>[1]!HsGetValue("FCC","Scenario#Actual;Years#FY24;Period#Jun;View#FCCS_YTD;Entity#"&amp;$B197&amp;";Data Source#FCCS_Total Data Source;Account#"&amp;AM$3&amp;";Intercompany#FCCS_Intercompany Top;Movement#FCCS_Movements;Consolidation#FCCS_Entity Total;Custom1#"&amp;$A197&amp;";Custom2#Total Custom2;Custom3#Total Custom3;Custom4#Total Custom4")</f>
        <v>0</v>
      </c>
      <c r="AN197" s="330">
        <f>[1]!HsGetValue("FCC","Scenario#Actual;Years#FY24;Period#Jun;View#FCCS_YTD;Entity#"&amp;$B197&amp;";Data Source#FCCS_Total Data Source;Account#"&amp;AN$3&amp;";Intercompany#FCCS_Intercompany Top;Movement#FCCS_Movements;Consolidation#FCCS_Entity Total;Custom1#"&amp;$A197&amp;";Custom2#Total Custom2;Custom3#Total Custom3;Custom4#Total Custom4")</f>
        <v>-22323385</v>
      </c>
      <c r="AO197" s="330">
        <f>[1]!HsGetValue("FCC","Scenario#Actual;Years#FY24;Period#Jun;View#FCCS_YTD;Entity#"&amp;$B197&amp;";Data Source#FCCS_Total Data Source;Account#"&amp;AO$3&amp;";Intercompany#FCCS_Intercompany Top;Movement#FCCS_Movements;Consolidation#FCCS_Entity Total;Custom1#"&amp;$A197&amp;";Custom2#Total Custom2;Custom3#Total Custom3;Custom4#Total Custom4")</f>
        <v>0</v>
      </c>
      <c r="AP197" s="330">
        <f>[1]!HsGetValue("FCC","Scenario#Actual;Years#FY24;Period#Jun;View#FCCS_YTD;Entity#"&amp;$B197&amp;";Data Source#FCCS_Total Data Source;Account#"&amp;AP$3&amp;";Intercompany#FCCS_Intercompany Top;Movement#FCCS_Movements;Consolidation#FCCS_Entity Total;Custom1#"&amp;$A197&amp;";Custom2#Total Custom2;Custom3#Total Custom3;Custom4#Total Custom4")</f>
        <v>-24545</v>
      </c>
      <c r="AQ197" s="330">
        <f>[1]!HsGetValue("FCC","Scenario#Actual;Years#FY24;Period#Jun;View#FCCS_YTD;Entity#"&amp;$B197&amp;";Data Source#FCCS_Total Data Source;Account#"&amp;AQ$3&amp;";Intercompany#FCCS_Intercompany Top;Movement#FCCS_Movements;Consolidation#FCCS_Entity Total;Custom1#"&amp;$A197&amp;";Custom2#Total Custom2;Custom3#Total Custom3;Custom4#Total Custom4")</f>
        <v>0</v>
      </c>
      <c r="AR197" s="330">
        <f>[1]!HsGetValue("FCC","Scenario#Actual;Years#FY24;Period#Jun;View#FCCS_YTD;Entity#"&amp;$B197&amp;";Data Source#FCCS_Total Data Source;Account#"&amp;AR$3&amp;";Intercompany#FCCS_Intercompany Top;Movement#FCCS_Movements;Consolidation#FCCS_Entity Total;Custom1#"&amp;$A197&amp;";Custom2#Total Custom2;Custom3#Total Custom3;Custom4#Total Custom4")</f>
        <v>0</v>
      </c>
      <c r="AS197" s="330">
        <f>[1]!HsGetValue("FCC","Scenario#Actual;Years#FY24;Period#Jun;View#FCCS_YTD;Entity#"&amp;$B197&amp;";Data Source#FCCS_Total Data Source;Account#"&amp;AS$3&amp;";Intercompany#FCCS_Intercompany Top;Movement#FCCS_Movements;Consolidation#FCCS_Entity Total;Custom1#"&amp;$A197&amp;";Custom2#Total Custom2;Custom3#Total Custom3;Custom4#Total Custom4")</f>
        <v>0</v>
      </c>
    </row>
    <row r="198" spans="1:45" x14ac:dyDescent="0.3">
      <c r="A198" s="221" t="s">
        <v>603</v>
      </c>
      <c r="B198" s="79" t="s">
        <v>841</v>
      </c>
      <c r="C198" s="222">
        <v>92100</v>
      </c>
      <c r="D198" s="222" t="s">
        <v>835</v>
      </c>
      <c r="E198" s="222" t="s">
        <v>416</v>
      </c>
      <c r="F198" s="328" t="s">
        <v>842</v>
      </c>
      <c r="G198" s="328" t="str">
        <f t="shared" si="28"/>
        <v>92100Non_Psoft</v>
      </c>
      <c r="H198" s="598"/>
      <c r="I198" s="327">
        <f t="shared" si="29"/>
        <v>14959183.629999997</v>
      </c>
      <c r="J198" s="327">
        <f t="shared" si="31"/>
        <v>1336854.6499999999</v>
      </c>
      <c r="K198" s="327">
        <f t="shared" si="30"/>
        <v>13622328.979999997</v>
      </c>
      <c r="L198" s="330">
        <f>[1]!HsGetValue("FCC","Scenario#Actual;Years#FY24;Period#Jun;View#FCCS_YTD;Entity#"&amp;$B198&amp;";Data Source#FCCS_Total Data Source;Account#"&amp;L$3&amp;";Intercompany#FCCS_Intercompany Top;Movement#FCCS_Movements;Consolidation#FCCS_Entity Total;Custom1#"&amp;$A198&amp;";Custom2#Total Custom2;Custom3#Total Custom3;Custom4#Total Custom4")</f>
        <v>54675</v>
      </c>
      <c r="M198" s="330">
        <f>[1]!HsGetValue("FCC","Scenario#Actual;Years#FY24;Period#Jun;View#FCCS_YTD;Entity#"&amp;$B198&amp;";Data Source#FCCS_Total Data Source;Account#"&amp;M$3&amp;";Intercompany#FCCS_Intercompany Top;Movement#FCCS_Movements;Consolidation#FCCS_Entity Total;Custom1#"&amp;$A198&amp;";Custom2#Total Custom2;Custom3#Total Custom3;Custom4#Total Custom4")</f>
        <v>19173027.57</v>
      </c>
      <c r="N198" s="330">
        <f>[1]!HsGetValue("FCC","Scenario#Actual;Years#FY24;Period#Jun;View#FCCS_YTD;Entity#"&amp;$B198&amp;";Data Source#FCCS_Total Data Source;Account#"&amp;N$3&amp;";Intercompany#FCCS_Intercompany Top;Movement#FCCS_Movements;Consolidation#FCCS_Entity Total;Custom1#"&amp;$A198&amp;";Custom2#Total Custom2;Custom3#Total Custom3;Custom4#Total Custom4")</f>
        <v>0</v>
      </c>
      <c r="O198" s="330">
        <f>[1]!HsGetValue("FCC","Scenario#Actual;Years#FY24;Period#Jun;View#FCCS_YTD;Entity#"&amp;$B198&amp;";Data Source#FCCS_Total Data Source;Account#"&amp;O$3&amp;";Intercompany#FCCS_Intercompany Top;Movement#FCCS_Movements;Consolidation#FCCS_Entity Total;Custom1#"&amp;$A198&amp;";Custom2#Total Custom2;Custom3#Total Custom3;Custom4#Total Custom4")</f>
        <v>0</v>
      </c>
      <c r="P198" s="330">
        <f>[1]!HsGetValue("FCC","Scenario#Actual;Years#FY24;Period#Jun;View#FCCS_YTD;Entity#"&amp;$B198&amp;";Data Source#FCCS_Total Data Source;Account#"&amp;P$3&amp;";Intercompany#FCCS_Intercompany Top;Movement#FCCS_Movements;Consolidation#FCCS_Entity Total;Custom1#"&amp;$A198&amp;";Custom2#Total Custom2;Custom3#Total Custom3;Custom4#Total Custom4")</f>
        <v>33417766.039999999</v>
      </c>
      <c r="Q198" s="330">
        <f>[1]!HsGetValue("FCC","Scenario#Actual;Years#FY24;Period#Jun;View#FCCS_YTD;Entity#"&amp;$B198&amp;";Data Source#FCCS_Total Data Source;Account#"&amp;Q$3&amp;";Intercompany#FCCS_Intercompany Top;Movement#FCCS_Movements;Consolidation#FCCS_Entity Total;Custom1#"&amp;$A198&amp;";Custom2#Total Custom2;Custom3#Total Custom3;Custom4#Total Custom4")</f>
        <v>0</v>
      </c>
      <c r="R198" s="330">
        <f>[1]!HsGetValue("FCC","Scenario#Actual;Years#FY24;Period#Jun;View#FCCS_YTD;Entity#"&amp;$B198&amp;";Data Source#FCCS_Total Data Source;Account#"&amp;R$3&amp;";Intercompany#FCCS_Intercompany Top;Movement#FCCS_Movements;Consolidation#FCCS_Entity Total;Custom1#"&amp;$A198&amp;";Custom2#Total Custom2;Custom3#Total Custom3;Custom4#Total Custom4")</f>
        <v>0</v>
      </c>
      <c r="S198" s="330">
        <f>[1]!HsGetValue("FCC","Scenario#Actual;Years#FY24;Period#Jun;View#FCCS_YTD;Entity#"&amp;$B198&amp;";Data Source#FCCS_Total Data Source;Account#"&amp;S$3&amp;";Intercompany#FCCS_Intercompany Top;Movement#FCCS_Movements;Consolidation#FCCS_Entity Total;Custom1#"&amp;$A198&amp;";Custom2#Total Custom2;Custom3#Total Custom3;Custom4#Total Custom4")</f>
        <v>0</v>
      </c>
      <c r="T198" s="330">
        <f>[1]!HsGetValue("FCC","Scenario#Actual;Years#FY24;Period#Jun;View#FCCS_YTD;Entity#"&amp;$B198&amp;";Data Source#FCCS_Total Data Source;Account#"&amp;T$3&amp;";Intercompany#FCCS_Intercompany Top;Movement#FCCS_Movements;Consolidation#FCCS_Entity Total;Custom1#"&amp;$A198&amp;";Custom2#Total Custom2;Custom3#Total Custom3;Custom4#Total Custom4")</f>
        <v>0</v>
      </c>
      <c r="U198" s="330">
        <f>[1]!HsGetValue("FCC","Scenario#Actual;Years#FY24;Period#Jun;View#FCCS_YTD;Entity#"&amp;$B198&amp;";Data Source#FCCS_Total Data Source;Account#"&amp;U$3&amp;";Intercompany#FCCS_Intercompany Top;Movement#FCCS_Movements;Consolidation#FCCS_Entity Total;Custom1#"&amp;$A198&amp;";Custom2#Total Custom2;Custom3#Total Custom3;Custom4#Total Custom4")</f>
        <v>0</v>
      </c>
      <c r="V198" s="330">
        <f>[1]!HsGetValue("FCC","Scenario#Actual;Years#FY24;Period#Jun;View#FCCS_YTD;Entity#"&amp;$B198&amp;";Data Source#FCCS_Total Data Source;Account#"&amp;V$3&amp;";Intercompany#FCCS_Intercompany Top;Movement#FCCS_Movements;Consolidation#FCCS_Entity Total;Custom1#"&amp;$A198&amp;";Custom2#Total Custom2;Custom3#Total Custom3;Custom4#Total Custom4")</f>
        <v>0</v>
      </c>
      <c r="W198" s="330">
        <f>[1]!HsGetValue("FCC","Scenario#Actual;Years#FY24;Period#Jun;View#FCCS_YTD;Entity#"&amp;$B198&amp;";Data Source#FCCS_Total Data Source;Account#"&amp;W$3&amp;";Intercompany#FCCS_Intercompany Top;Movement#FCCS_Movements;Consolidation#FCCS_Entity Total;Custom1#"&amp;$A198&amp;";Custom2#Total Custom2;Custom3#Total Custom3;Custom4#Total Custom4")</f>
        <v>0</v>
      </c>
      <c r="X198" s="330">
        <f>[1]!HsGetValue("FCC","Scenario#Actual;Years#FY24;Period#Jun;View#FCCS_YTD;Entity#"&amp;$B198&amp;";Data Source#FCCS_Total Data Source;Account#"&amp;X$3&amp;";Intercompany#FCCS_Intercompany Top;Movement#FCCS_Movements;Consolidation#FCCS_Entity Total;Custom1#"&amp;$A198&amp;";Custom2#Total Custom2;Custom3#Total Custom3;Custom4#Total Custom4")</f>
        <v>1282179.6499999999</v>
      </c>
      <c r="Y198" s="330">
        <f>[1]!HsGetValue("FCC","Scenario#Actual;Years#FY24;Period#Jun;View#FCCS_YTD;Entity#"&amp;$B198&amp;";Data Source#FCCS_Total Data Source;Account#"&amp;Y$3&amp;";Intercompany#FCCS_Intercompany Top;Movement#FCCS_Movements;Consolidation#FCCS_Entity Total;Custom1#"&amp;$A198&amp;";Custom2#Total Custom2;Custom3#Total Custom3;Custom4#Total Custom4")</f>
        <v>0</v>
      </c>
      <c r="Z198" s="330">
        <f>[1]!HsGetValue("FCC","Scenario#Actual;Years#FY24;Period#Jun;View#FCCS_YTD;Entity#"&amp;$B198&amp;";Data Source#FCCS_Total Data Source;Account#"&amp;Z$3&amp;";Intercompany#FCCS_Intercompany Top;Movement#FCCS_Movements;Consolidation#FCCS_Entity Total;Custom1#"&amp;$A198&amp;";Custom2#Total Custom2;Custom3#Total Custom3;Custom4#Total Custom4")</f>
        <v>0</v>
      </c>
      <c r="AA198" s="330">
        <f>[1]!HsGetValue("FCC","Scenario#Actual;Years#FY24;Period#Jun;View#FCCS_YTD;Entity#"&amp;$B198&amp;";Data Source#FCCS_Total Data Source;Account#"&amp;AA$3&amp;";Intercompany#FCCS_Intercompany Top;Movement#FCCS_Movements;Consolidation#FCCS_Entity Total;Custom1#"&amp;$A198&amp;";Custom2#Total Custom2;Custom3#Total Custom3;Custom4#Total Custom4")</f>
        <v>0</v>
      </c>
      <c r="AB198" s="330">
        <f>[1]!HsGetValue("FCC","Scenario#Actual;Years#FY24;Period#Jun;View#FCCS_YTD;Entity#"&amp;$B198&amp;";Data Source#FCCS_Total Data Source;Account#"&amp;AB$3&amp;";Intercompany#FCCS_Intercompany Top;Movement#FCCS_Movements;Consolidation#FCCS_Entity Total;Custom1#"&amp;$A198&amp;";Custom2#Total Custom2;Custom3#Total Custom3;Custom4#Total Custom4")</f>
        <v>0</v>
      </c>
      <c r="AC198" s="330">
        <f>[1]!HsGetValue("FCC","Scenario#Actual;Years#FY24;Period#Jun;View#FCCS_YTD;Entity#"&amp;$B198&amp;";Data Source#FCCS_Total Data Source;Account#"&amp;AC$3&amp;";Intercompany#FCCS_Intercompany Top;Movement#FCCS_Movements;Consolidation#FCCS_Entity Total;Custom1#"&amp;$A198&amp;";Custom2#Total Custom2;Custom3#Total Custom3;Custom4#Total Custom4")</f>
        <v>0</v>
      </c>
      <c r="AD198" s="330">
        <f>[1]!HsGetValue("FCC","Scenario#Actual;Years#FY24;Period#Jun;View#FCCS_YTD;Entity#"&amp;$B198&amp;";Data Source#FCCS_Total Data Source;Account#"&amp;AD$3&amp;";Intercompany#FCCS_Intercompany Top;Movement#FCCS_Movements;Consolidation#FCCS_Entity Total;Custom1#"&amp;$A198&amp;";Custom2#Total Custom2;Custom3#Total Custom3;Custom4#Total Custom4")</f>
        <v>0</v>
      </c>
      <c r="AE198" s="330">
        <f>[1]!HsGetValue("FCC","Scenario#Actual;Years#FY24;Period#Jun;View#FCCS_YTD;Entity#"&amp;$B198&amp;";Data Source#FCCS_Total Data Source;Account#"&amp;AE$3&amp;";Intercompany#FCCS_Intercompany Top;Movement#FCCS_Movements;Consolidation#FCCS_Entity Total;Custom1#"&amp;$A198&amp;";Custom2#Total Custom2;Custom3#Total Custom3;Custom4#Total Custom4")</f>
        <v>-11109877.960000001</v>
      </c>
      <c r="AF198" s="330">
        <f>[1]!HsGetValue("FCC","Scenario#Actual;Years#FY24;Period#Jun;View#FCCS_YTD;Entity#"&amp;$B198&amp;";Data Source#FCCS_Total Data Source;Account#"&amp;AF$3&amp;";Intercompany#FCCS_Intercompany Top;Movement#FCCS_Movements;Consolidation#FCCS_Entity Total;Custom1#"&amp;$A198&amp;";Custom2#Total Custom2;Custom3#Total Custom3;Custom4#Total Custom4")</f>
        <v>0</v>
      </c>
      <c r="AG198" s="330">
        <f>[1]!HsGetValue("FCC","Scenario#Actual;Years#FY24;Period#Jun;View#FCCS_YTD;Entity#"&amp;$B198&amp;";Data Source#FCCS_Total Data Source;Account#"&amp;AG$3&amp;";Intercompany#FCCS_Intercompany Top;Movement#FCCS_Movements;Consolidation#FCCS_Entity Total;Custom1#"&amp;$A198&amp;";Custom2#Total Custom2;Custom3#Total Custom3;Custom4#Total Custom4")</f>
        <v>0</v>
      </c>
      <c r="AH198" s="330">
        <f>[1]!HsGetValue("FCC","Scenario#Actual;Years#FY24;Period#Jun;View#FCCS_YTD;Entity#"&amp;$B198&amp;";Data Source#FCCS_Total Data Source;Account#"&amp;AH$3&amp;";Intercompany#FCCS_Intercompany Top;Movement#FCCS_Movements;Consolidation#FCCS_Entity Total;Custom1#"&amp;$A198&amp;";Custom2#Total Custom2;Custom3#Total Custom3;Custom4#Total Custom4")</f>
        <v>-27858586.670000002</v>
      </c>
      <c r="AI198" s="330">
        <f>[1]!HsGetValue("FCC","Scenario#Actual;Years#FY24;Period#Jun;View#FCCS_YTD;Entity#"&amp;$B198&amp;";Data Source#FCCS_Total Data Source;Account#"&amp;AI$3&amp;";Intercompany#FCCS_Intercompany Top;Movement#FCCS_Movements;Consolidation#FCCS_Entity Total;Custom1#"&amp;$A198&amp;";Custom2#Total Custom2;Custom3#Total Custom3;Custom4#Total Custom4")</f>
        <v>0</v>
      </c>
      <c r="AJ198" s="330">
        <f>[1]!HsGetValue("FCC","Scenario#Actual;Years#FY24;Period#Jun;View#FCCS_YTD;Entity#"&amp;$B198&amp;";Data Source#FCCS_Total Data Source;Account#"&amp;AJ$3&amp;";Intercompany#FCCS_Intercompany Top;Movement#FCCS_Movements;Consolidation#FCCS_Entity Total;Custom1#"&amp;$A198&amp;";Custom2#Total Custom2;Custom3#Total Custom3;Custom4#Total Custom4")</f>
        <v>0</v>
      </c>
      <c r="AK198" s="330">
        <f>[1]!HsGetValue("FCC","Scenario#Actual;Years#FY24;Period#Jun;View#FCCS_YTD;Entity#"&amp;$B198&amp;";Data Source#FCCS_Total Data Source;Account#"&amp;AK$3&amp;";Intercompany#FCCS_Intercompany Top;Movement#FCCS_Movements;Consolidation#FCCS_Entity Total;Custom1#"&amp;$A198&amp;";Custom2#Total Custom2;Custom3#Total Custom3;Custom4#Total Custom4")</f>
        <v>0</v>
      </c>
      <c r="AL198" s="330">
        <f>[1]!HsGetValue("FCC","Scenario#Actual;Years#FY24;Period#Jun;View#FCCS_YTD;Entity#"&amp;$B198&amp;";Data Source#FCCS_Total Data Source;Account#"&amp;AL$3&amp;";Intercompany#FCCS_Intercompany Top;Movement#FCCS_Movements;Consolidation#FCCS_Entity Total;Custom1#"&amp;$A198&amp;";Custom2#Total Custom2;Custom3#Total Custom3;Custom4#Total Custom4")</f>
        <v>0</v>
      </c>
      <c r="AM198" s="330">
        <f>[1]!HsGetValue("FCC","Scenario#Actual;Years#FY24;Period#Jun;View#FCCS_YTD;Entity#"&amp;$B198&amp;";Data Source#FCCS_Total Data Source;Account#"&amp;AM$3&amp;";Intercompany#FCCS_Intercompany Top;Movement#FCCS_Movements;Consolidation#FCCS_Entity Total;Custom1#"&amp;$A198&amp;";Custom2#Total Custom2;Custom3#Total Custom3;Custom4#Total Custom4")</f>
        <v>0</v>
      </c>
      <c r="AN198" s="330">
        <f>[1]!HsGetValue("FCC","Scenario#Actual;Years#FY24;Period#Jun;View#FCCS_YTD;Entity#"&amp;$B198&amp;";Data Source#FCCS_Total Data Source;Account#"&amp;AN$3&amp;";Intercompany#FCCS_Intercompany Top;Movement#FCCS_Movements;Consolidation#FCCS_Entity Total;Custom1#"&amp;$A198&amp;";Custom2#Total Custom2;Custom3#Total Custom3;Custom4#Total Custom4")</f>
        <v>0</v>
      </c>
      <c r="AO198" s="330">
        <f>[1]!HsGetValue("FCC","Scenario#Actual;Years#FY24;Period#Jun;View#FCCS_YTD;Entity#"&amp;$B198&amp;";Data Source#FCCS_Total Data Source;Account#"&amp;AO$3&amp;";Intercompany#FCCS_Intercompany Top;Movement#FCCS_Movements;Consolidation#FCCS_Entity Total;Custom1#"&amp;$A198&amp;";Custom2#Total Custom2;Custom3#Total Custom3;Custom4#Total Custom4")</f>
        <v>0</v>
      </c>
      <c r="AP198" s="330">
        <f>[1]!HsGetValue("FCC","Scenario#Actual;Years#FY24;Period#Jun;View#FCCS_YTD;Entity#"&amp;$B198&amp;";Data Source#FCCS_Total Data Source;Account#"&amp;AP$3&amp;";Intercompany#FCCS_Intercompany Top;Movement#FCCS_Movements;Consolidation#FCCS_Entity Total;Custom1#"&amp;$A198&amp;";Custom2#Total Custom2;Custom3#Total Custom3;Custom4#Total Custom4")</f>
        <v>0</v>
      </c>
      <c r="AQ198" s="330">
        <f>[1]!HsGetValue("FCC","Scenario#Actual;Years#FY24;Period#Jun;View#FCCS_YTD;Entity#"&amp;$B198&amp;";Data Source#FCCS_Total Data Source;Account#"&amp;AQ$3&amp;";Intercompany#FCCS_Intercompany Top;Movement#FCCS_Movements;Consolidation#FCCS_Entity Total;Custom1#"&amp;$A198&amp;";Custom2#Total Custom2;Custom3#Total Custom3;Custom4#Total Custom4")</f>
        <v>0</v>
      </c>
      <c r="AR198" s="330">
        <f>[1]!HsGetValue("FCC","Scenario#Actual;Years#FY24;Period#Jun;View#FCCS_YTD;Entity#"&amp;$B198&amp;";Data Source#FCCS_Total Data Source;Account#"&amp;AR$3&amp;";Intercompany#FCCS_Intercompany Top;Movement#FCCS_Movements;Consolidation#FCCS_Entity Total;Custom1#"&amp;$A198&amp;";Custom2#Total Custom2;Custom3#Total Custom3;Custom4#Total Custom4")</f>
        <v>0</v>
      </c>
      <c r="AS198" s="330">
        <f>[1]!HsGetValue("FCC","Scenario#Actual;Years#FY24;Period#Jun;View#FCCS_YTD;Entity#"&amp;$B198&amp;";Data Source#FCCS_Total Data Source;Account#"&amp;AS$3&amp;";Intercompany#FCCS_Intercompany Top;Movement#FCCS_Movements;Consolidation#FCCS_Entity Total;Custom1#"&amp;$A198&amp;";Custom2#Total Custom2;Custom3#Total Custom3;Custom4#Total Custom4")</f>
        <v>0</v>
      </c>
    </row>
    <row r="199" spans="1:45" x14ac:dyDescent="0.3">
      <c r="A199" s="221" t="s">
        <v>603</v>
      </c>
      <c r="B199" s="79" t="s">
        <v>844</v>
      </c>
      <c r="C199" s="222">
        <v>92700</v>
      </c>
      <c r="D199" s="222" t="s">
        <v>835</v>
      </c>
      <c r="E199" s="222" t="s">
        <v>416</v>
      </c>
      <c r="F199" s="328" t="s">
        <v>842</v>
      </c>
      <c r="G199" s="328" t="str">
        <f>CONCATENATE(C199,E199)</f>
        <v>92700Non_Psoft</v>
      </c>
      <c r="H199" s="598"/>
      <c r="I199" s="327">
        <f>SUM(J199:K199)</f>
        <v>0</v>
      </c>
      <c r="J199" s="327">
        <f t="shared" si="31"/>
        <v>0</v>
      </c>
      <c r="K199" s="327">
        <f t="shared" si="30"/>
        <v>0</v>
      </c>
      <c r="L199" s="330">
        <f>[1]!HsGetValue("FCC","Scenario#Actual;Years#FY24;Period#Jun;View#FCCS_YTD;Entity#"&amp;$B199&amp;";Data Source#FCCS_Total Data Source;Account#"&amp;L$3&amp;";Intercompany#FCCS_Intercompany Top;Movement#FCCS_Movements;Consolidation#FCCS_Entity Total;Custom1#"&amp;$A199&amp;";Custom2#Total Custom2;Custom3#Total Custom3;Custom4#Total Custom4")</f>
        <v>0</v>
      </c>
      <c r="M199" s="330">
        <f>[1]!HsGetValue("FCC","Scenario#Actual;Years#FY24;Period#Jun;View#FCCS_YTD;Entity#"&amp;$B199&amp;";Data Source#FCCS_Total Data Source;Account#"&amp;M$3&amp;";Intercompany#FCCS_Intercompany Top;Movement#FCCS_Movements;Consolidation#FCCS_Entity Total;Custom1#"&amp;$A199&amp;";Custom2#Total Custom2;Custom3#Total Custom3;Custom4#Total Custom4")</f>
        <v>0</v>
      </c>
      <c r="N199" s="330">
        <f>[1]!HsGetValue("FCC","Scenario#Actual;Years#FY24;Period#Jun;View#FCCS_YTD;Entity#"&amp;$B199&amp;";Data Source#FCCS_Total Data Source;Account#"&amp;N$3&amp;";Intercompany#FCCS_Intercompany Top;Movement#FCCS_Movements;Consolidation#FCCS_Entity Total;Custom1#"&amp;$A199&amp;";Custom2#Total Custom2;Custom3#Total Custom3;Custom4#Total Custom4")</f>
        <v>0</v>
      </c>
      <c r="O199" s="330">
        <f>[1]!HsGetValue("FCC","Scenario#Actual;Years#FY24;Period#Jun;View#FCCS_YTD;Entity#"&amp;$B199&amp;";Data Source#FCCS_Total Data Source;Account#"&amp;O$3&amp;";Intercompany#FCCS_Intercompany Top;Movement#FCCS_Movements;Consolidation#FCCS_Entity Total;Custom1#"&amp;$A199&amp;";Custom2#Total Custom2;Custom3#Total Custom3;Custom4#Total Custom4")</f>
        <v>0</v>
      </c>
      <c r="P199" s="330">
        <f>[1]!HsGetValue("FCC","Scenario#Actual;Years#FY24;Period#Jun;View#FCCS_YTD;Entity#"&amp;$B199&amp;";Data Source#FCCS_Total Data Source;Account#"&amp;P$3&amp;";Intercompany#FCCS_Intercompany Top;Movement#FCCS_Movements;Consolidation#FCCS_Entity Total;Custom1#"&amp;$A199&amp;";Custom2#Total Custom2;Custom3#Total Custom3;Custom4#Total Custom4")</f>
        <v>0</v>
      </c>
      <c r="Q199" s="330">
        <f>[1]!HsGetValue("FCC","Scenario#Actual;Years#FY24;Period#Jun;View#FCCS_YTD;Entity#"&amp;$B199&amp;";Data Source#FCCS_Total Data Source;Account#"&amp;Q$3&amp;";Intercompany#FCCS_Intercompany Top;Movement#FCCS_Movements;Consolidation#FCCS_Entity Total;Custom1#"&amp;$A199&amp;";Custom2#Total Custom2;Custom3#Total Custom3;Custom4#Total Custom4")</f>
        <v>0</v>
      </c>
      <c r="R199" s="330">
        <f>[1]!HsGetValue("FCC","Scenario#Actual;Years#FY24;Period#Jun;View#FCCS_YTD;Entity#"&amp;$B199&amp;";Data Source#FCCS_Total Data Source;Account#"&amp;R$3&amp;";Intercompany#FCCS_Intercompany Top;Movement#FCCS_Movements;Consolidation#FCCS_Entity Total;Custom1#"&amp;$A199&amp;";Custom2#Total Custom2;Custom3#Total Custom3;Custom4#Total Custom4")</f>
        <v>0</v>
      </c>
      <c r="S199" s="330">
        <f>[1]!HsGetValue("FCC","Scenario#Actual;Years#FY24;Period#Jun;View#FCCS_YTD;Entity#"&amp;$B199&amp;";Data Source#FCCS_Total Data Source;Account#"&amp;S$3&amp;";Intercompany#FCCS_Intercompany Top;Movement#FCCS_Movements;Consolidation#FCCS_Entity Total;Custom1#"&amp;$A199&amp;";Custom2#Total Custom2;Custom3#Total Custom3;Custom4#Total Custom4")</f>
        <v>0</v>
      </c>
      <c r="T199" s="330">
        <f>[1]!HsGetValue("FCC","Scenario#Actual;Years#FY24;Period#Jun;View#FCCS_YTD;Entity#"&amp;$B199&amp;";Data Source#FCCS_Total Data Source;Account#"&amp;T$3&amp;";Intercompany#FCCS_Intercompany Top;Movement#FCCS_Movements;Consolidation#FCCS_Entity Total;Custom1#"&amp;$A199&amp;";Custom2#Total Custom2;Custom3#Total Custom3;Custom4#Total Custom4")</f>
        <v>0</v>
      </c>
      <c r="U199" s="330">
        <f>[1]!HsGetValue("FCC","Scenario#Actual;Years#FY24;Period#Jun;View#FCCS_YTD;Entity#"&amp;$B199&amp;";Data Source#FCCS_Total Data Source;Account#"&amp;U$3&amp;";Intercompany#FCCS_Intercompany Top;Movement#FCCS_Movements;Consolidation#FCCS_Entity Total;Custom1#"&amp;$A199&amp;";Custom2#Total Custom2;Custom3#Total Custom3;Custom4#Total Custom4")</f>
        <v>0</v>
      </c>
      <c r="V199" s="330">
        <f>[1]!HsGetValue("FCC","Scenario#Actual;Years#FY24;Period#Jun;View#FCCS_YTD;Entity#"&amp;$B199&amp;";Data Source#FCCS_Total Data Source;Account#"&amp;V$3&amp;";Intercompany#FCCS_Intercompany Top;Movement#FCCS_Movements;Consolidation#FCCS_Entity Total;Custom1#"&amp;$A199&amp;";Custom2#Total Custom2;Custom3#Total Custom3;Custom4#Total Custom4")</f>
        <v>0</v>
      </c>
      <c r="W199" s="330">
        <f>[1]!HsGetValue("FCC","Scenario#Actual;Years#FY24;Period#Jun;View#FCCS_YTD;Entity#"&amp;$B199&amp;";Data Source#FCCS_Total Data Source;Account#"&amp;W$3&amp;";Intercompany#FCCS_Intercompany Top;Movement#FCCS_Movements;Consolidation#FCCS_Entity Total;Custom1#"&amp;$A199&amp;";Custom2#Total Custom2;Custom3#Total Custom3;Custom4#Total Custom4")</f>
        <v>0</v>
      </c>
      <c r="X199" s="330">
        <f>[1]!HsGetValue("FCC","Scenario#Actual;Years#FY24;Period#Jun;View#FCCS_YTD;Entity#"&amp;$B199&amp;";Data Source#FCCS_Total Data Source;Account#"&amp;X$3&amp;";Intercompany#FCCS_Intercompany Top;Movement#FCCS_Movements;Consolidation#FCCS_Entity Total;Custom1#"&amp;$A199&amp;";Custom2#Total Custom2;Custom3#Total Custom3;Custom4#Total Custom4")</f>
        <v>0</v>
      </c>
      <c r="Y199" s="330">
        <f>[1]!HsGetValue("FCC","Scenario#Actual;Years#FY24;Period#Jun;View#FCCS_YTD;Entity#"&amp;$B199&amp;";Data Source#FCCS_Total Data Source;Account#"&amp;Y$3&amp;";Intercompany#FCCS_Intercompany Top;Movement#FCCS_Movements;Consolidation#FCCS_Entity Total;Custom1#"&amp;$A199&amp;";Custom2#Total Custom2;Custom3#Total Custom3;Custom4#Total Custom4")</f>
        <v>0</v>
      </c>
      <c r="Z199" s="330">
        <f>[1]!HsGetValue("FCC","Scenario#Actual;Years#FY24;Period#Jun;View#FCCS_YTD;Entity#"&amp;$B199&amp;";Data Source#FCCS_Total Data Source;Account#"&amp;Z$3&amp;";Intercompany#FCCS_Intercompany Top;Movement#FCCS_Movements;Consolidation#FCCS_Entity Total;Custom1#"&amp;$A199&amp;";Custom2#Total Custom2;Custom3#Total Custom3;Custom4#Total Custom4")</f>
        <v>0</v>
      </c>
      <c r="AA199" s="330">
        <f>[1]!HsGetValue("FCC","Scenario#Actual;Years#FY24;Period#Jun;View#FCCS_YTD;Entity#"&amp;$B199&amp;";Data Source#FCCS_Total Data Source;Account#"&amp;AA$3&amp;";Intercompany#FCCS_Intercompany Top;Movement#FCCS_Movements;Consolidation#FCCS_Entity Total;Custom1#"&amp;$A199&amp;";Custom2#Total Custom2;Custom3#Total Custom3;Custom4#Total Custom4")</f>
        <v>0</v>
      </c>
      <c r="AB199" s="330">
        <f>[1]!HsGetValue("FCC","Scenario#Actual;Years#FY24;Period#Jun;View#FCCS_YTD;Entity#"&amp;$B199&amp;";Data Source#FCCS_Total Data Source;Account#"&amp;AB$3&amp;";Intercompany#FCCS_Intercompany Top;Movement#FCCS_Movements;Consolidation#FCCS_Entity Total;Custom1#"&amp;$A199&amp;";Custom2#Total Custom2;Custom3#Total Custom3;Custom4#Total Custom4")</f>
        <v>0</v>
      </c>
      <c r="AC199" s="330">
        <f>[1]!HsGetValue("FCC","Scenario#Actual;Years#FY24;Period#Jun;View#FCCS_YTD;Entity#"&amp;$B199&amp;";Data Source#FCCS_Total Data Source;Account#"&amp;AC$3&amp;";Intercompany#FCCS_Intercompany Top;Movement#FCCS_Movements;Consolidation#FCCS_Entity Total;Custom1#"&amp;$A199&amp;";Custom2#Total Custom2;Custom3#Total Custom3;Custom4#Total Custom4")</f>
        <v>0</v>
      </c>
      <c r="AD199" s="330">
        <f>[1]!HsGetValue("FCC","Scenario#Actual;Years#FY24;Period#Jun;View#FCCS_YTD;Entity#"&amp;$B199&amp;";Data Source#FCCS_Total Data Source;Account#"&amp;AD$3&amp;";Intercompany#FCCS_Intercompany Top;Movement#FCCS_Movements;Consolidation#FCCS_Entity Total;Custom1#"&amp;$A199&amp;";Custom2#Total Custom2;Custom3#Total Custom3;Custom4#Total Custom4")</f>
        <v>0</v>
      </c>
      <c r="AE199" s="330">
        <f>[1]!HsGetValue("FCC","Scenario#Actual;Years#FY24;Period#Jun;View#FCCS_YTD;Entity#"&amp;$B199&amp;";Data Source#FCCS_Total Data Source;Account#"&amp;AE$3&amp;";Intercompany#FCCS_Intercompany Top;Movement#FCCS_Movements;Consolidation#FCCS_Entity Total;Custom1#"&amp;$A199&amp;";Custom2#Total Custom2;Custom3#Total Custom3;Custom4#Total Custom4")</f>
        <v>0</v>
      </c>
      <c r="AF199" s="330">
        <f>[1]!HsGetValue("FCC","Scenario#Actual;Years#FY24;Period#Jun;View#FCCS_YTD;Entity#"&amp;$B199&amp;";Data Source#FCCS_Total Data Source;Account#"&amp;AF$3&amp;";Intercompany#FCCS_Intercompany Top;Movement#FCCS_Movements;Consolidation#FCCS_Entity Total;Custom1#"&amp;$A199&amp;";Custom2#Total Custom2;Custom3#Total Custom3;Custom4#Total Custom4")</f>
        <v>0</v>
      </c>
      <c r="AG199" s="330">
        <f>[1]!HsGetValue("FCC","Scenario#Actual;Years#FY24;Period#Jun;View#FCCS_YTD;Entity#"&amp;$B199&amp;";Data Source#FCCS_Total Data Source;Account#"&amp;AG$3&amp;";Intercompany#FCCS_Intercompany Top;Movement#FCCS_Movements;Consolidation#FCCS_Entity Total;Custom1#"&amp;$A199&amp;";Custom2#Total Custom2;Custom3#Total Custom3;Custom4#Total Custom4")</f>
        <v>0</v>
      </c>
      <c r="AH199" s="330">
        <f>[1]!HsGetValue("FCC","Scenario#Actual;Years#FY24;Period#Jun;View#FCCS_YTD;Entity#"&amp;$B199&amp;";Data Source#FCCS_Total Data Source;Account#"&amp;AH$3&amp;";Intercompany#FCCS_Intercompany Top;Movement#FCCS_Movements;Consolidation#FCCS_Entity Total;Custom1#"&amp;$A199&amp;";Custom2#Total Custom2;Custom3#Total Custom3;Custom4#Total Custom4")</f>
        <v>0</v>
      </c>
      <c r="AI199" s="330">
        <f>[1]!HsGetValue("FCC","Scenario#Actual;Years#FY24;Period#Jun;View#FCCS_YTD;Entity#"&amp;$B199&amp;";Data Source#FCCS_Total Data Source;Account#"&amp;AI$3&amp;";Intercompany#FCCS_Intercompany Top;Movement#FCCS_Movements;Consolidation#FCCS_Entity Total;Custom1#"&amp;$A199&amp;";Custom2#Total Custom2;Custom3#Total Custom3;Custom4#Total Custom4")</f>
        <v>0</v>
      </c>
      <c r="AJ199" s="330">
        <f>[1]!HsGetValue("FCC","Scenario#Actual;Years#FY24;Period#Jun;View#FCCS_YTD;Entity#"&amp;$B199&amp;";Data Source#FCCS_Total Data Source;Account#"&amp;AJ$3&amp;";Intercompany#FCCS_Intercompany Top;Movement#FCCS_Movements;Consolidation#FCCS_Entity Total;Custom1#"&amp;$A199&amp;";Custom2#Total Custom2;Custom3#Total Custom3;Custom4#Total Custom4")</f>
        <v>0</v>
      </c>
      <c r="AK199" s="330">
        <f>[1]!HsGetValue("FCC","Scenario#Actual;Years#FY24;Period#Jun;View#FCCS_YTD;Entity#"&amp;$B199&amp;";Data Source#FCCS_Total Data Source;Account#"&amp;AK$3&amp;";Intercompany#FCCS_Intercompany Top;Movement#FCCS_Movements;Consolidation#FCCS_Entity Total;Custom1#"&amp;$A199&amp;";Custom2#Total Custom2;Custom3#Total Custom3;Custom4#Total Custom4")</f>
        <v>0</v>
      </c>
      <c r="AL199" s="330">
        <f>[1]!HsGetValue("FCC","Scenario#Actual;Years#FY24;Period#Jun;View#FCCS_YTD;Entity#"&amp;$B199&amp;";Data Source#FCCS_Total Data Source;Account#"&amp;AL$3&amp;";Intercompany#FCCS_Intercompany Top;Movement#FCCS_Movements;Consolidation#FCCS_Entity Total;Custom1#"&amp;$A199&amp;";Custom2#Total Custom2;Custom3#Total Custom3;Custom4#Total Custom4")</f>
        <v>0</v>
      </c>
      <c r="AM199" s="330">
        <f>[1]!HsGetValue("FCC","Scenario#Actual;Years#FY24;Period#Jun;View#FCCS_YTD;Entity#"&amp;$B199&amp;";Data Source#FCCS_Total Data Source;Account#"&amp;AM$3&amp;";Intercompany#FCCS_Intercompany Top;Movement#FCCS_Movements;Consolidation#FCCS_Entity Total;Custom1#"&amp;$A199&amp;";Custom2#Total Custom2;Custom3#Total Custom3;Custom4#Total Custom4")</f>
        <v>0</v>
      </c>
      <c r="AN199" s="330">
        <f>[1]!HsGetValue("FCC","Scenario#Actual;Years#FY24;Period#Jun;View#FCCS_YTD;Entity#"&amp;$B199&amp;";Data Source#FCCS_Total Data Source;Account#"&amp;AN$3&amp;";Intercompany#FCCS_Intercompany Top;Movement#FCCS_Movements;Consolidation#FCCS_Entity Total;Custom1#"&amp;$A199&amp;";Custom2#Total Custom2;Custom3#Total Custom3;Custom4#Total Custom4")</f>
        <v>0</v>
      </c>
      <c r="AO199" s="330">
        <f>[1]!HsGetValue("FCC","Scenario#Actual;Years#FY24;Period#Jun;View#FCCS_YTD;Entity#"&amp;$B199&amp;";Data Source#FCCS_Total Data Source;Account#"&amp;AO$3&amp;";Intercompany#FCCS_Intercompany Top;Movement#FCCS_Movements;Consolidation#FCCS_Entity Total;Custom1#"&amp;$A199&amp;";Custom2#Total Custom2;Custom3#Total Custom3;Custom4#Total Custom4")</f>
        <v>0</v>
      </c>
      <c r="AP199" s="330">
        <f>[1]!HsGetValue("FCC","Scenario#Actual;Years#FY24;Period#Jun;View#FCCS_YTD;Entity#"&amp;$B199&amp;";Data Source#FCCS_Total Data Source;Account#"&amp;AP$3&amp;";Intercompany#FCCS_Intercompany Top;Movement#FCCS_Movements;Consolidation#FCCS_Entity Total;Custom1#"&amp;$A199&amp;";Custom2#Total Custom2;Custom3#Total Custom3;Custom4#Total Custom4")</f>
        <v>0</v>
      </c>
      <c r="AQ199" s="330">
        <f>[1]!HsGetValue("FCC","Scenario#Actual;Years#FY24;Period#Jun;View#FCCS_YTD;Entity#"&amp;$B199&amp;";Data Source#FCCS_Total Data Source;Account#"&amp;AQ$3&amp;";Intercompany#FCCS_Intercompany Top;Movement#FCCS_Movements;Consolidation#FCCS_Entity Total;Custom1#"&amp;$A199&amp;";Custom2#Total Custom2;Custom3#Total Custom3;Custom4#Total Custom4")</f>
        <v>0</v>
      </c>
      <c r="AR199" s="330">
        <f>[1]!HsGetValue("FCC","Scenario#Actual;Years#FY24;Period#Jun;View#FCCS_YTD;Entity#"&amp;$B199&amp;";Data Source#FCCS_Total Data Source;Account#"&amp;AR$3&amp;";Intercompany#FCCS_Intercompany Top;Movement#FCCS_Movements;Consolidation#FCCS_Entity Total;Custom1#"&amp;$A199&amp;";Custom2#Total Custom2;Custom3#Total Custom3;Custom4#Total Custom4")</f>
        <v>0</v>
      </c>
      <c r="AS199" s="330">
        <f>[1]!HsGetValue("FCC","Scenario#Actual;Years#FY24;Period#Jun;View#FCCS_YTD;Entity#"&amp;$B199&amp;";Data Source#FCCS_Total Data Source;Account#"&amp;AS$3&amp;";Intercompany#FCCS_Intercompany Top;Movement#FCCS_Movements;Consolidation#FCCS_Entity Total;Custom1#"&amp;$A199&amp;";Custom2#Total Custom2;Custom3#Total Custom3;Custom4#Total Custom4")</f>
        <v>0</v>
      </c>
    </row>
    <row r="200" spans="1:45" x14ac:dyDescent="0.3">
      <c r="A200" s="221" t="s">
        <v>603</v>
      </c>
      <c r="B200" s="79" t="s">
        <v>846</v>
      </c>
      <c r="C200" s="222" t="s">
        <v>847</v>
      </c>
      <c r="D200" s="222" t="s">
        <v>835</v>
      </c>
      <c r="E200" s="222" t="s">
        <v>416</v>
      </c>
      <c r="F200" s="328" t="s">
        <v>597</v>
      </c>
      <c r="G200" s="328" t="str">
        <f t="shared" si="28"/>
        <v>40300(GAA)Non_Psoft</v>
      </c>
      <c r="H200" s="598"/>
      <c r="I200" s="327">
        <f t="shared" si="29"/>
        <v>0</v>
      </c>
      <c r="J200" s="327">
        <f t="shared" si="31"/>
        <v>0</v>
      </c>
      <c r="K200" s="327">
        <f t="shared" si="30"/>
        <v>0</v>
      </c>
      <c r="L200" s="330">
        <f>[1]!HsGetValue("FCC","Scenario#Actual;Years#FY24;Period#Jun;View#FCCS_YTD;Entity#"&amp;$B200&amp;";Data Source#FCCS_Total Data Source;Account#"&amp;L$3&amp;";Intercompany#FCCS_Intercompany Top;Movement#FCCS_Movements;Consolidation#FCCS_Entity Total;Custom1#"&amp;$A200&amp;";Custom2#Total Custom2;Custom3#Total Custom3;Custom4#Total Custom4")</f>
        <v>0</v>
      </c>
      <c r="M200" s="330">
        <f>[1]!HsGetValue("FCC","Scenario#Actual;Years#FY24;Period#Jun;View#FCCS_YTD;Entity#"&amp;$B200&amp;";Data Source#FCCS_Total Data Source;Account#"&amp;M$3&amp;";Intercompany#FCCS_Intercompany Top;Movement#FCCS_Movements;Consolidation#FCCS_Entity Total;Custom1#"&amp;$A200&amp;";Custom2#Total Custom2;Custom3#Total Custom3;Custom4#Total Custom4")</f>
        <v>0</v>
      </c>
      <c r="N200" s="330">
        <f>[1]!HsGetValue("FCC","Scenario#Actual;Years#FY24;Period#Jun;View#FCCS_YTD;Entity#"&amp;$B200&amp;";Data Source#FCCS_Total Data Source;Account#"&amp;N$3&amp;";Intercompany#FCCS_Intercompany Top;Movement#FCCS_Movements;Consolidation#FCCS_Entity Total;Custom1#"&amp;$A200&amp;";Custom2#Total Custom2;Custom3#Total Custom3;Custom4#Total Custom4")</f>
        <v>0</v>
      </c>
      <c r="O200" s="330">
        <f>[1]!HsGetValue("FCC","Scenario#Actual;Years#FY24;Period#Jun;View#FCCS_YTD;Entity#"&amp;$B200&amp;";Data Source#FCCS_Total Data Source;Account#"&amp;O$3&amp;";Intercompany#FCCS_Intercompany Top;Movement#FCCS_Movements;Consolidation#FCCS_Entity Total;Custom1#"&amp;$A200&amp;";Custom2#Total Custom2;Custom3#Total Custom3;Custom4#Total Custom4")</f>
        <v>0</v>
      </c>
      <c r="P200" s="330">
        <f>[1]!HsGetValue("FCC","Scenario#Actual;Years#FY24;Period#Jun;View#FCCS_YTD;Entity#"&amp;$B200&amp;";Data Source#FCCS_Total Data Source;Account#"&amp;P$3&amp;";Intercompany#FCCS_Intercompany Top;Movement#FCCS_Movements;Consolidation#FCCS_Entity Total;Custom1#"&amp;$A200&amp;";Custom2#Total Custom2;Custom3#Total Custom3;Custom4#Total Custom4")</f>
        <v>0</v>
      </c>
      <c r="Q200" s="330">
        <f>[1]!HsGetValue("FCC","Scenario#Actual;Years#FY24;Period#Jun;View#FCCS_YTD;Entity#"&amp;$B200&amp;";Data Source#FCCS_Total Data Source;Account#"&amp;Q$3&amp;";Intercompany#FCCS_Intercompany Top;Movement#FCCS_Movements;Consolidation#FCCS_Entity Total;Custom1#"&amp;$A200&amp;";Custom2#Total Custom2;Custom3#Total Custom3;Custom4#Total Custom4")</f>
        <v>0</v>
      </c>
      <c r="R200" s="330">
        <f>[1]!HsGetValue("FCC","Scenario#Actual;Years#FY24;Period#Jun;View#FCCS_YTD;Entity#"&amp;$B200&amp;";Data Source#FCCS_Total Data Source;Account#"&amp;R$3&amp;";Intercompany#FCCS_Intercompany Top;Movement#FCCS_Movements;Consolidation#FCCS_Entity Total;Custom1#"&amp;$A200&amp;";Custom2#Total Custom2;Custom3#Total Custom3;Custom4#Total Custom4")</f>
        <v>0</v>
      </c>
      <c r="S200" s="330">
        <f>[1]!HsGetValue("FCC","Scenario#Actual;Years#FY24;Period#Jun;View#FCCS_YTD;Entity#"&amp;$B200&amp;";Data Source#FCCS_Total Data Source;Account#"&amp;S$3&amp;";Intercompany#FCCS_Intercompany Top;Movement#FCCS_Movements;Consolidation#FCCS_Entity Total;Custom1#"&amp;$A200&amp;";Custom2#Total Custom2;Custom3#Total Custom3;Custom4#Total Custom4")</f>
        <v>0</v>
      </c>
      <c r="T200" s="330">
        <f>[1]!HsGetValue("FCC","Scenario#Actual;Years#FY24;Period#Jun;View#FCCS_YTD;Entity#"&amp;$B200&amp;";Data Source#FCCS_Total Data Source;Account#"&amp;T$3&amp;";Intercompany#FCCS_Intercompany Top;Movement#FCCS_Movements;Consolidation#FCCS_Entity Total;Custom1#"&amp;$A200&amp;";Custom2#Total Custom2;Custom3#Total Custom3;Custom4#Total Custom4")</f>
        <v>0</v>
      </c>
      <c r="U200" s="330">
        <f>[1]!HsGetValue("FCC","Scenario#Actual;Years#FY24;Period#Jun;View#FCCS_YTD;Entity#"&amp;$B200&amp;";Data Source#FCCS_Total Data Source;Account#"&amp;U$3&amp;";Intercompany#FCCS_Intercompany Top;Movement#FCCS_Movements;Consolidation#FCCS_Entity Total;Custom1#"&amp;$A200&amp;";Custom2#Total Custom2;Custom3#Total Custom3;Custom4#Total Custom4")</f>
        <v>0</v>
      </c>
      <c r="V200" s="330">
        <f>[1]!HsGetValue("FCC","Scenario#Actual;Years#FY24;Period#Jun;View#FCCS_YTD;Entity#"&amp;$B200&amp;";Data Source#FCCS_Total Data Source;Account#"&amp;V$3&amp;";Intercompany#FCCS_Intercompany Top;Movement#FCCS_Movements;Consolidation#FCCS_Entity Total;Custom1#"&amp;$A200&amp;";Custom2#Total Custom2;Custom3#Total Custom3;Custom4#Total Custom4")</f>
        <v>0</v>
      </c>
      <c r="W200" s="330">
        <f>[1]!HsGetValue("FCC","Scenario#Actual;Years#FY24;Period#Jun;View#FCCS_YTD;Entity#"&amp;$B200&amp;";Data Source#FCCS_Total Data Source;Account#"&amp;W$3&amp;";Intercompany#FCCS_Intercompany Top;Movement#FCCS_Movements;Consolidation#FCCS_Entity Total;Custom1#"&amp;$A200&amp;";Custom2#Total Custom2;Custom3#Total Custom3;Custom4#Total Custom4")</f>
        <v>0</v>
      </c>
      <c r="X200" s="330">
        <f>[1]!HsGetValue("FCC","Scenario#Actual;Years#FY24;Period#Jun;View#FCCS_YTD;Entity#"&amp;$B200&amp;";Data Source#FCCS_Total Data Source;Account#"&amp;X$3&amp;";Intercompany#FCCS_Intercompany Top;Movement#FCCS_Movements;Consolidation#FCCS_Entity Total;Custom1#"&amp;$A200&amp;";Custom2#Total Custom2;Custom3#Total Custom3;Custom4#Total Custom4")</f>
        <v>0</v>
      </c>
      <c r="Y200" s="330">
        <f>[1]!HsGetValue("FCC","Scenario#Actual;Years#FY24;Period#Jun;View#FCCS_YTD;Entity#"&amp;$B200&amp;";Data Source#FCCS_Total Data Source;Account#"&amp;Y$3&amp;";Intercompany#FCCS_Intercompany Top;Movement#FCCS_Movements;Consolidation#FCCS_Entity Total;Custom1#"&amp;$A200&amp;";Custom2#Total Custom2;Custom3#Total Custom3;Custom4#Total Custom4")</f>
        <v>0</v>
      </c>
      <c r="Z200" s="330">
        <f>[1]!HsGetValue("FCC","Scenario#Actual;Years#FY24;Period#Jun;View#FCCS_YTD;Entity#"&amp;$B200&amp;";Data Source#FCCS_Total Data Source;Account#"&amp;Z$3&amp;";Intercompany#FCCS_Intercompany Top;Movement#FCCS_Movements;Consolidation#FCCS_Entity Total;Custom1#"&amp;$A200&amp;";Custom2#Total Custom2;Custom3#Total Custom3;Custom4#Total Custom4")</f>
        <v>0</v>
      </c>
      <c r="AA200" s="330">
        <f>[1]!HsGetValue("FCC","Scenario#Actual;Years#FY24;Period#Jun;View#FCCS_YTD;Entity#"&amp;$B200&amp;";Data Source#FCCS_Total Data Source;Account#"&amp;AA$3&amp;";Intercompany#FCCS_Intercompany Top;Movement#FCCS_Movements;Consolidation#FCCS_Entity Total;Custom1#"&amp;$A200&amp;";Custom2#Total Custom2;Custom3#Total Custom3;Custom4#Total Custom4")</f>
        <v>0</v>
      </c>
      <c r="AB200" s="330">
        <f>[1]!HsGetValue("FCC","Scenario#Actual;Years#FY24;Period#Jun;View#FCCS_YTD;Entity#"&amp;$B200&amp;";Data Source#FCCS_Total Data Source;Account#"&amp;AB$3&amp;";Intercompany#FCCS_Intercompany Top;Movement#FCCS_Movements;Consolidation#FCCS_Entity Total;Custom1#"&amp;$A200&amp;";Custom2#Total Custom2;Custom3#Total Custom3;Custom4#Total Custom4")</f>
        <v>0</v>
      </c>
      <c r="AC200" s="330">
        <f>[1]!HsGetValue("FCC","Scenario#Actual;Years#FY24;Period#Jun;View#FCCS_YTD;Entity#"&amp;$B200&amp;";Data Source#FCCS_Total Data Source;Account#"&amp;AC$3&amp;";Intercompany#FCCS_Intercompany Top;Movement#FCCS_Movements;Consolidation#FCCS_Entity Total;Custom1#"&amp;$A200&amp;";Custom2#Total Custom2;Custom3#Total Custom3;Custom4#Total Custom4")</f>
        <v>0</v>
      </c>
      <c r="AD200" s="330">
        <f>[1]!HsGetValue("FCC","Scenario#Actual;Years#FY24;Period#Jun;View#FCCS_YTD;Entity#"&amp;$B200&amp;";Data Source#FCCS_Total Data Source;Account#"&amp;AD$3&amp;";Intercompany#FCCS_Intercompany Top;Movement#FCCS_Movements;Consolidation#FCCS_Entity Total;Custom1#"&amp;$A200&amp;";Custom2#Total Custom2;Custom3#Total Custom3;Custom4#Total Custom4")</f>
        <v>0</v>
      </c>
      <c r="AE200" s="330">
        <f>[1]!HsGetValue("FCC","Scenario#Actual;Years#FY24;Period#Jun;View#FCCS_YTD;Entity#"&amp;$B200&amp;";Data Source#FCCS_Total Data Source;Account#"&amp;AE$3&amp;";Intercompany#FCCS_Intercompany Top;Movement#FCCS_Movements;Consolidation#FCCS_Entity Total;Custom1#"&amp;$A200&amp;";Custom2#Total Custom2;Custom3#Total Custom3;Custom4#Total Custom4")</f>
        <v>0</v>
      </c>
      <c r="AF200" s="330">
        <f>[1]!HsGetValue("FCC","Scenario#Actual;Years#FY24;Period#Jun;View#FCCS_YTD;Entity#"&amp;$B200&amp;";Data Source#FCCS_Total Data Source;Account#"&amp;AF$3&amp;";Intercompany#FCCS_Intercompany Top;Movement#FCCS_Movements;Consolidation#FCCS_Entity Total;Custom1#"&amp;$A200&amp;";Custom2#Total Custom2;Custom3#Total Custom3;Custom4#Total Custom4")</f>
        <v>0</v>
      </c>
      <c r="AG200" s="330">
        <f>[1]!HsGetValue("FCC","Scenario#Actual;Years#FY24;Period#Jun;View#FCCS_YTD;Entity#"&amp;$B200&amp;";Data Source#FCCS_Total Data Source;Account#"&amp;AG$3&amp;";Intercompany#FCCS_Intercompany Top;Movement#FCCS_Movements;Consolidation#FCCS_Entity Total;Custom1#"&amp;$A200&amp;";Custom2#Total Custom2;Custom3#Total Custom3;Custom4#Total Custom4")</f>
        <v>0</v>
      </c>
      <c r="AH200" s="330">
        <f>[1]!HsGetValue("FCC","Scenario#Actual;Years#FY24;Period#Jun;View#FCCS_YTD;Entity#"&amp;$B200&amp;";Data Source#FCCS_Total Data Source;Account#"&amp;AH$3&amp;";Intercompany#FCCS_Intercompany Top;Movement#FCCS_Movements;Consolidation#FCCS_Entity Total;Custom1#"&amp;$A200&amp;";Custom2#Total Custom2;Custom3#Total Custom3;Custom4#Total Custom4")</f>
        <v>0</v>
      </c>
      <c r="AI200" s="330">
        <f>[1]!HsGetValue("FCC","Scenario#Actual;Years#FY24;Period#Jun;View#FCCS_YTD;Entity#"&amp;$B200&amp;";Data Source#FCCS_Total Data Source;Account#"&amp;AI$3&amp;";Intercompany#FCCS_Intercompany Top;Movement#FCCS_Movements;Consolidation#FCCS_Entity Total;Custom1#"&amp;$A200&amp;";Custom2#Total Custom2;Custom3#Total Custom3;Custom4#Total Custom4")</f>
        <v>0</v>
      </c>
      <c r="AJ200" s="330">
        <f>[1]!HsGetValue("FCC","Scenario#Actual;Years#FY24;Period#Jun;View#FCCS_YTD;Entity#"&amp;$B200&amp;";Data Source#FCCS_Total Data Source;Account#"&amp;AJ$3&amp;";Intercompany#FCCS_Intercompany Top;Movement#FCCS_Movements;Consolidation#FCCS_Entity Total;Custom1#"&amp;$A200&amp;";Custom2#Total Custom2;Custom3#Total Custom3;Custom4#Total Custom4")</f>
        <v>0</v>
      </c>
      <c r="AK200" s="330">
        <f>[1]!HsGetValue("FCC","Scenario#Actual;Years#FY24;Period#Jun;View#FCCS_YTD;Entity#"&amp;$B200&amp;";Data Source#FCCS_Total Data Source;Account#"&amp;AK$3&amp;";Intercompany#FCCS_Intercompany Top;Movement#FCCS_Movements;Consolidation#FCCS_Entity Total;Custom1#"&amp;$A200&amp;";Custom2#Total Custom2;Custom3#Total Custom3;Custom4#Total Custom4")</f>
        <v>0</v>
      </c>
      <c r="AL200" s="330">
        <f>[1]!HsGetValue("FCC","Scenario#Actual;Years#FY24;Period#Jun;View#FCCS_YTD;Entity#"&amp;$B200&amp;";Data Source#FCCS_Total Data Source;Account#"&amp;AL$3&amp;";Intercompany#FCCS_Intercompany Top;Movement#FCCS_Movements;Consolidation#FCCS_Entity Total;Custom1#"&amp;$A200&amp;";Custom2#Total Custom2;Custom3#Total Custom3;Custom4#Total Custom4")</f>
        <v>0</v>
      </c>
      <c r="AM200" s="330">
        <f>[1]!HsGetValue("FCC","Scenario#Actual;Years#FY24;Period#Jun;View#FCCS_YTD;Entity#"&amp;$B200&amp;";Data Source#FCCS_Total Data Source;Account#"&amp;AM$3&amp;";Intercompany#FCCS_Intercompany Top;Movement#FCCS_Movements;Consolidation#FCCS_Entity Total;Custom1#"&amp;$A200&amp;";Custom2#Total Custom2;Custom3#Total Custom3;Custom4#Total Custom4")</f>
        <v>0</v>
      </c>
      <c r="AN200" s="330">
        <f>[1]!HsGetValue("FCC","Scenario#Actual;Years#FY24;Period#Jun;View#FCCS_YTD;Entity#"&amp;$B200&amp;";Data Source#FCCS_Total Data Source;Account#"&amp;AN$3&amp;";Intercompany#FCCS_Intercompany Top;Movement#FCCS_Movements;Consolidation#FCCS_Entity Total;Custom1#"&amp;$A200&amp;";Custom2#Total Custom2;Custom3#Total Custom3;Custom4#Total Custom4")</f>
        <v>0</v>
      </c>
      <c r="AO200" s="330">
        <f>[1]!HsGetValue("FCC","Scenario#Actual;Years#FY24;Period#Jun;View#FCCS_YTD;Entity#"&amp;$B200&amp;";Data Source#FCCS_Total Data Source;Account#"&amp;AO$3&amp;";Intercompany#FCCS_Intercompany Top;Movement#FCCS_Movements;Consolidation#FCCS_Entity Total;Custom1#"&amp;$A200&amp;";Custom2#Total Custom2;Custom3#Total Custom3;Custom4#Total Custom4")</f>
        <v>0</v>
      </c>
      <c r="AP200" s="330">
        <f>[1]!HsGetValue("FCC","Scenario#Actual;Years#FY24;Period#Jun;View#FCCS_YTD;Entity#"&amp;$B200&amp;";Data Source#FCCS_Total Data Source;Account#"&amp;AP$3&amp;";Intercompany#FCCS_Intercompany Top;Movement#FCCS_Movements;Consolidation#FCCS_Entity Total;Custom1#"&amp;$A200&amp;";Custom2#Total Custom2;Custom3#Total Custom3;Custom4#Total Custom4")</f>
        <v>0</v>
      </c>
      <c r="AQ200" s="330">
        <f>[1]!HsGetValue("FCC","Scenario#Actual;Years#FY24;Period#Jun;View#FCCS_YTD;Entity#"&amp;$B200&amp;";Data Source#FCCS_Total Data Source;Account#"&amp;AQ$3&amp;";Intercompany#FCCS_Intercompany Top;Movement#FCCS_Movements;Consolidation#FCCS_Entity Total;Custom1#"&amp;$A200&amp;";Custom2#Total Custom2;Custom3#Total Custom3;Custom4#Total Custom4")</f>
        <v>0</v>
      </c>
      <c r="AR200" s="330">
        <f>[1]!HsGetValue("FCC","Scenario#Actual;Years#FY24;Period#Jun;View#FCCS_YTD;Entity#"&amp;$B200&amp;";Data Source#FCCS_Total Data Source;Account#"&amp;AR$3&amp;";Intercompany#FCCS_Intercompany Top;Movement#FCCS_Movements;Consolidation#FCCS_Entity Total;Custom1#"&amp;$A200&amp;";Custom2#Total Custom2;Custom3#Total Custom3;Custom4#Total Custom4")</f>
        <v>0</v>
      </c>
      <c r="AS200" s="330">
        <f>[1]!HsGetValue("FCC","Scenario#Actual;Years#FY24;Period#Jun;View#FCCS_YTD;Entity#"&amp;$B200&amp;";Data Source#FCCS_Total Data Source;Account#"&amp;AS$3&amp;";Intercompany#FCCS_Intercompany Top;Movement#FCCS_Movements;Consolidation#FCCS_Entity Total;Custom1#"&amp;$A200&amp;";Custom2#Total Custom2;Custom3#Total Custom3;Custom4#Total Custom4")</f>
        <v>0</v>
      </c>
    </row>
    <row r="201" spans="1:45" x14ac:dyDescent="0.3">
      <c r="A201" s="221" t="s">
        <v>603</v>
      </c>
      <c r="B201" s="79" t="s">
        <v>849</v>
      </c>
      <c r="C201" s="222" t="s">
        <v>850</v>
      </c>
      <c r="D201" s="222" t="s">
        <v>835</v>
      </c>
      <c r="E201" s="222" t="s">
        <v>416</v>
      </c>
      <c r="F201" s="328" t="s">
        <v>597</v>
      </c>
      <c r="G201" s="328" t="str">
        <f t="shared" si="28"/>
        <v>40300(ISF)Non_Psoft</v>
      </c>
      <c r="H201" s="598"/>
      <c r="I201" s="327">
        <f t="shared" si="29"/>
        <v>0</v>
      </c>
      <c r="J201" s="327">
        <f t="shared" si="31"/>
        <v>0</v>
      </c>
      <c r="K201" s="327">
        <f t="shared" si="30"/>
        <v>0</v>
      </c>
      <c r="L201" s="330">
        <f>[1]!HsGetValue("FCC","Scenario#Actual;Years#FY24;Period#Jun;View#FCCS_YTD;Entity#"&amp;$B201&amp;";Data Source#FCCS_Total Data Source;Account#"&amp;L$3&amp;";Intercompany#FCCS_Intercompany Top;Movement#FCCS_Movements;Consolidation#FCCS_Entity Total;Custom1#"&amp;$A201&amp;";Custom2#Total Custom2;Custom3#Total Custom3;Custom4#Total Custom4")</f>
        <v>0</v>
      </c>
      <c r="M201" s="330">
        <f>[1]!HsGetValue("FCC","Scenario#Actual;Years#FY24;Period#Jun;View#FCCS_YTD;Entity#"&amp;$B201&amp;";Data Source#FCCS_Total Data Source;Account#"&amp;M$3&amp;";Intercompany#FCCS_Intercompany Top;Movement#FCCS_Movements;Consolidation#FCCS_Entity Total;Custom1#"&amp;$A201&amp;";Custom2#Total Custom2;Custom3#Total Custom3;Custom4#Total Custom4")</f>
        <v>0</v>
      </c>
      <c r="N201" s="330">
        <f>[1]!HsGetValue("FCC","Scenario#Actual;Years#FY24;Period#Jun;View#FCCS_YTD;Entity#"&amp;$B201&amp;";Data Source#FCCS_Total Data Source;Account#"&amp;N$3&amp;";Intercompany#FCCS_Intercompany Top;Movement#FCCS_Movements;Consolidation#FCCS_Entity Total;Custom1#"&amp;$A201&amp;";Custom2#Total Custom2;Custom3#Total Custom3;Custom4#Total Custom4")</f>
        <v>0</v>
      </c>
      <c r="O201" s="330">
        <f>[1]!HsGetValue("FCC","Scenario#Actual;Years#FY24;Period#Jun;View#FCCS_YTD;Entity#"&amp;$B201&amp;";Data Source#FCCS_Total Data Source;Account#"&amp;O$3&amp;";Intercompany#FCCS_Intercompany Top;Movement#FCCS_Movements;Consolidation#FCCS_Entity Total;Custom1#"&amp;$A201&amp;";Custom2#Total Custom2;Custom3#Total Custom3;Custom4#Total Custom4")</f>
        <v>0</v>
      </c>
      <c r="P201" s="330">
        <f>[1]!HsGetValue("FCC","Scenario#Actual;Years#FY24;Period#Jun;View#FCCS_YTD;Entity#"&amp;$B201&amp;";Data Source#FCCS_Total Data Source;Account#"&amp;P$3&amp;";Intercompany#FCCS_Intercompany Top;Movement#FCCS_Movements;Consolidation#FCCS_Entity Total;Custom1#"&amp;$A201&amp;";Custom2#Total Custom2;Custom3#Total Custom3;Custom4#Total Custom4")</f>
        <v>0</v>
      </c>
      <c r="Q201" s="330">
        <f>[1]!HsGetValue("FCC","Scenario#Actual;Years#FY24;Period#Jun;View#FCCS_YTD;Entity#"&amp;$B201&amp;";Data Source#FCCS_Total Data Source;Account#"&amp;Q$3&amp;";Intercompany#FCCS_Intercompany Top;Movement#FCCS_Movements;Consolidation#FCCS_Entity Total;Custom1#"&amp;$A201&amp;";Custom2#Total Custom2;Custom3#Total Custom3;Custom4#Total Custom4")</f>
        <v>0</v>
      </c>
      <c r="R201" s="330">
        <f>[1]!HsGetValue("FCC","Scenario#Actual;Years#FY24;Period#Jun;View#FCCS_YTD;Entity#"&amp;$B201&amp;";Data Source#FCCS_Total Data Source;Account#"&amp;R$3&amp;";Intercompany#FCCS_Intercompany Top;Movement#FCCS_Movements;Consolidation#FCCS_Entity Total;Custom1#"&amp;$A201&amp;";Custom2#Total Custom2;Custom3#Total Custom3;Custom4#Total Custom4")</f>
        <v>0</v>
      </c>
      <c r="S201" s="330">
        <f>[1]!HsGetValue("FCC","Scenario#Actual;Years#FY24;Period#Jun;View#FCCS_YTD;Entity#"&amp;$B201&amp;";Data Source#FCCS_Total Data Source;Account#"&amp;S$3&amp;";Intercompany#FCCS_Intercompany Top;Movement#FCCS_Movements;Consolidation#FCCS_Entity Total;Custom1#"&amp;$A201&amp;";Custom2#Total Custom2;Custom3#Total Custom3;Custom4#Total Custom4")</f>
        <v>0</v>
      </c>
      <c r="T201" s="330">
        <f>[1]!HsGetValue("FCC","Scenario#Actual;Years#FY24;Period#Jun;View#FCCS_YTD;Entity#"&amp;$B201&amp;";Data Source#FCCS_Total Data Source;Account#"&amp;T$3&amp;";Intercompany#FCCS_Intercompany Top;Movement#FCCS_Movements;Consolidation#FCCS_Entity Total;Custom1#"&amp;$A201&amp;";Custom2#Total Custom2;Custom3#Total Custom3;Custom4#Total Custom4")</f>
        <v>0</v>
      </c>
      <c r="U201" s="330">
        <f>[1]!HsGetValue("FCC","Scenario#Actual;Years#FY24;Period#Jun;View#FCCS_YTD;Entity#"&amp;$B201&amp;";Data Source#FCCS_Total Data Source;Account#"&amp;U$3&amp;";Intercompany#FCCS_Intercompany Top;Movement#FCCS_Movements;Consolidation#FCCS_Entity Total;Custom1#"&amp;$A201&amp;";Custom2#Total Custom2;Custom3#Total Custom3;Custom4#Total Custom4")</f>
        <v>0</v>
      </c>
      <c r="V201" s="330">
        <f>[1]!HsGetValue("FCC","Scenario#Actual;Years#FY24;Period#Jun;View#FCCS_YTD;Entity#"&amp;$B201&amp;";Data Source#FCCS_Total Data Source;Account#"&amp;V$3&amp;";Intercompany#FCCS_Intercompany Top;Movement#FCCS_Movements;Consolidation#FCCS_Entity Total;Custom1#"&amp;$A201&amp;";Custom2#Total Custom2;Custom3#Total Custom3;Custom4#Total Custom4")</f>
        <v>0</v>
      </c>
      <c r="W201" s="330">
        <f>[1]!HsGetValue("FCC","Scenario#Actual;Years#FY24;Period#Jun;View#FCCS_YTD;Entity#"&amp;$B201&amp;";Data Source#FCCS_Total Data Source;Account#"&amp;W$3&amp;";Intercompany#FCCS_Intercompany Top;Movement#FCCS_Movements;Consolidation#FCCS_Entity Total;Custom1#"&amp;$A201&amp;";Custom2#Total Custom2;Custom3#Total Custom3;Custom4#Total Custom4")</f>
        <v>0</v>
      </c>
      <c r="X201" s="330">
        <f>[1]!HsGetValue("FCC","Scenario#Actual;Years#FY24;Period#Jun;View#FCCS_YTD;Entity#"&amp;$B201&amp;";Data Source#FCCS_Total Data Source;Account#"&amp;X$3&amp;";Intercompany#FCCS_Intercompany Top;Movement#FCCS_Movements;Consolidation#FCCS_Entity Total;Custom1#"&amp;$A201&amp;";Custom2#Total Custom2;Custom3#Total Custom3;Custom4#Total Custom4")</f>
        <v>0</v>
      </c>
      <c r="Y201" s="330">
        <f>[1]!HsGetValue("FCC","Scenario#Actual;Years#FY24;Period#Jun;View#FCCS_YTD;Entity#"&amp;$B201&amp;";Data Source#FCCS_Total Data Source;Account#"&amp;Y$3&amp;";Intercompany#FCCS_Intercompany Top;Movement#FCCS_Movements;Consolidation#FCCS_Entity Total;Custom1#"&amp;$A201&amp;";Custom2#Total Custom2;Custom3#Total Custom3;Custom4#Total Custom4")</f>
        <v>0</v>
      </c>
      <c r="Z201" s="330">
        <f>[1]!HsGetValue("FCC","Scenario#Actual;Years#FY24;Period#Jun;View#FCCS_YTD;Entity#"&amp;$B201&amp;";Data Source#FCCS_Total Data Source;Account#"&amp;Z$3&amp;";Intercompany#FCCS_Intercompany Top;Movement#FCCS_Movements;Consolidation#FCCS_Entity Total;Custom1#"&amp;$A201&amp;";Custom2#Total Custom2;Custom3#Total Custom3;Custom4#Total Custom4")</f>
        <v>0</v>
      </c>
      <c r="AA201" s="330">
        <f>[1]!HsGetValue("FCC","Scenario#Actual;Years#FY24;Period#Jun;View#FCCS_YTD;Entity#"&amp;$B201&amp;";Data Source#FCCS_Total Data Source;Account#"&amp;AA$3&amp;";Intercompany#FCCS_Intercompany Top;Movement#FCCS_Movements;Consolidation#FCCS_Entity Total;Custom1#"&amp;$A201&amp;";Custom2#Total Custom2;Custom3#Total Custom3;Custom4#Total Custom4")</f>
        <v>0</v>
      </c>
      <c r="AB201" s="330">
        <f>[1]!HsGetValue("FCC","Scenario#Actual;Years#FY24;Period#Jun;View#FCCS_YTD;Entity#"&amp;$B201&amp;";Data Source#FCCS_Total Data Source;Account#"&amp;AB$3&amp;";Intercompany#FCCS_Intercompany Top;Movement#FCCS_Movements;Consolidation#FCCS_Entity Total;Custom1#"&amp;$A201&amp;";Custom2#Total Custom2;Custom3#Total Custom3;Custom4#Total Custom4")</f>
        <v>0</v>
      </c>
      <c r="AC201" s="330">
        <f>[1]!HsGetValue("FCC","Scenario#Actual;Years#FY24;Period#Jun;View#FCCS_YTD;Entity#"&amp;$B201&amp;";Data Source#FCCS_Total Data Source;Account#"&amp;AC$3&amp;";Intercompany#FCCS_Intercompany Top;Movement#FCCS_Movements;Consolidation#FCCS_Entity Total;Custom1#"&amp;$A201&amp;";Custom2#Total Custom2;Custom3#Total Custom3;Custom4#Total Custom4")</f>
        <v>0</v>
      </c>
      <c r="AD201" s="330">
        <f>[1]!HsGetValue("FCC","Scenario#Actual;Years#FY24;Period#Jun;View#FCCS_YTD;Entity#"&amp;$B201&amp;";Data Source#FCCS_Total Data Source;Account#"&amp;AD$3&amp;";Intercompany#FCCS_Intercompany Top;Movement#FCCS_Movements;Consolidation#FCCS_Entity Total;Custom1#"&amp;$A201&amp;";Custom2#Total Custom2;Custom3#Total Custom3;Custom4#Total Custom4")</f>
        <v>0</v>
      </c>
      <c r="AE201" s="330">
        <f>[1]!HsGetValue("FCC","Scenario#Actual;Years#FY24;Period#Jun;View#FCCS_YTD;Entity#"&amp;$B201&amp;";Data Source#FCCS_Total Data Source;Account#"&amp;AE$3&amp;";Intercompany#FCCS_Intercompany Top;Movement#FCCS_Movements;Consolidation#FCCS_Entity Total;Custom1#"&amp;$A201&amp;";Custom2#Total Custom2;Custom3#Total Custom3;Custom4#Total Custom4")</f>
        <v>0</v>
      </c>
      <c r="AF201" s="330">
        <f>[1]!HsGetValue("FCC","Scenario#Actual;Years#FY24;Period#Jun;View#FCCS_YTD;Entity#"&amp;$B201&amp;";Data Source#FCCS_Total Data Source;Account#"&amp;AF$3&amp;";Intercompany#FCCS_Intercompany Top;Movement#FCCS_Movements;Consolidation#FCCS_Entity Total;Custom1#"&amp;$A201&amp;";Custom2#Total Custom2;Custom3#Total Custom3;Custom4#Total Custom4")</f>
        <v>0</v>
      </c>
      <c r="AG201" s="330">
        <f>[1]!HsGetValue("FCC","Scenario#Actual;Years#FY24;Period#Jun;View#FCCS_YTD;Entity#"&amp;$B201&amp;";Data Source#FCCS_Total Data Source;Account#"&amp;AG$3&amp;";Intercompany#FCCS_Intercompany Top;Movement#FCCS_Movements;Consolidation#FCCS_Entity Total;Custom1#"&amp;$A201&amp;";Custom2#Total Custom2;Custom3#Total Custom3;Custom4#Total Custom4")</f>
        <v>0</v>
      </c>
      <c r="AH201" s="330">
        <f>[1]!HsGetValue("FCC","Scenario#Actual;Years#FY24;Period#Jun;View#FCCS_YTD;Entity#"&amp;$B201&amp;";Data Source#FCCS_Total Data Source;Account#"&amp;AH$3&amp;";Intercompany#FCCS_Intercompany Top;Movement#FCCS_Movements;Consolidation#FCCS_Entity Total;Custom1#"&amp;$A201&amp;";Custom2#Total Custom2;Custom3#Total Custom3;Custom4#Total Custom4")</f>
        <v>0</v>
      </c>
      <c r="AI201" s="330">
        <f>[1]!HsGetValue("FCC","Scenario#Actual;Years#FY24;Period#Jun;View#FCCS_YTD;Entity#"&amp;$B201&amp;";Data Source#FCCS_Total Data Source;Account#"&amp;AI$3&amp;";Intercompany#FCCS_Intercompany Top;Movement#FCCS_Movements;Consolidation#FCCS_Entity Total;Custom1#"&amp;$A201&amp;";Custom2#Total Custom2;Custom3#Total Custom3;Custom4#Total Custom4")</f>
        <v>0</v>
      </c>
      <c r="AJ201" s="330">
        <f>[1]!HsGetValue("FCC","Scenario#Actual;Years#FY24;Period#Jun;View#FCCS_YTD;Entity#"&amp;$B201&amp;";Data Source#FCCS_Total Data Source;Account#"&amp;AJ$3&amp;";Intercompany#FCCS_Intercompany Top;Movement#FCCS_Movements;Consolidation#FCCS_Entity Total;Custom1#"&amp;$A201&amp;";Custom2#Total Custom2;Custom3#Total Custom3;Custom4#Total Custom4")</f>
        <v>0</v>
      </c>
      <c r="AK201" s="330">
        <f>[1]!HsGetValue("FCC","Scenario#Actual;Years#FY24;Period#Jun;View#FCCS_YTD;Entity#"&amp;$B201&amp;";Data Source#FCCS_Total Data Source;Account#"&amp;AK$3&amp;";Intercompany#FCCS_Intercompany Top;Movement#FCCS_Movements;Consolidation#FCCS_Entity Total;Custom1#"&amp;$A201&amp;";Custom2#Total Custom2;Custom3#Total Custom3;Custom4#Total Custom4")</f>
        <v>0</v>
      </c>
      <c r="AL201" s="330">
        <f>[1]!HsGetValue("FCC","Scenario#Actual;Years#FY24;Period#Jun;View#FCCS_YTD;Entity#"&amp;$B201&amp;";Data Source#FCCS_Total Data Source;Account#"&amp;AL$3&amp;";Intercompany#FCCS_Intercompany Top;Movement#FCCS_Movements;Consolidation#FCCS_Entity Total;Custom1#"&amp;$A201&amp;";Custom2#Total Custom2;Custom3#Total Custom3;Custom4#Total Custom4")</f>
        <v>0</v>
      </c>
      <c r="AM201" s="330">
        <f>[1]!HsGetValue("FCC","Scenario#Actual;Years#FY24;Period#Jun;View#FCCS_YTD;Entity#"&amp;$B201&amp;";Data Source#FCCS_Total Data Source;Account#"&amp;AM$3&amp;";Intercompany#FCCS_Intercompany Top;Movement#FCCS_Movements;Consolidation#FCCS_Entity Total;Custom1#"&amp;$A201&amp;";Custom2#Total Custom2;Custom3#Total Custom3;Custom4#Total Custom4")</f>
        <v>0</v>
      </c>
      <c r="AN201" s="330">
        <f>[1]!HsGetValue("FCC","Scenario#Actual;Years#FY24;Period#Jun;View#FCCS_YTD;Entity#"&amp;$B201&amp;";Data Source#FCCS_Total Data Source;Account#"&amp;AN$3&amp;";Intercompany#FCCS_Intercompany Top;Movement#FCCS_Movements;Consolidation#FCCS_Entity Total;Custom1#"&amp;$A201&amp;";Custom2#Total Custom2;Custom3#Total Custom3;Custom4#Total Custom4")</f>
        <v>0</v>
      </c>
      <c r="AO201" s="330">
        <f>[1]!HsGetValue("FCC","Scenario#Actual;Years#FY24;Period#Jun;View#FCCS_YTD;Entity#"&amp;$B201&amp;";Data Source#FCCS_Total Data Source;Account#"&amp;AO$3&amp;";Intercompany#FCCS_Intercompany Top;Movement#FCCS_Movements;Consolidation#FCCS_Entity Total;Custom1#"&amp;$A201&amp;";Custom2#Total Custom2;Custom3#Total Custom3;Custom4#Total Custom4")</f>
        <v>0</v>
      </c>
      <c r="AP201" s="330">
        <f>[1]!HsGetValue("FCC","Scenario#Actual;Years#FY24;Period#Jun;View#FCCS_YTD;Entity#"&amp;$B201&amp;";Data Source#FCCS_Total Data Source;Account#"&amp;AP$3&amp;";Intercompany#FCCS_Intercompany Top;Movement#FCCS_Movements;Consolidation#FCCS_Entity Total;Custom1#"&amp;$A201&amp;";Custom2#Total Custom2;Custom3#Total Custom3;Custom4#Total Custom4")</f>
        <v>0</v>
      </c>
      <c r="AQ201" s="330">
        <f>[1]!HsGetValue("FCC","Scenario#Actual;Years#FY24;Period#Jun;View#FCCS_YTD;Entity#"&amp;$B201&amp;";Data Source#FCCS_Total Data Source;Account#"&amp;AQ$3&amp;";Intercompany#FCCS_Intercompany Top;Movement#FCCS_Movements;Consolidation#FCCS_Entity Total;Custom1#"&amp;$A201&amp;";Custom2#Total Custom2;Custom3#Total Custom3;Custom4#Total Custom4")</f>
        <v>0</v>
      </c>
      <c r="AR201" s="330">
        <f>[1]!HsGetValue("FCC","Scenario#Actual;Years#FY24;Period#Jun;View#FCCS_YTD;Entity#"&amp;$B201&amp;";Data Source#FCCS_Total Data Source;Account#"&amp;AR$3&amp;";Intercompany#FCCS_Intercompany Top;Movement#FCCS_Movements;Consolidation#FCCS_Entity Total;Custom1#"&amp;$A201&amp;";Custom2#Total Custom2;Custom3#Total Custom3;Custom4#Total Custom4")</f>
        <v>0</v>
      </c>
      <c r="AS201" s="330">
        <f>[1]!HsGetValue("FCC","Scenario#Actual;Years#FY24;Period#Jun;View#FCCS_YTD;Entity#"&amp;$B201&amp;";Data Source#FCCS_Total Data Source;Account#"&amp;AS$3&amp;";Intercompany#FCCS_Intercompany Top;Movement#FCCS_Movements;Consolidation#FCCS_Entity Total;Custom1#"&amp;$A201&amp;";Custom2#Total Custom2;Custom3#Total Custom3;Custom4#Total Custom4")</f>
        <v>0</v>
      </c>
    </row>
    <row r="202" spans="1:45" x14ac:dyDescent="0.3">
      <c r="A202" s="368"/>
      <c r="B202" s="369"/>
      <c r="C202" s="382" t="s">
        <v>852</v>
      </c>
      <c r="D202" s="383" t="s">
        <v>853</v>
      </c>
      <c r="E202" s="383"/>
      <c r="F202" s="384" t="s">
        <v>854</v>
      </c>
      <c r="G202" s="384"/>
      <c r="H202" s="413"/>
      <c r="I202" s="385">
        <f t="shared" ref="I202:AR202" si="32">SUM(I196:I201)</f>
        <v>593978948.64999998</v>
      </c>
      <c r="J202" s="386">
        <f t="shared" si="32"/>
        <v>27497915.649999999</v>
      </c>
      <c r="K202" s="386">
        <f t="shared" si="32"/>
        <v>566481033</v>
      </c>
      <c r="L202" s="387">
        <f t="shared" si="32"/>
        <v>15315762</v>
      </c>
      <c r="M202" s="387">
        <f t="shared" si="32"/>
        <v>859712334.57000005</v>
      </c>
      <c r="N202" s="387">
        <f t="shared" si="32"/>
        <v>30309252</v>
      </c>
      <c r="O202" s="387">
        <f t="shared" si="32"/>
        <v>0</v>
      </c>
      <c r="P202" s="387">
        <f t="shared" si="32"/>
        <v>75265236.479999989</v>
      </c>
      <c r="Q202" s="387">
        <f t="shared" si="32"/>
        <v>0</v>
      </c>
      <c r="R202" s="387">
        <f t="shared" si="32"/>
        <v>0</v>
      </c>
      <c r="S202" s="387">
        <f t="shared" si="32"/>
        <v>1274061</v>
      </c>
      <c r="T202" s="387">
        <f t="shared" si="32"/>
        <v>55079254.790000007</v>
      </c>
      <c r="U202" s="387">
        <f t="shared" si="32"/>
        <v>0</v>
      </c>
      <c r="V202" s="387">
        <f t="shared" si="32"/>
        <v>0</v>
      </c>
      <c r="W202" s="387">
        <f t="shared" si="32"/>
        <v>0</v>
      </c>
      <c r="X202" s="387">
        <f t="shared" si="32"/>
        <v>10764353.65</v>
      </c>
      <c r="Y202" s="387">
        <f t="shared" si="32"/>
        <v>143739</v>
      </c>
      <c r="Z202" s="387">
        <f t="shared" si="32"/>
        <v>42914389</v>
      </c>
      <c r="AA202" s="387">
        <f t="shared" si="32"/>
        <v>0</v>
      </c>
      <c r="AB202" s="387">
        <f t="shared" si="32"/>
        <v>63418</v>
      </c>
      <c r="AC202" s="387">
        <f t="shared" si="32"/>
        <v>0</v>
      </c>
      <c r="AD202" s="387">
        <f t="shared" si="32"/>
        <v>0</v>
      </c>
      <c r="AE202" s="387">
        <f t="shared" si="32"/>
        <v>-344101560.95999998</v>
      </c>
      <c r="AF202" s="387">
        <f t="shared" si="32"/>
        <v>-10379332</v>
      </c>
      <c r="AG202" s="387">
        <f t="shared" si="32"/>
        <v>0</v>
      </c>
      <c r="AH202" s="387">
        <f t="shared" si="32"/>
        <v>-64954774.089999989</v>
      </c>
      <c r="AI202" s="387">
        <f t="shared" si="32"/>
        <v>0</v>
      </c>
      <c r="AJ202" s="387">
        <f t="shared" si="32"/>
        <v>0</v>
      </c>
      <c r="AK202" s="387">
        <f t="shared" si="32"/>
        <v>-55079254.790000007</v>
      </c>
      <c r="AL202" s="387">
        <f t="shared" si="32"/>
        <v>0</v>
      </c>
      <c r="AM202" s="387">
        <f t="shared" si="32"/>
        <v>0</v>
      </c>
      <c r="AN202" s="387">
        <f t="shared" si="32"/>
        <v>-22323385</v>
      </c>
      <c r="AO202" s="387">
        <f t="shared" si="32"/>
        <v>0</v>
      </c>
      <c r="AP202" s="387">
        <f t="shared" si="32"/>
        <v>-24545</v>
      </c>
      <c r="AQ202" s="387">
        <f t="shared" si="32"/>
        <v>0</v>
      </c>
      <c r="AR202" s="387">
        <f t="shared" si="32"/>
        <v>0</v>
      </c>
      <c r="AS202" s="388"/>
    </row>
    <row r="203" spans="1:45" x14ac:dyDescent="0.3">
      <c r="A203" s="374"/>
      <c r="B203" s="607" t="s">
        <v>855</v>
      </c>
      <c r="C203" s="75"/>
      <c r="D203" s="75"/>
      <c r="E203" s="75" t="s">
        <v>603</v>
      </c>
      <c r="G203" s="332" t="s">
        <v>616</v>
      </c>
      <c r="H203" s="610"/>
      <c r="I203" s="327">
        <f>SUM(J203:K203)</f>
        <v>593978948.63999999</v>
      </c>
      <c r="J203" s="327">
        <f>SUM(L203,S203,W203,X203,Y203)</f>
        <v>27497915.649999999</v>
      </c>
      <c r="K203" s="327">
        <f>SUM(M203:R203,T203:V203,Z203:AB203,AD203:AD203)+SUM(AE203:AQ203)</f>
        <v>566481032.99000001</v>
      </c>
      <c r="L203" s="330">
        <f>[1]!HsGetValue("FCC","Scenario#Actual;Years#FY24;Period#Jun;View#FCCS_YTD;Entity#"&amp;$B203&amp;";Data Source#FCCS_Total Data Source;Account#"&amp;L$3&amp;";Intercompany#FCCS_Intercompany Top;Movement#CA_ENDBAL;Consolidation#FCCS_Entity Total;Custom1#"&amp;$E203&amp;";Custom2#Total Custom2;Custom3#Total Custom3;Custom4#Total Custom4")</f>
        <v>15315762</v>
      </c>
      <c r="M203" s="330">
        <f>[1]!HsGetValue("FCC","Scenario#Actual;Years#FY24;Period#Jun;View#FCCS_YTD;Entity#"&amp;$B203&amp;";Data Source#FCCS_Total Data Source;Account#"&amp;M$3&amp;";Intercompany#FCCS_Intercompany Top;Movement#CA_ENDBAL;Consolidation#FCCS_Entity Total;Custom1#"&amp;$E203&amp;";Custom2#Total Custom2;Custom3#Total Custom3;Custom4#Total Custom4")</f>
        <v>859712334.57000005</v>
      </c>
      <c r="N203" s="330">
        <f>[1]!HsGetValue("FCC","Scenario#Actual;Years#FY24;Period#Jun;View#FCCS_YTD;Entity#"&amp;$B203&amp;";Data Source#FCCS_Total Data Source;Account#"&amp;N$3&amp;";Intercompany#FCCS_Intercompany Top;Movement#CA_ENDBAL;Consolidation#FCCS_Entity Total;Custom1#"&amp;$E203&amp;";Custom2#Total Custom2;Custom3#Total Custom3;Custom4#Total Custom4")</f>
        <v>30309252</v>
      </c>
      <c r="O203" s="330">
        <f>[1]!HsGetValue("FCC","Scenario#Actual;Years#FY24;Period#Jun;View#FCCS_YTD;Entity#"&amp;$B203&amp;";Data Source#FCCS_Total Data Source;Account#"&amp;O$3&amp;";Intercompany#FCCS_Intercompany Top;Movement#CA_ENDBAL;Consolidation#FCCS_Entity Total;Custom1#"&amp;$E203&amp;";Custom2#Total Custom2;Custom3#Total Custom3;Custom4#Total Custom4")</f>
        <v>0</v>
      </c>
      <c r="P203" s="330">
        <f>[1]!HsGetValue("FCC","Scenario#Actual;Years#FY24;Period#Jun;View#FCCS_YTD;Entity#"&amp;$B203&amp;";Data Source#FCCS_Total Data Source;Account#"&amp;P$3&amp;";Intercompany#FCCS_Intercompany Top;Movement#CA_ENDBAL;Consolidation#FCCS_Entity Total;Custom1#"&amp;$E203&amp;";Custom2#Total Custom2;Custom3#Total Custom3;Custom4#Total Custom4")</f>
        <v>75265236.399999991</v>
      </c>
      <c r="Q203" s="330">
        <f>[1]!HsGetValue("FCC","Scenario#Actual;Years#FY24;Period#Jun;View#FCCS_YTD;Entity#"&amp;$B203&amp;";Data Source#FCCS_Total Data Source;Account#"&amp;Q$3&amp;";Intercompany#FCCS_Intercompany Top;Movement#CA_ENDBAL;Consolidation#FCCS_Entity Total;Custom1#"&amp;$E203&amp;";Custom2#Total Custom2;Custom3#Total Custom3;Custom4#Total Custom4")</f>
        <v>0</v>
      </c>
      <c r="R203" s="330">
        <f>[1]!HsGetValue("FCC","Scenario#Actual;Years#FY24;Period#Jun;View#FCCS_YTD;Entity#"&amp;$B203&amp;";Data Source#FCCS_Total Data Source;Account#"&amp;R$3&amp;";Intercompany#FCCS_Intercompany Top;Movement#CA_ENDBAL;Consolidation#FCCS_Entity Total;Custom1#"&amp;$E203&amp;";Custom2#Total Custom2;Custom3#Total Custom3;Custom4#Total Custom4")</f>
        <v>0</v>
      </c>
      <c r="S203" s="330">
        <f>[1]!HsGetValue("FCC","Scenario#Actual;Years#FY24;Period#Jun;View#FCCS_YTD;Entity#"&amp;$B203&amp;";Data Source#FCCS_Total Data Source;Account#"&amp;S$3&amp;";Intercompany#FCCS_Intercompany Top;Movement#CA_ENDBAL;Consolidation#FCCS_Entity Total;Custom1#"&amp;$E203&amp;";Custom2#Total Custom2;Custom3#Total Custom3;Custom4#Total Custom4")</f>
        <v>1274061</v>
      </c>
      <c r="T203" s="330">
        <f>[1]!HsGetValue("FCC","Scenario#Actual;Years#FY24;Period#Jun;View#FCCS_YTD;Entity#"&amp;$B203&amp;";Data Source#FCCS_Total Data Source;Account#"&amp;T$3&amp;";Intercompany#FCCS_Intercompany Top;Movement#CA_ENDBAL;Consolidation#FCCS_Entity Total;Custom1#"&amp;$E203&amp;";Custom2#Total Custom2;Custom3#Total Custom3;Custom4#Total Custom4")</f>
        <v>55079254.790000007</v>
      </c>
      <c r="U203" s="330">
        <f>[1]!HsGetValue("FCC","Scenario#Actual;Years#FY24;Period#Jun;View#FCCS_YTD;Entity#"&amp;$B203&amp;";Data Source#FCCS_Total Data Source;Account#"&amp;U$3&amp;";Intercompany#FCCS_Intercompany Top;Movement#CA_ENDBAL;Consolidation#FCCS_Entity Total;Custom1#"&amp;$E203&amp;";Custom2#Total Custom2;Custom3#Total Custom3;Custom4#Total Custom4")</f>
        <v>0</v>
      </c>
      <c r="V203" s="330">
        <f>[1]!HsGetValue("FCC","Scenario#Actual;Years#FY24;Period#Jun;View#FCCS_YTD;Entity#"&amp;$B203&amp;";Data Source#FCCS_Total Data Source;Account#"&amp;V$3&amp;";Intercompany#FCCS_Intercompany Top;Movement#CA_ENDBAL;Consolidation#FCCS_Entity Total;Custom1#"&amp;$E203&amp;";Custom2#Total Custom2;Custom3#Total Custom3;Custom4#Total Custom4")</f>
        <v>0</v>
      </c>
      <c r="W203" s="330">
        <f>[1]!HsGetValue("FCC","Scenario#Actual;Years#FY24;Period#Jun;View#FCCS_YTD;Entity#"&amp;$B203&amp;";Data Source#FCCS_Total Data Source;Account#"&amp;W$3&amp;";Intercompany#FCCS_Intercompany Top;Movement#CA_ENDBAL;Consolidation#FCCS_Entity Total;Custom1#"&amp;$E203&amp;";Custom2#Total Custom2;Custom3#Total Custom3;Custom4#Total Custom4")</f>
        <v>0</v>
      </c>
      <c r="X203" s="330">
        <f>[1]!HsGetValue("FCC","Scenario#Actual;Years#FY24;Period#Jun;View#FCCS_YTD;Entity#"&amp;$B203&amp;";Data Source#FCCS_Total Data Source;Account#"&amp;X$3&amp;";Intercompany#FCCS_Intercompany Top;Movement#CA_ENDBAL;Consolidation#FCCS_Entity Total;Custom1#"&amp;$E203&amp;";Custom2#Total Custom2;Custom3#Total Custom3;Custom4#Total Custom4")</f>
        <v>10764353.65</v>
      </c>
      <c r="Y203" s="330">
        <f>[1]!HsGetValue("FCC","Scenario#Actual;Years#FY24;Period#Jun;View#FCCS_YTD;Entity#"&amp;$B203&amp;";Data Source#FCCS_Total Data Source;Account#"&amp;Y$3&amp;";Intercompany#FCCS_Intercompany Top;Movement#CA_ENDBAL;Consolidation#FCCS_Entity Total;Custom1#"&amp;$E203&amp;";Custom2#Total Custom2;Custom3#Total Custom3;Custom4#Total Custom4")</f>
        <v>143739</v>
      </c>
      <c r="Z203" s="330">
        <f>[1]!HsGetValue("FCC","Scenario#Actual;Years#FY24;Period#Jun;View#FCCS_YTD;Entity#"&amp;$B203&amp;";Data Source#FCCS_Total Data Source;Account#"&amp;Z$3&amp;";Intercompany#FCCS_Intercompany Top;Movement#CA_ENDBAL;Consolidation#FCCS_Entity Total;Custom1#"&amp;$E203&amp;";Custom2#Total Custom2;Custom3#Total Custom3;Custom4#Total Custom4")</f>
        <v>42914389</v>
      </c>
      <c r="AA203" s="330">
        <f>[1]!HsGetValue("FCC","Scenario#Actual;Years#FY24;Period#Jun;View#FCCS_YTD;Entity#"&amp;$B203&amp;";Data Source#FCCS_Total Data Source;Account#"&amp;AA$3&amp;";Intercompany#FCCS_Intercompany Top;Movement#CA_ENDBAL;Consolidation#FCCS_Entity Total;Custom1#"&amp;$E203&amp;";Custom2#Total Custom2;Custom3#Total Custom3;Custom4#Total Custom4")</f>
        <v>0</v>
      </c>
      <c r="AB203" s="330">
        <f>[1]!HsGetValue("FCC","Scenario#Actual;Years#FY24;Period#Jun;View#FCCS_YTD;Entity#"&amp;$B203&amp;";Data Source#FCCS_Total Data Source;Account#"&amp;AB$3&amp;";Intercompany#FCCS_Intercompany Top;Movement#CA_ENDBAL;Consolidation#FCCS_Entity Total;Custom1#"&amp;$E203&amp;";Custom2#Total Custom2;Custom3#Total Custom3;Custom4#Total Custom4")</f>
        <v>63417.999999999985</v>
      </c>
      <c r="AC203" s="330">
        <f>[1]!HsGetValue("FCC","Scenario#Actual;Years#FY24;Period#Jun;View#FCCS_YTD;Entity#"&amp;$B203&amp;";Data Source#FCCS_Total Data Source;Account#"&amp;AC$3&amp;";Intercompany#FCCS_Intercompany Top;Movement#CA_ENDBAL;Consolidation#FCCS_Entity Total;Custom1#"&amp;$E203&amp;";Custom2#Total Custom2;Custom3#Total Custom3;Custom4#Total Custom4")</f>
        <v>0</v>
      </c>
      <c r="AD203" s="330">
        <f>[1]!HsGetValue("FCC","Scenario#Actual;Years#FY24;Period#Jun;View#FCCS_YTD;Entity#"&amp;$B203&amp;";Data Source#FCCS_Total Data Source;Account#"&amp;AD$3&amp;";Intercompany#FCCS_Intercompany Top;Movement#CA_ENDBAL;Consolidation#FCCS_Entity Total;Custom1#"&amp;$E203&amp;";Custom2#Total Custom2;Custom3#Total Custom3;Custom4#Total Custom4")</f>
        <v>0</v>
      </c>
      <c r="AE203" s="330">
        <f>[1]!HsGetValue("FCC","Scenario#Actual;Years#FY24;Period#Jun;View#FCCS_YTD;Entity#"&amp;$B203&amp;";Data Source#FCCS_Total Data Source;Account#"&amp;AE$3&amp;";Intercompany#FCCS_Intercompany Top;Movement#CA_ENDBAL;Consolidation#FCCS_Entity Total;Custom1#"&amp;$E203&amp;";Custom2#Total Custom2;Custom3#Total Custom3;Custom4#Total Custom4")</f>
        <v>-344101560.95999998</v>
      </c>
      <c r="AF203" s="330">
        <f>[1]!HsGetValue("FCC","Scenario#Actual;Years#FY24;Period#Jun;View#FCCS_YTD;Entity#"&amp;$B203&amp;";Data Source#FCCS_Total Data Source;Account#"&amp;AF$3&amp;";Intercompany#FCCS_Intercompany Top;Movement#CA_ENDBAL;Consolidation#FCCS_Entity Total;Custom1#"&amp;$E203&amp;";Custom2#Total Custom2;Custom3#Total Custom3;Custom4#Total Custom4")</f>
        <v>-10379332</v>
      </c>
      <c r="AG203" s="330">
        <f>[1]!HsGetValue("FCC","Scenario#Actual;Years#FY24;Period#Jun;View#FCCS_YTD;Entity#"&amp;$B203&amp;";Data Source#FCCS_Total Data Source;Account#"&amp;AG$3&amp;";Intercompany#FCCS_Intercompany Top;Movement#CA_ENDBAL;Consolidation#FCCS_Entity Total;Custom1#"&amp;$E203&amp;";Custom2#Total Custom2;Custom3#Total Custom3;Custom4#Total Custom4")</f>
        <v>0</v>
      </c>
      <c r="AH203" s="330">
        <f>[1]!HsGetValue("FCC","Scenario#Actual;Years#FY24;Period#Jun;View#FCCS_YTD;Entity#"&amp;$B203&amp;";Data Source#FCCS_Total Data Source;Account#"&amp;AH$3&amp;";Intercompany#FCCS_Intercompany Top;Movement#CA_ENDBAL;Consolidation#FCCS_Entity Total;Custom1#"&amp;$E203&amp;";Custom2#Total Custom2;Custom3#Total Custom3;Custom4#Total Custom4")</f>
        <v>-64954774.020000003</v>
      </c>
      <c r="AI203" s="330">
        <f>[1]!HsGetValue("FCC","Scenario#Actual;Years#FY24;Period#Jun;View#FCCS_YTD;Entity#"&amp;$B203&amp;";Data Source#FCCS_Total Data Source;Account#"&amp;AI$3&amp;";Intercompany#FCCS_Intercompany Top;Movement#CA_ENDBAL;Consolidation#FCCS_Entity Total;Custom1#"&amp;$E203&amp;";Custom2#Total Custom2;Custom3#Total Custom3;Custom4#Total Custom4")</f>
        <v>0</v>
      </c>
      <c r="AJ203" s="330">
        <f>[1]!HsGetValue("FCC","Scenario#Actual;Years#FY24;Period#Jun;View#FCCS_YTD;Entity#"&amp;$B203&amp;";Data Source#FCCS_Total Data Source;Account#"&amp;AJ$3&amp;";Intercompany#FCCS_Intercompany Top;Movement#CA_ENDBAL;Consolidation#FCCS_Entity Total;Custom1#"&amp;$E203&amp;";Custom2#Total Custom2;Custom3#Total Custom3;Custom4#Total Custom4")</f>
        <v>0</v>
      </c>
      <c r="AK203" s="330">
        <f>[1]!HsGetValue("FCC","Scenario#Actual;Years#FY24;Period#Jun;View#FCCS_YTD;Entity#"&amp;$B203&amp;";Data Source#FCCS_Total Data Source;Account#"&amp;AK$3&amp;";Intercompany#FCCS_Intercompany Top;Movement#CA_ENDBAL;Consolidation#FCCS_Entity Total;Custom1#"&amp;$E203&amp;";Custom2#Total Custom2;Custom3#Total Custom3;Custom4#Total Custom4")</f>
        <v>-55079254.790000007</v>
      </c>
      <c r="AL203" s="330">
        <f>[1]!HsGetValue("FCC","Scenario#Actual;Years#FY24;Period#Jun;View#FCCS_YTD;Entity#"&amp;$B203&amp;";Data Source#FCCS_Total Data Source;Account#"&amp;AL$3&amp;";Intercompany#FCCS_Intercompany Top;Movement#CA_ENDBAL;Consolidation#FCCS_Entity Total;Custom1#"&amp;$E203&amp;";Custom2#Total Custom2;Custom3#Total Custom3;Custom4#Total Custom4")</f>
        <v>0</v>
      </c>
      <c r="AM203" s="330">
        <f>[1]!HsGetValue("FCC","Scenario#Actual;Years#FY24;Period#Jun;View#FCCS_YTD;Entity#"&amp;$B203&amp;";Data Source#FCCS_Total Data Source;Account#"&amp;AM$3&amp;";Intercompany#FCCS_Intercompany Top;Movement#CA_ENDBAL;Consolidation#FCCS_Entity Total;Custom1#"&amp;$E203&amp;";Custom2#Total Custom2;Custom3#Total Custom3;Custom4#Total Custom4")</f>
        <v>0</v>
      </c>
      <c r="AN203" s="330">
        <f>[1]!HsGetValue("FCC","Scenario#Actual;Years#FY24;Period#Jun;View#FCCS_YTD;Entity#"&amp;$B203&amp;";Data Source#FCCS_Total Data Source;Account#"&amp;AN$3&amp;";Intercompany#FCCS_Intercompany Top;Movement#CA_ENDBAL;Consolidation#FCCS_Entity Total;Custom1#"&amp;$E203&amp;";Custom2#Total Custom2;Custom3#Total Custom3;Custom4#Total Custom4")</f>
        <v>-22323385</v>
      </c>
      <c r="AO203" s="330">
        <f>[1]!HsGetValue("FCC","Scenario#Actual;Years#FY24;Period#Jun;View#FCCS_YTD;Entity#"&amp;$B203&amp;";Data Source#FCCS_Total Data Source;Account#"&amp;AO$3&amp;";Intercompany#FCCS_Intercompany Top;Movement#CA_ENDBAL;Consolidation#FCCS_Entity Total;Custom1#"&amp;$E203&amp;";Custom2#Total Custom2;Custom3#Total Custom3;Custom4#Total Custom4")</f>
        <v>0</v>
      </c>
      <c r="AP203" s="330">
        <f>[1]!HsGetValue("FCC","Scenario#Actual;Years#FY24;Period#Jun;View#FCCS_YTD;Entity#"&amp;$B203&amp;";Data Source#FCCS_Total Data Source;Account#"&amp;AP$3&amp;";Intercompany#FCCS_Intercompany Top;Movement#CA_ENDBAL;Consolidation#FCCS_Entity Total;Custom1#"&amp;$E203&amp;";Custom2#Total Custom2;Custom3#Total Custom3;Custom4#Total Custom4")</f>
        <v>-24545.000000000029</v>
      </c>
      <c r="AQ203" s="330">
        <f>[1]!HsGetValue("FCC","Scenario#Actual;Years#FY24;Period#Jun;View#FCCS_YTD;Entity#"&amp;$B203&amp;";Data Source#FCCS_Total Data Source;Account#"&amp;AQ$3&amp;";Intercompany#FCCS_Intercompany Top;Movement#CA_ENDBAL;Consolidation#FCCS_Entity Total;Custom1#"&amp;$E203&amp;";Custom2#Total Custom2;Custom3#Total Custom3;Custom4#Total Custom4")</f>
        <v>0</v>
      </c>
      <c r="AR203" s="330">
        <f>[1]!HsGetValue("FCC","Scenario#Actual;Years#FY24;Period#Jun;View#FCCS_YTD;Entity#"&amp;$B203&amp;";Data Source#FCCS_Total Data Source;Account#"&amp;AR$3&amp;";Intercompany#FCCS_Intercompany Top;Movement#CA_ENDBAL;Consolidation#FCCS_Entity Total;Custom1#"&amp;$E203&amp;";Custom2#Total Custom2;Custom3#Total Custom3;Custom4#Total Custom4")</f>
        <v>0</v>
      </c>
      <c r="AS203" s="569">
        <f>[1]!HsGetValue("FCC","Scenario#Actual;Years#FY24;Period#Jun;View#FCCS_YTD;Entity#"&amp;$B203&amp;";Data Source#FCCS_Total Data Source;Account#"&amp;AS$3&amp;";Intercompany#FCCS_Intercompany Top;Movement#CA_ENDBAL;Consolidation#FCCS_Entity Total;Custom1#"&amp;$E203&amp;";Custom2#Total Custom2;Custom3#Total Custom3;Custom4#Total Custom4")</f>
        <v>0</v>
      </c>
    </row>
    <row r="204" spans="1:45" s="325" customFormat="1" x14ac:dyDescent="0.3">
      <c r="A204" s="370"/>
      <c r="C204" s="371"/>
      <c r="D204" s="371"/>
      <c r="E204" s="371"/>
      <c r="G204" s="372" t="s">
        <v>617</v>
      </c>
      <c r="H204" s="414"/>
      <c r="I204" s="324">
        <f t="shared" ref="I204:AS204" si="33">I202-I203</f>
        <v>9.9999904632568359E-3</v>
      </c>
      <c r="J204" s="324">
        <f t="shared" si="33"/>
        <v>0</v>
      </c>
      <c r="K204" s="324">
        <f t="shared" si="33"/>
        <v>9.9999904632568359E-3</v>
      </c>
      <c r="L204" s="324">
        <f t="shared" si="33"/>
        <v>0</v>
      </c>
      <c r="M204" s="324">
        <f t="shared" si="33"/>
        <v>0</v>
      </c>
      <c r="N204" s="324">
        <f t="shared" si="33"/>
        <v>0</v>
      </c>
      <c r="O204" s="324">
        <f t="shared" si="33"/>
        <v>0</v>
      </c>
      <c r="P204" s="324">
        <f t="shared" si="33"/>
        <v>7.9999998211860657E-2</v>
      </c>
      <c r="Q204" s="324">
        <f t="shared" si="33"/>
        <v>0</v>
      </c>
      <c r="R204" s="324">
        <f t="shared" si="33"/>
        <v>0</v>
      </c>
      <c r="S204" s="324">
        <f t="shared" si="33"/>
        <v>0</v>
      </c>
      <c r="T204" s="324">
        <f t="shared" si="33"/>
        <v>0</v>
      </c>
      <c r="U204" s="324">
        <f t="shared" si="33"/>
        <v>0</v>
      </c>
      <c r="V204" s="324">
        <f t="shared" si="33"/>
        <v>0</v>
      </c>
      <c r="W204" s="324">
        <f t="shared" si="33"/>
        <v>0</v>
      </c>
      <c r="X204" s="324">
        <f t="shared" si="33"/>
        <v>0</v>
      </c>
      <c r="Y204" s="324">
        <f t="shared" si="33"/>
        <v>0</v>
      </c>
      <c r="Z204" s="324">
        <f t="shared" si="33"/>
        <v>0</v>
      </c>
      <c r="AA204" s="324">
        <f t="shared" si="33"/>
        <v>0</v>
      </c>
      <c r="AB204" s="324">
        <f t="shared" si="33"/>
        <v>0</v>
      </c>
      <c r="AC204" s="324">
        <f t="shared" si="33"/>
        <v>0</v>
      </c>
      <c r="AD204" s="324">
        <f t="shared" si="33"/>
        <v>0</v>
      </c>
      <c r="AE204" s="324">
        <f t="shared" si="33"/>
        <v>0</v>
      </c>
      <c r="AF204" s="324">
        <f t="shared" si="33"/>
        <v>0</v>
      </c>
      <c r="AG204" s="324">
        <f t="shared" si="33"/>
        <v>0</v>
      </c>
      <c r="AH204" s="324">
        <f t="shared" si="33"/>
        <v>-6.999998539686203E-2</v>
      </c>
      <c r="AI204" s="324">
        <f t="shared" si="33"/>
        <v>0</v>
      </c>
      <c r="AJ204" s="324">
        <f t="shared" si="33"/>
        <v>0</v>
      </c>
      <c r="AK204" s="324">
        <f t="shared" si="33"/>
        <v>0</v>
      </c>
      <c r="AL204" s="324">
        <f t="shared" si="33"/>
        <v>0</v>
      </c>
      <c r="AM204" s="324">
        <f t="shared" si="33"/>
        <v>0</v>
      </c>
      <c r="AN204" s="324">
        <f t="shared" si="33"/>
        <v>0</v>
      </c>
      <c r="AO204" s="324">
        <f t="shared" si="33"/>
        <v>0</v>
      </c>
      <c r="AP204" s="324">
        <f t="shared" si="33"/>
        <v>2.9103830456733704E-11</v>
      </c>
      <c r="AQ204" s="324">
        <f t="shared" si="33"/>
        <v>0</v>
      </c>
      <c r="AR204" s="324">
        <f t="shared" si="33"/>
        <v>0</v>
      </c>
      <c r="AS204" s="373">
        <f t="shared" si="33"/>
        <v>0</v>
      </c>
    </row>
    <row r="205" spans="1:45" x14ac:dyDescent="0.3">
      <c r="A205" s="374"/>
      <c r="F205" s="406"/>
      <c r="G205" s="409" t="s">
        <v>618</v>
      </c>
      <c r="H205" s="419"/>
      <c r="I205" s="408">
        <f>J205+K205</f>
        <v>372973000</v>
      </c>
      <c r="J205" s="408">
        <v>30039000</v>
      </c>
      <c r="K205" s="408">
        <v>342934000</v>
      </c>
      <c r="L205" s="181"/>
      <c r="AS205" s="375"/>
    </row>
    <row r="206" spans="1:45" s="325" customFormat="1" x14ac:dyDescent="0.3">
      <c r="A206" s="376"/>
      <c r="B206" s="377"/>
      <c r="C206" s="377"/>
      <c r="D206" s="377"/>
      <c r="E206" s="377"/>
      <c r="F206" s="377"/>
      <c r="G206" s="378" t="s">
        <v>619</v>
      </c>
      <c r="H206" s="415"/>
      <c r="I206" s="379">
        <f>I205-I202</f>
        <v>-221005948.64999998</v>
      </c>
      <c r="J206" s="379">
        <f>J205-J202</f>
        <v>2541084.3500000015</v>
      </c>
      <c r="K206" s="379">
        <f>K205-K202</f>
        <v>-223547033</v>
      </c>
      <c r="L206" s="380"/>
      <c r="M206" s="380"/>
      <c r="N206" s="380"/>
      <c r="O206" s="380"/>
      <c r="P206" s="380"/>
      <c r="Q206" s="380"/>
      <c r="R206" s="380"/>
      <c r="S206" s="380"/>
      <c r="T206" s="380"/>
      <c r="U206" s="380"/>
      <c r="V206" s="380"/>
      <c r="W206" s="380"/>
      <c r="X206" s="380"/>
      <c r="Y206" s="380"/>
      <c r="Z206" s="380"/>
      <c r="AA206" s="380"/>
      <c r="AB206" s="380"/>
      <c r="AC206" s="380"/>
      <c r="AD206" s="380"/>
      <c r="AE206" s="380"/>
      <c r="AF206" s="380"/>
      <c r="AG206" s="380"/>
      <c r="AH206" s="380"/>
      <c r="AI206" s="380"/>
      <c r="AJ206" s="380"/>
      <c r="AK206" s="380"/>
      <c r="AL206" s="380"/>
      <c r="AM206" s="380"/>
      <c r="AN206" s="380"/>
      <c r="AO206" s="380"/>
      <c r="AP206" s="380"/>
      <c r="AQ206" s="380"/>
      <c r="AR206" s="380"/>
      <c r="AS206" s="381"/>
    </row>
    <row r="207" spans="1:45" x14ac:dyDescent="0.3">
      <c r="H207" s="598"/>
      <c r="L207" s="181"/>
      <c r="AS207" s="181"/>
    </row>
    <row r="208" spans="1:45" x14ac:dyDescent="0.3">
      <c r="A208" s="221" t="s">
        <v>603</v>
      </c>
      <c r="B208" s="328" t="s">
        <v>856</v>
      </c>
      <c r="C208" s="208">
        <v>48900</v>
      </c>
      <c r="D208" s="208" t="s">
        <v>857</v>
      </c>
      <c r="E208" s="222" t="s">
        <v>416</v>
      </c>
      <c r="F208" s="207" t="s">
        <v>858</v>
      </c>
      <c r="G208" s="207" t="s">
        <v>859</v>
      </c>
      <c r="H208" s="603"/>
      <c r="I208" s="327">
        <f>SUM(J208:K208)</f>
        <v>0</v>
      </c>
      <c r="J208" s="327">
        <f>SUM(L208,S208,W208,X208,Y208)</f>
        <v>0</v>
      </c>
      <c r="K208" s="327">
        <f>SUM(M208:R208,T208:V208,Z208:AB208,AD208:AD208)+SUM(AE208:AQ208)</f>
        <v>0</v>
      </c>
      <c r="L208" s="330">
        <f>[1]!HsGetValue("FCC","Scenario#Actual;Years#FY24;Period#Jun;View#FCCS_YTD;Entity#"&amp;$B208&amp;";Data Source#FCCS_Total Data Source;Account#"&amp;L$3&amp;";Intercompany#FCCS_Intercompany Top;Movement#FCCS_Movements;Consolidation#FCCS_Entity Total;Custom1#"&amp;$A208&amp;";Custom2#Total Custom2;Custom3#Total Custom3;Custom4#Total Custom4")</f>
        <v>0</v>
      </c>
      <c r="M208" s="330">
        <f>[1]!HsGetValue("FCC","Scenario#Actual;Years#FY24;Period#Jun;View#FCCS_YTD;Entity#"&amp;$B208&amp;";Data Source#FCCS_Total Data Source;Account#"&amp;M$3&amp;";Intercompany#FCCS_Intercompany Top;Movement#FCCS_Movements;Consolidation#FCCS_Entity Total;Custom1#"&amp;$A208&amp;";Custom2#Total Custom2;Custom3#Total Custom3;Custom4#Total Custom4")</f>
        <v>0</v>
      </c>
      <c r="N208" s="330">
        <f>[1]!HsGetValue("FCC","Scenario#Actual;Years#FY24;Period#Jun;View#FCCS_YTD;Entity#"&amp;$B208&amp;";Data Source#FCCS_Total Data Source;Account#"&amp;N$3&amp;";Intercompany#FCCS_Intercompany Top;Movement#FCCS_Movements;Consolidation#FCCS_Entity Total;Custom1#"&amp;$A208&amp;";Custom2#Total Custom2;Custom3#Total Custom3;Custom4#Total Custom4")</f>
        <v>0</v>
      </c>
      <c r="O208" s="330">
        <f>[1]!HsGetValue("FCC","Scenario#Actual;Years#FY24;Period#Jun;View#FCCS_YTD;Entity#"&amp;$B208&amp;";Data Source#FCCS_Total Data Source;Account#"&amp;O$3&amp;";Intercompany#FCCS_Intercompany Top;Movement#FCCS_Movements;Consolidation#FCCS_Entity Total;Custom1#"&amp;$A208&amp;";Custom2#Total Custom2;Custom3#Total Custom3;Custom4#Total Custom4")</f>
        <v>0</v>
      </c>
      <c r="P208" s="330">
        <f>[1]!HsGetValue("FCC","Scenario#Actual;Years#FY24;Period#Jun;View#FCCS_YTD;Entity#"&amp;$B208&amp;";Data Source#FCCS_Total Data Source;Account#"&amp;P$3&amp;";Intercompany#FCCS_Intercompany Top;Movement#FCCS_Movements;Consolidation#FCCS_Entity Total;Custom1#"&amp;$A208&amp;";Custom2#Total Custom2;Custom3#Total Custom3;Custom4#Total Custom4")</f>
        <v>0</v>
      </c>
      <c r="Q208" s="330">
        <f>[1]!HsGetValue("FCC","Scenario#Actual;Years#FY24;Period#Jun;View#FCCS_YTD;Entity#"&amp;$B208&amp;";Data Source#FCCS_Total Data Source;Account#"&amp;Q$3&amp;";Intercompany#FCCS_Intercompany Top;Movement#FCCS_Movements;Consolidation#FCCS_Entity Total;Custom1#"&amp;$A208&amp;";Custom2#Total Custom2;Custom3#Total Custom3;Custom4#Total Custom4")</f>
        <v>0</v>
      </c>
      <c r="R208" s="330">
        <f>[1]!HsGetValue("FCC","Scenario#Actual;Years#FY24;Period#Jun;View#FCCS_YTD;Entity#"&amp;$B208&amp;";Data Source#FCCS_Total Data Source;Account#"&amp;R$3&amp;";Intercompany#FCCS_Intercompany Top;Movement#FCCS_Movements;Consolidation#FCCS_Entity Total;Custom1#"&amp;$A208&amp;";Custom2#Total Custom2;Custom3#Total Custom3;Custom4#Total Custom4")</f>
        <v>0</v>
      </c>
      <c r="S208" s="330">
        <f>[1]!HsGetValue("FCC","Scenario#Actual;Years#FY24;Period#Jun;View#FCCS_YTD;Entity#"&amp;$B208&amp;";Data Source#FCCS_Total Data Source;Account#"&amp;S$3&amp;";Intercompany#FCCS_Intercompany Top;Movement#FCCS_Movements;Consolidation#FCCS_Entity Total;Custom1#"&amp;$A208&amp;";Custom2#Total Custom2;Custom3#Total Custom3;Custom4#Total Custom4")</f>
        <v>0</v>
      </c>
      <c r="T208" s="330">
        <f>[1]!HsGetValue("FCC","Scenario#Actual;Years#FY24;Period#Jun;View#FCCS_YTD;Entity#"&amp;$B208&amp;";Data Source#FCCS_Total Data Source;Account#"&amp;T$3&amp;";Intercompany#FCCS_Intercompany Top;Movement#FCCS_Movements;Consolidation#FCCS_Entity Total;Custom1#"&amp;$A208&amp;";Custom2#Total Custom2;Custom3#Total Custom3;Custom4#Total Custom4")</f>
        <v>0</v>
      </c>
      <c r="U208" s="330">
        <f>[1]!HsGetValue("FCC","Scenario#Actual;Years#FY24;Period#Jun;View#FCCS_YTD;Entity#"&amp;$B208&amp;";Data Source#FCCS_Total Data Source;Account#"&amp;U$3&amp;";Intercompany#FCCS_Intercompany Top;Movement#FCCS_Movements;Consolidation#FCCS_Entity Total;Custom1#"&amp;$A208&amp;";Custom2#Total Custom2;Custom3#Total Custom3;Custom4#Total Custom4")</f>
        <v>0</v>
      </c>
      <c r="V208" s="330">
        <f>[1]!HsGetValue("FCC","Scenario#Actual;Years#FY24;Period#Jun;View#FCCS_YTD;Entity#"&amp;$B208&amp;";Data Source#FCCS_Total Data Source;Account#"&amp;V$3&amp;";Intercompany#FCCS_Intercompany Top;Movement#FCCS_Movements;Consolidation#FCCS_Entity Total;Custom1#"&amp;$A208&amp;";Custom2#Total Custom2;Custom3#Total Custom3;Custom4#Total Custom4")</f>
        <v>0</v>
      </c>
      <c r="W208" s="330">
        <f>[1]!HsGetValue("FCC","Scenario#Actual;Years#FY24;Period#Jun;View#FCCS_YTD;Entity#"&amp;$B208&amp;";Data Source#FCCS_Total Data Source;Account#"&amp;W$3&amp;";Intercompany#FCCS_Intercompany Top;Movement#FCCS_Movements;Consolidation#FCCS_Entity Total;Custom1#"&amp;$A208&amp;";Custom2#Total Custom2;Custom3#Total Custom3;Custom4#Total Custom4")</f>
        <v>0</v>
      </c>
      <c r="X208" s="330">
        <f>[1]!HsGetValue("FCC","Scenario#Actual;Years#FY24;Period#Jun;View#FCCS_YTD;Entity#"&amp;$B208&amp;";Data Source#FCCS_Total Data Source;Account#"&amp;X$3&amp;";Intercompany#FCCS_Intercompany Top;Movement#FCCS_Movements;Consolidation#FCCS_Entity Total;Custom1#"&amp;$A208&amp;";Custom2#Total Custom2;Custom3#Total Custom3;Custom4#Total Custom4")</f>
        <v>0</v>
      </c>
      <c r="Y208" s="330">
        <f>[1]!HsGetValue("FCC","Scenario#Actual;Years#FY24;Period#Jun;View#FCCS_YTD;Entity#"&amp;$B208&amp;";Data Source#FCCS_Total Data Source;Account#"&amp;Y$3&amp;";Intercompany#FCCS_Intercompany Top;Movement#FCCS_Movements;Consolidation#FCCS_Entity Total;Custom1#"&amp;$A208&amp;";Custom2#Total Custom2;Custom3#Total Custom3;Custom4#Total Custom4")</f>
        <v>0</v>
      </c>
      <c r="Z208" s="330">
        <f>[1]!HsGetValue("FCC","Scenario#Actual;Years#FY24;Period#Jun;View#FCCS_YTD;Entity#"&amp;$B208&amp;";Data Source#FCCS_Total Data Source;Account#"&amp;Z$3&amp;";Intercompany#FCCS_Intercompany Top;Movement#FCCS_Movements;Consolidation#FCCS_Entity Total;Custom1#"&amp;$A208&amp;";Custom2#Total Custom2;Custom3#Total Custom3;Custom4#Total Custom4")</f>
        <v>0</v>
      </c>
      <c r="AA208" s="330">
        <f>[1]!HsGetValue("FCC","Scenario#Actual;Years#FY24;Period#Jun;View#FCCS_YTD;Entity#"&amp;$B208&amp;";Data Source#FCCS_Total Data Source;Account#"&amp;AA$3&amp;";Intercompany#FCCS_Intercompany Top;Movement#FCCS_Movements;Consolidation#FCCS_Entity Total;Custom1#"&amp;$A208&amp;";Custom2#Total Custom2;Custom3#Total Custom3;Custom4#Total Custom4")</f>
        <v>0</v>
      </c>
      <c r="AB208" s="330">
        <f>[1]!HsGetValue("FCC","Scenario#Actual;Years#FY24;Period#Jun;View#FCCS_YTD;Entity#"&amp;$B208&amp;";Data Source#FCCS_Total Data Source;Account#"&amp;AB$3&amp;";Intercompany#FCCS_Intercompany Top;Movement#FCCS_Movements;Consolidation#FCCS_Entity Total;Custom1#"&amp;$A208&amp;";Custom2#Total Custom2;Custom3#Total Custom3;Custom4#Total Custom4")</f>
        <v>0</v>
      </c>
      <c r="AC208" s="330">
        <f>[1]!HsGetValue("FCC","Scenario#Actual;Years#FY24;Period#Jun;View#FCCS_YTD;Entity#"&amp;$B208&amp;";Data Source#FCCS_Total Data Source;Account#"&amp;AC$3&amp;";Intercompany#FCCS_Intercompany Top;Movement#FCCS_Movements;Consolidation#FCCS_Entity Total;Custom1#"&amp;$A208&amp;";Custom2#Total Custom2;Custom3#Total Custom3;Custom4#Total Custom4")</f>
        <v>0</v>
      </c>
      <c r="AD208" s="330">
        <f>[1]!HsGetValue("FCC","Scenario#Actual;Years#FY24;Period#Jun;View#FCCS_YTD;Entity#"&amp;$B208&amp;";Data Source#FCCS_Total Data Source;Account#"&amp;AD$3&amp;";Intercompany#FCCS_Intercompany Top;Movement#FCCS_Movements;Consolidation#FCCS_Entity Total;Custom1#"&amp;$A208&amp;";Custom2#Total Custom2;Custom3#Total Custom3;Custom4#Total Custom4")</f>
        <v>0</v>
      </c>
      <c r="AE208" s="330">
        <f>[1]!HsGetValue("FCC","Scenario#Actual;Years#FY24;Period#Jun;View#FCCS_YTD;Entity#"&amp;$B208&amp;";Data Source#FCCS_Total Data Source;Account#"&amp;AE$3&amp;";Intercompany#FCCS_Intercompany Top;Movement#FCCS_Movements;Consolidation#FCCS_Entity Total;Custom1#"&amp;$A208&amp;";Custom2#Total Custom2;Custom3#Total Custom3;Custom4#Total Custom4")</f>
        <v>0</v>
      </c>
      <c r="AF208" s="330">
        <f>[1]!HsGetValue("FCC","Scenario#Actual;Years#FY24;Period#Jun;View#FCCS_YTD;Entity#"&amp;$B208&amp;";Data Source#FCCS_Total Data Source;Account#"&amp;AF$3&amp;";Intercompany#FCCS_Intercompany Top;Movement#FCCS_Movements;Consolidation#FCCS_Entity Total;Custom1#"&amp;$A208&amp;";Custom2#Total Custom2;Custom3#Total Custom3;Custom4#Total Custom4")</f>
        <v>0</v>
      </c>
      <c r="AG208" s="330">
        <f>[1]!HsGetValue("FCC","Scenario#Actual;Years#FY24;Period#Jun;View#FCCS_YTD;Entity#"&amp;$B208&amp;";Data Source#FCCS_Total Data Source;Account#"&amp;AG$3&amp;";Intercompany#FCCS_Intercompany Top;Movement#FCCS_Movements;Consolidation#FCCS_Entity Total;Custom1#"&amp;$A208&amp;";Custom2#Total Custom2;Custom3#Total Custom3;Custom4#Total Custom4")</f>
        <v>0</v>
      </c>
      <c r="AH208" s="330">
        <f>[1]!HsGetValue("FCC","Scenario#Actual;Years#FY24;Period#Jun;View#FCCS_YTD;Entity#"&amp;$B208&amp;";Data Source#FCCS_Total Data Source;Account#"&amp;AH$3&amp;";Intercompany#FCCS_Intercompany Top;Movement#FCCS_Movements;Consolidation#FCCS_Entity Total;Custom1#"&amp;$A208&amp;";Custom2#Total Custom2;Custom3#Total Custom3;Custom4#Total Custom4")</f>
        <v>0</v>
      </c>
      <c r="AI208" s="330">
        <f>[1]!HsGetValue("FCC","Scenario#Actual;Years#FY24;Period#Jun;View#FCCS_YTD;Entity#"&amp;$B208&amp;";Data Source#FCCS_Total Data Source;Account#"&amp;AI$3&amp;";Intercompany#FCCS_Intercompany Top;Movement#FCCS_Movements;Consolidation#FCCS_Entity Total;Custom1#"&amp;$A208&amp;";Custom2#Total Custom2;Custom3#Total Custom3;Custom4#Total Custom4")</f>
        <v>0</v>
      </c>
      <c r="AJ208" s="330">
        <f>[1]!HsGetValue("FCC","Scenario#Actual;Years#FY24;Period#Jun;View#FCCS_YTD;Entity#"&amp;$B208&amp;";Data Source#FCCS_Total Data Source;Account#"&amp;AJ$3&amp;";Intercompany#FCCS_Intercompany Top;Movement#FCCS_Movements;Consolidation#FCCS_Entity Total;Custom1#"&amp;$A208&amp;";Custom2#Total Custom2;Custom3#Total Custom3;Custom4#Total Custom4")</f>
        <v>0</v>
      </c>
      <c r="AK208" s="330">
        <f>[1]!HsGetValue("FCC","Scenario#Actual;Years#FY24;Period#Jun;View#FCCS_YTD;Entity#"&amp;$B208&amp;";Data Source#FCCS_Total Data Source;Account#"&amp;AK$3&amp;";Intercompany#FCCS_Intercompany Top;Movement#FCCS_Movements;Consolidation#FCCS_Entity Total;Custom1#"&amp;$A208&amp;";Custom2#Total Custom2;Custom3#Total Custom3;Custom4#Total Custom4")</f>
        <v>0</v>
      </c>
      <c r="AL208" s="330">
        <f>[1]!HsGetValue("FCC","Scenario#Actual;Years#FY24;Period#Jun;View#FCCS_YTD;Entity#"&amp;$B208&amp;";Data Source#FCCS_Total Data Source;Account#"&amp;AL$3&amp;";Intercompany#FCCS_Intercompany Top;Movement#FCCS_Movements;Consolidation#FCCS_Entity Total;Custom1#"&amp;$A208&amp;";Custom2#Total Custom2;Custom3#Total Custom3;Custom4#Total Custom4")</f>
        <v>0</v>
      </c>
      <c r="AM208" s="330">
        <f>[1]!HsGetValue("FCC","Scenario#Actual;Years#FY24;Period#Jun;View#FCCS_YTD;Entity#"&amp;$B208&amp;";Data Source#FCCS_Total Data Source;Account#"&amp;AM$3&amp;";Intercompany#FCCS_Intercompany Top;Movement#FCCS_Movements;Consolidation#FCCS_Entity Total;Custom1#"&amp;$A208&amp;";Custom2#Total Custom2;Custom3#Total Custom3;Custom4#Total Custom4")</f>
        <v>0</v>
      </c>
      <c r="AN208" s="330">
        <f>[1]!HsGetValue("FCC","Scenario#Actual;Years#FY24;Period#Jun;View#FCCS_YTD;Entity#"&amp;$B208&amp;";Data Source#FCCS_Total Data Source;Account#"&amp;AN$3&amp;";Intercompany#FCCS_Intercompany Top;Movement#FCCS_Movements;Consolidation#FCCS_Entity Total;Custom1#"&amp;$A208&amp;";Custom2#Total Custom2;Custom3#Total Custom3;Custom4#Total Custom4")</f>
        <v>0</v>
      </c>
      <c r="AO208" s="330">
        <f>[1]!HsGetValue("FCC","Scenario#Actual;Years#FY24;Period#Jun;View#FCCS_YTD;Entity#"&amp;$B208&amp;";Data Source#FCCS_Total Data Source;Account#"&amp;AO$3&amp;";Intercompany#FCCS_Intercompany Top;Movement#FCCS_Movements;Consolidation#FCCS_Entity Total;Custom1#"&amp;$A208&amp;";Custom2#Total Custom2;Custom3#Total Custom3;Custom4#Total Custom4")</f>
        <v>0</v>
      </c>
      <c r="AP208" s="330">
        <f>[1]!HsGetValue("FCC","Scenario#Actual;Years#FY24;Period#Jun;View#FCCS_YTD;Entity#"&amp;$B208&amp;";Data Source#FCCS_Total Data Source;Account#"&amp;AP$3&amp;";Intercompany#FCCS_Intercompany Top;Movement#FCCS_Movements;Consolidation#FCCS_Entity Total;Custom1#"&amp;$A208&amp;";Custom2#Total Custom2;Custom3#Total Custom3;Custom4#Total Custom4")</f>
        <v>0</v>
      </c>
      <c r="AQ208" s="330">
        <f>[1]!HsGetValue("FCC","Scenario#Actual;Years#FY24;Period#Jun;View#FCCS_YTD;Entity#"&amp;$B208&amp;";Data Source#FCCS_Total Data Source;Account#"&amp;AQ$3&amp;";Intercompany#FCCS_Intercompany Top;Movement#FCCS_Movements;Consolidation#FCCS_Entity Total;Custom1#"&amp;$A208&amp;";Custom2#Total Custom2;Custom3#Total Custom3;Custom4#Total Custom4")</f>
        <v>0</v>
      </c>
      <c r="AR208" s="330">
        <f>[1]!HsGetValue("FCC","Scenario#Actual;Years#FY24;Period#Jun;View#FCCS_YTD;Entity#"&amp;$B208&amp;";Data Source#FCCS_Total Data Source;Account#"&amp;AR$3&amp;";Intercompany#FCCS_Intercompany Top;Movement#FCCS_Movements;Consolidation#FCCS_Entity Total;Custom1#"&amp;$A208&amp;";Custom2#Total Custom2;Custom3#Total Custom3;Custom4#Total Custom4")</f>
        <v>0</v>
      </c>
      <c r="AS208" s="330">
        <f>[1]!HsGetValue("FCC","Scenario#Actual;Years#FY24;Period#Jun;View#FCCS_YTD;Entity#"&amp;$B208&amp;";Data Source#FCCS_Total Data Source;Account#"&amp;AS$3&amp;";Intercompany#FCCS_Intercompany Top;Movement#FCCS_Movements;Consolidation#FCCS_Entity Total;Custom1#"&amp;$A208&amp;";Custom2#Total Custom2;Custom3#Total Custom3;Custom4#Total Custom4")</f>
        <v>0</v>
      </c>
    </row>
    <row r="209" spans="1:45" x14ac:dyDescent="0.3">
      <c r="A209" s="221" t="s">
        <v>603</v>
      </c>
      <c r="B209" s="328" t="s">
        <v>856</v>
      </c>
      <c r="C209" s="208">
        <v>48900</v>
      </c>
      <c r="D209" s="208" t="s">
        <v>857</v>
      </c>
      <c r="E209" s="222" t="s">
        <v>419</v>
      </c>
      <c r="F209" s="328" t="str">
        <f>F208</f>
        <v>Subsequent Injury Trust Fund - Private Purpose trust Fund</v>
      </c>
      <c r="G209" s="328" t="str">
        <f>CONCATENATE(C209,E209)</f>
        <v>48900Psoft</v>
      </c>
      <c r="H209" s="598"/>
      <c r="I209" s="327">
        <f>SUM(J209:K209)</f>
        <v>0</v>
      </c>
      <c r="J209" s="327">
        <f t="shared" ref="J209:J226" si="34">SUM(L209,S209,W209,X209,Y209)</f>
        <v>0</v>
      </c>
      <c r="K209" s="327">
        <f>SUM(M209:R209,T209:V209,Z209:AB209,AD209:AD209)+SUM(AE209:AQ209)</f>
        <v>0</v>
      </c>
      <c r="L209" s="330">
        <f>[1]!HsGetValue("FCC","Scenario#Actual;Years#FY24;Period#Jun;View#FCCS_YTD;Entity#"&amp;$B209&amp;";Data Source#FCCS_Total Data Source;Account#"&amp;L$3&amp;";Intercompany#FCCS_Intercompany Top;Movement#FCCS_Movements;Consolidation#FCCS_Entity Total;Custom1#"&amp;$E209&amp;";Custom2#Total Custom2;Custom3#Total Custom3;Custom4#Total Custom4")</f>
        <v>0</v>
      </c>
      <c r="M209" s="330">
        <f>[1]!HsGetValue("FCC","Scenario#Actual;Years#FY24;Period#Jun;View#FCCS_YTD;Entity#"&amp;$B209&amp;";Data Source#FCCS_Total Data Source;Account#"&amp;M$3&amp;";Intercompany#FCCS_Intercompany Top;Movement#FCCS_Movements;Consolidation#FCCS_Entity Total;Custom1#"&amp;$E209&amp;";Custom2#Total Custom2;Custom3#Total Custom3;Custom4#Total Custom4")</f>
        <v>0</v>
      </c>
      <c r="N209" s="330">
        <f>[1]!HsGetValue("FCC","Scenario#Actual;Years#FY24;Period#Jun;View#FCCS_YTD;Entity#"&amp;$B209&amp;";Data Source#FCCS_Total Data Source;Account#"&amp;N$3&amp;";Intercompany#FCCS_Intercompany Top;Movement#FCCS_Movements;Consolidation#FCCS_Entity Total;Custom1#"&amp;$E209&amp;";Custom2#Total Custom2;Custom3#Total Custom3;Custom4#Total Custom4")</f>
        <v>0</v>
      </c>
      <c r="O209" s="330">
        <f>[1]!HsGetValue("FCC","Scenario#Actual;Years#FY24;Period#Jun;View#FCCS_YTD;Entity#"&amp;$B209&amp;";Data Source#FCCS_Total Data Source;Account#"&amp;O$3&amp;";Intercompany#FCCS_Intercompany Top;Movement#FCCS_Movements;Consolidation#FCCS_Entity Total;Custom1#"&amp;$E209&amp;";Custom2#Total Custom2;Custom3#Total Custom3;Custom4#Total Custom4")</f>
        <v>0</v>
      </c>
      <c r="P209" s="330">
        <f>[1]!HsGetValue("FCC","Scenario#Actual;Years#FY24;Period#Jun;View#FCCS_YTD;Entity#"&amp;$B209&amp;";Data Source#FCCS_Total Data Source;Account#"&amp;P$3&amp;";Intercompany#FCCS_Intercompany Top;Movement#FCCS_Movements;Consolidation#FCCS_Entity Total;Custom1#"&amp;$E209&amp;";Custom2#Total Custom2;Custom3#Total Custom3;Custom4#Total Custom4")</f>
        <v>0</v>
      </c>
      <c r="Q209" s="330">
        <f>[1]!HsGetValue("FCC","Scenario#Actual;Years#FY24;Period#Jun;View#FCCS_YTD;Entity#"&amp;$B209&amp;";Data Source#FCCS_Total Data Source;Account#"&amp;Q$3&amp;";Intercompany#FCCS_Intercompany Top;Movement#FCCS_Movements;Consolidation#FCCS_Entity Total;Custom1#"&amp;$E209&amp;";Custom2#Total Custom2;Custom3#Total Custom3;Custom4#Total Custom4")</f>
        <v>0</v>
      </c>
      <c r="R209" s="330">
        <f>[1]!HsGetValue("FCC","Scenario#Actual;Years#FY24;Period#Jun;View#FCCS_YTD;Entity#"&amp;$B209&amp;";Data Source#FCCS_Total Data Source;Account#"&amp;R$3&amp;";Intercompany#FCCS_Intercompany Top;Movement#FCCS_Movements;Consolidation#FCCS_Entity Total;Custom1#"&amp;$E209&amp;";Custom2#Total Custom2;Custom3#Total Custom3;Custom4#Total Custom4")</f>
        <v>0</v>
      </c>
      <c r="S209" s="330">
        <f>[1]!HsGetValue("FCC","Scenario#Actual;Years#FY24;Period#Jun;View#FCCS_YTD;Entity#"&amp;$B209&amp;";Data Source#FCCS_Total Data Source;Account#"&amp;S$3&amp;";Intercompany#FCCS_Intercompany Top;Movement#FCCS_Movements;Consolidation#FCCS_Entity Total;Custom1#"&amp;$E209&amp;";Custom2#Total Custom2;Custom3#Total Custom3;Custom4#Total Custom4")</f>
        <v>0</v>
      </c>
      <c r="T209" s="330">
        <f>[1]!HsGetValue("FCC","Scenario#Actual;Years#FY24;Period#Jun;View#FCCS_YTD;Entity#"&amp;$B209&amp;";Data Source#FCCS_Total Data Source;Account#"&amp;T$3&amp;";Intercompany#FCCS_Intercompany Top;Movement#FCCS_Movements;Consolidation#FCCS_Entity Total;Custom1#"&amp;$E209&amp;";Custom2#Total Custom2;Custom3#Total Custom3;Custom4#Total Custom4")</f>
        <v>0</v>
      </c>
      <c r="U209" s="330">
        <f>[1]!HsGetValue("FCC","Scenario#Actual;Years#FY24;Period#Jun;View#FCCS_YTD;Entity#"&amp;$B209&amp;";Data Source#FCCS_Total Data Source;Account#"&amp;U$3&amp;";Intercompany#FCCS_Intercompany Top;Movement#FCCS_Movements;Consolidation#FCCS_Entity Total;Custom1#"&amp;$E209&amp;";Custom2#Total Custom2;Custom3#Total Custom3;Custom4#Total Custom4")</f>
        <v>0</v>
      </c>
      <c r="V209" s="330">
        <f>[1]!HsGetValue("FCC","Scenario#Actual;Years#FY24;Period#Jun;View#FCCS_YTD;Entity#"&amp;$B209&amp;";Data Source#FCCS_Total Data Source;Account#"&amp;V$3&amp;";Intercompany#FCCS_Intercompany Top;Movement#FCCS_Movements;Consolidation#FCCS_Entity Total;Custom1#"&amp;$E209&amp;";Custom2#Total Custom2;Custom3#Total Custom3;Custom4#Total Custom4")</f>
        <v>0</v>
      </c>
      <c r="W209" s="330">
        <f>[1]!HsGetValue("FCC","Scenario#Actual;Years#FY24;Period#Jun;View#FCCS_YTD;Entity#"&amp;$B209&amp;";Data Source#FCCS_Total Data Source;Account#"&amp;W$3&amp;";Intercompany#FCCS_Intercompany Top;Movement#FCCS_Movements;Consolidation#FCCS_Entity Total;Custom1#"&amp;$E209&amp;";Custom2#Total Custom2;Custom3#Total Custom3;Custom4#Total Custom4")</f>
        <v>0</v>
      </c>
      <c r="X209" s="330">
        <f>[1]!HsGetValue("FCC","Scenario#Actual;Years#FY24;Period#Jun;View#FCCS_YTD;Entity#"&amp;$B209&amp;";Data Source#FCCS_Total Data Source;Account#"&amp;X$3&amp;";Intercompany#FCCS_Intercompany Top;Movement#FCCS_Movements;Consolidation#FCCS_Entity Total;Custom1#"&amp;$E209&amp;";Custom2#Total Custom2;Custom3#Total Custom3;Custom4#Total Custom4")</f>
        <v>0</v>
      </c>
      <c r="Y209" s="330">
        <f>[1]!HsGetValue("FCC","Scenario#Actual;Years#FY24;Period#Jun;View#FCCS_YTD;Entity#"&amp;$B209&amp;";Data Source#FCCS_Total Data Source;Account#"&amp;Y$3&amp;";Intercompany#FCCS_Intercompany Top;Movement#FCCS_Movements;Consolidation#FCCS_Entity Total;Custom1#"&amp;$E209&amp;";Custom2#Total Custom2;Custom3#Total Custom3;Custom4#Total Custom4")</f>
        <v>0</v>
      </c>
      <c r="Z209" s="330">
        <f>[1]!HsGetValue("FCC","Scenario#Actual;Years#FY24;Period#Jun;View#FCCS_YTD;Entity#"&amp;$B209&amp;";Data Source#FCCS_Total Data Source;Account#"&amp;Z$3&amp;";Intercompany#FCCS_Intercompany Top;Movement#FCCS_Movements;Consolidation#FCCS_Entity Total;Custom1#"&amp;$E209&amp;";Custom2#Total Custom2;Custom3#Total Custom3;Custom4#Total Custom4")</f>
        <v>0</v>
      </c>
      <c r="AA209" s="330">
        <f>[1]!HsGetValue("FCC","Scenario#Actual;Years#FY24;Period#Jun;View#FCCS_YTD;Entity#"&amp;$B209&amp;";Data Source#FCCS_Total Data Source;Account#"&amp;AA$3&amp;";Intercompany#FCCS_Intercompany Top;Movement#FCCS_Movements;Consolidation#FCCS_Entity Total;Custom1#"&amp;$E209&amp;";Custom2#Total Custom2;Custom3#Total Custom3;Custom4#Total Custom4")</f>
        <v>0</v>
      </c>
      <c r="AB209" s="330">
        <f>[1]!HsGetValue("FCC","Scenario#Actual;Years#FY24;Period#Jun;View#FCCS_YTD;Entity#"&amp;$B209&amp;";Data Source#FCCS_Total Data Source;Account#"&amp;AB$3&amp;";Intercompany#FCCS_Intercompany Top;Movement#FCCS_Movements;Consolidation#FCCS_Entity Total;Custom1#"&amp;$E209&amp;";Custom2#Total Custom2;Custom3#Total Custom3;Custom4#Total Custom4")</f>
        <v>0</v>
      </c>
      <c r="AC209" s="330">
        <f>[1]!HsGetValue("FCC","Scenario#Actual;Years#FY24;Period#Jun;View#FCCS_YTD;Entity#"&amp;$B209&amp;";Data Source#FCCS_Total Data Source;Account#"&amp;AC$3&amp;";Intercompany#FCCS_Intercompany Top;Movement#FCCS_Movements;Consolidation#FCCS_Entity Total;Custom1#"&amp;$E209&amp;";Custom2#Total Custom2;Custom3#Total Custom3;Custom4#Total Custom4")</f>
        <v>0</v>
      </c>
      <c r="AD209" s="330">
        <f>[1]!HsGetValue("FCC","Scenario#Actual;Years#FY24;Period#Jun;View#FCCS_YTD;Entity#"&amp;$B209&amp;";Data Source#FCCS_Total Data Source;Account#"&amp;AD$3&amp;";Intercompany#FCCS_Intercompany Top;Movement#FCCS_Movements;Consolidation#FCCS_Entity Total;Custom1#"&amp;$E209&amp;";Custom2#Total Custom2;Custom3#Total Custom3;Custom4#Total Custom4")</f>
        <v>0</v>
      </c>
      <c r="AE209" s="330">
        <f>[1]!HsGetValue("FCC","Scenario#Actual;Years#FY24;Period#Jun;View#FCCS_YTD;Entity#"&amp;$B209&amp;";Data Source#FCCS_Total Data Source;Account#"&amp;AE$3&amp;";Intercompany#FCCS_Intercompany Top;Movement#FCCS_Movements;Consolidation#FCCS_Entity Total;Custom1#"&amp;$E209&amp;";Custom2#Total Custom2;Custom3#Total Custom3;Custom4#Total Custom4")</f>
        <v>0</v>
      </c>
      <c r="AF209" s="330">
        <f>[1]!HsGetValue("FCC","Scenario#Actual;Years#FY24;Period#Jun;View#FCCS_YTD;Entity#"&amp;$B209&amp;";Data Source#FCCS_Total Data Source;Account#"&amp;AF$3&amp;";Intercompany#FCCS_Intercompany Top;Movement#FCCS_Movements;Consolidation#FCCS_Entity Total;Custom1#"&amp;$E209&amp;";Custom2#Total Custom2;Custom3#Total Custom3;Custom4#Total Custom4")</f>
        <v>0</v>
      </c>
      <c r="AG209" s="330">
        <f>[1]!HsGetValue("FCC","Scenario#Actual;Years#FY24;Period#Jun;View#FCCS_YTD;Entity#"&amp;$B209&amp;";Data Source#FCCS_Total Data Source;Account#"&amp;AG$3&amp;";Intercompany#FCCS_Intercompany Top;Movement#FCCS_Movements;Consolidation#FCCS_Entity Total;Custom1#"&amp;$E209&amp;";Custom2#Total Custom2;Custom3#Total Custom3;Custom4#Total Custom4")</f>
        <v>0</v>
      </c>
      <c r="AH209" s="330">
        <f>[1]!HsGetValue("FCC","Scenario#Actual;Years#FY24;Period#Jun;View#FCCS_YTD;Entity#"&amp;$B209&amp;";Data Source#FCCS_Total Data Source;Account#"&amp;AH$3&amp;";Intercompany#FCCS_Intercompany Top;Movement#FCCS_Movements;Consolidation#FCCS_Entity Total;Custom1#"&amp;$E209&amp;";Custom2#Total Custom2;Custom3#Total Custom3;Custom4#Total Custom4")</f>
        <v>0</v>
      </c>
      <c r="AI209" s="330">
        <f>[1]!HsGetValue("FCC","Scenario#Actual;Years#FY24;Period#Jun;View#FCCS_YTD;Entity#"&amp;$B209&amp;";Data Source#FCCS_Total Data Source;Account#"&amp;AI$3&amp;";Intercompany#FCCS_Intercompany Top;Movement#FCCS_Movements;Consolidation#FCCS_Entity Total;Custom1#"&amp;$E209&amp;";Custom2#Total Custom2;Custom3#Total Custom3;Custom4#Total Custom4")</f>
        <v>0</v>
      </c>
      <c r="AJ209" s="330">
        <f>[1]!HsGetValue("FCC","Scenario#Actual;Years#FY24;Period#Jun;View#FCCS_YTD;Entity#"&amp;$B209&amp;";Data Source#FCCS_Total Data Source;Account#"&amp;AJ$3&amp;";Intercompany#FCCS_Intercompany Top;Movement#FCCS_Movements;Consolidation#FCCS_Entity Total;Custom1#"&amp;$E209&amp;";Custom2#Total Custom2;Custom3#Total Custom3;Custom4#Total Custom4")</f>
        <v>0</v>
      </c>
      <c r="AK209" s="330">
        <f>[1]!HsGetValue("FCC","Scenario#Actual;Years#FY24;Period#Jun;View#FCCS_YTD;Entity#"&amp;$B209&amp;";Data Source#FCCS_Total Data Source;Account#"&amp;AK$3&amp;";Intercompany#FCCS_Intercompany Top;Movement#FCCS_Movements;Consolidation#FCCS_Entity Total;Custom1#"&amp;$E209&amp;";Custom2#Total Custom2;Custom3#Total Custom3;Custom4#Total Custom4")</f>
        <v>0</v>
      </c>
      <c r="AL209" s="330">
        <f>[1]!HsGetValue("FCC","Scenario#Actual;Years#FY24;Period#Jun;View#FCCS_YTD;Entity#"&amp;$B209&amp;";Data Source#FCCS_Total Data Source;Account#"&amp;AL$3&amp;";Intercompany#FCCS_Intercompany Top;Movement#FCCS_Movements;Consolidation#FCCS_Entity Total;Custom1#"&amp;$E209&amp;";Custom2#Total Custom2;Custom3#Total Custom3;Custom4#Total Custom4")</f>
        <v>0</v>
      </c>
      <c r="AM209" s="330">
        <f>[1]!HsGetValue("FCC","Scenario#Actual;Years#FY24;Period#Jun;View#FCCS_YTD;Entity#"&amp;$B209&amp;";Data Source#FCCS_Total Data Source;Account#"&amp;AM$3&amp;";Intercompany#FCCS_Intercompany Top;Movement#FCCS_Movements;Consolidation#FCCS_Entity Total;Custom1#"&amp;$E209&amp;";Custom2#Total Custom2;Custom3#Total Custom3;Custom4#Total Custom4")</f>
        <v>0</v>
      </c>
      <c r="AN209" s="330">
        <f>[1]!HsGetValue("FCC","Scenario#Actual;Years#FY24;Period#Jun;View#FCCS_YTD;Entity#"&amp;$B209&amp;";Data Source#FCCS_Total Data Source;Account#"&amp;AN$3&amp;";Intercompany#FCCS_Intercompany Top;Movement#FCCS_Movements;Consolidation#FCCS_Entity Total;Custom1#"&amp;$E209&amp;";Custom2#Total Custom2;Custom3#Total Custom3;Custom4#Total Custom4")</f>
        <v>0</v>
      </c>
      <c r="AO209" s="330">
        <f>[1]!HsGetValue("FCC","Scenario#Actual;Years#FY24;Period#Jun;View#FCCS_YTD;Entity#"&amp;$B209&amp;";Data Source#FCCS_Total Data Source;Account#"&amp;AO$3&amp;";Intercompany#FCCS_Intercompany Top;Movement#FCCS_Movements;Consolidation#FCCS_Entity Total;Custom1#"&amp;$E209&amp;";Custom2#Total Custom2;Custom3#Total Custom3;Custom4#Total Custom4")</f>
        <v>0</v>
      </c>
      <c r="AP209" s="330">
        <f>[1]!HsGetValue("FCC","Scenario#Actual;Years#FY24;Period#Jun;View#FCCS_YTD;Entity#"&amp;$B209&amp;";Data Source#FCCS_Total Data Source;Account#"&amp;AP$3&amp;";Intercompany#FCCS_Intercompany Top;Movement#FCCS_Movements;Consolidation#FCCS_Entity Total;Custom1#"&amp;$E209&amp;";Custom2#Total Custom2;Custom3#Total Custom3;Custom4#Total Custom4")</f>
        <v>0</v>
      </c>
      <c r="AQ209" s="330">
        <f>[1]!HsGetValue("FCC","Scenario#Actual;Years#FY24;Period#Jun;View#FCCS_YTD;Entity#"&amp;$B209&amp;";Data Source#FCCS_Total Data Source;Account#"&amp;AQ$3&amp;";Intercompany#FCCS_Intercompany Top;Movement#FCCS_Movements;Consolidation#FCCS_Entity Total;Custom1#"&amp;$E209&amp;";Custom2#Total Custom2;Custom3#Total Custom3;Custom4#Total Custom4")</f>
        <v>0</v>
      </c>
      <c r="AR209" s="330">
        <f>[1]!HsGetValue("FCC","Scenario#Actual;Years#FY24;Period#Jun;View#FCCS_YTD;Entity#"&amp;$B209&amp;";Data Source#FCCS_Total Data Source;Account#"&amp;AR$3&amp;";Intercompany#FCCS_Intercompany Top;Movement#FCCS_Movements;Consolidation#FCCS_Entity Total;Custom1#"&amp;$E209&amp;";Custom2#Total Custom2;Custom3#Total Custom3;Custom4#Total Custom4")</f>
        <v>0</v>
      </c>
      <c r="AS209" s="330">
        <f>[1]!HsGetValue("FCC","Scenario#Actual;Years#FY24;Period#Jun;View#FCCS_YTD;Entity#"&amp;$B209&amp;";Data Source#FCCS_Total Data Source;Account#"&amp;AS$3&amp;";Intercompany#FCCS_Intercompany Top;Movement#FCCS_Movements;Consolidation#FCCS_Entity Total;Custom1#"&amp;$E209&amp;";Custom2#Total Custom2;Custom3#Total Custom3;Custom4#Total Custom4")</f>
        <v>0</v>
      </c>
    </row>
    <row r="210" spans="1:45" x14ac:dyDescent="0.3">
      <c r="A210" s="221" t="s">
        <v>603</v>
      </c>
      <c r="B210" s="221" t="s">
        <v>861</v>
      </c>
      <c r="C210" s="222">
        <v>41600</v>
      </c>
      <c r="D210" s="81" t="s">
        <v>862</v>
      </c>
      <c r="E210" s="222" t="s">
        <v>416</v>
      </c>
      <c r="F210" s="328" t="s">
        <v>863</v>
      </c>
      <c r="H210" s="604"/>
      <c r="I210" s="327">
        <f>SUM(J210:K210)</f>
        <v>6167000</v>
      </c>
      <c r="J210" s="327">
        <f t="shared" si="34"/>
        <v>4124000</v>
      </c>
      <c r="K210" s="327">
        <f>SUM(M210:R210,T210:V210,Z210:AB210,AD210:AD210)+SUM(AE210:AQ210)</f>
        <v>2043000</v>
      </c>
      <c r="L210" s="330">
        <f>[1]!HsGetValue("FCC","Scenario#Actual;Years#FY24;Period#Jun;View#FCCS_YTD;Entity#"&amp;$B210&amp;";Data Source#FCCS_Total Data Source;Account#"&amp;L$3&amp;";Intercompany#FCCS_Intercompany Top;Movement#FCCS_Movements;Consolidation#FCCS_Entity Total;Custom1#"&amp;$A210&amp;";Custom2#Total Custom2;Custom3#Total Custom3;Custom4#Total Custom4")</f>
        <v>4124000</v>
      </c>
      <c r="M210" s="330">
        <f>[1]!HsGetValue("FCC","Scenario#Actual;Years#FY24;Period#Jun;View#FCCS_YTD;Entity#"&amp;$B210&amp;";Data Source#FCCS_Total Data Source;Account#"&amp;M$3&amp;";Intercompany#FCCS_Intercompany Top;Movement#FCCS_Movements;Consolidation#FCCS_Entity Total;Custom1#"&amp;$A210&amp;";Custom2#Total Custom2;Custom3#Total Custom3;Custom4#Total Custom4")</f>
        <v>2800000</v>
      </c>
      <c r="N210" s="330">
        <f>[1]!HsGetValue("FCC","Scenario#Actual;Years#FY24;Period#Jun;View#FCCS_YTD;Entity#"&amp;$B210&amp;";Data Source#FCCS_Total Data Source;Account#"&amp;N$3&amp;";Intercompany#FCCS_Intercompany Top;Movement#FCCS_Movements;Consolidation#FCCS_Entity Total;Custom1#"&amp;$A210&amp;";Custom2#Total Custom2;Custom3#Total Custom3;Custom4#Total Custom4")</f>
        <v>0</v>
      </c>
      <c r="O210" s="330">
        <f>[1]!HsGetValue("FCC","Scenario#Actual;Years#FY24;Period#Jun;View#FCCS_YTD;Entity#"&amp;$B210&amp;";Data Source#FCCS_Total Data Source;Account#"&amp;O$3&amp;";Intercompany#FCCS_Intercompany Top;Movement#FCCS_Movements;Consolidation#FCCS_Entity Total;Custom1#"&amp;$A210&amp;";Custom2#Total Custom2;Custom3#Total Custom3;Custom4#Total Custom4")</f>
        <v>0</v>
      </c>
      <c r="P210" s="330">
        <f>[1]!HsGetValue("FCC","Scenario#Actual;Years#FY24;Period#Jun;View#FCCS_YTD;Entity#"&amp;$B210&amp;";Data Source#FCCS_Total Data Source;Account#"&amp;P$3&amp;";Intercompany#FCCS_Intercompany Top;Movement#FCCS_Movements;Consolidation#FCCS_Entity Total;Custom1#"&amp;$A210&amp;";Custom2#Total Custom2;Custom3#Total Custom3;Custom4#Total Custom4")</f>
        <v>2183000</v>
      </c>
      <c r="Q210" s="330">
        <f>[1]!HsGetValue("FCC","Scenario#Actual;Years#FY24;Period#Jun;View#FCCS_YTD;Entity#"&amp;$B210&amp;";Data Source#FCCS_Total Data Source;Account#"&amp;Q$3&amp;";Intercompany#FCCS_Intercompany Top;Movement#FCCS_Movements;Consolidation#FCCS_Entity Total;Custom1#"&amp;$A210&amp;";Custom2#Total Custom2;Custom3#Total Custom3;Custom4#Total Custom4")</f>
        <v>0</v>
      </c>
      <c r="R210" s="330">
        <f>[1]!HsGetValue("FCC","Scenario#Actual;Years#FY24;Period#Jun;View#FCCS_YTD;Entity#"&amp;$B210&amp;";Data Source#FCCS_Total Data Source;Account#"&amp;R$3&amp;";Intercompany#FCCS_Intercompany Top;Movement#FCCS_Movements;Consolidation#FCCS_Entity Total;Custom1#"&amp;$A210&amp;";Custom2#Total Custom2;Custom3#Total Custom3;Custom4#Total Custom4")</f>
        <v>0</v>
      </c>
      <c r="S210" s="330">
        <f>[1]!HsGetValue("FCC","Scenario#Actual;Years#FY24;Period#Jun;View#FCCS_YTD;Entity#"&amp;$B210&amp;";Data Source#FCCS_Total Data Source;Account#"&amp;S$3&amp;";Intercompany#FCCS_Intercompany Top;Movement#FCCS_Movements;Consolidation#FCCS_Entity Total;Custom1#"&amp;$A210&amp;";Custom2#Total Custom2;Custom3#Total Custom3;Custom4#Total Custom4")</f>
        <v>0</v>
      </c>
      <c r="T210" s="330">
        <f>[1]!HsGetValue("FCC","Scenario#Actual;Years#FY24;Period#Jun;View#FCCS_YTD;Entity#"&amp;$B210&amp;";Data Source#FCCS_Total Data Source;Account#"&amp;T$3&amp;";Intercompany#FCCS_Intercompany Top;Movement#FCCS_Movements;Consolidation#FCCS_Entity Total;Custom1#"&amp;$A210&amp;";Custom2#Total Custom2;Custom3#Total Custom3;Custom4#Total Custom4")</f>
        <v>14345000</v>
      </c>
      <c r="U210" s="330">
        <f>[1]!HsGetValue("FCC","Scenario#Actual;Years#FY24;Period#Jun;View#FCCS_YTD;Entity#"&amp;$B210&amp;";Data Source#FCCS_Total Data Source;Account#"&amp;U$3&amp;";Intercompany#FCCS_Intercompany Top;Movement#FCCS_Movements;Consolidation#FCCS_Entity Total;Custom1#"&amp;$A210&amp;";Custom2#Total Custom2;Custom3#Total Custom3;Custom4#Total Custom4")</f>
        <v>0</v>
      </c>
      <c r="V210" s="330">
        <f>[1]!HsGetValue("FCC","Scenario#Actual;Years#FY24;Period#Jun;View#FCCS_YTD;Entity#"&amp;$B210&amp;";Data Source#FCCS_Total Data Source;Account#"&amp;V$3&amp;";Intercompany#FCCS_Intercompany Top;Movement#FCCS_Movements;Consolidation#FCCS_Entity Total;Custom1#"&amp;$A210&amp;";Custom2#Total Custom2;Custom3#Total Custom3;Custom4#Total Custom4")</f>
        <v>0</v>
      </c>
      <c r="W210" s="330">
        <f>[1]!HsGetValue("FCC","Scenario#Actual;Years#FY24;Period#Jun;View#FCCS_YTD;Entity#"&amp;$B210&amp;";Data Source#FCCS_Total Data Source;Account#"&amp;W$3&amp;";Intercompany#FCCS_Intercompany Top;Movement#FCCS_Movements;Consolidation#FCCS_Entity Total;Custom1#"&amp;$A210&amp;";Custom2#Total Custom2;Custom3#Total Custom3;Custom4#Total Custom4")</f>
        <v>0</v>
      </c>
      <c r="X210" s="330">
        <f>[1]!HsGetValue("FCC","Scenario#Actual;Years#FY24;Period#Jun;View#FCCS_YTD;Entity#"&amp;$B210&amp;";Data Source#FCCS_Total Data Source;Account#"&amp;X$3&amp;";Intercompany#FCCS_Intercompany Top;Movement#FCCS_Movements;Consolidation#FCCS_Entity Total;Custom1#"&amp;$A210&amp;";Custom2#Total Custom2;Custom3#Total Custom3;Custom4#Total Custom4")</f>
        <v>0</v>
      </c>
      <c r="Y210" s="330">
        <f>[1]!HsGetValue("FCC","Scenario#Actual;Years#FY24;Period#Jun;View#FCCS_YTD;Entity#"&amp;$B210&amp;";Data Source#FCCS_Total Data Source;Account#"&amp;Y$3&amp;";Intercompany#FCCS_Intercompany Top;Movement#FCCS_Movements;Consolidation#FCCS_Entity Total;Custom1#"&amp;$A210&amp;";Custom2#Total Custom2;Custom3#Total Custom3;Custom4#Total Custom4")</f>
        <v>0</v>
      </c>
      <c r="Z210" s="330">
        <f>[1]!HsGetValue("FCC","Scenario#Actual;Years#FY24;Period#Jun;View#FCCS_YTD;Entity#"&amp;$B210&amp;";Data Source#FCCS_Total Data Source;Account#"&amp;Z$3&amp;";Intercompany#FCCS_Intercompany Top;Movement#FCCS_Movements;Consolidation#FCCS_Entity Total;Custom1#"&amp;$A210&amp;";Custom2#Total Custom2;Custom3#Total Custom3;Custom4#Total Custom4")</f>
        <v>0</v>
      </c>
      <c r="AA210" s="330">
        <f>[1]!HsGetValue("FCC","Scenario#Actual;Years#FY24;Period#Jun;View#FCCS_YTD;Entity#"&amp;$B210&amp;";Data Source#FCCS_Total Data Source;Account#"&amp;AA$3&amp;";Intercompany#FCCS_Intercompany Top;Movement#FCCS_Movements;Consolidation#FCCS_Entity Total;Custom1#"&amp;$A210&amp;";Custom2#Total Custom2;Custom3#Total Custom3;Custom4#Total Custom4")</f>
        <v>0</v>
      </c>
      <c r="AB210" s="330">
        <f>[1]!HsGetValue("FCC","Scenario#Actual;Years#FY24;Period#Jun;View#FCCS_YTD;Entity#"&amp;$B210&amp;";Data Source#FCCS_Total Data Source;Account#"&amp;AB$3&amp;";Intercompany#FCCS_Intercompany Top;Movement#FCCS_Movements;Consolidation#FCCS_Entity Total;Custom1#"&amp;$A210&amp;";Custom2#Total Custom2;Custom3#Total Custom3;Custom4#Total Custom4")</f>
        <v>0</v>
      </c>
      <c r="AC210" s="330">
        <f>[1]!HsGetValue("FCC","Scenario#Actual;Years#FY24;Period#Jun;View#FCCS_YTD;Entity#"&amp;$B210&amp;";Data Source#FCCS_Total Data Source;Account#"&amp;AC$3&amp;";Intercompany#FCCS_Intercompany Top;Movement#FCCS_Movements;Consolidation#FCCS_Entity Total;Custom1#"&amp;$A210&amp;";Custom2#Total Custom2;Custom3#Total Custom3;Custom4#Total Custom4")</f>
        <v>0</v>
      </c>
      <c r="AD210" s="330">
        <f>[1]!HsGetValue("FCC","Scenario#Actual;Years#FY24;Period#Jun;View#FCCS_YTD;Entity#"&amp;$B210&amp;";Data Source#FCCS_Total Data Source;Account#"&amp;AD$3&amp;";Intercompany#FCCS_Intercompany Top;Movement#FCCS_Movements;Consolidation#FCCS_Entity Total;Custom1#"&amp;$A210&amp;";Custom2#Total Custom2;Custom3#Total Custom3;Custom4#Total Custom4")</f>
        <v>109000</v>
      </c>
      <c r="AE210" s="330">
        <f>[1]!HsGetValue("FCC","Scenario#Actual;Years#FY24;Period#Jun;View#FCCS_YTD;Entity#"&amp;$B210&amp;";Data Source#FCCS_Total Data Source;Account#"&amp;AE$3&amp;";Intercompany#FCCS_Intercompany Top;Movement#FCCS_Movements;Consolidation#FCCS_Entity Total;Custom1#"&amp;$A210&amp;";Custom2#Total Custom2;Custom3#Total Custom3;Custom4#Total Custom4")</f>
        <v>-1400000</v>
      </c>
      <c r="AF210" s="330">
        <f>[1]!HsGetValue("FCC","Scenario#Actual;Years#FY24;Period#Jun;View#FCCS_YTD;Entity#"&amp;$B210&amp;";Data Source#FCCS_Total Data Source;Account#"&amp;AF$3&amp;";Intercompany#FCCS_Intercompany Top;Movement#FCCS_Movements;Consolidation#FCCS_Entity Total;Custom1#"&amp;$A210&amp;";Custom2#Total Custom2;Custom3#Total Custom3;Custom4#Total Custom4")</f>
        <v>0</v>
      </c>
      <c r="AG210" s="330">
        <f>[1]!HsGetValue("FCC","Scenario#Actual;Years#FY24;Period#Jun;View#FCCS_YTD;Entity#"&amp;$B210&amp;";Data Source#FCCS_Total Data Source;Account#"&amp;AG$3&amp;";Intercompany#FCCS_Intercompany Top;Movement#FCCS_Movements;Consolidation#FCCS_Entity Total;Custom1#"&amp;$A210&amp;";Custom2#Total Custom2;Custom3#Total Custom3;Custom4#Total Custom4")</f>
        <v>0</v>
      </c>
      <c r="AH210" s="330">
        <f>[1]!HsGetValue("FCC","Scenario#Actual;Years#FY24;Period#Jun;View#FCCS_YTD;Entity#"&amp;$B210&amp;";Data Source#FCCS_Total Data Source;Account#"&amp;AH$3&amp;";Intercompany#FCCS_Intercompany Top;Movement#FCCS_Movements;Consolidation#FCCS_Entity Total;Custom1#"&amp;$A210&amp;";Custom2#Total Custom2;Custom3#Total Custom3;Custom4#Total Custom4")</f>
        <v>-1604000</v>
      </c>
      <c r="AI210" s="330">
        <f>[1]!HsGetValue("FCC","Scenario#Actual;Years#FY24;Period#Jun;View#FCCS_YTD;Entity#"&amp;$B210&amp;";Data Source#FCCS_Total Data Source;Account#"&amp;AI$3&amp;";Intercompany#FCCS_Intercompany Top;Movement#FCCS_Movements;Consolidation#FCCS_Entity Total;Custom1#"&amp;$A210&amp;";Custom2#Total Custom2;Custom3#Total Custom3;Custom4#Total Custom4")</f>
        <v>0</v>
      </c>
      <c r="AJ210" s="330">
        <f>[1]!HsGetValue("FCC","Scenario#Actual;Years#FY24;Period#Jun;View#FCCS_YTD;Entity#"&amp;$B210&amp;";Data Source#FCCS_Total Data Source;Account#"&amp;AJ$3&amp;";Intercompany#FCCS_Intercompany Top;Movement#FCCS_Movements;Consolidation#FCCS_Entity Total;Custom1#"&amp;$A210&amp;";Custom2#Total Custom2;Custom3#Total Custom3;Custom4#Total Custom4")</f>
        <v>0</v>
      </c>
      <c r="AK210" s="330">
        <f>[1]!HsGetValue("FCC","Scenario#Actual;Years#FY24;Period#Jun;View#FCCS_YTD;Entity#"&amp;$B210&amp;";Data Source#FCCS_Total Data Source;Account#"&amp;AK$3&amp;";Intercompany#FCCS_Intercompany Top;Movement#FCCS_Movements;Consolidation#FCCS_Entity Total;Custom1#"&amp;$A210&amp;";Custom2#Total Custom2;Custom3#Total Custom3;Custom4#Total Custom4")</f>
        <v>-14345000</v>
      </c>
      <c r="AL210" s="330">
        <f>[1]!HsGetValue("FCC","Scenario#Actual;Years#FY24;Period#Jun;View#FCCS_YTD;Entity#"&amp;$B210&amp;";Data Source#FCCS_Total Data Source;Account#"&amp;AL$3&amp;";Intercompany#FCCS_Intercompany Top;Movement#FCCS_Movements;Consolidation#FCCS_Entity Total;Custom1#"&amp;$A210&amp;";Custom2#Total Custom2;Custom3#Total Custom3;Custom4#Total Custom4")</f>
        <v>0</v>
      </c>
      <c r="AM210" s="330">
        <f>[1]!HsGetValue("FCC","Scenario#Actual;Years#FY24;Period#Jun;View#FCCS_YTD;Entity#"&amp;$B210&amp;";Data Source#FCCS_Total Data Source;Account#"&amp;AM$3&amp;";Intercompany#FCCS_Intercompany Top;Movement#FCCS_Movements;Consolidation#FCCS_Entity Total;Custom1#"&amp;$A210&amp;";Custom2#Total Custom2;Custom3#Total Custom3;Custom4#Total Custom4")</f>
        <v>0</v>
      </c>
      <c r="AN210" s="330">
        <f>[1]!HsGetValue("FCC","Scenario#Actual;Years#FY24;Period#Jun;View#FCCS_YTD;Entity#"&amp;$B210&amp;";Data Source#FCCS_Total Data Source;Account#"&amp;AN$3&amp;";Intercompany#FCCS_Intercompany Top;Movement#FCCS_Movements;Consolidation#FCCS_Entity Total;Custom1#"&amp;$A210&amp;";Custom2#Total Custom2;Custom3#Total Custom3;Custom4#Total Custom4")</f>
        <v>0</v>
      </c>
      <c r="AO210" s="330">
        <f>[1]!HsGetValue("FCC","Scenario#Actual;Years#FY24;Period#Jun;View#FCCS_YTD;Entity#"&amp;$B210&amp;";Data Source#FCCS_Total Data Source;Account#"&amp;AO$3&amp;";Intercompany#FCCS_Intercompany Top;Movement#FCCS_Movements;Consolidation#FCCS_Entity Total;Custom1#"&amp;$A210&amp;";Custom2#Total Custom2;Custom3#Total Custom3;Custom4#Total Custom4")</f>
        <v>0</v>
      </c>
      <c r="AP210" s="330">
        <f>[1]!HsGetValue("FCC","Scenario#Actual;Years#FY24;Period#Jun;View#FCCS_YTD;Entity#"&amp;$B210&amp;";Data Source#FCCS_Total Data Source;Account#"&amp;AP$3&amp;";Intercompany#FCCS_Intercompany Top;Movement#FCCS_Movements;Consolidation#FCCS_Entity Total;Custom1#"&amp;$A210&amp;";Custom2#Total Custom2;Custom3#Total Custom3;Custom4#Total Custom4")</f>
        <v>0</v>
      </c>
      <c r="AQ210" s="330">
        <f>[1]!HsGetValue("FCC","Scenario#Actual;Years#FY24;Period#Jun;View#FCCS_YTD;Entity#"&amp;$B210&amp;";Data Source#FCCS_Total Data Source;Account#"&amp;AQ$3&amp;";Intercompany#FCCS_Intercompany Top;Movement#FCCS_Movements;Consolidation#FCCS_Entity Total;Custom1#"&amp;$A210&amp;";Custom2#Total Custom2;Custom3#Total Custom3;Custom4#Total Custom4")</f>
        <v>-45000</v>
      </c>
      <c r="AR210" s="330">
        <f>[1]!HsGetValue("FCC","Scenario#Actual;Years#FY24;Period#Jun;View#FCCS_YTD;Entity#"&amp;$B210&amp;";Data Source#FCCS_Total Data Source;Account#"&amp;AR$3&amp;";Intercompany#FCCS_Intercompany Top;Movement#FCCS_Movements;Consolidation#FCCS_Entity Total;Custom1#"&amp;$A210&amp;";Custom2#Total Custom2;Custom3#Total Custom3;Custom4#Total Custom4")</f>
        <v>0</v>
      </c>
      <c r="AS210" s="330">
        <f>[1]!HsGetValue("FCC","Scenario#Actual;Years#FY24;Period#Jun;View#FCCS_YTD;Entity#"&amp;$B210&amp;";Data Source#FCCS_Total Data Source;Account#"&amp;AS$3&amp;";Intercompany#FCCS_Intercompany Top;Movement#FCCS_Movements;Consolidation#FCCS_Entity Total;Custom1#"&amp;$A210&amp;";Custom2#Total Custom2;Custom3#Total Custom3;Custom4#Total Custom4")</f>
        <v>0</v>
      </c>
    </row>
    <row r="211" spans="1:45" x14ac:dyDescent="0.3">
      <c r="A211" s="221" t="s">
        <v>603</v>
      </c>
      <c r="B211" s="221" t="s">
        <v>864</v>
      </c>
      <c r="C211" s="222">
        <v>48200</v>
      </c>
      <c r="D211" s="81" t="s">
        <v>862</v>
      </c>
      <c r="E211" s="222" t="s">
        <v>416</v>
      </c>
      <c r="F211" s="328" t="s">
        <v>865</v>
      </c>
      <c r="H211" s="604"/>
      <c r="I211" s="327">
        <f t="shared" ref="I211:I226" si="35">SUM(J211:K211)</f>
        <v>7759000</v>
      </c>
      <c r="J211" s="327">
        <f t="shared" si="34"/>
        <v>4124000</v>
      </c>
      <c r="K211" s="327">
        <f>SUM(M211:R211,T211:V211,Z211:AB211,AD211:AD211)+SUM(AE211:AQ211)</f>
        <v>3635000</v>
      </c>
      <c r="L211" s="330">
        <f>[1]!HsGetValue("FCC","Scenario#Actual;Years#FY24;Period#Jun;View#FCCS_YTD;Entity#"&amp;$B211&amp;";Data Source#FCCS_Total Data Source;Account#"&amp;L$3&amp;";Intercompany#FCCS_Intercompany Top;Movement#FCCS_Movements;Consolidation#FCCS_Entity Total;Custom1#"&amp;$A211&amp;";Custom2#Total Custom2;Custom3#Total Custom3;Custom4#Total Custom4")</f>
        <v>4124000</v>
      </c>
      <c r="M211" s="330">
        <f>[1]!HsGetValue("FCC","Scenario#Actual;Years#FY24;Period#Jun;View#FCCS_YTD;Entity#"&amp;$B211&amp;";Data Source#FCCS_Total Data Source;Account#"&amp;M$3&amp;";Intercompany#FCCS_Intercompany Top;Movement#FCCS_Movements;Consolidation#FCCS_Entity Total;Custom1#"&amp;$A211&amp;";Custom2#Total Custom2;Custom3#Total Custom3;Custom4#Total Custom4")</f>
        <v>2800000</v>
      </c>
      <c r="N211" s="330">
        <f>[1]!HsGetValue("FCC","Scenario#Actual;Years#FY24;Period#Jun;View#FCCS_YTD;Entity#"&amp;$B211&amp;";Data Source#FCCS_Total Data Source;Account#"&amp;N$3&amp;";Intercompany#FCCS_Intercompany Top;Movement#FCCS_Movements;Consolidation#FCCS_Entity Total;Custom1#"&amp;$A211&amp;";Custom2#Total Custom2;Custom3#Total Custom3;Custom4#Total Custom4")</f>
        <v>0</v>
      </c>
      <c r="O211" s="330">
        <f>[1]!HsGetValue("FCC","Scenario#Actual;Years#FY24;Period#Jun;View#FCCS_YTD;Entity#"&amp;$B211&amp;";Data Source#FCCS_Total Data Source;Account#"&amp;O$3&amp;";Intercompany#FCCS_Intercompany Top;Movement#FCCS_Movements;Consolidation#FCCS_Entity Total;Custom1#"&amp;$A211&amp;";Custom2#Total Custom2;Custom3#Total Custom3;Custom4#Total Custom4")</f>
        <v>0</v>
      </c>
      <c r="P211" s="330">
        <f>[1]!HsGetValue("FCC","Scenario#Actual;Years#FY24;Period#Jun;View#FCCS_YTD;Entity#"&amp;$B211&amp;";Data Source#FCCS_Total Data Source;Account#"&amp;P$3&amp;";Intercompany#FCCS_Intercompany Top;Movement#FCCS_Movements;Consolidation#FCCS_Entity Total;Custom1#"&amp;$A211&amp;";Custom2#Total Custom2;Custom3#Total Custom3;Custom4#Total Custom4")</f>
        <v>5067000</v>
      </c>
      <c r="Q211" s="330">
        <f>[1]!HsGetValue("FCC","Scenario#Actual;Years#FY24;Period#Jun;View#FCCS_YTD;Entity#"&amp;$B211&amp;";Data Source#FCCS_Total Data Source;Account#"&amp;Q$3&amp;";Intercompany#FCCS_Intercompany Top;Movement#FCCS_Movements;Consolidation#FCCS_Entity Total;Custom1#"&amp;$A211&amp;";Custom2#Total Custom2;Custom3#Total Custom3;Custom4#Total Custom4")</f>
        <v>0</v>
      </c>
      <c r="R211" s="330">
        <f>[1]!HsGetValue("FCC","Scenario#Actual;Years#FY24;Period#Jun;View#FCCS_YTD;Entity#"&amp;$B211&amp;";Data Source#FCCS_Total Data Source;Account#"&amp;R$3&amp;";Intercompany#FCCS_Intercompany Top;Movement#FCCS_Movements;Consolidation#FCCS_Entity Total;Custom1#"&amp;$A211&amp;";Custom2#Total Custom2;Custom3#Total Custom3;Custom4#Total Custom4")</f>
        <v>0</v>
      </c>
      <c r="S211" s="330">
        <f>[1]!HsGetValue("FCC","Scenario#Actual;Years#FY24;Period#Jun;View#FCCS_YTD;Entity#"&amp;$B211&amp;";Data Source#FCCS_Total Data Source;Account#"&amp;S$3&amp;";Intercompany#FCCS_Intercompany Top;Movement#FCCS_Movements;Consolidation#FCCS_Entity Total;Custom1#"&amp;$A211&amp;";Custom2#Total Custom2;Custom3#Total Custom3;Custom4#Total Custom4")</f>
        <v>0</v>
      </c>
      <c r="T211" s="330">
        <f>[1]!HsGetValue("FCC","Scenario#Actual;Years#FY24;Period#Jun;View#FCCS_YTD;Entity#"&amp;$B211&amp;";Data Source#FCCS_Total Data Source;Account#"&amp;T$3&amp;";Intercompany#FCCS_Intercompany Top;Movement#FCCS_Movements;Consolidation#FCCS_Entity Total;Custom1#"&amp;$A211&amp;";Custom2#Total Custom2;Custom3#Total Custom3;Custom4#Total Custom4")</f>
        <v>14980000</v>
      </c>
      <c r="U211" s="330">
        <f>[1]!HsGetValue("FCC","Scenario#Actual;Years#FY24;Period#Jun;View#FCCS_YTD;Entity#"&amp;$B211&amp;";Data Source#FCCS_Total Data Source;Account#"&amp;U$3&amp;";Intercompany#FCCS_Intercompany Top;Movement#FCCS_Movements;Consolidation#FCCS_Entity Total;Custom1#"&amp;$A211&amp;";Custom2#Total Custom2;Custom3#Total Custom3;Custom4#Total Custom4")</f>
        <v>0</v>
      </c>
      <c r="V211" s="330">
        <f>[1]!HsGetValue("FCC","Scenario#Actual;Years#FY24;Period#Jun;View#FCCS_YTD;Entity#"&amp;$B211&amp;";Data Source#FCCS_Total Data Source;Account#"&amp;V$3&amp;";Intercompany#FCCS_Intercompany Top;Movement#FCCS_Movements;Consolidation#FCCS_Entity Total;Custom1#"&amp;$A211&amp;";Custom2#Total Custom2;Custom3#Total Custom3;Custom4#Total Custom4")</f>
        <v>0</v>
      </c>
      <c r="W211" s="330">
        <f>[1]!HsGetValue("FCC","Scenario#Actual;Years#FY24;Period#Jun;View#FCCS_YTD;Entity#"&amp;$B211&amp;";Data Source#FCCS_Total Data Source;Account#"&amp;W$3&amp;";Intercompany#FCCS_Intercompany Top;Movement#FCCS_Movements;Consolidation#FCCS_Entity Total;Custom1#"&amp;$A211&amp;";Custom2#Total Custom2;Custom3#Total Custom3;Custom4#Total Custom4")</f>
        <v>0</v>
      </c>
      <c r="X211" s="330">
        <f>[1]!HsGetValue("FCC","Scenario#Actual;Years#FY24;Period#Jun;View#FCCS_YTD;Entity#"&amp;$B211&amp;";Data Source#FCCS_Total Data Source;Account#"&amp;X$3&amp;";Intercompany#FCCS_Intercompany Top;Movement#FCCS_Movements;Consolidation#FCCS_Entity Total;Custom1#"&amp;$A211&amp;";Custom2#Total Custom2;Custom3#Total Custom3;Custom4#Total Custom4")</f>
        <v>0</v>
      </c>
      <c r="Y211" s="330">
        <f>[1]!HsGetValue("FCC","Scenario#Actual;Years#FY24;Period#Jun;View#FCCS_YTD;Entity#"&amp;$B211&amp;";Data Source#FCCS_Total Data Source;Account#"&amp;Y$3&amp;";Intercompany#FCCS_Intercompany Top;Movement#FCCS_Movements;Consolidation#FCCS_Entity Total;Custom1#"&amp;$A211&amp;";Custom2#Total Custom2;Custom3#Total Custom3;Custom4#Total Custom4")</f>
        <v>0</v>
      </c>
      <c r="Z211" s="330">
        <f>[1]!HsGetValue("FCC","Scenario#Actual;Years#FY24;Period#Jun;View#FCCS_YTD;Entity#"&amp;$B211&amp;";Data Source#FCCS_Total Data Source;Account#"&amp;Z$3&amp;";Intercompany#FCCS_Intercompany Top;Movement#FCCS_Movements;Consolidation#FCCS_Entity Total;Custom1#"&amp;$A211&amp;";Custom2#Total Custom2;Custom3#Total Custom3;Custom4#Total Custom4")</f>
        <v>0</v>
      </c>
      <c r="AA211" s="330">
        <f>[1]!HsGetValue("FCC","Scenario#Actual;Years#FY24;Period#Jun;View#FCCS_YTD;Entity#"&amp;$B211&amp;";Data Source#FCCS_Total Data Source;Account#"&amp;AA$3&amp;";Intercompany#FCCS_Intercompany Top;Movement#FCCS_Movements;Consolidation#FCCS_Entity Total;Custom1#"&amp;$A211&amp;";Custom2#Total Custom2;Custom3#Total Custom3;Custom4#Total Custom4")</f>
        <v>0</v>
      </c>
      <c r="AB211" s="330">
        <f>[1]!HsGetValue("FCC","Scenario#Actual;Years#FY24;Period#Jun;View#FCCS_YTD;Entity#"&amp;$B211&amp;";Data Source#FCCS_Total Data Source;Account#"&amp;AB$3&amp;";Intercompany#FCCS_Intercompany Top;Movement#FCCS_Movements;Consolidation#FCCS_Entity Total;Custom1#"&amp;$A211&amp;";Custom2#Total Custom2;Custom3#Total Custom3;Custom4#Total Custom4")</f>
        <v>0</v>
      </c>
      <c r="AC211" s="330">
        <f>[1]!HsGetValue("FCC","Scenario#Actual;Years#FY24;Period#Jun;View#FCCS_YTD;Entity#"&amp;$B211&amp;";Data Source#FCCS_Total Data Source;Account#"&amp;AC$3&amp;";Intercompany#FCCS_Intercompany Top;Movement#FCCS_Movements;Consolidation#FCCS_Entity Total;Custom1#"&amp;$A211&amp;";Custom2#Total Custom2;Custom3#Total Custom3;Custom4#Total Custom4")</f>
        <v>0</v>
      </c>
      <c r="AD211" s="330">
        <f>[1]!HsGetValue("FCC","Scenario#Actual;Years#FY24;Period#Jun;View#FCCS_YTD;Entity#"&amp;$B211&amp;";Data Source#FCCS_Total Data Source;Account#"&amp;AD$3&amp;";Intercompany#FCCS_Intercompany Top;Movement#FCCS_Movements;Consolidation#FCCS_Entity Total;Custom1#"&amp;$A211&amp;";Custom2#Total Custom2;Custom3#Total Custom3;Custom4#Total Custom4")</f>
        <v>1501000</v>
      </c>
      <c r="AE211" s="330">
        <f>[1]!HsGetValue("FCC","Scenario#Actual;Years#FY24;Period#Jun;View#FCCS_YTD;Entity#"&amp;$B211&amp;";Data Source#FCCS_Total Data Source;Account#"&amp;AE$3&amp;";Intercompany#FCCS_Intercompany Top;Movement#FCCS_Movements;Consolidation#FCCS_Entity Total;Custom1#"&amp;$A211&amp;";Custom2#Total Custom2;Custom3#Total Custom3;Custom4#Total Custom4")</f>
        <v>-1400000</v>
      </c>
      <c r="AF211" s="330">
        <f>[1]!HsGetValue("FCC","Scenario#Actual;Years#FY24;Period#Jun;View#FCCS_YTD;Entity#"&amp;$B211&amp;";Data Source#FCCS_Total Data Source;Account#"&amp;AF$3&amp;";Intercompany#FCCS_Intercompany Top;Movement#FCCS_Movements;Consolidation#FCCS_Entity Total;Custom1#"&amp;$A211&amp;";Custom2#Total Custom2;Custom3#Total Custom3;Custom4#Total Custom4")</f>
        <v>0</v>
      </c>
      <c r="AG211" s="330">
        <f>[1]!HsGetValue("FCC","Scenario#Actual;Years#FY24;Period#Jun;View#FCCS_YTD;Entity#"&amp;$B211&amp;";Data Source#FCCS_Total Data Source;Account#"&amp;AG$3&amp;";Intercompany#FCCS_Intercompany Top;Movement#FCCS_Movements;Consolidation#FCCS_Entity Total;Custom1#"&amp;$A211&amp;";Custom2#Total Custom2;Custom3#Total Custom3;Custom4#Total Custom4")</f>
        <v>0</v>
      </c>
      <c r="AH211" s="330">
        <f>[1]!HsGetValue("FCC","Scenario#Actual;Years#FY24;Period#Jun;View#FCCS_YTD;Entity#"&amp;$B211&amp;";Data Source#FCCS_Total Data Source;Account#"&amp;AH$3&amp;";Intercompany#FCCS_Intercompany Top;Movement#FCCS_Movements;Consolidation#FCCS_Entity Total;Custom1#"&amp;$A211&amp;";Custom2#Total Custom2;Custom3#Total Custom3;Custom4#Total Custom4")</f>
        <v>-3590000</v>
      </c>
      <c r="AI211" s="330">
        <f>[1]!HsGetValue("FCC","Scenario#Actual;Years#FY24;Period#Jun;View#FCCS_YTD;Entity#"&amp;$B211&amp;";Data Source#FCCS_Total Data Source;Account#"&amp;AI$3&amp;";Intercompany#FCCS_Intercompany Top;Movement#FCCS_Movements;Consolidation#FCCS_Entity Total;Custom1#"&amp;$A211&amp;";Custom2#Total Custom2;Custom3#Total Custom3;Custom4#Total Custom4")</f>
        <v>0</v>
      </c>
      <c r="AJ211" s="330">
        <f>[1]!HsGetValue("FCC","Scenario#Actual;Years#FY24;Period#Jun;View#FCCS_YTD;Entity#"&amp;$B211&amp;";Data Source#FCCS_Total Data Source;Account#"&amp;AJ$3&amp;";Intercompany#FCCS_Intercompany Top;Movement#FCCS_Movements;Consolidation#FCCS_Entity Total;Custom1#"&amp;$A211&amp;";Custom2#Total Custom2;Custom3#Total Custom3;Custom4#Total Custom4")</f>
        <v>0</v>
      </c>
      <c r="AK211" s="330">
        <f>[1]!HsGetValue("FCC","Scenario#Actual;Years#FY24;Period#Jun;View#FCCS_YTD;Entity#"&amp;$B211&amp;";Data Source#FCCS_Total Data Source;Account#"&amp;AK$3&amp;";Intercompany#FCCS_Intercompany Top;Movement#FCCS_Movements;Consolidation#FCCS_Entity Total;Custom1#"&amp;$A211&amp;";Custom2#Total Custom2;Custom3#Total Custom3;Custom4#Total Custom4")</f>
        <v>-14980000</v>
      </c>
      <c r="AL211" s="330">
        <f>[1]!HsGetValue("FCC","Scenario#Actual;Years#FY24;Period#Jun;View#FCCS_YTD;Entity#"&amp;$B211&amp;";Data Source#FCCS_Total Data Source;Account#"&amp;AL$3&amp;";Intercompany#FCCS_Intercompany Top;Movement#FCCS_Movements;Consolidation#FCCS_Entity Total;Custom1#"&amp;$A211&amp;";Custom2#Total Custom2;Custom3#Total Custom3;Custom4#Total Custom4")</f>
        <v>0</v>
      </c>
      <c r="AM211" s="330">
        <f>[1]!HsGetValue("FCC","Scenario#Actual;Years#FY24;Period#Jun;View#FCCS_YTD;Entity#"&amp;$B211&amp;";Data Source#FCCS_Total Data Source;Account#"&amp;AM$3&amp;";Intercompany#FCCS_Intercompany Top;Movement#FCCS_Movements;Consolidation#FCCS_Entity Total;Custom1#"&amp;$A211&amp;";Custom2#Total Custom2;Custom3#Total Custom3;Custom4#Total Custom4")</f>
        <v>0</v>
      </c>
      <c r="AN211" s="330">
        <f>[1]!HsGetValue("FCC","Scenario#Actual;Years#FY24;Period#Jun;View#FCCS_YTD;Entity#"&amp;$B211&amp;";Data Source#FCCS_Total Data Source;Account#"&amp;AN$3&amp;";Intercompany#FCCS_Intercompany Top;Movement#FCCS_Movements;Consolidation#FCCS_Entity Total;Custom1#"&amp;$A211&amp;";Custom2#Total Custom2;Custom3#Total Custom3;Custom4#Total Custom4")</f>
        <v>0</v>
      </c>
      <c r="AO211" s="330">
        <f>[1]!HsGetValue("FCC","Scenario#Actual;Years#FY24;Period#Jun;View#FCCS_YTD;Entity#"&amp;$B211&amp;";Data Source#FCCS_Total Data Source;Account#"&amp;AO$3&amp;";Intercompany#FCCS_Intercompany Top;Movement#FCCS_Movements;Consolidation#FCCS_Entity Total;Custom1#"&amp;$A211&amp;";Custom2#Total Custom2;Custom3#Total Custom3;Custom4#Total Custom4")</f>
        <v>0</v>
      </c>
      <c r="AP211" s="330">
        <f>[1]!HsGetValue("FCC","Scenario#Actual;Years#FY24;Period#Jun;View#FCCS_YTD;Entity#"&amp;$B211&amp;";Data Source#FCCS_Total Data Source;Account#"&amp;AP$3&amp;";Intercompany#FCCS_Intercompany Top;Movement#FCCS_Movements;Consolidation#FCCS_Entity Total;Custom1#"&amp;$A211&amp;";Custom2#Total Custom2;Custom3#Total Custom3;Custom4#Total Custom4")</f>
        <v>0</v>
      </c>
      <c r="AQ211" s="330">
        <f>[1]!HsGetValue("FCC","Scenario#Actual;Years#FY24;Period#Jun;View#FCCS_YTD;Entity#"&amp;$B211&amp;";Data Source#FCCS_Total Data Source;Account#"&amp;AQ$3&amp;";Intercompany#FCCS_Intercompany Top;Movement#FCCS_Movements;Consolidation#FCCS_Entity Total;Custom1#"&amp;$A211&amp;";Custom2#Total Custom2;Custom3#Total Custom3;Custom4#Total Custom4")</f>
        <v>-743000</v>
      </c>
      <c r="AR211" s="330">
        <f>[1]!HsGetValue("FCC","Scenario#Actual;Years#FY24;Period#Jun;View#FCCS_YTD;Entity#"&amp;$B211&amp;";Data Source#FCCS_Total Data Source;Account#"&amp;AR$3&amp;";Intercompany#FCCS_Intercompany Top;Movement#FCCS_Movements;Consolidation#FCCS_Entity Total;Custom1#"&amp;$A211&amp;";Custom2#Total Custom2;Custom3#Total Custom3;Custom4#Total Custom4")</f>
        <v>0</v>
      </c>
      <c r="AS211" s="330">
        <f>[1]!HsGetValue("FCC","Scenario#Actual;Years#FY24;Period#Jun;View#FCCS_YTD;Entity#"&amp;$B211&amp;";Data Source#FCCS_Total Data Source;Account#"&amp;AS$3&amp;";Intercompany#FCCS_Intercompany Top;Movement#FCCS_Movements;Consolidation#FCCS_Entity Total;Custom1#"&amp;$A211&amp;";Custom2#Total Custom2;Custom3#Total Custom3;Custom4#Total Custom4")</f>
        <v>0</v>
      </c>
    </row>
    <row r="212" spans="1:45" x14ac:dyDescent="0.3">
      <c r="A212" s="221" t="s">
        <v>603</v>
      </c>
      <c r="B212" s="221" t="s">
        <v>866</v>
      </c>
      <c r="C212" s="222">
        <v>94700</v>
      </c>
      <c r="D212" s="81" t="s">
        <v>862</v>
      </c>
      <c r="E212" s="222" t="s">
        <v>416</v>
      </c>
      <c r="F212" s="328" t="s">
        <v>867</v>
      </c>
      <c r="H212" s="598"/>
      <c r="I212" s="327">
        <f t="shared" si="35"/>
        <v>2024385</v>
      </c>
      <c r="J212" s="327">
        <f t="shared" si="34"/>
        <v>97510</v>
      </c>
      <c r="K212" s="327">
        <f>SUM(M212:R212,T212:V212,Z212:AB212,AD212:AD212)+SUM(AE212:AQ212)+AS212</f>
        <v>1926875</v>
      </c>
      <c r="L212" s="330">
        <f>[1]!HsGetValue("FCC","Scenario#Actual;Years#FY24;Period#Jun;View#FCCS_YTD;Entity#"&amp;$B212&amp;";Data Source#FCCS_Total Data Source;Account#"&amp;L$3&amp;";Intercompany#FCCS_Intercompany Top;Movement#FCCS_Movements;Consolidation#FCCS_Entity Total;Custom1#"&amp;$A212&amp;";Custom2#Total Custom2;Custom3#Total Custom3;Custom4#Total Custom4")</f>
        <v>97510</v>
      </c>
      <c r="M212" s="330">
        <f>[1]!HsGetValue("FCC","Scenario#Actual;Years#FY24;Period#Jun;View#FCCS_YTD;Entity#"&amp;$B212&amp;";Data Source#FCCS_Total Data Source;Account#"&amp;M$3&amp;";Intercompany#FCCS_Intercompany Top;Movement#FCCS_Movements;Consolidation#FCCS_Entity Total;Custom1#"&amp;$A212&amp;";Custom2#Total Custom2;Custom3#Total Custom3;Custom4#Total Custom4")</f>
        <v>657633</v>
      </c>
      <c r="N212" s="330">
        <f>[1]!HsGetValue("FCC","Scenario#Actual;Years#FY24;Period#Jun;View#FCCS_YTD;Entity#"&amp;$B212&amp;";Data Source#FCCS_Total Data Source;Account#"&amp;N$3&amp;";Intercompany#FCCS_Intercompany Top;Movement#FCCS_Movements;Consolidation#FCCS_Entity Total;Custom1#"&amp;$A212&amp;";Custom2#Total Custom2;Custom3#Total Custom3;Custom4#Total Custom4")</f>
        <v>0</v>
      </c>
      <c r="O212" s="330">
        <f>[1]!HsGetValue("FCC","Scenario#Actual;Years#FY24;Period#Jun;View#FCCS_YTD;Entity#"&amp;$B212&amp;";Data Source#FCCS_Total Data Source;Account#"&amp;O$3&amp;";Intercompany#FCCS_Intercompany Top;Movement#FCCS_Movements;Consolidation#FCCS_Entity Total;Custom1#"&amp;$A212&amp;";Custom2#Total Custom2;Custom3#Total Custom3;Custom4#Total Custom4")</f>
        <v>0</v>
      </c>
      <c r="P212" s="330">
        <f>[1]!HsGetValue("FCC","Scenario#Actual;Years#FY24;Period#Jun;View#FCCS_YTD;Entity#"&amp;$B212&amp;";Data Source#FCCS_Total Data Source;Account#"&amp;P$3&amp;";Intercompany#FCCS_Intercompany Top;Movement#FCCS_Movements;Consolidation#FCCS_Entity Total;Custom1#"&amp;$A212&amp;";Custom2#Total Custom2;Custom3#Total Custom3;Custom4#Total Custom4")</f>
        <v>57646</v>
      </c>
      <c r="Q212" s="330">
        <f>[1]!HsGetValue("FCC","Scenario#Actual;Years#FY24;Period#Jun;View#FCCS_YTD;Entity#"&amp;$B212&amp;";Data Source#FCCS_Total Data Source;Account#"&amp;Q$3&amp;";Intercompany#FCCS_Intercompany Top;Movement#FCCS_Movements;Consolidation#FCCS_Entity Total;Custom1#"&amp;$A212&amp;";Custom2#Total Custom2;Custom3#Total Custom3;Custom4#Total Custom4")</f>
        <v>0</v>
      </c>
      <c r="R212" s="330">
        <f>[1]!HsGetValue("FCC","Scenario#Actual;Years#FY24;Period#Jun;View#FCCS_YTD;Entity#"&amp;$B212&amp;";Data Source#FCCS_Total Data Source;Account#"&amp;R$3&amp;";Intercompany#FCCS_Intercompany Top;Movement#FCCS_Movements;Consolidation#FCCS_Entity Total;Custom1#"&amp;$A212&amp;";Custom2#Total Custom2;Custom3#Total Custom3;Custom4#Total Custom4")</f>
        <v>0</v>
      </c>
      <c r="S212" s="330">
        <f>[1]!HsGetValue("FCC","Scenario#Actual;Years#FY24;Period#Jun;View#FCCS_YTD;Entity#"&amp;$B212&amp;";Data Source#FCCS_Total Data Source;Account#"&amp;S$3&amp;";Intercompany#FCCS_Intercompany Top;Movement#FCCS_Movements;Consolidation#FCCS_Entity Total;Custom1#"&amp;$A212&amp;";Custom2#Total Custom2;Custom3#Total Custom3;Custom4#Total Custom4")</f>
        <v>0</v>
      </c>
      <c r="T212" s="330">
        <f>[1]!HsGetValue("FCC","Scenario#Actual;Years#FY24;Period#Jun;View#FCCS_YTD;Entity#"&amp;$B212&amp;";Data Source#FCCS_Total Data Source;Account#"&amp;T$3&amp;";Intercompany#FCCS_Intercompany Top;Movement#FCCS_Movements;Consolidation#FCCS_Entity Total;Custom1#"&amp;$A212&amp;";Custom2#Total Custom2;Custom3#Total Custom3;Custom4#Total Custom4")</f>
        <v>0</v>
      </c>
      <c r="U212" s="330">
        <f>[1]!HsGetValue("FCC","Scenario#Actual;Years#FY24;Period#Jun;View#FCCS_YTD;Entity#"&amp;$B212&amp;";Data Source#FCCS_Total Data Source;Account#"&amp;U$3&amp;";Intercompany#FCCS_Intercompany Top;Movement#FCCS_Movements;Consolidation#FCCS_Entity Total;Custom1#"&amp;$A212&amp;";Custom2#Total Custom2;Custom3#Total Custom3;Custom4#Total Custom4")</f>
        <v>0</v>
      </c>
      <c r="V212" s="330">
        <f>[1]!HsGetValue("FCC","Scenario#Actual;Years#FY24;Period#Jun;View#FCCS_YTD;Entity#"&amp;$B212&amp;";Data Source#FCCS_Total Data Source;Account#"&amp;V$3&amp;";Intercompany#FCCS_Intercompany Top;Movement#FCCS_Movements;Consolidation#FCCS_Entity Total;Custom1#"&amp;$A212&amp;";Custom2#Total Custom2;Custom3#Total Custom3;Custom4#Total Custom4")</f>
        <v>0</v>
      </c>
      <c r="W212" s="330">
        <f>[1]!HsGetValue("FCC","Scenario#Actual;Years#FY24;Period#Jun;View#FCCS_YTD;Entity#"&amp;$B212&amp;";Data Source#FCCS_Total Data Source;Account#"&amp;W$3&amp;";Intercompany#FCCS_Intercompany Top;Movement#FCCS_Movements;Consolidation#FCCS_Entity Total;Custom1#"&amp;$A212&amp;";Custom2#Total Custom2;Custom3#Total Custom3;Custom4#Total Custom4")</f>
        <v>0</v>
      </c>
      <c r="X212" s="330">
        <f>[1]!HsGetValue("FCC","Scenario#Actual;Years#FY24;Period#Jun;View#FCCS_YTD;Entity#"&amp;$B212&amp;";Data Source#FCCS_Total Data Source;Account#"&amp;X$3&amp;";Intercompany#FCCS_Intercompany Top;Movement#FCCS_Movements;Consolidation#FCCS_Entity Total;Custom1#"&amp;$A212&amp;";Custom2#Total Custom2;Custom3#Total Custom3;Custom4#Total Custom4")</f>
        <v>0</v>
      </c>
      <c r="Y212" s="330">
        <f>[1]!HsGetValue("FCC","Scenario#Actual;Years#FY24;Period#Jun;View#FCCS_YTD;Entity#"&amp;$B212&amp;";Data Source#FCCS_Total Data Source;Account#"&amp;Y$3&amp;";Intercompany#FCCS_Intercompany Top;Movement#FCCS_Movements;Consolidation#FCCS_Entity Total;Custom1#"&amp;$A212&amp;";Custom2#Total Custom2;Custom3#Total Custom3;Custom4#Total Custom4")</f>
        <v>0</v>
      </c>
      <c r="Z212" s="330">
        <f>[1]!HsGetValue("FCC","Scenario#Actual;Years#FY24;Period#Jun;View#FCCS_YTD;Entity#"&amp;$B212&amp;";Data Source#FCCS_Total Data Source;Account#"&amp;Z$3&amp;";Intercompany#FCCS_Intercompany Top;Movement#FCCS_Movements;Consolidation#FCCS_Entity Total;Custom1#"&amp;$A212&amp;";Custom2#Total Custom2;Custom3#Total Custom3;Custom4#Total Custom4")</f>
        <v>0</v>
      </c>
      <c r="AA212" s="330">
        <f>[1]!HsGetValue("FCC","Scenario#Actual;Years#FY24;Period#Jun;View#FCCS_YTD;Entity#"&amp;$B212&amp;";Data Source#FCCS_Total Data Source;Account#"&amp;AA$3&amp;";Intercompany#FCCS_Intercompany Top;Movement#FCCS_Movements;Consolidation#FCCS_Entity Total;Custom1#"&amp;$A212&amp;";Custom2#Total Custom2;Custom3#Total Custom3;Custom4#Total Custom4")</f>
        <v>0</v>
      </c>
      <c r="AB212" s="330">
        <f>[1]!HsGetValue("FCC","Scenario#Actual;Years#FY24;Period#Jun;View#FCCS_YTD;Entity#"&amp;$B212&amp;";Data Source#FCCS_Total Data Source;Account#"&amp;AB$3&amp;";Intercompany#FCCS_Intercompany Top;Movement#FCCS_Movements;Consolidation#FCCS_Entity Total;Custom1#"&amp;$A212&amp;";Custom2#Total Custom2;Custom3#Total Custom3;Custom4#Total Custom4")</f>
        <v>0</v>
      </c>
      <c r="AC212" s="330">
        <f>[1]!HsGetValue("FCC","Scenario#Actual;Years#FY24;Period#Jun;View#FCCS_YTD;Entity#"&amp;$B212&amp;";Data Source#FCCS_Total Data Source;Account#"&amp;AC$3&amp;";Intercompany#FCCS_Intercompany Top;Movement#FCCS_Movements;Consolidation#FCCS_Entity Total;Custom1#"&amp;$A212&amp;";Custom2#Total Custom2;Custom3#Total Custom3;Custom4#Total Custom4")</f>
        <v>0</v>
      </c>
      <c r="AD212" s="330">
        <f>[1]!HsGetValue("FCC","Scenario#Actual;Years#FY24;Period#Jun;View#FCCS_YTD;Entity#"&amp;$B212&amp;";Data Source#FCCS_Total Data Source;Account#"&amp;AD$3&amp;";Intercompany#FCCS_Intercompany Top;Movement#FCCS_Movements;Consolidation#FCCS_Entity Total;Custom1#"&amp;$A212&amp;";Custom2#Total Custom2;Custom3#Total Custom3;Custom4#Total Custom4")</f>
        <v>2713667</v>
      </c>
      <c r="AE212" s="330">
        <f>[1]!HsGetValue("FCC","Scenario#Actual;Years#FY24;Period#Jun;View#FCCS_YTD;Entity#"&amp;$B212&amp;";Data Source#FCCS_Total Data Source;Account#"&amp;AE$3&amp;";Intercompany#FCCS_Intercompany Top;Movement#FCCS_Movements;Consolidation#FCCS_Entity Total;Custom1#"&amp;$A212&amp;";Custom2#Total Custom2;Custom3#Total Custom3;Custom4#Total Custom4")</f>
        <v>-306717</v>
      </c>
      <c r="AF212" s="330">
        <f>[1]!HsGetValue("FCC","Scenario#Actual;Years#FY24;Period#Jun;View#FCCS_YTD;Entity#"&amp;$B212&amp;";Data Source#FCCS_Total Data Source;Account#"&amp;AF$3&amp;";Intercompany#FCCS_Intercompany Top;Movement#FCCS_Movements;Consolidation#FCCS_Entity Total;Custom1#"&amp;$A212&amp;";Custom2#Total Custom2;Custom3#Total Custom3;Custom4#Total Custom4")</f>
        <v>0</v>
      </c>
      <c r="AG212" s="330">
        <f>[1]!HsGetValue("FCC","Scenario#Actual;Years#FY24;Period#Jun;View#FCCS_YTD;Entity#"&amp;$B212&amp;";Data Source#FCCS_Total Data Source;Account#"&amp;AG$3&amp;";Intercompany#FCCS_Intercompany Top;Movement#FCCS_Movements;Consolidation#FCCS_Entity Total;Custom1#"&amp;$A212&amp;";Custom2#Total Custom2;Custom3#Total Custom3;Custom4#Total Custom4")</f>
        <v>0</v>
      </c>
      <c r="AH212" s="330">
        <f>[1]!HsGetValue("FCC","Scenario#Actual;Years#FY24;Period#Jun;View#FCCS_YTD;Entity#"&amp;$B212&amp;";Data Source#FCCS_Total Data Source;Account#"&amp;AH$3&amp;";Intercompany#FCCS_Intercompany Top;Movement#FCCS_Movements;Consolidation#FCCS_Entity Total;Custom1#"&amp;$A212&amp;";Custom2#Total Custom2;Custom3#Total Custom3;Custom4#Total Custom4")</f>
        <v>-31419</v>
      </c>
      <c r="AI212" s="330">
        <f>[1]!HsGetValue("FCC","Scenario#Actual;Years#FY24;Period#Jun;View#FCCS_YTD;Entity#"&amp;$B212&amp;";Data Source#FCCS_Total Data Source;Account#"&amp;AI$3&amp;";Intercompany#FCCS_Intercompany Top;Movement#FCCS_Movements;Consolidation#FCCS_Entity Total;Custom1#"&amp;$A212&amp;";Custom2#Total Custom2;Custom3#Total Custom3;Custom4#Total Custom4")</f>
        <v>0</v>
      </c>
      <c r="AJ212" s="330">
        <f>[1]!HsGetValue("FCC","Scenario#Actual;Years#FY24;Period#Jun;View#FCCS_YTD;Entity#"&amp;$B212&amp;";Data Source#FCCS_Total Data Source;Account#"&amp;AJ$3&amp;";Intercompany#FCCS_Intercompany Top;Movement#FCCS_Movements;Consolidation#FCCS_Entity Total;Custom1#"&amp;$A212&amp;";Custom2#Total Custom2;Custom3#Total Custom3;Custom4#Total Custom4")</f>
        <v>0</v>
      </c>
      <c r="AK212" s="330">
        <f>[1]!HsGetValue("FCC","Scenario#Actual;Years#FY24;Period#Jun;View#FCCS_YTD;Entity#"&amp;$B212&amp;";Data Source#FCCS_Total Data Source;Account#"&amp;AK$3&amp;";Intercompany#FCCS_Intercompany Top;Movement#FCCS_Movements;Consolidation#FCCS_Entity Total;Custom1#"&amp;$A212&amp;";Custom2#Total Custom2;Custom3#Total Custom3;Custom4#Total Custom4")</f>
        <v>0</v>
      </c>
      <c r="AL212" s="330">
        <f>[1]!HsGetValue("FCC","Scenario#Actual;Years#FY24;Period#Jun;View#FCCS_YTD;Entity#"&amp;$B212&amp;";Data Source#FCCS_Total Data Source;Account#"&amp;AL$3&amp;";Intercompany#FCCS_Intercompany Top;Movement#FCCS_Movements;Consolidation#FCCS_Entity Total;Custom1#"&amp;$A212&amp;";Custom2#Total Custom2;Custom3#Total Custom3;Custom4#Total Custom4")</f>
        <v>0</v>
      </c>
      <c r="AM212" s="330">
        <f>[1]!HsGetValue("FCC","Scenario#Actual;Years#FY24;Period#Jun;View#FCCS_YTD;Entity#"&amp;$B212&amp;";Data Source#FCCS_Total Data Source;Account#"&amp;AM$3&amp;";Intercompany#FCCS_Intercompany Top;Movement#FCCS_Movements;Consolidation#FCCS_Entity Total;Custom1#"&amp;$A212&amp;";Custom2#Total Custom2;Custom3#Total Custom3;Custom4#Total Custom4")</f>
        <v>0</v>
      </c>
      <c r="AN212" s="330">
        <f>[1]!HsGetValue("FCC","Scenario#Actual;Years#FY24;Period#Jun;View#FCCS_YTD;Entity#"&amp;$B212&amp;";Data Source#FCCS_Total Data Source;Account#"&amp;AN$3&amp;";Intercompany#FCCS_Intercompany Top;Movement#FCCS_Movements;Consolidation#FCCS_Entity Total;Custom1#"&amp;$A212&amp;";Custom2#Total Custom2;Custom3#Total Custom3;Custom4#Total Custom4")</f>
        <v>0</v>
      </c>
      <c r="AO212" s="330">
        <f>[1]!HsGetValue("FCC","Scenario#Actual;Years#FY24;Period#Jun;View#FCCS_YTD;Entity#"&amp;$B212&amp;";Data Source#FCCS_Total Data Source;Account#"&amp;AO$3&amp;";Intercompany#FCCS_Intercompany Top;Movement#FCCS_Movements;Consolidation#FCCS_Entity Total;Custom1#"&amp;$A212&amp;";Custom2#Total Custom2;Custom3#Total Custom3;Custom4#Total Custom4")</f>
        <v>0</v>
      </c>
      <c r="AP212" s="330">
        <f>[1]!HsGetValue("FCC","Scenario#Actual;Years#FY24;Period#Jun;View#FCCS_YTD;Entity#"&amp;$B212&amp;";Data Source#FCCS_Total Data Source;Account#"&amp;AP$3&amp;";Intercompany#FCCS_Intercompany Top;Movement#FCCS_Movements;Consolidation#FCCS_Entity Total;Custom1#"&amp;$A212&amp;";Custom2#Total Custom2;Custom3#Total Custom3;Custom4#Total Custom4")</f>
        <v>0</v>
      </c>
      <c r="AQ212" s="330">
        <f>[1]!HsGetValue("FCC","Scenario#Actual;Years#FY24;Period#Jun;View#FCCS_YTD;Entity#"&amp;$B212&amp;";Data Source#FCCS_Total Data Source;Account#"&amp;AQ$3&amp;";Intercompany#FCCS_Intercompany Top;Movement#FCCS_Movements;Consolidation#FCCS_Entity Total;Custom1#"&amp;$A212&amp;";Custom2#Total Custom2;Custom3#Total Custom3;Custom4#Total Custom4")</f>
        <v>-1163935</v>
      </c>
      <c r="AR212" s="330">
        <f>[1]!HsGetValue("FCC","Scenario#Actual;Years#FY24;Period#Jun;View#FCCS_YTD;Entity#"&amp;$B212&amp;";Data Source#FCCS_Total Data Source;Account#"&amp;AR$3&amp;";Intercompany#FCCS_Intercompany Top;Movement#FCCS_Movements;Consolidation#FCCS_Entity Total;Custom1#"&amp;$A212&amp;";Custom2#Total Custom2;Custom3#Total Custom3;Custom4#Total Custom4")</f>
        <v>0</v>
      </c>
      <c r="AS212" s="330">
        <f>[1]!HsGetValue("FCC","Scenario#Actual;Years#FY24;Period#Jun;View#FCCS_YTD;Entity#"&amp;$B212&amp;";Data Source#FCCS_Total Data Source;Account#"&amp;AS$3&amp;";Intercompany#FCCS_Intercompany Top;Movement#FCCS_Movements;Consolidation#FCCS_Entity Total;Custom1#"&amp;$A212&amp;";Custom2#Total Custom2;Custom3#Total Custom3;Custom4#Total Custom4")</f>
        <v>0</v>
      </c>
    </row>
    <row r="213" spans="1:45" x14ac:dyDescent="0.3">
      <c r="A213" s="221" t="s">
        <v>603</v>
      </c>
      <c r="B213" s="221" t="s">
        <v>868</v>
      </c>
      <c r="C213" s="222">
        <v>94800</v>
      </c>
      <c r="D213" s="81" t="s">
        <v>862</v>
      </c>
      <c r="E213" s="222" t="s">
        <v>416</v>
      </c>
      <c r="F213" s="328" t="s">
        <v>869</v>
      </c>
      <c r="H213" s="598"/>
      <c r="I213" s="327">
        <f t="shared" si="35"/>
        <v>0</v>
      </c>
      <c r="J213" s="327">
        <f t="shared" si="34"/>
        <v>0</v>
      </c>
      <c r="K213" s="327">
        <f>SUM(M213:R213,T213:V213,Z213:AB213,AD213:AD213)+SUM(AE213:AQ213)+AS213</f>
        <v>0</v>
      </c>
      <c r="L213" s="330">
        <f>[1]!HsGetValue("FCC","Scenario#Actual;Years#FY24;Period#Jun;View#FCCS_YTD;Entity#"&amp;$B213&amp;";Data Source#FCCS_Total Data Source;Account#"&amp;L$3&amp;";Intercompany#FCCS_Intercompany Top;Movement#FCCS_Movements;Consolidation#FCCS_Entity Total;Custom1#"&amp;$A213&amp;";Custom2#Total Custom2;Custom3#Total Custom3;Custom4#Total Custom4")</f>
        <v>0</v>
      </c>
      <c r="M213" s="330">
        <f>[1]!HsGetValue("FCC","Scenario#Actual;Years#FY24;Period#Jun;View#FCCS_YTD;Entity#"&amp;$B213&amp;";Data Source#FCCS_Total Data Source;Account#"&amp;M$3&amp;";Intercompany#FCCS_Intercompany Top;Movement#FCCS_Movements;Consolidation#FCCS_Entity Total;Custom1#"&amp;$A213&amp;";Custom2#Total Custom2;Custom3#Total Custom3;Custom4#Total Custom4")</f>
        <v>0</v>
      </c>
      <c r="N213" s="330">
        <f>[1]!HsGetValue("FCC","Scenario#Actual;Years#FY24;Period#Jun;View#FCCS_YTD;Entity#"&amp;$B213&amp;";Data Source#FCCS_Total Data Source;Account#"&amp;N$3&amp;";Intercompany#FCCS_Intercompany Top;Movement#FCCS_Movements;Consolidation#FCCS_Entity Total;Custom1#"&amp;$A213&amp;";Custom2#Total Custom2;Custom3#Total Custom3;Custom4#Total Custom4")</f>
        <v>0</v>
      </c>
      <c r="O213" s="330">
        <f>[1]!HsGetValue("FCC","Scenario#Actual;Years#FY24;Period#Jun;View#FCCS_YTD;Entity#"&amp;$B213&amp;";Data Source#FCCS_Total Data Source;Account#"&amp;O$3&amp;";Intercompany#FCCS_Intercompany Top;Movement#FCCS_Movements;Consolidation#FCCS_Entity Total;Custom1#"&amp;$A213&amp;";Custom2#Total Custom2;Custom3#Total Custom3;Custom4#Total Custom4")</f>
        <v>0</v>
      </c>
      <c r="P213" s="330">
        <f>[1]!HsGetValue("FCC","Scenario#Actual;Years#FY24;Period#Jun;View#FCCS_YTD;Entity#"&amp;$B213&amp;";Data Source#FCCS_Total Data Source;Account#"&amp;P$3&amp;";Intercompany#FCCS_Intercompany Top;Movement#FCCS_Movements;Consolidation#FCCS_Entity Total;Custom1#"&amp;$A213&amp;";Custom2#Total Custom2;Custom3#Total Custom3;Custom4#Total Custom4")</f>
        <v>0</v>
      </c>
      <c r="Q213" s="330">
        <f>[1]!HsGetValue("FCC","Scenario#Actual;Years#FY24;Period#Jun;View#FCCS_YTD;Entity#"&amp;$B213&amp;";Data Source#FCCS_Total Data Source;Account#"&amp;Q$3&amp;";Intercompany#FCCS_Intercompany Top;Movement#FCCS_Movements;Consolidation#FCCS_Entity Total;Custom1#"&amp;$A213&amp;";Custom2#Total Custom2;Custom3#Total Custom3;Custom4#Total Custom4")</f>
        <v>0</v>
      </c>
      <c r="R213" s="330">
        <f>[1]!HsGetValue("FCC","Scenario#Actual;Years#FY24;Period#Jun;View#FCCS_YTD;Entity#"&amp;$B213&amp;";Data Source#FCCS_Total Data Source;Account#"&amp;R$3&amp;";Intercompany#FCCS_Intercompany Top;Movement#FCCS_Movements;Consolidation#FCCS_Entity Total;Custom1#"&amp;$A213&amp;";Custom2#Total Custom2;Custom3#Total Custom3;Custom4#Total Custom4")</f>
        <v>0</v>
      </c>
      <c r="S213" s="330">
        <f>[1]!HsGetValue("FCC","Scenario#Actual;Years#FY24;Period#Jun;View#FCCS_YTD;Entity#"&amp;$B213&amp;";Data Source#FCCS_Total Data Source;Account#"&amp;S$3&amp;";Intercompany#FCCS_Intercompany Top;Movement#FCCS_Movements;Consolidation#FCCS_Entity Total;Custom1#"&amp;$A213&amp;";Custom2#Total Custom2;Custom3#Total Custom3;Custom4#Total Custom4")</f>
        <v>0</v>
      </c>
      <c r="T213" s="330">
        <f>[1]!HsGetValue("FCC","Scenario#Actual;Years#FY24;Period#Jun;View#FCCS_YTD;Entity#"&amp;$B213&amp;";Data Source#FCCS_Total Data Source;Account#"&amp;T$3&amp;";Intercompany#FCCS_Intercompany Top;Movement#FCCS_Movements;Consolidation#FCCS_Entity Total;Custom1#"&amp;$A213&amp;";Custom2#Total Custom2;Custom3#Total Custom3;Custom4#Total Custom4")</f>
        <v>0</v>
      </c>
      <c r="U213" s="330">
        <f>[1]!HsGetValue("FCC","Scenario#Actual;Years#FY24;Period#Jun;View#FCCS_YTD;Entity#"&amp;$B213&amp;";Data Source#FCCS_Total Data Source;Account#"&amp;U$3&amp;";Intercompany#FCCS_Intercompany Top;Movement#FCCS_Movements;Consolidation#FCCS_Entity Total;Custom1#"&amp;$A213&amp;";Custom2#Total Custom2;Custom3#Total Custom3;Custom4#Total Custom4")</f>
        <v>0</v>
      </c>
      <c r="V213" s="330">
        <f>[1]!HsGetValue("FCC","Scenario#Actual;Years#FY24;Period#Jun;View#FCCS_YTD;Entity#"&amp;$B213&amp;";Data Source#FCCS_Total Data Source;Account#"&amp;V$3&amp;";Intercompany#FCCS_Intercompany Top;Movement#FCCS_Movements;Consolidation#FCCS_Entity Total;Custom1#"&amp;$A213&amp;";Custom2#Total Custom2;Custom3#Total Custom3;Custom4#Total Custom4")</f>
        <v>0</v>
      </c>
      <c r="W213" s="330">
        <f>[1]!HsGetValue("FCC","Scenario#Actual;Years#FY24;Period#Jun;View#FCCS_YTD;Entity#"&amp;$B213&amp;";Data Source#FCCS_Total Data Source;Account#"&amp;W$3&amp;";Intercompany#FCCS_Intercompany Top;Movement#FCCS_Movements;Consolidation#FCCS_Entity Total;Custom1#"&amp;$A213&amp;";Custom2#Total Custom2;Custom3#Total Custom3;Custom4#Total Custom4")</f>
        <v>0</v>
      </c>
      <c r="X213" s="330">
        <f>[1]!HsGetValue("FCC","Scenario#Actual;Years#FY24;Period#Jun;View#FCCS_YTD;Entity#"&amp;$B213&amp;";Data Source#FCCS_Total Data Source;Account#"&amp;X$3&amp;";Intercompany#FCCS_Intercompany Top;Movement#FCCS_Movements;Consolidation#FCCS_Entity Total;Custom1#"&amp;$A213&amp;";Custom2#Total Custom2;Custom3#Total Custom3;Custom4#Total Custom4")</f>
        <v>0</v>
      </c>
      <c r="Y213" s="330">
        <f>[1]!HsGetValue("FCC","Scenario#Actual;Years#FY24;Period#Jun;View#FCCS_YTD;Entity#"&amp;$B213&amp;";Data Source#FCCS_Total Data Source;Account#"&amp;Y$3&amp;";Intercompany#FCCS_Intercompany Top;Movement#FCCS_Movements;Consolidation#FCCS_Entity Total;Custom1#"&amp;$A213&amp;";Custom2#Total Custom2;Custom3#Total Custom3;Custom4#Total Custom4")</f>
        <v>0</v>
      </c>
      <c r="Z213" s="330">
        <f>[1]!HsGetValue("FCC","Scenario#Actual;Years#FY24;Period#Jun;View#FCCS_YTD;Entity#"&amp;$B213&amp;";Data Source#FCCS_Total Data Source;Account#"&amp;Z$3&amp;";Intercompany#FCCS_Intercompany Top;Movement#FCCS_Movements;Consolidation#FCCS_Entity Total;Custom1#"&amp;$A213&amp;";Custom2#Total Custom2;Custom3#Total Custom3;Custom4#Total Custom4")</f>
        <v>0</v>
      </c>
      <c r="AA213" s="330">
        <f>[1]!HsGetValue("FCC","Scenario#Actual;Years#FY24;Period#Jun;View#FCCS_YTD;Entity#"&amp;$B213&amp;";Data Source#FCCS_Total Data Source;Account#"&amp;AA$3&amp;";Intercompany#FCCS_Intercompany Top;Movement#FCCS_Movements;Consolidation#FCCS_Entity Total;Custom1#"&amp;$A213&amp;";Custom2#Total Custom2;Custom3#Total Custom3;Custom4#Total Custom4")</f>
        <v>0</v>
      </c>
      <c r="AB213" s="330">
        <f>[1]!HsGetValue("FCC","Scenario#Actual;Years#FY24;Period#Jun;View#FCCS_YTD;Entity#"&amp;$B213&amp;";Data Source#FCCS_Total Data Source;Account#"&amp;AB$3&amp;";Intercompany#FCCS_Intercompany Top;Movement#FCCS_Movements;Consolidation#FCCS_Entity Total;Custom1#"&amp;$A213&amp;";Custom2#Total Custom2;Custom3#Total Custom3;Custom4#Total Custom4")</f>
        <v>0</v>
      </c>
      <c r="AC213" s="330">
        <f>[1]!HsGetValue("FCC","Scenario#Actual;Years#FY24;Period#Jun;View#FCCS_YTD;Entity#"&amp;$B213&amp;";Data Source#FCCS_Total Data Source;Account#"&amp;AC$3&amp;";Intercompany#FCCS_Intercompany Top;Movement#FCCS_Movements;Consolidation#FCCS_Entity Total;Custom1#"&amp;$A213&amp;";Custom2#Total Custom2;Custom3#Total Custom3;Custom4#Total Custom4")</f>
        <v>0</v>
      </c>
      <c r="AD213" s="330">
        <f>[1]!HsGetValue("FCC","Scenario#Actual;Years#FY24;Period#Jun;View#FCCS_YTD;Entity#"&amp;$B213&amp;";Data Source#FCCS_Total Data Source;Account#"&amp;AD$3&amp;";Intercompany#FCCS_Intercompany Top;Movement#FCCS_Movements;Consolidation#FCCS_Entity Total;Custom1#"&amp;$A213&amp;";Custom2#Total Custom2;Custom3#Total Custom3;Custom4#Total Custom4")</f>
        <v>0</v>
      </c>
      <c r="AE213" s="330">
        <f>[1]!HsGetValue("FCC","Scenario#Actual;Years#FY24;Period#Jun;View#FCCS_YTD;Entity#"&amp;$B213&amp;";Data Source#FCCS_Total Data Source;Account#"&amp;AE$3&amp;";Intercompany#FCCS_Intercompany Top;Movement#FCCS_Movements;Consolidation#FCCS_Entity Total;Custom1#"&amp;$A213&amp;";Custom2#Total Custom2;Custom3#Total Custom3;Custom4#Total Custom4")</f>
        <v>0</v>
      </c>
      <c r="AF213" s="330">
        <f>[1]!HsGetValue("FCC","Scenario#Actual;Years#FY24;Period#Jun;View#FCCS_YTD;Entity#"&amp;$B213&amp;";Data Source#FCCS_Total Data Source;Account#"&amp;AF$3&amp;";Intercompany#FCCS_Intercompany Top;Movement#FCCS_Movements;Consolidation#FCCS_Entity Total;Custom1#"&amp;$A213&amp;";Custom2#Total Custom2;Custom3#Total Custom3;Custom4#Total Custom4")</f>
        <v>0</v>
      </c>
      <c r="AG213" s="330">
        <f>[1]!HsGetValue("FCC","Scenario#Actual;Years#FY24;Period#Jun;View#FCCS_YTD;Entity#"&amp;$B213&amp;";Data Source#FCCS_Total Data Source;Account#"&amp;AG$3&amp;";Intercompany#FCCS_Intercompany Top;Movement#FCCS_Movements;Consolidation#FCCS_Entity Total;Custom1#"&amp;$A213&amp;";Custom2#Total Custom2;Custom3#Total Custom3;Custom4#Total Custom4")</f>
        <v>0</v>
      </c>
      <c r="AH213" s="330">
        <f>[1]!HsGetValue("FCC","Scenario#Actual;Years#FY24;Period#Jun;View#FCCS_YTD;Entity#"&amp;$B213&amp;";Data Source#FCCS_Total Data Source;Account#"&amp;AH$3&amp;";Intercompany#FCCS_Intercompany Top;Movement#FCCS_Movements;Consolidation#FCCS_Entity Total;Custom1#"&amp;$A213&amp;";Custom2#Total Custom2;Custom3#Total Custom3;Custom4#Total Custom4")</f>
        <v>0</v>
      </c>
      <c r="AI213" s="330">
        <f>[1]!HsGetValue("FCC","Scenario#Actual;Years#FY24;Period#Jun;View#FCCS_YTD;Entity#"&amp;$B213&amp;";Data Source#FCCS_Total Data Source;Account#"&amp;AI$3&amp;";Intercompany#FCCS_Intercompany Top;Movement#FCCS_Movements;Consolidation#FCCS_Entity Total;Custom1#"&amp;$A213&amp;";Custom2#Total Custom2;Custom3#Total Custom3;Custom4#Total Custom4")</f>
        <v>0</v>
      </c>
      <c r="AJ213" s="330">
        <f>[1]!HsGetValue("FCC","Scenario#Actual;Years#FY24;Period#Jun;View#FCCS_YTD;Entity#"&amp;$B213&amp;";Data Source#FCCS_Total Data Source;Account#"&amp;AJ$3&amp;";Intercompany#FCCS_Intercompany Top;Movement#FCCS_Movements;Consolidation#FCCS_Entity Total;Custom1#"&amp;$A213&amp;";Custom2#Total Custom2;Custom3#Total Custom3;Custom4#Total Custom4")</f>
        <v>0</v>
      </c>
      <c r="AK213" s="330">
        <f>[1]!HsGetValue("FCC","Scenario#Actual;Years#FY24;Period#Jun;View#FCCS_YTD;Entity#"&amp;$B213&amp;";Data Source#FCCS_Total Data Source;Account#"&amp;AK$3&amp;";Intercompany#FCCS_Intercompany Top;Movement#FCCS_Movements;Consolidation#FCCS_Entity Total;Custom1#"&amp;$A213&amp;";Custom2#Total Custom2;Custom3#Total Custom3;Custom4#Total Custom4")</f>
        <v>0</v>
      </c>
      <c r="AL213" s="330">
        <f>[1]!HsGetValue("FCC","Scenario#Actual;Years#FY24;Period#Jun;View#FCCS_YTD;Entity#"&amp;$B213&amp;";Data Source#FCCS_Total Data Source;Account#"&amp;AL$3&amp;";Intercompany#FCCS_Intercompany Top;Movement#FCCS_Movements;Consolidation#FCCS_Entity Total;Custom1#"&amp;$A213&amp;";Custom2#Total Custom2;Custom3#Total Custom3;Custom4#Total Custom4")</f>
        <v>0</v>
      </c>
      <c r="AM213" s="330">
        <f>[1]!HsGetValue("FCC","Scenario#Actual;Years#FY24;Period#Jun;View#FCCS_YTD;Entity#"&amp;$B213&amp;";Data Source#FCCS_Total Data Source;Account#"&amp;AM$3&amp;";Intercompany#FCCS_Intercompany Top;Movement#FCCS_Movements;Consolidation#FCCS_Entity Total;Custom1#"&amp;$A213&amp;";Custom2#Total Custom2;Custom3#Total Custom3;Custom4#Total Custom4")</f>
        <v>0</v>
      </c>
      <c r="AN213" s="330">
        <f>[1]!HsGetValue("FCC","Scenario#Actual;Years#FY24;Period#Jun;View#FCCS_YTD;Entity#"&amp;$B213&amp;";Data Source#FCCS_Total Data Source;Account#"&amp;AN$3&amp;";Intercompany#FCCS_Intercompany Top;Movement#FCCS_Movements;Consolidation#FCCS_Entity Total;Custom1#"&amp;$A213&amp;";Custom2#Total Custom2;Custom3#Total Custom3;Custom4#Total Custom4")</f>
        <v>0</v>
      </c>
      <c r="AO213" s="330">
        <f>[1]!HsGetValue("FCC","Scenario#Actual;Years#FY24;Period#Jun;View#FCCS_YTD;Entity#"&amp;$B213&amp;";Data Source#FCCS_Total Data Source;Account#"&amp;AO$3&amp;";Intercompany#FCCS_Intercompany Top;Movement#FCCS_Movements;Consolidation#FCCS_Entity Total;Custom1#"&amp;$A213&amp;";Custom2#Total Custom2;Custom3#Total Custom3;Custom4#Total Custom4")</f>
        <v>0</v>
      </c>
      <c r="AP213" s="330">
        <f>[1]!HsGetValue("FCC","Scenario#Actual;Years#FY24;Period#Jun;View#FCCS_YTD;Entity#"&amp;$B213&amp;";Data Source#FCCS_Total Data Source;Account#"&amp;AP$3&amp;";Intercompany#FCCS_Intercompany Top;Movement#FCCS_Movements;Consolidation#FCCS_Entity Total;Custom1#"&amp;$A213&amp;";Custom2#Total Custom2;Custom3#Total Custom3;Custom4#Total Custom4")</f>
        <v>0</v>
      </c>
      <c r="AQ213" s="330">
        <f>[1]!HsGetValue("FCC","Scenario#Actual;Years#FY24;Period#Jun;View#FCCS_YTD;Entity#"&amp;$B213&amp;";Data Source#FCCS_Total Data Source;Account#"&amp;AQ$3&amp;";Intercompany#FCCS_Intercompany Top;Movement#FCCS_Movements;Consolidation#FCCS_Entity Total;Custom1#"&amp;$A213&amp;";Custom2#Total Custom2;Custom3#Total Custom3;Custom4#Total Custom4")</f>
        <v>0</v>
      </c>
      <c r="AR213" s="330">
        <f>[1]!HsGetValue("FCC","Scenario#Actual;Years#FY24;Period#Jun;View#FCCS_YTD;Entity#"&amp;$B213&amp;";Data Source#FCCS_Total Data Source;Account#"&amp;AR$3&amp;";Intercompany#FCCS_Intercompany Top;Movement#FCCS_Movements;Consolidation#FCCS_Entity Total;Custom1#"&amp;$A213&amp;";Custom2#Total Custom2;Custom3#Total Custom3;Custom4#Total Custom4")</f>
        <v>0</v>
      </c>
      <c r="AS213" s="330">
        <f>[1]!HsGetValue("FCC","Scenario#Actual;Years#FY24;Period#Jun;View#FCCS_YTD;Entity#"&amp;$B213&amp;";Data Source#FCCS_Total Data Source;Account#"&amp;AS$3&amp;";Intercompany#FCCS_Intercompany Top;Movement#FCCS_Movements;Consolidation#FCCS_Entity Total;Custom1#"&amp;$A213&amp;";Custom2#Total Custom2;Custom3#Total Custom3;Custom4#Total Custom4")</f>
        <v>0</v>
      </c>
    </row>
    <row r="214" spans="1:45" x14ac:dyDescent="0.3">
      <c r="A214" s="221" t="s">
        <v>603</v>
      </c>
      <c r="B214" s="221" t="s">
        <v>870</v>
      </c>
      <c r="C214" s="222">
        <v>94900</v>
      </c>
      <c r="D214" s="81" t="s">
        <v>862</v>
      </c>
      <c r="E214" s="222" t="s">
        <v>416</v>
      </c>
      <c r="F214" s="328" t="s">
        <v>871</v>
      </c>
      <c r="H214" s="598"/>
      <c r="I214" s="327">
        <f t="shared" si="35"/>
        <v>0</v>
      </c>
      <c r="J214" s="327">
        <f t="shared" si="34"/>
        <v>0</v>
      </c>
      <c r="K214" s="327">
        <f>SUM(M214:R214,T214:V214,Z214:AB214,AD214:AD214)+SUM(AE214:AQ214)+AS214</f>
        <v>0</v>
      </c>
      <c r="L214" s="330">
        <f>[1]!HsGetValue("FCC","Scenario#Actual;Years#FY24;Period#Jun;View#FCCS_YTD;Entity#"&amp;$B214&amp;";Data Source#FCCS_Total Data Source;Account#"&amp;L$3&amp;";Intercompany#FCCS_Intercompany Top;Movement#FCCS_Movements;Consolidation#FCCS_Entity Total;Custom1#"&amp;$A214&amp;";Custom2#Total Custom2;Custom3#Total Custom3;Custom4#Total Custom4")</f>
        <v>0</v>
      </c>
      <c r="M214" s="330">
        <f>[1]!HsGetValue("FCC","Scenario#Actual;Years#FY24;Period#Jun;View#FCCS_YTD;Entity#"&amp;$B214&amp;";Data Source#FCCS_Total Data Source;Account#"&amp;M$3&amp;";Intercompany#FCCS_Intercompany Top;Movement#FCCS_Movements;Consolidation#FCCS_Entity Total;Custom1#"&amp;$A214&amp;";Custom2#Total Custom2;Custom3#Total Custom3;Custom4#Total Custom4")</f>
        <v>0</v>
      </c>
      <c r="N214" s="330">
        <f>[1]!HsGetValue("FCC","Scenario#Actual;Years#FY24;Period#Jun;View#FCCS_YTD;Entity#"&amp;$B214&amp;";Data Source#FCCS_Total Data Source;Account#"&amp;N$3&amp;";Intercompany#FCCS_Intercompany Top;Movement#FCCS_Movements;Consolidation#FCCS_Entity Total;Custom1#"&amp;$A214&amp;";Custom2#Total Custom2;Custom3#Total Custom3;Custom4#Total Custom4")</f>
        <v>0</v>
      </c>
      <c r="O214" s="330">
        <f>[1]!HsGetValue("FCC","Scenario#Actual;Years#FY24;Period#Jun;View#FCCS_YTD;Entity#"&amp;$B214&amp;";Data Source#FCCS_Total Data Source;Account#"&amp;O$3&amp;";Intercompany#FCCS_Intercompany Top;Movement#FCCS_Movements;Consolidation#FCCS_Entity Total;Custom1#"&amp;$A214&amp;";Custom2#Total Custom2;Custom3#Total Custom3;Custom4#Total Custom4")</f>
        <v>0</v>
      </c>
      <c r="P214" s="330">
        <f>[1]!HsGetValue("FCC","Scenario#Actual;Years#FY24;Period#Jun;View#FCCS_YTD;Entity#"&amp;$B214&amp;";Data Source#FCCS_Total Data Source;Account#"&amp;P$3&amp;";Intercompany#FCCS_Intercompany Top;Movement#FCCS_Movements;Consolidation#FCCS_Entity Total;Custom1#"&amp;$A214&amp;";Custom2#Total Custom2;Custom3#Total Custom3;Custom4#Total Custom4")</f>
        <v>0</v>
      </c>
      <c r="Q214" s="330">
        <f>[1]!HsGetValue("FCC","Scenario#Actual;Years#FY24;Period#Jun;View#FCCS_YTD;Entity#"&amp;$B214&amp;";Data Source#FCCS_Total Data Source;Account#"&amp;Q$3&amp;";Intercompany#FCCS_Intercompany Top;Movement#FCCS_Movements;Consolidation#FCCS_Entity Total;Custom1#"&amp;$A214&amp;";Custom2#Total Custom2;Custom3#Total Custom3;Custom4#Total Custom4")</f>
        <v>0</v>
      </c>
      <c r="R214" s="330">
        <f>[1]!HsGetValue("FCC","Scenario#Actual;Years#FY24;Period#Jun;View#FCCS_YTD;Entity#"&amp;$B214&amp;";Data Source#FCCS_Total Data Source;Account#"&amp;R$3&amp;";Intercompany#FCCS_Intercompany Top;Movement#FCCS_Movements;Consolidation#FCCS_Entity Total;Custom1#"&amp;$A214&amp;";Custom2#Total Custom2;Custom3#Total Custom3;Custom4#Total Custom4")</f>
        <v>0</v>
      </c>
      <c r="S214" s="330">
        <f>[1]!HsGetValue("FCC","Scenario#Actual;Years#FY24;Period#Jun;View#FCCS_YTD;Entity#"&amp;$B214&amp;";Data Source#FCCS_Total Data Source;Account#"&amp;S$3&amp;";Intercompany#FCCS_Intercompany Top;Movement#FCCS_Movements;Consolidation#FCCS_Entity Total;Custom1#"&amp;$A214&amp;";Custom2#Total Custom2;Custom3#Total Custom3;Custom4#Total Custom4")</f>
        <v>0</v>
      </c>
      <c r="T214" s="330">
        <f>[1]!HsGetValue("FCC","Scenario#Actual;Years#FY24;Period#Jun;View#FCCS_YTD;Entity#"&amp;$B214&amp;";Data Source#FCCS_Total Data Source;Account#"&amp;T$3&amp;";Intercompany#FCCS_Intercompany Top;Movement#FCCS_Movements;Consolidation#FCCS_Entity Total;Custom1#"&amp;$A214&amp;";Custom2#Total Custom2;Custom3#Total Custom3;Custom4#Total Custom4")</f>
        <v>0</v>
      </c>
      <c r="U214" s="330">
        <f>[1]!HsGetValue("FCC","Scenario#Actual;Years#FY24;Period#Jun;View#FCCS_YTD;Entity#"&amp;$B214&amp;";Data Source#FCCS_Total Data Source;Account#"&amp;U$3&amp;";Intercompany#FCCS_Intercompany Top;Movement#FCCS_Movements;Consolidation#FCCS_Entity Total;Custom1#"&amp;$A214&amp;";Custom2#Total Custom2;Custom3#Total Custom3;Custom4#Total Custom4")</f>
        <v>0</v>
      </c>
      <c r="V214" s="330">
        <f>[1]!HsGetValue("FCC","Scenario#Actual;Years#FY24;Period#Jun;View#FCCS_YTD;Entity#"&amp;$B214&amp;";Data Source#FCCS_Total Data Source;Account#"&amp;V$3&amp;";Intercompany#FCCS_Intercompany Top;Movement#FCCS_Movements;Consolidation#FCCS_Entity Total;Custom1#"&amp;$A214&amp;";Custom2#Total Custom2;Custom3#Total Custom3;Custom4#Total Custom4")</f>
        <v>0</v>
      </c>
      <c r="W214" s="330">
        <f>[1]!HsGetValue("FCC","Scenario#Actual;Years#FY24;Period#Jun;View#FCCS_YTD;Entity#"&amp;$B214&amp;";Data Source#FCCS_Total Data Source;Account#"&amp;W$3&amp;";Intercompany#FCCS_Intercompany Top;Movement#FCCS_Movements;Consolidation#FCCS_Entity Total;Custom1#"&amp;$A214&amp;";Custom2#Total Custom2;Custom3#Total Custom3;Custom4#Total Custom4")</f>
        <v>0</v>
      </c>
      <c r="X214" s="330">
        <f>[1]!HsGetValue("FCC","Scenario#Actual;Years#FY24;Period#Jun;View#FCCS_YTD;Entity#"&amp;$B214&amp;";Data Source#FCCS_Total Data Source;Account#"&amp;X$3&amp;";Intercompany#FCCS_Intercompany Top;Movement#FCCS_Movements;Consolidation#FCCS_Entity Total;Custom1#"&amp;$A214&amp;";Custom2#Total Custom2;Custom3#Total Custom3;Custom4#Total Custom4")</f>
        <v>0</v>
      </c>
      <c r="Y214" s="330">
        <f>[1]!HsGetValue("FCC","Scenario#Actual;Years#FY24;Period#Jun;View#FCCS_YTD;Entity#"&amp;$B214&amp;";Data Source#FCCS_Total Data Source;Account#"&amp;Y$3&amp;";Intercompany#FCCS_Intercompany Top;Movement#FCCS_Movements;Consolidation#FCCS_Entity Total;Custom1#"&amp;$A214&amp;";Custom2#Total Custom2;Custom3#Total Custom3;Custom4#Total Custom4")</f>
        <v>0</v>
      </c>
      <c r="Z214" s="330">
        <f>[1]!HsGetValue("FCC","Scenario#Actual;Years#FY24;Period#Jun;View#FCCS_YTD;Entity#"&amp;$B214&amp;";Data Source#FCCS_Total Data Source;Account#"&amp;Z$3&amp;";Intercompany#FCCS_Intercompany Top;Movement#FCCS_Movements;Consolidation#FCCS_Entity Total;Custom1#"&amp;$A214&amp;";Custom2#Total Custom2;Custom3#Total Custom3;Custom4#Total Custom4")</f>
        <v>0</v>
      </c>
      <c r="AA214" s="330">
        <f>[1]!HsGetValue("FCC","Scenario#Actual;Years#FY24;Period#Jun;View#FCCS_YTD;Entity#"&amp;$B214&amp;";Data Source#FCCS_Total Data Source;Account#"&amp;AA$3&amp;";Intercompany#FCCS_Intercompany Top;Movement#FCCS_Movements;Consolidation#FCCS_Entity Total;Custom1#"&amp;$A214&amp;";Custom2#Total Custom2;Custom3#Total Custom3;Custom4#Total Custom4")</f>
        <v>0</v>
      </c>
      <c r="AB214" s="330">
        <f>[1]!HsGetValue("FCC","Scenario#Actual;Years#FY24;Period#Jun;View#FCCS_YTD;Entity#"&amp;$B214&amp;";Data Source#FCCS_Total Data Source;Account#"&amp;AB$3&amp;";Intercompany#FCCS_Intercompany Top;Movement#FCCS_Movements;Consolidation#FCCS_Entity Total;Custom1#"&amp;$A214&amp;";Custom2#Total Custom2;Custom3#Total Custom3;Custom4#Total Custom4")</f>
        <v>0</v>
      </c>
      <c r="AC214" s="330">
        <f>[1]!HsGetValue("FCC","Scenario#Actual;Years#FY24;Period#Jun;View#FCCS_YTD;Entity#"&amp;$B214&amp;";Data Source#FCCS_Total Data Source;Account#"&amp;AC$3&amp;";Intercompany#FCCS_Intercompany Top;Movement#FCCS_Movements;Consolidation#FCCS_Entity Total;Custom1#"&amp;$A214&amp;";Custom2#Total Custom2;Custom3#Total Custom3;Custom4#Total Custom4")</f>
        <v>0</v>
      </c>
      <c r="AD214" s="330">
        <f>[1]!HsGetValue("FCC","Scenario#Actual;Years#FY24;Period#Jun;View#FCCS_YTD;Entity#"&amp;$B214&amp;";Data Source#FCCS_Total Data Source;Account#"&amp;AD$3&amp;";Intercompany#FCCS_Intercompany Top;Movement#FCCS_Movements;Consolidation#FCCS_Entity Total;Custom1#"&amp;$A214&amp;";Custom2#Total Custom2;Custom3#Total Custom3;Custom4#Total Custom4")</f>
        <v>0</v>
      </c>
      <c r="AE214" s="330">
        <f>[1]!HsGetValue("FCC","Scenario#Actual;Years#FY24;Period#Jun;View#FCCS_YTD;Entity#"&amp;$B214&amp;";Data Source#FCCS_Total Data Source;Account#"&amp;AE$3&amp;";Intercompany#FCCS_Intercompany Top;Movement#FCCS_Movements;Consolidation#FCCS_Entity Total;Custom1#"&amp;$A214&amp;";Custom2#Total Custom2;Custom3#Total Custom3;Custom4#Total Custom4")</f>
        <v>0</v>
      </c>
      <c r="AF214" s="330">
        <f>[1]!HsGetValue("FCC","Scenario#Actual;Years#FY24;Period#Jun;View#FCCS_YTD;Entity#"&amp;$B214&amp;";Data Source#FCCS_Total Data Source;Account#"&amp;AF$3&amp;";Intercompany#FCCS_Intercompany Top;Movement#FCCS_Movements;Consolidation#FCCS_Entity Total;Custom1#"&amp;$A214&amp;";Custom2#Total Custom2;Custom3#Total Custom3;Custom4#Total Custom4")</f>
        <v>0</v>
      </c>
      <c r="AG214" s="330">
        <f>[1]!HsGetValue("FCC","Scenario#Actual;Years#FY24;Period#Jun;View#FCCS_YTD;Entity#"&amp;$B214&amp;";Data Source#FCCS_Total Data Source;Account#"&amp;AG$3&amp;";Intercompany#FCCS_Intercompany Top;Movement#FCCS_Movements;Consolidation#FCCS_Entity Total;Custom1#"&amp;$A214&amp;";Custom2#Total Custom2;Custom3#Total Custom3;Custom4#Total Custom4")</f>
        <v>0</v>
      </c>
      <c r="AH214" s="330">
        <f>[1]!HsGetValue("FCC","Scenario#Actual;Years#FY24;Period#Jun;View#FCCS_YTD;Entity#"&amp;$B214&amp;";Data Source#FCCS_Total Data Source;Account#"&amp;AH$3&amp;";Intercompany#FCCS_Intercompany Top;Movement#FCCS_Movements;Consolidation#FCCS_Entity Total;Custom1#"&amp;$A214&amp;";Custom2#Total Custom2;Custom3#Total Custom3;Custom4#Total Custom4")</f>
        <v>0</v>
      </c>
      <c r="AI214" s="330">
        <f>[1]!HsGetValue("FCC","Scenario#Actual;Years#FY24;Period#Jun;View#FCCS_YTD;Entity#"&amp;$B214&amp;";Data Source#FCCS_Total Data Source;Account#"&amp;AI$3&amp;";Intercompany#FCCS_Intercompany Top;Movement#FCCS_Movements;Consolidation#FCCS_Entity Total;Custom1#"&amp;$A214&amp;";Custom2#Total Custom2;Custom3#Total Custom3;Custom4#Total Custom4")</f>
        <v>0</v>
      </c>
      <c r="AJ214" s="330">
        <f>[1]!HsGetValue("FCC","Scenario#Actual;Years#FY24;Period#Jun;View#FCCS_YTD;Entity#"&amp;$B214&amp;";Data Source#FCCS_Total Data Source;Account#"&amp;AJ$3&amp;";Intercompany#FCCS_Intercompany Top;Movement#FCCS_Movements;Consolidation#FCCS_Entity Total;Custom1#"&amp;$A214&amp;";Custom2#Total Custom2;Custom3#Total Custom3;Custom4#Total Custom4")</f>
        <v>0</v>
      </c>
      <c r="AK214" s="330">
        <f>[1]!HsGetValue("FCC","Scenario#Actual;Years#FY24;Period#Jun;View#FCCS_YTD;Entity#"&amp;$B214&amp;";Data Source#FCCS_Total Data Source;Account#"&amp;AK$3&amp;";Intercompany#FCCS_Intercompany Top;Movement#FCCS_Movements;Consolidation#FCCS_Entity Total;Custom1#"&amp;$A214&amp;";Custom2#Total Custom2;Custom3#Total Custom3;Custom4#Total Custom4")</f>
        <v>0</v>
      </c>
      <c r="AL214" s="330">
        <f>[1]!HsGetValue("FCC","Scenario#Actual;Years#FY24;Period#Jun;View#FCCS_YTD;Entity#"&amp;$B214&amp;";Data Source#FCCS_Total Data Source;Account#"&amp;AL$3&amp;";Intercompany#FCCS_Intercompany Top;Movement#FCCS_Movements;Consolidation#FCCS_Entity Total;Custom1#"&amp;$A214&amp;";Custom2#Total Custom2;Custom3#Total Custom3;Custom4#Total Custom4")</f>
        <v>0</v>
      </c>
      <c r="AM214" s="330">
        <f>[1]!HsGetValue("FCC","Scenario#Actual;Years#FY24;Period#Jun;View#FCCS_YTD;Entity#"&amp;$B214&amp;";Data Source#FCCS_Total Data Source;Account#"&amp;AM$3&amp;";Intercompany#FCCS_Intercompany Top;Movement#FCCS_Movements;Consolidation#FCCS_Entity Total;Custom1#"&amp;$A214&amp;";Custom2#Total Custom2;Custom3#Total Custom3;Custom4#Total Custom4")</f>
        <v>0</v>
      </c>
      <c r="AN214" s="330">
        <f>[1]!HsGetValue("FCC","Scenario#Actual;Years#FY24;Period#Jun;View#FCCS_YTD;Entity#"&amp;$B214&amp;";Data Source#FCCS_Total Data Source;Account#"&amp;AN$3&amp;";Intercompany#FCCS_Intercompany Top;Movement#FCCS_Movements;Consolidation#FCCS_Entity Total;Custom1#"&amp;$A214&amp;";Custom2#Total Custom2;Custom3#Total Custom3;Custom4#Total Custom4")</f>
        <v>0</v>
      </c>
      <c r="AO214" s="330">
        <f>[1]!HsGetValue("FCC","Scenario#Actual;Years#FY24;Period#Jun;View#FCCS_YTD;Entity#"&amp;$B214&amp;";Data Source#FCCS_Total Data Source;Account#"&amp;AO$3&amp;";Intercompany#FCCS_Intercompany Top;Movement#FCCS_Movements;Consolidation#FCCS_Entity Total;Custom1#"&amp;$A214&amp;";Custom2#Total Custom2;Custom3#Total Custom3;Custom4#Total Custom4")</f>
        <v>0</v>
      </c>
      <c r="AP214" s="330">
        <f>[1]!HsGetValue("FCC","Scenario#Actual;Years#FY24;Period#Jun;View#FCCS_YTD;Entity#"&amp;$B214&amp;";Data Source#FCCS_Total Data Source;Account#"&amp;AP$3&amp;";Intercompany#FCCS_Intercompany Top;Movement#FCCS_Movements;Consolidation#FCCS_Entity Total;Custom1#"&amp;$A214&amp;";Custom2#Total Custom2;Custom3#Total Custom3;Custom4#Total Custom4")</f>
        <v>0</v>
      </c>
      <c r="AQ214" s="330">
        <f>[1]!HsGetValue("FCC","Scenario#Actual;Years#FY24;Period#Jun;View#FCCS_YTD;Entity#"&amp;$B214&amp;";Data Source#FCCS_Total Data Source;Account#"&amp;AQ$3&amp;";Intercompany#FCCS_Intercompany Top;Movement#FCCS_Movements;Consolidation#FCCS_Entity Total;Custom1#"&amp;$A214&amp;";Custom2#Total Custom2;Custom3#Total Custom3;Custom4#Total Custom4")</f>
        <v>0</v>
      </c>
      <c r="AR214" s="330">
        <f>[1]!HsGetValue("FCC","Scenario#Actual;Years#FY24;Period#Jun;View#FCCS_YTD;Entity#"&amp;$B214&amp;";Data Source#FCCS_Total Data Source;Account#"&amp;AR$3&amp;";Intercompany#FCCS_Intercompany Top;Movement#FCCS_Movements;Consolidation#FCCS_Entity Total;Custom1#"&amp;$A214&amp;";Custom2#Total Custom2;Custom3#Total Custom3;Custom4#Total Custom4")</f>
        <v>0</v>
      </c>
      <c r="AS214" s="330">
        <f>[1]!HsGetValue("FCC","Scenario#Actual;Years#FY24;Period#Jun;View#FCCS_YTD;Entity#"&amp;$B214&amp;";Data Source#FCCS_Total Data Source;Account#"&amp;AS$3&amp;";Intercompany#FCCS_Intercompany Top;Movement#FCCS_Movements;Consolidation#FCCS_Entity Total;Custom1#"&amp;$A214&amp;";Custom2#Total Custom2;Custom3#Total Custom3;Custom4#Total Custom4")</f>
        <v>0</v>
      </c>
    </row>
    <row r="215" spans="1:45" x14ac:dyDescent="0.3">
      <c r="A215" s="221" t="s">
        <v>603</v>
      </c>
      <c r="B215" s="221" t="s">
        <v>872</v>
      </c>
      <c r="C215" s="222">
        <v>95000</v>
      </c>
      <c r="D215" s="81" t="s">
        <v>862</v>
      </c>
      <c r="E215" s="222" t="s">
        <v>416</v>
      </c>
      <c r="F215" s="328" t="s">
        <v>873</v>
      </c>
      <c r="H215" s="598"/>
      <c r="I215" s="327">
        <f t="shared" si="35"/>
        <v>935423.7300000001</v>
      </c>
      <c r="J215" s="327">
        <f t="shared" si="34"/>
        <v>198854.41</v>
      </c>
      <c r="K215" s="327">
        <f>SUM(M215:R215,T215:V215,Z215:AB215,AD215:AD215)+SUM(AE215:AQ215)+AS215</f>
        <v>736569.32000000007</v>
      </c>
      <c r="L215" s="330">
        <f>[1]!HsGetValue("FCC","Scenario#Actual;Years#FY24;Period#Jun;View#FCCS_YTD;Entity#"&amp;$B215&amp;";Data Source#FCCS_Total Data Source;Account#"&amp;L$3&amp;";Intercompany#FCCS_Intercompany Top;Movement#FCCS_Movements;Consolidation#FCCS_Entity Total;Custom1#"&amp;$A215&amp;";Custom2#Total Custom2;Custom3#Total Custom3;Custom4#Total Custom4")</f>
        <v>84882.41</v>
      </c>
      <c r="M215" s="330">
        <f>[1]!HsGetValue("FCC","Scenario#Actual;Years#FY24;Period#Jun;View#FCCS_YTD;Entity#"&amp;$B215&amp;";Data Source#FCCS_Total Data Source;Account#"&amp;M$3&amp;";Intercompany#FCCS_Intercompany Top;Movement#FCCS_Movements;Consolidation#FCCS_Entity Total;Custom1#"&amp;$A215&amp;";Custom2#Total Custom2;Custom3#Total Custom3;Custom4#Total Custom4")</f>
        <v>1534994.36</v>
      </c>
      <c r="N215" s="330">
        <f>[1]!HsGetValue("FCC","Scenario#Actual;Years#FY24;Period#Jun;View#FCCS_YTD;Entity#"&amp;$B215&amp;";Data Source#FCCS_Total Data Source;Account#"&amp;N$3&amp;";Intercompany#FCCS_Intercompany Top;Movement#FCCS_Movements;Consolidation#FCCS_Entity Total;Custom1#"&amp;$A215&amp;";Custom2#Total Custom2;Custom3#Total Custom3;Custom4#Total Custom4")</f>
        <v>0</v>
      </c>
      <c r="O215" s="330">
        <f>[1]!HsGetValue("FCC","Scenario#Actual;Years#FY24;Period#Jun;View#FCCS_YTD;Entity#"&amp;$B215&amp;";Data Source#FCCS_Total Data Source;Account#"&amp;O$3&amp;";Intercompany#FCCS_Intercompany Top;Movement#FCCS_Movements;Consolidation#FCCS_Entity Total;Custom1#"&amp;$A215&amp;";Custom2#Total Custom2;Custom3#Total Custom3;Custom4#Total Custom4")</f>
        <v>0</v>
      </c>
      <c r="P215" s="330">
        <f>[1]!HsGetValue("FCC","Scenario#Actual;Years#FY24;Period#Jun;View#FCCS_YTD;Entity#"&amp;$B215&amp;";Data Source#FCCS_Total Data Source;Account#"&amp;P$3&amp;";Intercompany#FCCS_Intercompany Top;Movement#FCCS_Movements;Consolidation#FCCS_Entity Total;Custom1#"&amp;$A215&amp;";Custom2#Total Custom2;Custom3#Total Custom3;Custom4#Total Custom4")</f>
        <v>190492.76</v>
      </c>
      <c r="Q215" s="330">
        <f>[1]!HsGetValue("FCC","Scenario#Actual;Years#FY24;Period#Jun;View#FCCS_YTD;Entity#"&amp;$B215&amp;";Data Source#FCCS_Total Data Source;Account#"&amp;Q$3&amp;";Intercompany#FCCS_Intercompany Top;Movement#FCCS_Movements;Consolidation#FCCS_Entity Total;Custom1#"&amp;$A215&amp;";Custom2#Total Custom2;Custom3#Total Custom3;Custom4#Total Custom4")</f>
        <v>0</v>
      </c>
      <c r="R215" s="330">
        <f>[1]!HsGetValue("FCC","Scenario#Actual;Years#FY24;Period#Jun;View#FCCS_YTD;Entity#"&amp;$B215&amp;";Data Source#FCCS_Total Data Source;Account#"&amp;R$3&amp;";Intercompany#FCCS_Intercompany Top;Movement#FCCS_Movements;Consolidation#FCCS_Entity Total;Custom1#"&amp;$A215&amp;";Custom2#Total Custom2;Custom3#Total Custom3;Custom4#Total Custom4")</f>
        <v>0</v>
      </c>
      <c r="S215" s="330">
        <f>[1]!HsGetValue("FCC","Scenario#Actual;Years#FY24;Period#Jun;View#FCCS_YTD;Entity#"&amp;$B215&amp;";Data Source#FCCS_Total Data Source;Account#"&amp;S$3&amp;";Intercompany#FCCS_Intercompany Top;Movement#FCCS_Movements;Consolidation#FCCS_Entity Total;Custom1#"&amp;$A215&amp;";Custom2#Total Custom2;Custom3#Total Custom3;Custom4#Total Custom4")</f>
        <v>113972</v>
      </c>
      <c r="T215" s="330">
        <f>[1]!HsGetValue("FCC","Scenario#Actual;Years#FY24;Period#Jun;View#FCCS_YTD;Entity#"&amp;$B215&amp;";Data Source#FCCS_Total Data Source;Account#"&amp;T$3&amp;";Intercompany#FCCS_Intercompany Top;Movement#FCCS_Movements;Consolidation#FCCS_Entity Total;Custom1#"&amp;$A215&amp;";Custom2#Total Custom2;Custom3#Total Custom3;Custom4#Total Custom4")</f>
        <v>0</v>
      </c>
      <c r="U215" s="330">
        <f>[1]!HsGetValue("FCC","Scenario#Actual;Years#FY24;Period#Jun;View#FCCS_YTD;Entity#"&amp;$B215&amp;";Data Source#FCCS_Total Data Source;Account#"&amp;U$3&amp;";Intercompany#FCCS_Intercompany Top;Movement#FCCS_Movements;Consolidation#FCCS_Entity Total;Custom1#"&amp;$A215&amp;";Custom2#Total Custom2;Custom3#Total Custom3;Custom4#Total Custom4")</f>
        <v>0</v>
      </c>
      <c r="V215" s="330">
        <f>[1]!HsGetValue("FCC","Scenario#Actual;Years#FY24;Period#Jun;View#FCCS_YTD;Entity#"&amp;$B215&amp;";Data Source#FCCS_Total Data Source;Account#"&amp;V$3&amp;";Intercompany#FCCS_Intercompany Top;Movement#FCCS_Movements;Consolidation#FCCS_Entity Total;Custom1#"&amp;$A215&amp;";Custom2#Total Custom2;Custom3#Total Custom3;Custom4#Total Custom4")</f>
        <v>0</v>
      </c>
      <c r="W215" s="330">
        <f>[1]!HsGetValue("FCC","Scenario#Actual;Years#FY24;Period#Jun;View#FCCS_YTD;Entity#"&amp;$B215&amp;";Data Source#FCCS_Total Data Source;Account#"&amp;W$3&amp;";Intercompany#FCCS_Intercompany Top;Movement#FCCS_Movements;Consolidation#FCCS_Entity Total;Custom1#"&amp;$A215&amp;";Custom2#Total Custom2;Custom3#Total Custom3;Custom4#Total Custom4")</f>
        <v>0</v>
      </c>
      <c r="X215" s="330">
        <f>[1]!HsGetValue("FCC","Scenario#Actual;Years#FY24;Period#Jun;View#FCCS_YTD;Entity#"&amp;$B215&amp;";Data Source#FCCS_Total Data Source;Account#"&amp;X$3&amp;";Intercompany#FCCS_Intercompany Top;Movement#FCCS_Movements;Consolidation#FCCS_Entity Total;Custom1#"&amp;$A215&amp;";Custom2#Total Custom2;Custom3#Total Custom3;Custom4#Total Custom4")</f>
        <v>0</v>
      </c>
      <c r="Y215" s="330">
        <f>[1]!HsGetValue("FCC","Scenario#Actual;Years#FY24;Period#Jun;View#FCCS_YTD;Entity#"&amp;$B215&amp;";Data Source#FCCS_Total Data Source;Account#"&amp;Y$3&amp;";Intercompany#FCCS_Intercompany Top;Movement#FCCS_Movements;Consolidation#FCCS_Entity Total;Custom1#"&amp;$A215&amp;";Custom2#Total Custom2;Custom3#Total Custom3;Custom4#Total Custom4")</f>
        <v>0</v>
      </c>
      <c r="Z215" s="330">
        <f>[1]!HsGetValue("FCC","Scenario#Actual;Years#FY24;Period#Jun;View#FCCS_YTD;Entity#"&amp;$B215&amp;";Data Source#FCCS_Total Data Source;Account#"&amp;Z$3&amp;";Intercompany#FCCS_Intercompany Top;Movement#FCCS_Movements;Consolidation#FCCS_Entity Total;Custom1#"&amp;$A215&amp;";Custom2#Total Custom2;Custom3#Total Custom3;Custom4#Total Custom4")</f>
        <v>0</v>
      </c>
      <c r="AA215" s="330">
        <f>[1]!HsGetValue("FCC","Scenario#Actual;Years#FY24;Period#Jun;View#FCCS_YTD;Entity#"&amp;$B215&amp;";Data Source#FCCS_Total Data Source;Account#"&amp;AA$3&amp;";Intercompany#FCCS_Intercompany Top;Movement#FCCS_Movements;Consolidation#FCCS_Entity Total;Custom1#"&amp;$A215&amp;";Custom2#Total Custom2;Custom3#Total Custom3;Custom4#Total Custom4")</f>
        <v>0</v>
      </c>
      <c r="AB215" s="330">
        <f>[1]!HsGetValue("FCC","Scenario#Actual;Years#FY24;Period#Jun;View#FCCS_YTD;Entity#"&amp;$B215&amp;";Data Source#FCCS_Total Data Source;Account#"&amp;AB$3&amp;";Intercompany#FCCS_Intercompany Top;Movement#FCCS_Movements;Consolidation#FCCS_Entity Total;Custom1#"&amp;$A215&amp;";Custom2#Total Custom2;Custom3#Total Custom3;Custom4#Total Custom4")</f>
        <v>0</v>
      </c>
      <c r="AC215" s="330">
        <f>[1]!HsGetValue("FCC","Scenario#Actual;Years#FY24;Period#Jun;View#FCCS_YTD;Entity#"&amp;$B215&amp;";Data Source#FCCS_Total Data Source;Account#"&amp;AC$3&amp;";Intercompany#FCCS_Intercompany Top;Movement#FCCS_Movements;Consolidation#FCCS_Entity Total;Custom1#"&amp;$A215&amp;";Custom2#Total Custom2;Custom3#Total Custom3;Custom4#Total Custom4")</f>
        <v>0</v>
      </c>
      <c r="AD215" s="330">
        <f>[1]!HsGetValue("FCC","Scenario#Actual;Years#FY24;Period#Jun;View#FCCS_YTD;Entity#"&amp;$B215&amp;";Data Source#FCCS_Total Data Source;Account#"&amp;AD$3&amp;";Intercompany#FCCS_Intercompany Top;Movement#FCCS_Movements;Consolidation#FCCS_Entity Total;Custom1#"&amp;$A215&amp;";Custom2#Total Custom2;Custom3#Total Custom3;Custom4#Total Custom4")</f>
        <v>0</v>
      </c>
      <c r="AE215" s="330">
        <f>[1]!HsGetValue("FCC","Scenario#Actual;Years#FY24;Period#Jun;View#FCCS_YTD;Entity#"&amp;$B215&amp;";Data Source#FCCS_Total Data Source;Account#"&amp;AE$3&amp;";Intercompany#FCCS_Intercompany Top;Movement#FCCS_Movements;Consolidation#FCCS_Entity Total;Custom1#"&amp;$A215&amp;";Custom2#Total Custom2;Custom3#Total Custom3;Custom4#Total Custom4")</f>
        <v>-877139.8</v>
      </c>
      <c r="AF215" s="330">
        <f>[1]!HsGetValue("FCC","Scenario#Actual;Years#FY24;Period#Jun;View#FCCS_YTD;Entity#"&amp;$B215&amp;";Data Source#FCCS_Total Data Source;Account#"&amp;AF$3&amp;";Intercompany#FCCS_Intercompany Top;Movement#FCCS_Movements;Consolidation#FCCS_Entity Total;Custom1#"&amp;$A215&amp;";Custom2#Total Custom2;Custom3#Total Custom3;Custom4#Total Custom4")</f>
        <v>0</v>
      </c>
      <c r="AG215" s="330">
        <f>[1]!HsGetValue("FCC","Scenario#Actual;Years#FY24;Period#Jun;View#FCCS_YTD;Entity#"&amp;$B215&amp;";Data Source#FCCS_Total Data Source;Account#"&amp;AG$3&amp;";Intercompany#FCCS_Intercompany Top;Movement#FCCS_Movements;Consolidation#FCCS_Entity Total;Custom1#"&amp;$A215&amp;";Custom2#Total Custom2;Custom3#Total Custom3;Custom4#Total Custom4")</f>
        <v>0</v>
      </c>
      <c r="AH215" s="330">
        <f>[1]!HsGetValue("FCC","Scenario#Actual;Years#FY24;Period#Jun;View#FCCS_YTD;Entity#"&amp;$B215&amp;";Data Source#FCCS_Total Data Source;Account#"&amp;AH$3&amp;";Intercompany#FCCS_Intercompany Top;Movement#FCCS_Movements;Consolidation#FCCS_Entity Total;Custom1#"&amp;$A215&amp;";Custom2#Total Custom2;Custom3#Total Custom3;Custom4#Total Custom4")</f>
        <v>-111778</v>
      </c>
      <c r="AI215" s="330">
        <f>[1]!HsGetValue("FCC","Scenario#Actual;Years#FY24;Period#Jun;View#FCCS_YTD;Entity#"&amp;$B215&amp;";Data Source#FCCS_Total Data Source;Account#"&amp;AI$3&amp;";Intercompany#FCCS_Intercompany Top;Movement#FCCS_Movements;Consolidation#FCCS_Entity Total;Custom1#"&amp;$A215&amp;";Custom2#Total Custom2;Custom3#Total Custom3;Custom4#Total Custom4")</f>
        <v>0</v>
      </c>
      <c r="AJ215" s="330">
        <f>[1]!HsGetValue("FCC","Scenario#Actual;Years#FY24;Period#Jun;View#FCCS_YTD;Entity#"&amp;$B215&amp;";Data Source#FCCS_Total Data Source;Account#"&amp;AJ$3&amp;";Intercompany#FCCS_Intercompany Top;Movement#FCCS_Movements;Consolidation#FCCS_Entity Total;Custom1#"&amp;$A215&amp;";Custom2#Total Custom2;Custom3#Total Custom3;Custom4#Total Custom4")</f>
        <v>0</v>
      </c>
      <c r="AK215" s="330">
        <f>[1]!HsGetValue("FCC","Scenario#Actual;Years#FY24;Period#Jun;View#FCCS_YTD;Entity#"&amp;$B215&amp;";Data Source#FCCS_Total Data Source;Account#"&amp;AK$3&amp;";Intercompany#FCCS_Intercompany Top;Movement#FCCS_Movements;Consolidation#FCCS_Entity Total;Custom1#"&amp;$A215&amp;";Custom2#Total Custom2;Custom3#Total Custom3;Custom4#Total Custom4")</f>
        <v>0</v>
      </c>
      <c r="AL215" s="330">
        <f>[1]!HsGetValue("FCC","Scenario#Actual;Years#FY24;Period#Jun;View#FCCS_YTD;Entity#"&amp;$B215&amp;";Data Source#FCCS_Total Data Source;Account#"&amp;AL$3&amp;";Intercompany#FCCS_Intercompany Top;Movement#FCCS_Movements;Consolidation#FCCS_Entity Total;Custom1#"&amp;$A215&amp;";Custom2#Total Custom2;Custom3#Total Custom3;Custom4#Total Custom4")</f>
        <v>0</v>
      </c>
      <c r="AM215" s="330">
        <f>[1]!HsGetValue("FCC","Scenario#Actual;Years#FY24;Period#Jun;View#FCCS_YTD;Entity#"&amp;$B215&amp;";Data Source#FCCS_Total Data Source;Account#"&amp;AM$3&amp;";Intercompany#FCCS_Intercompany Top;Movement#FCCS_Movements;Consolidation#FCCS_Entity Total;Custom1#"&amp;$A215&amp;";Custom2#Total Custom2;Custom3#Total Custom3;Custom4#Total Custom4")</f>
        <v>0</v>
      </c>
      <c r="AN215" s="330">
        <f>[1]!HsGetValue("FCC","Scenario#Actual;Years#FY24;Period#Jun;View#FCCS_YTD;Entity#"&amp;$B215&amp;";Data Source#FCCS_Total Data Source;Account#"&amp;AN$3&amp;";Intercompany#FCCS_Intercompany Top;Movement#FCCS_Movements;Consolidation#FCCS_Entity Total;Custom1#"&amp;$A215&amp;";Custom2#Total Custom2;Custom3#Total Custom3;Custom4#Total Custom4")</f>
        <v>0</v>
      </c>
      <c r="AO215" s="330">
        <f>[1]!HsGetValue("FCC","Scenario#Actual;Years#FY24;Period#Jun;View#FCCS_YTD;Entity#"&amp;$B215&amp;";Data Source#FCCS_Total Data Source;Account#"&amp;AO$3&amp;";Intercompany#FCCS_Intercompany Top;Movement#FCCS_Movements;Consolidation#FCCS_Entity Total;Custom1#"&amp;$A215&amp;";Custom2#Total Custom2;Custom3#Total Custom3;Custom4#Total Custom4")</f>
        <v>0</v>
      </c>
      <c r="AP215" s="330">
        <f>[1]!HsGetValue("FCC","Scenario#Actual;Years#FY24;Period#Jun;View#FCCS_YTD;Entity#"&amp;$B215&amp;";Data Source#FCCS_Total Data Source;Account#"&amp;AP$3&amp;";Intercompany#FCCS_Intercompany Top;Movement#FCCS_Movements;Consolidation#FCCS_Entity Total;Custom1#"&amp;$A215&amp;";Custom2#Total Custom2;Custom3#Total Custom3;Custom4#Total Custom4")</f>
        <v>0</v>
      </c>
      <c r="AQ215" s="330">
        <f>[1]!HsGetValue("FCC","Scenario#Actual;Years#FY24;Period#Jun;View#FCCS_YTD;Entity#"&amp;$B215&amp;";Data Source#FCCS_Total Data Source;Account#"&amp;AQ$3&amp;";Intercompany#FCCS_Intercompany Top;Movement#FCCS_Movements;Consolidation#FCCS_Entity Total;Custom1#"&amp;$A215&amp;";Custom2#Total Custom2;Custom3#Total Custom3;Custom4#Total Custom4")</f>
        <v>0</v>
      </c>
      <c r="AR215" s="330">
        <f>[1]!HsGetValue("FCC","Scenario#Actual;Years#FY24;Period#Jun;View#FCCS_YTD;Entity#"&amp;$B215&amp;";Data Source#FCCS_Total Data Source;Account#"&amp;AR$3&amp;";Intercompany#FCCS_Intercompany Top;Movement#FCCS_Movements;Consolidation#FCCS_Entity Total;Custom1#"&amp;$A215&amp;";Custom2#Total Custom2;Custom3#Total Custom3;Custom4#Total Custom4")</f>
        <v>0</v>
      </c>
      <c r="AS215" s="330">
        <f>[1]!HsGetValue("FCC","Scenario#Actual;Years#FY24;Period#Jun;View#FCCS_YTD;Entity#"&amp;$B215&amp;";Data Source#FCCS_Total Data Source;Account#"&amp;AS$3&amp;";Intercompany#FCCS_Intercompany Top;Movement#FCCS_Movements;Consolidation#FCCS_Entity Total;Custom1#"&amp;$A215&amp;";Custom2#Total Custom2;Custom3#Total Custom3;Custom4#Total Custom4")</f>
        <v>0</v>
      </c>
    </row>
    <row r="216" spans="1:45" x14ac:dyDescent="0.3">
      <c r="A216" s="221" t="s">
        <v>603</v>
      </c>
      <c r="B216" s="221" t="s">
        <v>874</v>
      </c>
      <c r="C216" s="222">
        <v>95100</v>
      </c>
      <c r="D216" s="81" t="s">
        <v>862</v>
      </c>
      <c r="E216" s="222" t="s">
        <v>416</v>
      </c>
      <c r="F216" s="328" t="s">
        <v>875</v>
      </c>
      <c r="H216" s="598"/>
      <c r="I216" s="327">
        <f t="shared" si="35"/>
        <v>992.73999999999978</v>
      </c>
      <c r="J216" s="327">
        <f t="shared" si="34"/>
        <v>0</v>
      </c>
      <c r="K216" s="327">
        <f t="shared" ref="K216:K226" si="36">SUM(M216:R216,T216:V216,Z216:AB216,AD216:AD216)+SUM(AE216:AQ216)</f>
        <v>992.73999999999978</v>
      </c>
      <c r="L216" s="330">
        <f>[1]!HsGetValue("FCC","Scenario#Actual;Years#FY24;Period#Jun;View#FCCS_YTD;Entity#"&amp;$B216&amp;";Data Source#FCCS_Total Data Source;Account#"&amp;L$3&amp;";Intercompany#FCCS_Intercompany Top;Movement#FCCS_Movements;Consolidation#FCCS_Entity Total;Custom1#"&amp;$A216&amp;";Custom2#Total Custom2;Custom3#Total Custom3;Custom4#Total Custom4")</f>
        <v>0</v>
      </c>
      <c r="M216" s="330">
        <f>[1]!HsGetValue("FCC","Scenario#Actual;Years#FY24;Period#Jun;View#FCCS_YTD;Entity#"&amp;$B216&amp;";Data Source#FCCS_Total Data Source;Account#"&amp;M$3&amp;";Intercompany#FCCS_Intercompany Top;Movement#FCCS_Movements;Consolidation#FCCS_Entity Total;Custom1#"&amp;$A216&amp;";Custom2#Total Custom2;Custom3#Total Custom3;Custom4#Total Custom4")</f>
        <v>0</v>
      </c>
      <c r="N216" s="330">
        <f>[1]!HsGetValue("FCC","Scenario#Actual;Years#FY24;Period#Jun;View#FCCS_YTD;Entity#"&amp;$B216&amp;";Data Source#FCCS_Total Data Source;Account#"&amp;N$3&amp;";Intercompany#FCCS_Intercompany Top;Movement#FCCS_Movements;Consolidation#FCCS_Entity Total;Custom1#"&amp;$A216&amp;";Custom2#Total Custom2;Custom3#Total Custom3;Custom4#Total Custom4")</f>
        <v>0</v>
      </c>
      <c r="O216" s="330">
        <f>[1]!HsGetValue("FCC","Scenario#Actual;Years#FY24;Period#Jun;View#FCCS_YTD;Entity#"&amp;$B216&amp;";Data Source#FCCS_Total Data Source;Account#"&amp;O$3&amp;";Intercompany#FCCS_Intercompany Top;Movement#FCCS_Movements;Consolidation#FCCS_Entity Total;Custom1#"&amp;$A216&amp;";Custom2#Total Custom2;Custom3#Total Custom3;Custom4#Total Custom4")</f>
        <v>0</v>
      </c>
      <c r="P216" s="330">
        <f>[1]!HsGetValue("FCC","Scenario#Actual;Years#FY24;Period#Jun;View#FCCS_YTD;Entity#"&amp;$B216&amp;";Data Source#FCCS_Total Data Source;Account#"&amp;P$3&amp;";Intercompany#FCCS_Intercompany Top;Movement#FCCS_Movements;Consolidation#FCCS_Entity Total;Custom1#"&amp;$A216&amp;";Custom2#Total Custom2;Custom3#Total Custom3;Custom4#Total Custom4")</f>
        <v>5896.73</v>
      </c>
      <c r="Q216" s="330">
        <f>[1]!HsGetValue("FCC","Scenario#Actual;Years#FY24;Period#Jun;View#FCCS_YTD;Entity#"&amp;$B216&amp;";Data Source#FCCS_Total Data Source;Account#"&amp;Q$3&amp;";Intercompany#FCCS_Intercompany Top;Movement#FCCS_Movements;Consolidation#FCCS_Entity Total;Custom1#"&amp;$A216&amp;";Custom2#Total Custom2;Custom3#Total Custom3;Custom4#Total Custom4")</f>
        <v>0</v>
      </c>
      <c r="R216" s="330">
        <f>[1]!HsGetValue("FCC","Scenario#Actual;Years#FY24;Period#Jun;View#FCCS_YTD;Entity#"&amp;$B216&amp;";Data Source#FCCS_Total Data Source;Account#"&amp;R$3&amp;";Intercompany#FCCS_Intercompany Top;Movement#FCCS_Movements;Consolidation#FCCS_Entity Total;Custom1#"&amp;$A216&amp;";Custom2#Total Custom2;Custom3#Total Custom3;Custom4#Total Custom4")</f>
        <v>0</v>
      </c>
      <c r="S216" s="330">
        <f>[1]!HsGetValue("FCC","Scenario#Actual;Years#FY24;Period#Jun;View#FCCS_YTD;Entity#"&amp;$B216&amp;";Data Source#FCCS_Total Data Source;Account#"&amp;S$3&amp;";Intercompany#FCCS_Intercompany Top;Movement#FCCS_Movements;Consolidation#FCCS_Entity Total;Custom1#"&amp;$A216&amp;";Custom2#Total Custom2;Custom3#Total Custom3;Custom4#Total Custom4")</f>
        <v>0</v>
      </c>
      <c r="T216" s="330">
        <f>[1]!HsGetValue("FCC","Scenario#Actual;Years#FY24;Period#Jun;View#FCCS_YTD;Entity#"&amp;$B216&amp;";Data Source#FCCS_Total Data Source;Account#"&amp;T$3&amp;";Intercompany#FCCS_Intercompany Top;Movement#FCCS_Movements;Consolidation#FCCS_Entity Total;Custom1#"&amp;$A216&amp;";Custom2#Total Custom2;Custom3#Total Custom3;Custom4#Total Custom4")</f>
        <v>0</v>
      </c>
      <c r="U216" s="330">
        <f>[1]!HsGetValue("FCC","Scenario#Actual;Years#FY24;Period#Jun;View#FCCS_YTD;Entity#"&amp;$B216&amp;";Data Source#FCCS_Total Data Source;Account#"&amp;U$3&amp;";Intercompany#FCCS_Intercompany Top;Movement#FCCS_Movements;Consolidation#FCCS_Entity Total;Custom1#"&amp;$A216&amp;";Custom2#Total Custom2;Custom3#Total Custom3;Custom4#Total Custom4")</f>
        <v>0</v>
      </c>
      <c r="V216" s="330">
        <f>[1]!HsGetValue("FCC","Scenario#Actual;Years#FY24;Period#Jun;View#FCCS_YTD;Entity#"&amp;$B216&amp;";Data Source#FCCS_Total Data Source;Account#"&amp;V$3&amp;";Intercompany#FCCS_Intercompany Top;Movement#FCCS_Movements;Consolidation#FCCS_Entity Total;Custom1#"&amp;$A216&amp;";Custom2#Total Custom2;Custom3#Total Custom3;Custom4#Total Custom4")</f>
        <v>0</v>
      </c>
      <c r="W216" s="330">
        <f>[1]!HsGetValue("FCC","Scenario#Actual;Years#FY24;Period#Jun;View#FCCS_YTD;Entity#"&amp;$B216&amp;";Data Source#FCCS_Total Data Source;Account#"&amp;W$3&amp;";Intercompany#FCCS_Intercompany Top;Movement#FCCS_Movements;Consolidation#FCCS_Entity Total;Custom1#"&amp;$A216&amp;";Custom2#Total Custom2;Custom3#Total Custom3;Custom4#Total Custom4")</f>
        <v>0</v>
      </c>
      <c r="X216" s="330">
        <f>[1]!HsGetValue("FCC","Scenario#Actual;Years#FY24;Period#Jun;View#FCCS_YTD;Entity#"&amp;$B216&amp;";Data Source#FCCS_Total Data Source;Account#"&amp;X$3&amp;";Intercompany#FCCS_Intercompany Top;Movement#FCCS_Movements;Consolidation#FCCS_Entity Total;Custom1#"&amp;$A216&amp;";Custom2#Total Custom2;Custom3#Total Custom3;Custom4#Total Custom4")</f>
        <v>0</v>
      </c>
      <c r="Y216" s="330">
        <f>[1]!HsGetValue("FCC","Scenario#Actual;Years#FY24;Period#Jun;View#FCCS_YTD;Entity#"&amp;$B216&amp;";Data Source#FCCS_Total Data Source;Account#"&amp;Y$3&amp;";Intercompany#FCCS_Intercompany Top;Movement#FCCS_Movements;Consolidation#FCCS_Entity Total;Custom1#"&amp;$A216&amp;";Custom2#Total Custom2;Custom3#Total Custom3;Custom4#Total Custom4")</f>
        <v>0</v>
      </c>
      <c r="Z216" s="330">
        <f>[1]!HsGetValue("FCC","Scenario#Actual;Years#FY24;Period#Jun;View#FCCS_YTD;Entity#"&amp;$B216&amp;";Data Source#FCCS_Total Data Source;Account#"&amp;Z$3&amp;";Intercompany#FCCS_Intercompany Top;Movement#FCCS_Movements;Consolidation#FCCS_Entity Total;Custom1#"&amp;$A216&amp;";Custom2#Total Custom2;Custom3#Total Custom3;Custom4#Total Custom4")</f>
        <v>0</v>
      </c>
      <c r="AA216" s="330">
        <f>[1]!HsGetValue("FCC","Scenario#Actual;Years#FY24;Period#Jun;View#FCCS_YTD;Entity#"&amp;$B216&amp;";Data Source#FCCS_Total Data Source;Account#"&amp;AA$3&amp;";Intercompany#FCCS_Intercompany Top;Movement#FCCS_Movements;Consolidation#FCCS_Entity Total;Custom1#"&amp;$A216&amp;";Custom2#Total Custom2;Custom3#Total Custom3;Custom4#Total Custom4")</f>
        <v>0</v>
      </c>
      <c r="AB216" s="330">
        <f>[1]!HsGetValue("FCC","Scenario#Actual;Years#FY24;Period#Jun;View#FCCS_YTD;Entity#"&amp;$B216&amp;";Data Source#FCCS_Total Data Source;Account#"&amp;AB$3&amp;";Intercompany#FCCS_Intercompany Top;Movement#FCCS_Movements;Consolidation#FCCS_Entity Total;Custom1#"&amp;$A216&amp;";Custom2#Total Custom2;Custom3#Total Custom3;Custom4#Total Custom4")</f>
        <v>0</v>
      </c>
      <c r="AC216" s="330">
        <f>[1]!HsGetValue("FCC","Scenario#Actual;Years#FY24;Period#Jun;View#FCCS_YTD;Entity#"&amp;$B216&amp;";Data Source#FCCS_Total Data Source;Account#"&amp;AC$3&amp;";Intercompany#FCCS_Intercompany Top;Movement#FCCS_Movements;Consolidation#FCCS_Entity Total;Custom1#"&amp;$A216&amp;";Custom2#Total Custom2;Custom3#Total Custom3;Custom4#Total Custom4")</f>
        <v>0</v>
      </c>
      <c r="AD216" s="330">
        <f>[1]!HsGetValue("FCC","Scenario#Actual;Years#FY24;Period#Jun;View#FCCS_YTD;Entity#"&amp;$B216&amp;";Data Source#FCCS_Total Data Source;Account#"&amp;AD$3&amp;";Intercompany#FCCS_Intercompany Top;Movement#FCCS_Movements;Consolidation#FCCS_Entity Total;Custom1#"&amp;$A216&amp;";Custom2#Total Custom2;Custom3#Total Custom3;Custom4#Total Custom4")</f>
        <v>0</v>
      </c>
      <c r="AE216" s="330">
        <f>[1]!HsGetValue("FCC","Scenario#Actual;Years#FY24;Period#Jun;View#FCCS_YTD;Entity#"&amp;$B216&amp;";Data Source#FCCS_Total Data Source;Account#"&amp;AE$3&amp;";Intercompany#FCCS_Intercompany Top;Movement#FCCS_Movements;Consolidation#FCCS_Entity Total;Custom1#"&amp;$A216&amp;";Custom2#Total Custom2;Custom3#Total Custom3;Custom4#Total Custom4")</f>
        <v>0</v>
      </c>
      <c r="AF216" s="330">
        <f>[1]!HsGetValue("FCC","Scenario#Actual;Years#FY24;Period#Jun;View#FCCS_YTD;Entity#"&amp;$B216&amp;";Data Source#FCCS_Total Data Source;Account#"&amp;AF$3&amp;";Intercompany#FCCS_Intercompany Top;Movement#FCCS_Movements;Consolidation#FCCS_Entity Total;Custom1#"&amp;$A216&amp;";Custom2#Total Custom2;Custom3#Total Custom3;Custom4#Total Custom4")</f>
        <v>0</v>
      </c>
      <c r="AG216" s="330">
        <f>[1]!HsGetValue("FCC","Scenario#Actual;Years#FY24;Period#Jun;View#FCCS_YTD;Entity#"&amp;$B216&amp;";Data Source#FCCS_Total Data Source;Account#"&amp;AG$3&amp;";Intercompany#FCCS_Intercompany Top;Movement#FCCS_Movements;Consolidation#FCCS_Entity Total;Custom1#"&amp;$A216&amp;";Custom2#Total Custom2;Custom3#Total Custom3;Custom4#Total Custom4")</f>
        <v>0</v>
      </c>
      <c r="AH216" s="330">
        <f>[1]!HsGetValue("FCC","Scenario#Actual;Years#FY24;Period#Jun;View#FCCS_YTD;Entity#"&amp;$B216&amp;";Data Source#FCCS_Total Data Source;Account#"&amp;AH$3&amp;";Intercompany#FCCS_Intercompany Top;Movement#FCCS_Movements;Consolidation#FCCS_Entity Total;Custom1#"&amp;$A216&amp;";Custom2#Total Custom2;Custom3#Total Custom3;Custom4#Total Custom4")</f>
        <v>-4903.99</v>
      </c>
      <c r="AI216" s="330">
        <f>[1]!HsGetValue("FCC","Scenario#Actual;Years#FY24;Period#Jun;View#FCCS_YTD;Entity#"&amp;$B216&amp;";Data Source#FCCS_Total Data Source;Account#"&amp;AI$3&amp;";Intercompany#FCCS_Intercompany Top;Movement#FCCS_Movements;Consolidation#FCCS_Entity Total;Custom1#"&amp;$A216&amp;";Custom2#Total Custom2;Custom3#Total Custom3;Custom4#Total Custom4")</f>
        <v>0</v>
      </c>
      <c r="AJ216" s="330">
        <f>[1]!HsGetValue("FCC","Scenario#Actual;Years#FY24;Period#Jun;View#FCCS_YTD;Entity#"&amp;$B216&amp;";Data Source#FCCS_Total Data Source;Account#"&amp;AJ$3&amp;";Intercompany#FCCS_Intercompany Top;Movement#FCCS_Movements;Consolidation#FCCS_Entity Total;Custom1#"&amp;$A216&amp;";Custom2#Total Custom2;Custom3#Total Custom3;Custom4#Total Custom4")</f>
        <v>0</v>
      </c>
      <c r="AK216" s="330">
        <f>[1]!HsGetValue("FCC","Scenario#Actual;Years#FY24;Period#Jun;View#FCCS_YTD;Entity#"&amp;$B216&amp;";Data Source#FCCS_Total Data Source;Account#"&amp;AK$3&amp;";Intercompany#FCCS_Intercompany Top;Movement#FCCS_Movements;Consolidation#FCCS_Entity Total;Custom1#"&amp;$A216&amp;";Custom2#Total Custom2;Custom3#Total Custom3;Custom4#Total Custom4")</f>
        <v>0</v>
      </c>
      <c r="AL216" s="330">
        <f>[1]!HsGetValue("FCC","Scenario#Actual;Years#FY24;Period#Jun;View#FCCS_YTD;Entity#"&amp;$B216&amp;";Data Source#FCCS_Total Data Source;Account#"&amp;AL$3&amp;";Intercompany#FCCS_Intercompany Top;Movement#FCCS_Movements;Consolidation#FCCS_Entity Total;Custom1#"&amp;$A216&amp;";Custom2#Total Custom2;Custom3#Total Custom3;Custom4#Total Custom4")</f>
        <v>0</v>
      </c>
      <c r="AM216" s="330">
        <f>[1]!HsGetValue("FCC","Scenario#Actual;Years#FY24;Period#Jun;View#FCCS_YTD;Entity#"&amp;$B216&amp;";Data Source#FCCS_Total Data Source;Account#"&amp;AM$3&amp;";Intercompany#FCCS_Intercompany Top;Movement#FCCS_Movements;Consolidation#FCCS_Entity Total;Custom1#"&amp;$A216&amp;";Custom2#Total Custom2;Custom3#Total Custom3;Custom4#Total Custom4")</f>
        <v>0</v>
      </c>
      <c r="AN216" s="330">
        <f>[1]!HsGetValue("FCC","Scenario#Actual;Years#FY24;Period#Jun;View#FCCS_YTD;Entity#"&amp;$B216&amp;";Data Source#FCCS_Total Data Source;Account#"&amp;AN$3&amp;";Intercompany#FCCS_Intercompany Top;Movement#FCCS_Movements;Consolidation#FCCS_Entity Total;Custom1#"&amp;$A216&amp;";Custom2#Total Custom2;Custom3#Total Custom3;Custom4#Total Custom4")</f>
        <v>0</v>
      </c>
      <c r="AO216" s="330">
        <f>[1]!HsGetValue("FCC","Scenario#Actual;Years#FY24;Period#Jun;View#FCCS_YTD;Entity#"&amp;$B216&amp;";Data Source#FCCS_Total Data Source;Account#"&amp;AO$3&amp;";Intercompany#FCCS_Intercompany Top;Movement#FCCS_Movements;Consolidation#FCCS_Entity Total;Custom1#"&amp;$A216&amp;";Custom2#Total Custom2;Custom3#Total Custom3;Custom4#Total Custom4")</f>
        <v>0</v>
      </c>
      <c r="AP216" s="330">
        <f>[1]!HsGetValue("FCC","Scenario#Actual;Years#FY24;Period#Jun;View#FCCS_YTD;Entity#"&amp;$B216&amp;";Data Source#FCCS_Total Data Source;Account#"&amp;AP$3&amp;";Intercompany#FCCS_Intercompany Top;Movement#FCCS_Movements;Consolidation#FCCS_Entity Total;Custom1#"&amp;$A216&amp;";Custom2#Total Custom2;Custom3#Total Custom3;Custom4#Total Custom4")</f>
        <v>0</v>
      </c>
      <c r="AQ216" s="330">
        <f>[1]!HsGetValue("FCC","Scenario#Actual;Years#FY24;Period#Jun;View#FCCS_YTD;Entity#"&amp;$B216&amp;";Data Source#FCCS_Total Data Source;Account#"&amp;AQ$3&amp;";Intercompany#FCCS_Intercompany Top;Movement#FCCS_Movements;Consolidation#FCCS_Entity Total;Custom1#"&amp;$A216&amp;";Custom2#Total Custom2;Custom3#Total Custom3;Custom4#Total Custom4")</f>
        <v>0</v>
      </c>
      <c r="AR216" s="330">
        <f>[1]!HsGetValue("FCC","Scenario#Actual;Years#FY24;Period#Jun;View#FCCS_YTD;Entity#"&amp;$B216&amp;";Data Source#FCCS_Total Data Source;Account#"&amp;AR$3&amp;";Intercompany#FCCS_Intercompany Top;Movement#FCCS_Movements;Consolidation#FCCS_Entity Total;Custom1#"&amp;$A216&amp;";Custom2#Total Custom2;Custom3#Total Custom3;Custom4#Total Custom4")</f>
        <v>0</v>
      </c>
      <c r="AS216" s="330">
        <f>[1]!HsGetValue("FCC","Scenario#Actual;Years#FY24;Period#Jun;View#FCCS_YTD;Entity#"&amp;$B216&amp;";Data Source#FCCS_Total Data Source;Account#"&amp;AS$3&amp;";Intercompany#FCCS_Intercompany Top;Movement#FCCS_Movements;Consolidation#FCCS_Entity Total;Custom1#"&amp;$A216&amp;";Custom2#Total Custom2;Custom3#Total Custom3;Custom4#Total Custom4")</f>
        <v>0</v>
      </c>
    </row>
    <row r="217" spans="1:45" x14ac:dyDescent="0.3">
      <c r="A217" s="221" t="s">
        <v>603</v>
      </c>
      <c r="B217" s="221" t="s">
        <v>876</v>
      </c>
      <c r="C217" s="222">
        <v>99100</v>
      </c>
      <c r="D217" s="81" t="s">
        <v>862</v>
      </c>
      <c r="E217" s="222" t="s">
        <v>416</v>
      </c>
      <c r="F217" s="328" t="s">
        <v>877</v>
      </c>
      <c r="H217" s="598"/>
      <c r="I217" s="327">
        <f t="shared" si="35"/>
        <v>0</v>
      </c>
      <c r="J217" s="327">
        <f t="shared" si="34"/>
        <v>0</v>
      </c>
      <c r="K217" s="327">
        <f t="shared" si="36"/>
        <v>0</v>
      </c>
      <c r="L217" s="330">
        <f>[1]!HsGetValue("FCC","Scenario#Actual;Years#FY24;Period#Jun;View#FCCS_YTD;Entity#"&amp;$B217&amp;";Data Source#FCCS_Total Data Source;Account#"&amp;L$3&amp;";Intercompany#FCCS_Intercompany Top;Movement#FCCS_Movements;Consolidation#FCCS_Entity Total;Custom1#"&amp;$A217&amp;";Custom2#Total Custom2;Custom3#Total Custom3;Custom4#Total Custom4")</f>
        <v>0</v>
      </c>
      <c r="M217" s="330">
        <f>[1]!HsGetValue("FCC","Scenario#Actual;Years#FY24;Period#Jun;View#FCCS_YTD;Entity#"&amp;$B217&amp;";Data Source#FCCS_Total Data Source;Account#"&amp;M$3&amp;";Intercompany#FCCS_Intercompany Top;Movement#FCCS_Movements;Consolidation#FCCS_Entity Total;Custom1#"&amp;$A217&amp;";Custom2#Total Custom2;Custom3#Total Custom3;Custom4#Total Custom4")</f>
        <v>0</v>
      </c>
      <c r="N217" s="330">
        <f>[1]!HsGetValue("FCC","Scenario#Actual;Years#FY24;Period#Jun;View#FCCS_YTD;Entity#"&amp;$B217&amp;";Data Source#FCCS_Total Data Source;Account#"&amp;N$3&amp;";Intercompany#FCCS_Intercompany Top;Movement#FCCS_Movements;Consolidation#FCCS_Entity Total;Custom1#"&amp;$A217&amp;";Custom2#Total Custom2;Custom3#Total Custom3;Custom4#Total Custom4")</f>
        <v>0</v>
      </c>
      <c r="O217" s="330">
        <f>[1]!HsGetValue("FCC","Scenario#Actual;Years#FY24;Period#Jun;View#FCCS_YTD;Entity#"&amp;$B217&amp;";Data Source#FCCS_Total Data Source;Account#"&amp;O$3&amp;";Intercompany#FCCS_Intercompany Top;Movement#FCCS_Movements;Consolidation#FCCS_Entity Total;Custom1#"&amp;$A217&amp;";Custom2#Total Custom2;Custom3#Total Custom3;Custom4#Total Custom4")</f>
        <v>0</v>
      </c>
      <c r="P217" s="330">
        <f>[1]!HsGetValue("FCC","Scenario#Actual;Years#FY24;Period#Jun;View#FCCS_YTD;Entity#"&amp;$B217&amp;";Data Source#FCCS_Total Data Source;Account#"&amp;P$3&amp;";Intercompany#FCCS_Intercompany Top;Movement#FCCS_Movements;Consolidation#FCCS_Entity Total;Custom1#"&amp;$A217&amp;";Custom2#Total Custom2;Custom3#Total Custom3;Custom4#Total Custom4")</f>
        <v>0</v>
      </c>
      <c r="Q217" s="330">
        <f>[1]!HsGetValue("FCC","Scenario#Actual;Years#FY24;Period#Jun;View#FCCS_YTD;Entity#"&amp;$B217&amp;";Data Source#FCCS_Total Data Source;Account#"&amp;Q$3&amp;";Intercompany#FCCS_Intercompany Top;Movement#FCCS_Movements;Consolidation#FCCS_Entity Total;Custom1#"&amp;$A217&amp;";Custom2#Total Custom2;Custom3#Total Custom3;Custom4#Total Custom4")</f>
        <v>0</v>
      </c>
      <c r="R217" s="330">
        <f>[1]!HsGetValue("FCC","Scenario#Actual;Years#FY24;Period#Jun;View#FCCS_YTD;Entity#"&amp;$B217&amp;";Data Source#FCCS_Total Data Source;Account#"&amp;R$3&amp;";Intercompany#FCCS_Intercompany Top;Movement#FCCS_Movements;Consolidation#FCCS_Entity Total;Custom1#"&amp;$A217&amp;";Custom2#Total Custom2;Custom3#Total Custom3;Custom4#Total Custom4")</f>
        <v>0</v>
      </c>
      <c r="S217" s="330">
        <f>[1]!HsGetValue("FCC","Scenario#Actual;Years#FY24;Period#Jun;View#FCCS_YTD;Entity#"&amp;$B217&amp;";Data Source#FCCS_Total Data Source;Account#"&amp;S$3&amp;";Intercompany#FCCS_Intercompany Top;Movement#FCCS_Movements;Consolidation#FCCS_Entity Total;Custom1#"&amp;$A217&amp;";Custom2#Total Custom2;Custom3#Total Custom3;Custom4#Total Custom4")</f>
        <v>0</v>
      </c>
      <c r="T217" s="330">
        <f>[1]!HsGetValue("FCC","Scenario#Actual;Years#FY24;Period#Jun;View#FCCS_YTD;Entity#"&amp;$B217&amp;";Data Source#FCCS_Total Data Source;Account#"&amp;T$3&amp;";Intercompany#FCCS_Intercompany Top;Movement#FCCS_Movements;Consolidation#FCCS_Entity Total;Custom1#"&amp;$A217&amp;";Custom2#Total Custom2;Custom3#Total Custom3;Custom4#Total Custom4")</f>
        <v>0</v>
      </c>
      <c r="U217" s="330">
        <f>[1]!HsGetValue("FCC","Scenario#Actual;Years#FY24;Period#Jun;View#FCCS_YTD;Entity#"&amp;$B217&amp;";Data Source#FCCS_Total Data Source;Account#"&amp;U$3&amp;";Intercompany#FCCS_Intercompany Top;Movement#FCCS_Movements;Consolidation#FCCS_Entity Total;Custom1#"&amp;$A217&amp;";Custom2#Total Custom2;Custom3#Total Custom3;Custom4#Total Custom4")</f>
        <v>0</v>
      </c>
      <c r="V217" s="330">
        <f>[1]!HsGetValue("FCC","Scenario#Actual;Years#FY24;Period#Jun;View#FCCS_YTD;Entity#"&amp;$B217&amp;";Data Source#FCCS_Total Data Source;Account#"&amp;V$3&amp;";Intercompany#FCCS_Intercompany Top;Movement#FCCS_Movements;Consolidation#FCCS_Entity Total;Custom1#"&amp;$A217&amp;";Custom2#Total Custom2;Custom3#Total Custom3;Custom4#Total Custom4")</f>
        <v>0</v>
      </c>
      <c r="W217" s="330">
        <f>[1]!HsGetValue("FCC","Scenario#Actual;Years#FY24;Period#Jun;View#FCCS_YTD;Entity#"&amp;$B217&amp;";Data Source#FCCS_Total Data Source;Account#"&amp;W$3&amp;";Intercompany#FCCS_Intercompany Top;Movement#FCCS_Movements;Consolidation#FCCS_Entity Total;Custom1#"&amp;$A217&amp;";Custom2#Total Custom2;Custom3#Total Custom3;Custom4#Total Custom4")</f>
        <v>0</v>
      </c>
      <c r="X217" s="330">
        <f>[1]!HsGetValue("FCC","Scenario#Actual;Years#FY24;Period#Jun;View#FCCS_YTD;Entity#"&amp;$B217&amp;";Data Source#FCCS_Total Data Source;Account#"&amp;X$3&amp;";Intercompany#FCCS_Intercompany Top;Movement#FCCS_Movements;Consolidation#FCCS_Entity Total;Custom1#"&amp;$A217&amp;";Custom2#Total Custom2;Custom3#Total Custom3;Custom4#Total Custom4")</f>
        <v>0</v>
      </c>
      <c r="Y217" s="330">
        <f>[1]!HsGetValue("FCC","Scenario#Actual;Years#FY24;Period#Jun;View#FCCS_YTD;Entity#"&amp;$B217&amp;";Data Source#FCCS_Total Data Source;Account#"&amp;Y$3&amp;";Intercompany#FCCS_Intercompany Top;Movement#FCCS_Movements;Consolidation#FCCS_Entity Total;Custom1#"&amp;$A217&amp;";Custom2#Total Custom2;Custom3#Total Custom3;Custom4#Total Custom4")</f>
        <v>0</v>
      </c>
      <c r="Z217" s="330">
        <f>[1]!HsGetValue("FCC","Scenario#Actual;Years#FY24;Period#Jun;View#FCCS_YTD;Entity#"&amp;$B217&amp;";Data Source#FCCS_Total Data Source;Account#"&amp;Z$3&amp;";Intercompany#FCCS_Intercompany Top;Movement#FCCS_Movements;Consolidation#FCCS_Entity Total;Custom1#"&amp;$A217&amp;";Custom2#Total Custom2;Custom3#Total Custom3;Custom4#Total Custom4")</f>
        <v>0</v>
      </c>
      <c r="AA217" s="330">
        <f>[1]!HsGetValue("FCC","Scenario#Actual;Years#FY24;Period#Jun;View#FCCS_YTD;Entity#"&amp;$B217&amp;";Data Source#FCCS_Total Data Source;Account#"&amp;AA$3&amp;";Intercompany#FCCS_Intercompany Top;Movement#FCCS_Movements;Consolidation#FCCS_Entity Total;Custom1#"&amp;$A217&amp;";Custom2#Total Custom2;Custom3#Total Custom3;Custom4#Total Custom4")</f>
        <v>0</v>
      </c>
      <c r="AB217" s="330">
        <f>[1]!HsGetValue("FCC","Scenario#Actual;Years#FY24;Period#Jun;View#FCCS_YTD;Entity#"&amp;$B217&amp;";Data Source#FCCS_Total Data Source;Account#"&amp;AB$3&amp;";Intercompany#FCCS_Intercompany Top;Movement#FCCS_Movements;Consolidation#FCCS_Entity Total;Custom1#"&amp;$A217&amp;";Custom2#Total Custom2;Custom3#Total Custom3;Custom4#Total Custom4")</f>
        <v>0</v>
      </c>
      <c r="AC217" s="330">
        <f>[1]!HsGetValue("FCC","Scenario#Actual;Years#FY24;Period#Jun;View#FCCS_YTD;Entity#"&amp;$B217&amp;";Data Source#FCCS_Total Data Source;Account#"&amp;AC$3&amp;";Intercompany#FCCS_Intercompany Top;Movement#FCCS_Movements;Consolidation#FCCS_Entity Total;Custom1#"&amp;$A217&amp;";Custom2#Total Custom2;Custom3#Total Custom3;Custom4#Total Custom4")</f>
        <v>0</v>
      </c>
      <c r="AD217" s="330">
        <f>[1]!HsGetValue("FCC","Scenario#Actual;Years#FY24;Period#Jun;View#FCCS_YTD;Entity#"&amp;$B217&amp;";Data Source#FCCS_Total Data Source;Account#"&amp;AD$3&amp;";Intercompany#FCCS_Intercompany Top;Movement#FCCS_Movements;Consolidation#FCCS_Entity Total;Custom1#"&amp;$A217&amp;";Custom2#Total Custom2;Custom3#Total Custom3;Custom4#Total Custom4")</f>
        <v>0</v>
      </c>
      <c r="AE217" s="330">
        <f>[1]!HsGetValue("FCC","Scenario#Actual;Years#FY24;Period#Jun;View#FCCS_YTD;Entity#"&amp;$B217&amp;";Data Source#FCCS_Total Data Source;Account#"&amp;AE$3&amp;";Intercompany#FCCS_Intercompany Top;Movement#FCCS_Movements;Consolidation#FCCS_Entity Total;Custom1#"&amp;$A217&amp;";Custom2#Total Custom2;Custom3#Total Custom3;Custom4#Total Custom4")</f>
        <v>0</v>
      </c>
      <c r="AF217" s="330">
        <f>[1]!HsGetValue("FCC","Scenario#Actual;Years#FY24;Period#Jun;View#FCCS_YTD;Entity#"&amp;$B217&amp;";Data Source#FCCS_Total Data Source;Account#"&amp;AF$3&amp;";Intercompany#FCCS_Intercompany Top;Movement#FCCS_Movements;Consolidation#FCCS_Entity Total;Custom1#"&amp;$A217&amp;";Custom2#Total Custom2;Custom3#Total Custom3;Custom4#Total Custom4")</f>
        <v>0</v>
      </c>
      <c r="AG217" s="330">
        <f>[1]!HsGetValue("FCC","Scenario#Actual;Years#FY24;Period#Jun;View#FCCS_YTD;Entity#"&amp;$B217&amp;";Data Source#FCCS_Total Data Source;Account#"&amp;AG$3&amp;";Intercompany#FCCS_Intercompany Top;Movement#FCCS_Movements;Consolidation#FCCS_Entity Total;Custom1#"&amp;$A217&amp;";Custom2#Total Custom2;Custom3#Total Custom3;Custom4#Total Custom4")</f>
        <v>0</v>
      </c>
      <c r="AH217" s="330">
        <f>[1]!HsGetValue("FCC","Scenario#Actual;Years#FY24;Period#Jun;View#FCCS_YTD;Entity#"&amp;$B217&amp;";Data Source#FCCS_Total Data Source;Account#"&amp;AH$3&amp;";Intercompany#FCCS_Intercompany Top;Movement#FCCS_Movements;Consolidation#FCCS_Entity Total;Custom1#"&amp;$A217&amp;";Custom2#Total Custom2;Custom3#Total Custom3;Custom4#Total Custom4")</f>
        <v>0</v>
      </c>
      <c r="AI217" s="330">
        <f>[1]!HsGetValue("FCC","Scenario#Actual;Years#FY24;Period#Jun;View#FCCS_YTD;Entity#"&amp;$B217&amp;";Data Source#FCCS_Total Data Source;Account#"&amp;AI$3&amp;";Intercompany#FCCS_Intercompany Top;Movement#FCCS_Movements;Consolidation#FCCS_Entity Total;Custom1#"&amp;$A217&amp;";Custom2#Total Custom2;Custom3#Total Custom3;Custom4#Total Custom4")</f>
        <v>0</v>
      </c>
      <c r="AJ217" s="330">
        <f>[1]!HsGetValue("FCC","Scenario#Actual;Years#FY24;Period#Jun;View#FCCS_YTD;Entity#"&amp;$B217&amp;";Data Source#FCCS_Total Data Source;Account#"&amp;AJ$3&amp;";Intercompany#FCCS_Intercompany Top;Movement#FCCS_Movements;Consolidation#FCCS_Entity Total;Custom1#"&amp;$A217&amp;";Custom2#Total Custom2;Custom3#Total Custom3;Custom4#Total Custom4")</f>
        <v>0</v>
      </c>
      <c r="AK217" s="330">
        <f>[1]!HsGetValue("FCC","Scenario#Actual;Years#FY24;Period#Jun;View#FCCS_YTD;Entity#"&amp;$B217&amp;";Data Source#FCCS_Total Data Source;Account#"&amp;AK$3&amp;";Intercompany#FCCS_Intercompany Top;Movement#FCCS_Movements;Consolidation#FCCS_Entity Total;Custom1#"&amp;$A217&amp;";Custom2#Total Custom2;Custom3#Total Custom3;Custom4#Total Custom4")</f>
        <v>0</v>
      </c>
      <c r="AL217" s="330">
        <f>[1]!HsGetValue("FCC","Scenario#Actual;Years#FY24;Period#Jun;View#FCCS_YTD;Entity#"&amp;$B217&amp;";Data Source#FCCS_Total Data Source;Account#"&amp;AL$3&amp;";Intercompany#FCCS_Intercompany Top;Movement#FCCS_Movements;Consolidation#FCCS_Entity Total;Custom1#"&amp;$A217&amp;";Custom2#Total Custom2;Custom3#Total Custom3;Custom4#Total Custom4")</f>
        <v>0</v>
      </c>
      <c r="AM217" s="330">
        <f>[1]!HsGetValue("FCC","Scenario#Actual;Years#FY24;Period#Jun;View#FCCS_YTD;Entity#"&amp;$B217&amp;";Data Source#FCCS_Total Data Source;Account#"&amp;AM$3&amp;";Intercompany#FCCS_Intercompany Top;Movement#FCCS_Movements;Consolidation#FCCS_Entity Total;Custom1#"&amp;$A217&amp;";Custom2#Total Custom2;Custom3#Total Custom3;Custom4#Total Custom4")</f>
        <v>0</v>
      </c>
      <c r="AN217" s="330">
        <f>[1]!HsGetValue("FCC","Scenario#Actual;Years#FY24;Period#Jun;View#FCCS_YTD;Entity#"&amp;$B217&amp;";Data Source#FCCS_Total Data Source;Account#"&amp;AN$3&amp;";Intercompany#FCCS_Intercompany Top;Movement#FCCS_Movements;Consolidation#FCCS_Entity Total;Custom1#"&amp;$A217&amp;";Custom2#Total Custom2;Custom3#Total Custom3;Custom4#Total Custom4")</f>
        <v>0</v>
      </c>
      <c r="AO217" s="330">
        <f>[1]!HsGetValue("FCC","Scenario#Actual;Years#FY24;Period#Jun;View#FCCS_YTD;Entity#"&amp;$B217&amp;";Data Source#FCCS_Total Data Source;Account#"&amp;AO$3&amp;";Intercompany#FCCS_Intercompany Top;Movement#FCCS_Movements;Consolidation#FCCS_Entity Total;Custom1#"&amp;$A217&amp;";Custom2#Total Custom2;Custom3#Total Custom3;Custom4#Total Custom4")</f>
        <v>0</v>
      </c>
      <c r="AP217" s="330">
        <f>[1]!HsGetValue("FCC","Scenario#Actual;Years#FY24;Period#Jun;View#FCCS_YTD;Entity#"&amp;$B217&amp;";Data Source#FCCS_Total Data Source;Account#"&amp;AP$3&amp;";Intercompany#FCCS_Intercompany Top;Movement#FCCS_Movements;Consolidation#FCCS_Entity Total;Custom1#"&amp;$A217&amp;";Custom2#Total Custom2;Custom3#Total Custom3;Custom4#Total Custom4")</f>
        <v>0</v>
      </c>
      <c r="AQ217" s="330">
        <f>[1]!HsGetValue("FCC","Scenario#Actual;Years#FY24;Period#Jun;View#FCCS_YTD;Entity#"&amp;$B217&amp;";Data Source#FCCS_Total Data Source;Account#"&amp;AQ$3&amp;";Intercompany#FCCS_Intercompany Top;Movement#FCCS_Movements;Consolidation#FCCS_Entity Total;Custom1#"&amp;$A217&amp;";Custom2#Total Custom2;Custom3#Total Custom3;Custom4#Total Custom4")</f>
        <v>0</v>
      </c>
      <c r="AR217" s="330">
        <f>[1]!HsGetValue("FCC","Scenario#Actual;Years#FY24;Period#Jun;View#FCCS_YTD;Entity#"&amp;$B217&amp;";Data Source#FCCS_Total Data Source;Account#"&amp;AR$3&amp;";Intercompany#FCCS_Intercompany Top;Movement#FCCS_Movements;Consolidation#FCCS_Entity Total;Custom1#"&amp;$A217&amp;";Custom2#Total Custom2;Custom3#Total Custom3;Custom4#Total Custom4")</f>
        <v>0</v>
      </c>
      <c r="AS217" s="330">
        <f>[1]!HsGetValue("FCC","Scenario#Actual;Years#FY24;Period#Jun;View#FCCS_YTD;Entity#"&amp;$B217&amp;";Data Source#FCCS_Total Data Source;Account#"&amp;AS$3&amp;";Intercompany#FCCS_Intercompany Top;Movement#FCCS_Movements;Consolidation#FCCS_Entity Total;Custom1#"&amp;$A217&amp;";Custom2#Total Custom2;Custom3#Total Custom3;Custom4#Total Custom4")</f>
        <v>0</v>
      </c>
    </row>
    <row r="218" spans="1:45" x14ac:dyDescent="0.3">
      <c r="A218" s="221" t="s">
        <v>603</v>
      </c>
      <c r="B218" s="221" t="s">
        <v>878</v>
      </c>
      <c r="C218" s="222">
        <v>46100</v>
      </c>
      <c r="D218" s="81" t="s">
        <v>862</v>
      </c>
      <c r="E218" s="222" t="s">
        <v>416</v>
      </c>
      <c r="F218" s="328" t="s">
        <v>879</v>
      </c>
      <c r="H218" s="598"/>
      <c r="I218" s="327">
        <f t="shared" si="35"/>
        <v>0</v>
      </c>
      <c r="J218" s="327">
        <f t="shared" si="34"/>
        <v>0</v>
      </c>
      <c r="K218" s="327">
        <f t="shared" si="36"/>
        <v>0</v>
      </c>
      <c r="L218" s="330">
        <f>[1]!HsGetValue("FCC","Scenario#Actual;Years#FY24;Period#Jun;View#FCCS_YTD;Entity#"&amp;$B218&amp;";Data Source#FCCS_Total Data Source;Account#"&amp;L$3&amp;";Intercompany#FCCS_Intercompany Top;Movement#FCCS_Movements;Consolidation#FCCS_Entity Total;Custom1#"&amp;$A218&amp;";Custom2#Total Custom2;Custom3#Total Custom3;Custom4#Total Custom4")</f>
        <v>0</v>
      </c>
      <c r="M218" s="330">
        <f>[1]!HsGetValue("FCC","Scenario#Actual;Years#FY24;Period#Jun;View#FCCS_YTD;Entity#"&amp;$B218&amp;";Data Source#FCCS_Total Data Source;Account#"&amp;M$3&amp;";Intercompany#FCCS_Intercompany Top;Movement#FCCS_Movements;Consolidation#FCCS_Entity Total;Custom1#"&amp;$A218&amp;";Custom2#Total Custom2;Custom3#Total Custom3;Custom4#Total Custom4")</f>
        <v>0</v>
      </c>
      <c r="N218" s="330">
        <f>[1]!HsGetValue("FCC","Scenario#Actual;Years#FY24;Period#Jun;View#FCCS_YTD;Entity#"&amp;$B218&amp;";Data Source#FCCS_Total Data Source;Account#"&amp;N$3&amp;";Intercompany#FCCS_Intercompany Top;Movement#FCCS_Movements;Consolidation#FCCS_Entity Total;Custom1#"&amp;$A218&amp;";Custom2#Total Custom2;Custom3#Total Custom3;Custom4#Total Custom4")</f>
        <v>0</v>
      </c>
      <c r="O218" s="330">
        <f>[1]!HsGetValue("FCC","Scenario#Actual;Years#FY24;Period#Jun;View#FCCS_YTD;Entity#"&amp;$B218&amp;";Data Source#FCCS_Total Data Source;Account#"&amp;O$3&amp;";Intercompany#FCCS_Intercompany Top;Movement#FCCS_Movements;Consolidation#FCCS_Entity Total;Custom1#"&amp;$A218&amp;";Custom2#Total Custom2;Custom3#Total Custom3;Custom4#Total Custom4")</f>
        <v>0</v>
      </c>
      <c r="P218" s="330">
        <f>[1]!HsGetValue("FCC","Scenario#Actual;Years#FY24;Period#Jun;View#FCCS_YTD;Entity#"&amp;$B218&amp;";Data Source#FCCS_Total Data Source;Account#"&amp;P$3&amp;";Intercompany#FCCS_Intercompany Top;Movement#FCCS_Movements;Consolidation#FCCS_Entity Total;Custom1#"&amp;$A218&amp;";Custom2#Total Custom2;Custom3#Total Custom3;Custom4#Total Custom4")</f>
        <v>0</v>
      </c>
      <c r="Q218" s="330">
        <f>[1]!HsGetValue("FCC","Scenario#Actual;Years#FY24;Period#Jun;View#FCCS_YTD;Entity#"&amp;$B218&amp;";Data Source#FCCS_Total Data Source;Account#"&amp;Q$3&amp;";Intercompany#FCCS_Intercompany Top;Movement#FCCS_Movements;Consolidation#FCCS_Entity Total;Custom1#"&amp;$A218&amp;";Custom2#Total Custom2;Custom3#Total Custom3;Custom4#Total Custom4")</f>
        <v>0</v>
      </c>
      <c r="R218" s="330">
        <f>[1]!HsGetValue("FCC","Scenario#Actual;Years#FY24;Period#Jun;View#FCCS_YTD;Entity#"&amp;$B218&amp;";Data Source#FCCS_Total Data Source;Account#"&amp;R$3&amp;";Intercompany#FCCS_Intercompany Top;Movement#FCCS_Movements;Consolidation#FCCS_Entity Total;Custom1#"&amp;$A218&amp;";Custom2#Total Custom2;Custom3#Total Custom3;Custom4#Total Custom4")</f>
        <v>0</v>
      </c>
      <c r="S218" s="330">
        <f>[1]!HsGetValue("FCC","Scenario#Actual;Years#FY24;Period#Jun;View#FCCS_YTD;Entity#"&amp;$B218&amp;";Data Source#FCCS_Total Data Source;Account#"&amp;S$3&amp;";Intercompany#FCCS_Intercompany Top;Movement#FCCS_Movements;Consolidation#FCCS_Entity Total;Custom1#"&amp;$A218&amp;";Custom2#Total Custom2;Custom3#Total Custom3;Custom4#Total Custom4")</f>
        <v>0</v>
      </c>
      <c r="T218" s="330">
        <f>[1]!HsGetValue("FCC","Scenario#Actual;Years#FY24;Period#Jun;View#FCCS_YTD;Entity#"&amp;$B218&amp;";Data Source#FCCS_Total Data Source;Account#"&amp;T$3&amp;";Intercompany#FCCS_Intercompany Top;Movement#FCCS_Movements;Consolidation#FCCS_Entity Total;Custom1#"&amp;$A218&amp;";Custom2#Total Custom2;Custom3#Total Custom3;Custom4#Total Custom4")</f>
        <v>0</v>
      </c>
      <c r="U218" s="330">
        <f>[1]!HsGetValue("FCC","Scenario#Actual;Years#FY24;Period#Jun;View#FCCS_YTD;Entity#"&amp;$B218&amp;";Data Source#FCCS_Total Data Source;Account#"&amp;U$3&amp;";Intercompany#FCCS_Intercompany Top;Movement#FCCS_Movements;Consolidation#FCCS_Entity Total;Custom1#"&amp;$A218&amp;";Custom2#Total Custom2;Custom3#Total Custom3;Custom4#Total Custom4")</f>
        <v>0</v>
      </c>
      <c r="V218" s="330">
        <f>[1]!HsGetValue("FCC","Scenario#Actual;Years#FY24;Period#Jun;View#FCCS_YTD;Entity#"&amp;$B218&amp;";Data Source#FCCS_Total Data Source;Account#"&amp;V$3&amp;";Intercompany#FCCS_Intercompany Top;Movement#FCCS_Movements;Consolidation#FCCS_Entity Total;Custom1#"&amp;$A218&amp;";Custom2#Total Custom2;Custom3#Total Custom3;Custom4#Total Custom4")</f>
        <v>0</v>
      </c>
      <c r="W218" s="330">
        <f>[1]!HsGetValue("FCC","Scenario#Actual;Years#FY24;Period#Jun;View#FCCS_YTD;Entity#"&amp;$B218&amp;";Data Source#FCCS_Total Data Source;Account#"&amp;W$3&amp;";Intercompany#FCCS_Intercompany Top;Movement#FCCS_Movements;Consolidation#FCCS_Entity Total;Custom1#"&amp;$A218&amp;";Custom2#Total Custom2;Custom3#Total Custom3;Custom4#Total Custom4")</f>
        <v>0</v>
      </c>
      <c r="X218" s="330">
        <f>[1]!HsGetValue("FCC","Scenario#Actual;Years#FY24;Period#Jun;View#FCCS_YTD;Entity#"&amp;$B218&amp;";Data Source#FCCS_Total Data Source;Account#"&amp;X$3&amp;";Intercompany#FCCS_Intercompany Top;Movement#FCCS_Movements;Consolidation#FCCS_Entity Total;Custom1#"&amp;$A218&amp;";Custom2#Total Custom2;Custom3#Total Custom3;Custom4#Total Custom4")</f>
        <v>0</v>
      </c>
      <c r="Y218" s="330">
        <f>[1]!HsGetValue("FCC","Scenario#Actual;Years#FY24;Period#Jun;View#FCCS_YTD;Entity#"&amp;$B218&amp;";Data Source#FCCS_Total Data Source;Account#"&amp;Y$3&amp;";Intercompany#FCCS_Intercompany Top;Movement#FCCS_Movements;Consolidation#FCCS_Entity Total;Custom1#"&amp;$A218&amp;";Custom2#Total Custom2;Custom3#Total Custom3;Custom4#Total Custom4")</f>
        <v>0</v>
      </c>
      <c r="Z218" s="330">
        <f>[1]!HsGetValue("FCC","Scenario#Actual;Years#FY24;Period#Jun;View#FCCS_YTD;Entity#"&amp;$B218&amp;";Data Source#FCCS_Total Data Source;Account#"&amp;Z$3&amp;";Intercompany#FCCS_Intercompany Top;Movement#FCCS_Movements;Consolidation#FCCS_Entity Total;Custom1#"&amp;$A218&amp;";Custom2#Total Custom2;Custom3#Total Custom3;Custom4#Total Custom4")</f>
        <v>0</v>
      </c>
      <c r="AA218" s="330">
        <f>[1]!HsGetValue("FCC","Scenario#Actual;Years#FY24;Period#Jun;View#FCCS_YTD;Entity#"&amp;$B218&amp;";Data Source#FCCS_Total Data Source;Account#"&amp;AA$3&amp;";Intercompany#FCCS_Intercompany Top;Movement#FCCS_Movements;Consolidation#FCCS_Entity Total;Custom1#"&amp;$A218&amp;";Custom2#Total Custom2;Custom3#Total Custom3;Custom4#Total Custom4")</f>
        <v>0</v>
      </c>
      <c r="AB218" s="330">
        <f>[1]!HsGetValue("FCC","Scenario#Actual;Years#FY24;Period#Jun;View#FCCS_YTD;Entity#"&amp;$B218&amp;";Data Source#FCCS_Total Data Source;Account#"&amp;AB$3&amp;";Intercompany#FCCS_Intercompany Top;Movement#FCCS_Movements;Consolidation#FCCS_Entity Total;Custom1#"&amp;$A218&amp;";Custom2#Total Custom2;Custom3#Total Custom3;Custom4#Total Custom4")</f>
        <v>0</v>
      </c>
      <c r="AC218" s="330">
        <f>[1]!HsGetValue("FCC","Scenario#Actual;Years#FY24;Period#Jun;View#FCCS_YTD;Entity#"&amp;$B218&amp;";Data Source#FCCS_Total Data Source;Account#"&amp;AC$3&amp;";Intercompany#FCCS_Intercompany Top;Movement#FCCS_Movements;Consolidation#FCCS_Entity Total;Custom1#"&amp;$A218&amp;";Custom2#Total Custom2;Custom3#Total Custom3;Custom4#Total Custom4")</f>
        <v>0</v>
      </c>
      <c r="AD218" s="330">
        <f>[1]!HsGetValue("FCC","Scenario#Actual;Years#FY24;Period#Jun;View#FCCS_YTD;Entity#"&amp;$B218&amp;";Data Source#FCCS_Total Data Source;Account#"&amp;AD$3&amp;";Intercompany#FCCS_Intercompany Top;Movement#FCCS_Movements;Consolidation#FCCS_Entity Total;Custom1#"&amp;$A218&amp;";Custom2#Total Custom2;Custom3#Total Custom3;Custom4#Total Custom4")</f>
        <v>0</v>
      </c>
      <c r="AE218" s="330">
        <f>[1]!HsGetValue("FCC","Scenario#Actual;Years#FY24;Period#Jun;View#FCCS_YTD;Entity#"&amp;$B218&amp;";Data Source#FCCS_Total Data Source;Account#"&amp;AE$3&amp;";Intercompany#FCCS_Intercompany Top;Movement#FCCS_Movements;Consolidation#FCCS_Entity Total;Custom1#"&amp;$A218&amp;";Custom2#Total Custom2;Custom3#Total Custom3;Custom4#Total Custom4")</f>
        <v>0</v>
      </c>
      <c r="AF218" s="330">
        <f>[1]!HsGetValue("FCC","Scenario#Actual;Years#FY24;Period#Jun;View#FCCS_YTD;Entity#"&amp;$B218&amp;";Data Source#FCCS_Total Data Source;Account#"&amp;AF$3&amp;";Intercompany#FCCS_Intercompany Top;Movement#FCCS_Movements;Consolidation#FCCS_Entity Total;Custom1#"&amp;$A218&amp;";Custom2#Total Custom2;Custom3#Total Custom3;Custom4#Total Custom4")</f>
        <v>0</v>
      </c>
      <c r="AG218" s="330">
        <f>[1]!HsGetValue("FCC","Scenario#Actual;Years#FY24;Period#Jun;View#FCCS_YTD;Entity#"&amp;$B218&amp;";Data Source#FCCS_Total Data Source;Account#"&amp;AG$3&amp;";Intercompany#FCCS_Intercompany Top;Movement#FCCS_Movements;Consolidation#FCCS_Entity Total;Custom1#"&amp;$A218&amp;";Custom2#Total Custom2;Custom3#Total Custom3;Custom4#Total Custom4")</f>
        <v>0</v>
      </c>
      <c r="AH218" s="330">
        <f>[1]!HsGetValue("FCC","Scenario#Actual;Years#FY24;Period#Jun;View#FCCS_YTD;Entity#"&amp;$B218&amp;";Data Source#FCCS_Total Data Source;Account#"&amp;AH$3&amp;";Intercompany#FCCS_Intercompany Top;Movement#FCCS_Movements;Consolidation#FCCS_Entity Total;Custom1#"&amp;$A218&amp;";Custom2#Total Custom2;Custom3#Total Custom3;Custom4#Total Custom4")</f>
        <v>0</v>
      </c>
      <c r="AI218" s="330">
        <f>[1]!HsGetValue("FCC","Scenario#Actual;Years#FY24;Period#Jun;View#FCCS_YTD;Entity#"&amp;$B218&amp;";Data Source#FCCS_Total Data Source;Account#"&amp;AI$3&amp;";Intercompany#FCCS_Intercompany Top;Movement#FCCS_Movements;Consolidation#FCCS_Entity Total;Custom1#"&amp;$A218&amp;";Custom2#Total Custom2;Custom3#Total Custom3;Custom4#Total Custom4")</f>
        <v>0</v>
      </c>
      <c r="AJ218" s="330">
        <f>[1]!HsGetValue("FCC","Scenario#Actual;Years#FY24;Period#Jun;View#FCCS_YTD;Entity#"&amp;$B218&amp;";Data Source#FCCS_Total Data Source;Account#"&amp;AJ$3&amp;";Intercompany#FCCS_Intercompany Top;Movement#FCCS_Movements;Consolidation#FCCS_Entity Total;Custom1#"&amp;$A218&amp;";Custom2#Total Custom2;Custom3#Total Custom3;Custom4#Total Custom4")</f>
        <v>0</v>
      </c>
      <c r="AK218" s="330">
        <f>[1]!HsGetValue("FCC","Scenario#Actual;Years#FY24;Period#Jun;View#FCCS_YTD;Entity#"&amp;$B218&amp;";Data Source#FCCS_Total Data Source;Account#"&amp;AK$3&amp;";Intercompany#FCCS_Intercompany Top;Movement#FCCS_Movements;Consolidation#FCCS_Entity Total;Custom1#"&amp;$A218&amp;";Custom2#Total Custom2;Custom3#Total Custom3;Custom4#Total Custom4")</f>
        <v>0</v>
      </c>
      <c r="AL218" s="330">
        <f>[1]!HsGetValue("FCC","Scenario#Actual;Years#FY24;Period#Jun;View#FCCS_YTD;Entity#"&amp;$B218&amp;";Data Source#FCCS_Total Data Source;Account#"&amp;AL$3&amp;";Intercompany#FCCS_Intercompany Top;Movement#FCCS_Movements;Consolidation#FCCS_Entity Total;Custom1#"&amp;$A218&amp;";Custom2#Total Custom2;Custom3#Total Custom3;Custom4#Total Custom4")</f>
        <v>0</v>
      </c>
      <c r="AM218" s="330">
        <f>[1]!HsGetValue("FCC","Scenario#Actual;Years#FY24;Period#Jun;View#FCCS_YTD;Entity#"&amp;$B218&amp;";Data Source#FCCS_Total Data Source;Account#"&amp;AM$3&amp;";Intercompany#FCCS_Intercompany Top;Movement#FCCS_Movements;Consolidation#FCCS_Entity Total;Custom1#"&amp;$A218&amp;";Custom2#Total Custom2;Custom3#Total Custom3;Custom4#Total Custom4")</f>
        <v>0</v>
      </c>
      <c r="AN218" s="330">
        <f>[1]!HsGetValue("FCC","Scenario#Actual;Years#FY24;Period#Jun;View#FCCS_YTD;Entity#"&amp;$B218&amp;";Data Source#FCCS_Total Data Source;Account#"&amp;AN$3&amp;";Intercompany#FCCS_Intercompany Top;Movement#FCCS_Movements;Consolidation#FCCS_Entity Total;Custom1#"&amp;$A218&amp;";Custom2#Total Custom2;Custom3#Total Custom3;Custom4#Total Custom4")</f>
        <v>0</v>
      </c>
      <c r="AO218" s="330">
        <f>[1]!HsGetValue("FCC","Scenario#Actual;Years#FY24;Period#Jun;View#FCCS_YTD;Entity#"&amp;$B218&amp;";Data Source#FCCS_Total Data Source;Account#"&amp;AO$3&amp;";Intercompany#FCCS_Intercompany Top;Movement#FCCS_Movements;Consolidation#FCCS_Entity Total;Custom1#"&amp;$A218&amp;";Custom2#Total Custom2;Custom3#Total Custom3;Custom4#Total Custom4")</f>
        <v>0</v>
      </c>
      <c r="AP218" s="330">
        <f>[1]!HsGetValue("FCC","Scenario#Actual;Years#FY24;Period#Jun;View#FCCS_YTD;Entity#"&amp;$B218&amp;";Data Source#FCCS_Total Data Source;Account#"&amp;AP$3&amp;";Intercompany#FCCS_Intercompany Top;Movement#FCCS_Movements;Consolidation#FCCS_Entity Total;Custom1#"&amp;$A218&amp;";Custom2#Total Custom2;Custom3#Total Custom3;Custom4#Total Custom4")</f>
        <v>0</v>
      </c>
      <c r="AQ218" s="330">
        <f>[1]!HsGetValue("FCC","Scenario#Actual;Years#FY24;Period#Jun;View#FCCS_YTD;Entity#"&amp;$B218&amp;";Data Source#FCCS_Total Data Source;Account#"&amp;AQ$3&amp;";Intercompany#FCCS_Intercompany Top;Movement#FCCS_Movements;Consolidation#FCCS_Entity Total;Custom1#"&amp;$A218&amp;";Custom2#Total Custom2;Custom3#Total Custom3;Custom4#Total Custom4")</f>
        <v>0</v>
      </c>
      <c r="AR218" s="330">
        <f>[1]!HsGetValue("FCC","Scenario#Actual;Years#FY24;Period#Jun;View#FCCS_YTD;Entity#"&amp;$B218&amp;";Data Source#FCCS_Total Data Source;Account#"&amp;AR$3&amp;";Intercompany#FCCS_Intercompany Top;Movement#FCCS_Movements;Consolidation#FCCS_Entity Total;Custom1#"&amp;$A218&amp;";Custom2#Total Custom2;Custom3#Total Custom3;Custom4#Total Custom4")</f>
        <v>0</v>
      </c>
      <c r="AS218" s="330">
        <f>[1]!HsGetValue("FCC","Scenario#Actual;Years#FY24;Period#Jun;View#FCCS_YTD;Entity#"&amp;$B218&amp;";Data Source#FCCS_Total Data Source;Account#"&amp;AS$3&amp;";Intercompany#FCCS_Intercompany Top;Movement#FCCS_Movements;Consolidation#FCCS_Entity Total;Custom1#"&amp;$A218&amp;";Custom2#Total Custom2;Custom3#Total Custom3;Custom4#Total Custom4")</f>
        <v>0</v>
      </c>
    </row>
    <row r="219" spans="1:45" x14ac:dyDescent="0.3">
      <c r="A219" s="221" t="s">
        <v>603</v>
      </c>
      <c r="B219" s="221" t="s">
        <v>880</v>
      </c>
      <c r="C219" s="222">
        <v>41600</v>
      </c>
      <c r="D219" s="81" t="s">
        <v>862</v>
      </c>
      <c r="E219" s="222" t="s">
        <v>416</v>
      </c>
      <c r="F219" s="328" t="s">
        <v>881</v>
      </c>
      <c r="H219" s="598"/>
      <c r="I219" s="327">
        <f t="shared" si="35"/>
        <v>0</v>
      </c>
      <c r="J219" s="327">
        <f t="shared" si="34"/>
        <v>0</v>
      </c>
      <c r="K219" s="327">
        <f t="shared" si="36"/>
        <v>0</v>
      </c>
      <c r="L219" s="330">
        <f>[1]!HsGetValue("FCC","Scenario#Actual;Years#FY24;Period#Jun;View#FCCS_YTD;Entity#"&amp;$B219&amp;";Data Source#FCCS_Total Data Source;Account#"&amp;L$3&amp;";Intercompany#FCCS_Intercompany Top;Movement#FCCS_Movements;Consolidation#FCCS_Entity Total;Custom1#"&amp;$A219&amp;";Custom2#Total Custom2;Custom3#Total Custom3;Custom4#Total Custom4")</f>
        <v>0</v>
      </c>
      <c r="M219" s="330">
        <f>[1]!HsGetValue("FCC","Scenario#Actual;Years#FY24;Period#Jun;View#FCCS_YTD;Entity#"&amp;$B219&amp;";Data Source#FCCS_Total Data Source;Account#"&amp;M$3&amp;";Intercompany#FCCS_Intercompany Top;Movement#FCCS_Movements;Consolidation#FCCS_Entity Total;Custom1#"&amp;$A219&amp;";Custom2#Total Custom2;Custom3#Total Custom3;Custom4#Total Custom4")</f>
        <v>0</v>
      </c>
      <c r="N219" s="330">
        <f>[1]!HsGetValue("FCC","Scenario#Actual;Years#FY24;Period#Jun;View#FCCS_YTD;Entity#"&amp;$B219&amp;";Data Source#FCCS_Total Data Source;Account#"&amp;N$3&amp;";Intercompany#FCCS_Intercompany Top;Movement#FCCS_Movements;Consolidation#FCCS_Entity Total;Custom1#"&amp;$A219&amp;";Custom2#Total Custom2;Custom3#Total Custom3;Custom4#Total Custom4")</f>
        <v>0</v>
      </c>
      <c r="O219" s="330">
        <f>[1]!HsGetValue("FCC","Scenario#Actual;Years#FY24;Period#Jun;View#FCCS_YTD;Entity#"&amp;$B219&amp;";Data Source#FCCS_Total Data Source;Account#"&amp;O$3&amp;";Intercompany#FCCS_Intercompany Top;Movement#FCCS_Movements;Consolidation#FCCS_Entity Total;Custom1#"&amp;$A219&amp;";Custom2#Total Custom2;Custom3#Total Custom3;Custom4#Total Custom4")</f>
        <v>0</v>
      </c>
      <c r="P219" s="330">
        <f>[1]!HsGetValue("FCC","Scenario#Actual;Years#FY24;Period#Jun;View#FCCS_YTD;Entity#"&amp;$B219&amp;";Data Source#FCCS_Total Data Source;Account#"&amp;P$3&amp;";Intercompany#FCCS_Intercompany Top;Movement#FCCS_Movements;Consolidation#FCCS_Entity Total;Custom1#"&amp;$A219&amp;";Custom2#Total Custom2;Custom3#Total Custom3;Custom4#Total Custom4")</f>
        <v>0</v>
      </c>
      <c r="Q219" s="330">
        <f>[1]!HsGetValue("FCC","Scenario#Actual;Years#FY24;Period#Jun;View#FCCS_YTD;Entity#"&amp;$B219&amp;";Data Source#FCCS_Total Data Source;Account#"&amp;Q$3&amp;";Intercompany#FCCS_Intercompany Top;Movement#FCCS_Movements;Consolidation#FCCS_Entity Total;Custom1#"&amp;$A219&amp;";Custom2#Total Custom2;Custom3#Total Custom3;Custom4#Total Custom4")</f>
        <v>0</v>
      </c>
      <c r="R219" s="330">
        <f>[1]!HsGetValue("FCC","Scenario#Actual;Years#FY24;Period#Jun;View#FCCS_YTD;Entity#"&amp;$B219&amp;";Data Source#FCCS_Total Data Source;Account#"&amp;R$3&amp;";Intercompany#FCCS_Intercompany Top;Movement#FCCS_Movements;Consolidation#FCCS_Entity Total;Custom1#"&amp;$A219&amp;";Custom2#Total Custom2;Custom3#Total Custom3;Custom4#Total Custom4")</f>
        <v>0</v>
      </c>
      <c r="S219" s="330">
        <f>[1]!HsGetValue("FCC","Scenario#Actual;Years#FY24;Period#Jun;View#FCCS_YTD;Entity#"&amp;$B219&amp;";Data Source#FCCS_Total Data Source;Account#"&amp;S$3&amp;";Intercompany#FCCS_Intercompany Top;Movement#FCCS_Movements;Consolidation#FCCS_Entity Total;Custom1#"&amp;$A219&amp;";Custom2#Total Custom2;Custom3#Total Custom3;Custom4#Total Custom4")</f>
        <v>0</v>
      </c>
      <c r="T219" s="330">
        <f>[1]!HsGetValue("FCC","Scenario#Actual;Years#FY24;Period#Jun;View#FCCS_YTD;Entity#"&amp;$B219&amp;";Data Source#FCCS_Total Data Source;Account#"&amp;T$3&amp;";Intercompany#FCCS_Intercompany Top;Movement#FCCS_Movements;Consolidation#FCCS_Entity Total;Custom1#"&amp;$A219&amp;";Custom2#Total Custom2;Custom3#Total Custom3;Custom4#Total Custom4")</f>
        <v>0</v>
      </c>
      <c r="U219" s="330">
        <f>[1]!HsGetValue("FCC","Scenario#Actual;Years#FY24;Period#Jun;View#FCCS_YTD;Entity#"&amp;$B219&amp;";Data Source#FCCS_Total Data Source;Account#"&amp;U$3&amp;";Intercompany#FCCS_Intercompany Top;Movement#FCCS_Movements;Consolidation#FCCS_Entity Total;Custom1#"&amp;$A219&amp;";Custom2#Total Custom2;Custom3#Total Custom3;Custom4#Total Custom4")</f>
        <v>0</v>
      </c>
      <c r="V219" s="330">
        <f>[1]!HsGetValue("FCC","Scenario#Actual;Years#FY24;Period#Jun;View#FCCS_YTD;Entity#"&amp;$B219&amp;";Data Source#FCCS_Total Data Source;Account#"&amp;V$3&amp;";Intercompany#FCCS_Intercompany Top;Movement#FCCS_Movements;Consolidation#FCCS_Entity Total;Custom1#"&amp;$A219&amp;";Custom2#Total Custom2;Custom3#Total Custom3;Custom4#Total Custom4")</f>
        <v>0</v>
      </c>
      <c r="W219" s="330">
        <f>[1]!HsGetValue("FCC","Scenario#Actual;Years#FY24;Period#Jun;View#FCCS_YTD;Entity#"&amp;$B219&amp;";Data Source#FCCS_Total Data Source;Account#"&amp;W$3&amp;";Intercompany#FCCS_Intercompany Top;Movement#FCCS_Movements;Consolidation#FCCS_Entity Total;Custom1#"&amp;$A219&amp;";Custom2#Total Custom2;Custom3#Total Custom3;Custom4#Total Custom4")</f>
        <v>0</v>
      </c>
      <c r="X219" s="330">
        <f>[1]!HsGetValue("FCC","Scenario#Actual;Years#FY24;Period#Jun;View#FCCS_YTD;Entity#"&amp;$B219&amp;";Data Source#FCCS_Total Data Source;Account#"&amp;X$3&amp;";Intercompany#FCCS_Intercompany Top;Movement#FCCS_Movements;Consolidation#FCCS_Entity Total;Custom1#"&amp;$A219&amp;";Custom2#Total Custom2;Custom3#Total Custom3;Custom4#Total Custom4")</f>
        <v>0</v>
      </c>
      <c r="Y219" s="330">
        <f>[1]!HsGetValue("FCC","Scenario#Actual;Years#FY24;Period#Jun;View#FCCS_YTD;Entity#"&amp;$B219&amp;";Data Source#FCCS_Total Data Source;Account#"&amp;Y$3&amp;";Intercompany#FCCS_Intercompany Top;Movement#FCCS_Movements;Consolidation#FCCS_Entity Total;Custom1#"&amp;$A219&amp;";Custom2#Total Custom2;Custom3#Total Custom3;Custom4#Total Custom4")</f>
        <v>0</v>
      </c>
      <c r="Z219" s="330">
        <f>[1]!HsGetValue("FCC","Scenario#Actual;Years#FY24;Period#Jun;View#FCCS_YTD;Entity#"&amp;$B219&amp;";Data Source#FCCS_Total Data Source;Account#"&amp;Z$3&amp;";Intercompany#FCCS_Intercompany Top;Movement#FCCS_Movements;Consolidation#FCCS_Entity Total;Custom1#"&amp;$A219&amp;";Custom2#Total Custom2;Custom3#Total Custom3;Custom4#Total Custom4")</f>
        <v>0</v>
      </c>
      <c r="AA219" s="330">
        <f>[1]!HsGetValue("FCC","Scenario#Actual;Years#FY24;Period#Jun;View#FCCS_YTD;Entity#"&amp;$B219&amp;";Data Source#FCCS_Total Data Source;Account#"&amp;AA$3&amp;";Intercompany#FCCS_Intercompany Top;Movement#FCCS_Movements;Consolidation#FCCS_Entity Total;Custom1#"&amp;$A219&amp;";Custom2#Total Custom2;Custom3#Total Custom3;Custom4#Total Custom4")</f>
        <v>0</v>
      </c>
      <c r="AB219" s="330">
        <f>[1]!HsGetValue("FCC","Scenario#Actual;Years#FY24;Period#Jun;View#FCCS_YTD;Entity#"&amp;$B219&amp;";Data Source#FCCS_Total Data Source;Account#"&amp;AB$3&amp;";Intercompany#FCCS_Intercompany Top;Movement#FCCS_Movements;Consolidation#FCCS_Entity Total;Custom1#"&amp;$A219&amp;";Custom2#Total Custom2;Custom3#Total Custom3;Custom4#Total Custom4")</f>
        <v>0</v>
      </c>
      <c r="AC219" s="330">
        <f>[1]!HsGetValue("FCC","Scenario#Actual;Years#FY24;Period#Jun;View#FCCS_YTD;Entity#"&amp;$B219&amp;";Data Source#FCCS_Total Data Source;Account#"&amp;AC$3&amp;";Intercompany#FCCS_Intercompany Top;Movement#FCCS_Movements;Consolidation#FCCS_Entity Total;Custom1#"&amp;$A219&amp;";Custom2#Total Custom2;Custom3#Total Custom3;Custom4#Total Custom4")</f>
        <v>0</v>
      </c>
      <c r="AD219" s="330">
        <f>[1]!HsGetValue("FCC","Scenario#Actual;Years#FY24;Period#Jun;View#FCCS_YTD;Entity#"&amp;$B219&amp;";Data Source#FCCS_Total Data Source;Account#"&amp;AD$3&amp;";Intercompany#FCCS_Intercompany Top;Movement#FCCS_Movements;Consolidation#FCCS_Entity Total;Custom1#"&amp;$A219&amp;";Custom2#Total Custom2;Custom3#Total Custom3;Custom4#Total Custom4")</f>
        <v>0</v>
      </c>
      <c r="AE219" s="330">
        <f>[1]!HsGetValue("FCC","Scenario#Actual;Years#FY24;Period#Jun;View#FCCS_YTD;Entity#"&amp;$B219&amp;";Data Source#FCCS_Total Data Source;Account#"&amp;AE$3&amp;";Intercompany#FCCS_Intercompany Top;Movement#FCCS_Movements;Consolidation#FCCS_Entity Total;Custom1#"&amp;$A219&amp;";Custom2#Total Custom2;Custom3#Total Custom3;Custom4#Total Custom4")</f>
        <v>0</v>
      </c>
      <c r="AF219" s="330">
        <f>[1]!HsGetValue("FCC","Scenario#Actual;Years#FY24;Period#Jun;View#FCCS_YTD;Entity#"&amp;$B219&amp;";Data Source#FCCS_Total Data Source;Account#"&amp;AF$3&amp;";Intercompany#FCCS_Intercompany Top;Movement#FCCS_Movements;Consolidation#FCCS_Entity Total;Custom1#"&amp;$A219&amp;";Custom2#Total Custom2;Custom3#Total Custom3;Custom4#Total Custom4")</f>
        <v>0</v>
      </c>
      <c r="AG219" s="330">
        <f>[1]!HsGetValue("FCC","Scenario#Actual;Years#FY24;Period#Jun;View#FCCS_YTD;Entity#"&amp;$B219&amp;";Data Source#FCCS_Total Data Source;Account#"&amp;AG$3&amp;";Intercompany#FCCS_Intercompany Top;Movement#FCCS_Movements;Consolidation#FCCS_Entity Total;Custom1#"&amp;$A219&amp;";Custom2#Total Custom2;Custom3#Total Custom3;Custom4#Total Custom4")</f>
        <v>0</v>
      </c>
      <c r="AH219" s="330">
        <f>[1]!HsGetValue("FCC","Scenario#Actual;Years#FY24;Period#Jun;View#FCCS_YTD;Entity#"&amp;$B219&amp;";Data Source#FCCS_Total Data Source;Account#"&amp;AH$3&amp;";Intercompany#FCCS_Intercompany Top;Movement#FCCS_Movements;Consolidation#FCCS_Entity Total;Custom1#"&amp;$A219&amp;";Custom2#Total Custom2;Custom3#Total Custom3;Custom4#Total Custom4")</f>
        <v>0</v>
      </c>
      <c r="AI219" s="330">
        <f>[1]!HsGetValue("FCC","Scenario#Actual;Years#FY24;Period#Jun;View#FCCS_YTD;Entity#"&amp;$B219&amp;";Data Source#FCCS_Total Data Source;Account#"&amp;AI$3&amp;";Intercompany#FCCS_Intercompany Top;Movement#FCCS_Movements;Consolidation#FCCS_Entity Total;Custom1#"&amp;$A219&amp;";Custom2#Total Custom2;Custom3#Total Custom3;Custom4#Total Custom4")</f>
        <v>0</v>
      </c>
      <c r="AJ219" s="330">
        <f>[1]!HsGetValue("FCC","Scenario#Actual;Years#FY24;Period#Jun;View#FCCS_YTD;Entity#"&amp;$B219&amp;";Data Source#FCCS_Total Data Source;Account#"&amp;AJ$3&amp;";Intercompany#FCCS_Intercompany Top;Movement#FCCS_Movements;Consolidation#FCCS_Entity Total;Custom1#"&amp;$A219&amp;";Custom2#Total Custom2;Custom3#Total Custom3;Custom4#Total Custom4")</f>
        <v>0</v>
      </c>
      <c r="AK219" s="330">
        <f>[1]!HsGetValue("FCC","Scenario#Actual;Years#FY24;Period#Jun;View#FCCS_YTD;Entity#"&amp;$B219&amp;";Data Source#FCCS_Total Data Source;Account#"&amp;AK$3&amp;";Intercompany#FCCS_Intercompany Top;Movement#FCCS_Movements;Consolidation#FCCS_Entity Total;Custom1#"&amp;$A219&amp;";Custom2#Total Custom2;Custom3#Total Custom3;Custom4#Total Custom4")</f>
        <v>0</v>
      </c>
      <c r="AL219" s="330">
        <f>[1]!HsGetValue("FCC","Scenario#Actual;Years#FY24;Period#Jun;View#FCCS_YTD;Entity#"&amp;$B219&amp;";Data Source#FCCS_Total Data Source;Account#"&amp;AL$3&amp;";Intercompany#FCCS_Intercompany Top;Movement#FCCS_Movements;Consolidation#FCCS_Entity Total;Custom1#"&amp;$A219&amp;";Custom2#Total Custom2;Custom3#Total Custom3;Custom4#Total Custom4")</f>
        <v>0</v>
      </c>
      <c r="AM219" s="330">
        <f>[1]!HsGetValue("FCC","Scenario#Actual;Years#FY24;Period#Jun;View#FCCS_YTD;Entity#"&amp;$B219&amp;";Data Source#FCCS_Total Data Source;Account#"&amp;AM$3&amp;";Intercompany#FCCS_Intercompany Top;Movement#FCCS_Movements;Consolidation#FCCS_Entity Total;Custom1#"&amp;$A219&amp;";Custom2#Total Custom2;Custom3#Total Custom3;Custom4#Total Custom4")</f>
        <v>0</v>
      </c>
      <c r="AN219" s="330">
        <f>[1]!HsGetValue("FCC","Scenario#Actual;Years#FY24;Period#Jun;View#FCCS_YTD;Entity#"&amp;$B219&amp;";Data Source#FCCS_Total Data Source;Account#"&amp;AN$3&amp;";Intercompany#FCCS_Intercompany Top;Movement#FCCS_Movements;Consolidation#FCCS_Entity Total;Custom1#"&amp;$A219&amp;";Custom2#Total Custom2;Custom3#Total Custom3;Custom4#Total Custom4")</f>
        <v>0</v>
      </c>
      <c r="AO219" s="330">
        <f>[1]!HsGetValue("FCC","Scenario#Actual;Years#FY24;Period#Jun;View#FCCS_YTD;Entity#"&amp;$B219&amp;";Data Source#FCCS_Total Data Source;Account#"&amp;AO$3&amp;";Intercompany#FCCS_Intercompany Top;Movement#FCCS_Movements;Consolidation#FCCS_Entity Total;Custom1#"&amp;$A219&amp;";Custom2#Total Custom2;Custom3#Total Custom3;Custom4#Total Custom4")</f>
        <v>0</v>
      </c>
      <c r="AP219" s="330">
        <f>[1]!HsGetValue("FCC","Scenario#Actual;Years#FY24;Period#Jun;View#FCCS_YTD;Entity#"&amp;$B219&amp;";Data Source#FCCS_Total Data Source;Account#"&amp;AP$3&amp;";Intercompany#FCCS_Intercompany Top;Movement#FCCS_Movements;Consolidation#FCCS_Entity Total;Custom1#"&amp;$A219&amp;";Custom2#Total Custom2;Custom3#Total Custom3;Custom4#Total Custom4")</f>
        <v>0</v>
      </c>
      <c r="AQ219" s="330">
        <f>[1]!HsGetValue("FCC","Scenario#Actual;Years#FY24;Period#Jun;View#FCCS_YTD;Entity#"&amp;$B219&amp;";Data Source#FCCS_Total Data Source;Account#"&amp;AQ$3&amp;";Intercompany#FCCS_Intercompany Top;Movement#FCCS_Movements;Consolidation#FCCS_Entity Total;Custom1#"&amp;$A219&amp;";Custom2#Total Custom2;Custom3#Total Custom3;Custom4#Total Custom4")</f>
        <v>0</v>
      </c>
      <c r="AR219" s="330">
        <f>[1]!HsGetValue("FCC","Scenario#Actual;Years#FY24;Period#Jun;View#FCCS_YTD;Entity#"&amp;$B219&amp;";Data Source#FCCS_Total Data Source;Account#"&amp;AR$3&amp;";Intercompany#FCCS_Intercompany Top;Movement#FCCS_Movements;Consolidation#FCCS_Entity Total;Custom1#"&amp;$A219&amp;";Custom2#Total Custom2;Custom3#Total Custom3;Custom4#Total Custom4")</f>
        <v>0</v>
      </c>
      <c r="AS219" s="330">
        <f>[1]!HsGetValue("FCC","Scenario#Actual;Years#FY24;Period#Jun;View#FCCS_YTD;Entity#"&amp;$B219&amp;";Data Source#FCCS_Total Data Source;Account#"&amp;AS$3&amp;";Intercompany#FCCS_Intercompany Top;Movement#FCCS_Movements;Consolidation#FCCS_Entity Total;Custom1#"&amp;$A219&amp;";Custom2#Total Custom2;Custom3#Total Custom3;Custom4#Total Custom4")</f>
        <v>0</v>
      </c>
    </row>
    <row r="220" spans="1:45" x14ac:dyDescent="0.3">
      <c r="A220" s="221" t="s">
        <v>603</v>
      </c>
      <c r="B220" s="221" t="s">
        <v>882</v>
      </c>
      <c r="C220" s="222">
        <v>41600</v>
      </c>
      <c r="D220" s="81" t="s">
        <v>862</v>
      </c>
      <c r="E220" s="222" t="s">
        <v>416</v>
      </c>
      <c r="F220" s="328" t="s">
        <v>883</v>
      </c>
      <c r="H220" s="598"/>
      <c r="I220" s="327">
        <f t="shared" si="35"/>
        <v>0</v>
      </c>
      <c r="J220" s="327">
        <f t="shared" si="34"/>
        <v>0</v>
      </c>
      <c r="K220" s="327">
        <f t="shared" si="36"/>
        <v>0</v>
      </c>
      <c r="L220" s="330">
        <f>[1]!HsGetValue("FCC","Scenario#Actual;Years#FY24;Period#Jun;View#FCCS_YTD;Entity#"&amp;$B220&amp;";Data Source#FCCS_Total Data Source;Account#"&amp;L$3&amp;";Intercompany#FCCS_Intercompany Top;Movement#FCCS_Movements;Consolidation#FCCS_Entity Total;Custom1#"&amp;$A220&amp;";Custom2#Total Custom2;Custom3#Total Custom3;Custom4#Total Custom4")</f>
        <v>0</v>
      </c>
      <c r="M220" s="330">
        <f>[1]!HsGetValue("FCC","Scenario#Actual;Years#FY24;Period#Jun;View#FCCS_YTD;Entity#"&amp;$B220&amp;";Data Source#FCCS_Total Data Source;Account#"&amp;M$3&amp;";Intercompany#FCCS_Intercompany Top;Movement#FCCS_Movements;Consolidation#FCCS_Entity Total;Custom1#"&amp;$A220&amp;";Custom2#Total Custom2;Custom3#Total Custom3;Custom4#Total Custom4")</f>
        <v>0</v>
      </c>
      <c r="N220" s="330">
        <f>[1]!HsGetValue("FCC","Scenario#Actual;Years#FY24;Period#Jun;View#FCCS_YTD;Entity#"&amp;$B220&amp;";Data Source#FCCS_Total Data Source;Account#"&amp;N$3&amp;";Intercompany#FCCS_Intercompany Top;Movement#FCCS_Movements;Consolidation#FCCS_Entity Total;Custom1#"&amp;$A220&amp;";Custom2#Total Custom2;Custom3#Total Custom3;Custom4#Total Custom4")</f>
        <v>0</v>
      </c>
      <c r="O220" s="330">
        <f>[1]!HsGetValue("FCC","Scenario#Actual;Years#FY24;Period#Jun;View#FCCS_YTD;Entity#"&amp;$B220&amp;";Data Source#FCCS_Total Data Source;Account#"&amp;O$3&amp;";Intercompany#FCCS_Intercompany Top;Movement#FCCS_Movements;Consolidation#FCCS_Entity Total;Custom1#"&amp;$A220&amp;";Custom2#Total Custom2;Custom3#Total Custom3;Custom4#Total Custom4")</f>
        <v>0</v>
      </c>
      <c r="P220" s="330">
        <f>[1]!HsGetValue("FCC","Scenario#Actual;Years#FY24;Period#Jun;View#FCCS_YTD;Entity#"&amp;$B220&amp;";Data Source#FCCS_Total Data Source;Account#"&amp;P$3&amp;";Intercompany#FCCS_Intercompany Top;Movement#FCCS_Movements;Consolidation#FCCS_Entity Total;Custom1#"&amp;$A220&amp;";Custom2#Total Custom2;Custom3#Total Custom3;Custom4#Total Custom4")</f>
        <v>0</v>
      </c>
      <c r="Q220" s="330">
        <f>[1]!HsGetValue("FCC","Scenario#Actual;Years#FY24;Period#Jun;View#FCCS_YTD;Entity#"&amp;$B220&amp;";Data Source#FCCS_Total Data Source;Account#"&amp;Q$3&amp;";Intercompany#FCCS_Intercompany Top;Movement#FCCS_Movements;Consolidation#FCCS_Entity Total;Custom1#"&amp;$A220&amp;";Custom2#Total Custom2;Custom3#Total Custom3;Custom4#Total Custom4")</f>
        <v>0</v>
      </c>
      <c r="R220" s="330">
        <f>[1]!HsGetValue("FCC","Scenario#Actual;Years#FY24;Period#Jun;View#FCCS_YTD;Entity#"&amp;$B220&amp;";Data Source#FCCS_Total Data Source;Account#"&amp;R$3&amp;";Intercompany#FCCS_Intercompany Top;Movement#FCCS_Movements;Consolidation#FCCS_Entity Total;Custom1#"&amp;$A220&amp;";Custom2#Total Custom2;Custom3#Total Custom3;Custom4#Total Custom4")</f>
        <v>0</v>
      </c>
      <c r="S220" s="330">
        <f>[1]!HsGetValue("FCC","Scenario#Actual;Years#FY24;Period#Jun;View#FCCS_YTD;Entity#"&amp;$B220&amp;";Data Source#FCCS_Total Data Source;Account#"&amp;S$3&amp;";Intercompany#FCCS_Intercompany Top;Movement#FCCS_Movements;Consolidation#FCCS_Entity Total;Custom1#"&amp;$A220&amp;";Custom2#Total Custom2;Custom3#Total Custom3;Custom4#Total Custom4")</f>
        <v>0</v>
      </c>
      <c r="T220" s="330">
        <f>[1]!HsGetValue("FCC","Scenario#Actual;Years#FY24;Period#Jun;View#FCCS_YTD;Entity#"&amp;$B220&amp;";Data Source#FCCS_Total Data Source;Account#"&amp;T$3&amp;";Intercompany#FCCS_Intercompany Top;Movement#FCCS_Movements;Consolidation#FCCS_Entity Total;Custom1#"&amp;$A220&amp;";Custom2#Total Custom2;Custom3#Total Custom3;Custom4#Total Custom4")</f>
        <v>0</v>
      </c>
      <c r="U220" s="330">
        <f>[1]!HsGetValue("FCC","Scenario#Actual;Years#FY24;Period#Jun;View#FCCS_YTD;Entity#"&amp;$B220&amp;";Data Source#FCCS_Total Data Source;Account#"&amp;U$3&amp;";Intercompany#FCCS_Intercompany Top;Movement#FCCS_Movements;Consolidation#FCCS_Entity Total;Custom1#"&amp;$A220&amp;";Custom2#Total Custom2;Custom3#Total Custom3;Custom4#Total Custom4")</f>
        <v>0</v>
      </c>
      <c r="V220" s="330">
        <f>[1]!HsGetValue("FCC","Scenario#Actual;Years#FY24;Period#Jun;View#FCCS_YTD;Entity#"&amp;$B220&amp;";Data Source#FCCS_Total Data Source;Account#"&amp;V$3&amp;";Intercompany#FCCS_Intercompany Top;Movement#FCCS_Movements;Consolidation#FCCS_Entity Total;Custom1#"&amp;$A220&amp;";Custom2#Total Custom2;Custom3#Total Custom3;Custom4#Total Custom4")</f>
        <v>0</v>
      </c>
      <c r="W220" s="330">
        <f>[1]!HsGetValue("FCC","Scenario#Actual;Years#FY24;Period#Jun;View#FCCS_YTD;Entity#"&amp;$B220&amp;";Data Source#FCCS_Total Data Source;Account#"&amp;W$3&amp;";Intercompany#FCCS_Intercompany Top;Movement#FCCS_Movements;Consolidation#FCCS_Entity Total;Custom1#"&amp;$A220&amp;";Custom2#Total Custom2;Custom3#Total Custom3;Custom4#Total Custom4")</f>
        <v>0</v>
      </c>
      <c r="X220" s="330">
        <f>[1]!HsGetValue("FCC","Scenario#Actual;Years#FY24;Period#Jun;View#FCCS_YTD;Entity#"&amp;$B220&amp;";Data Source#FCCS_Total Data Source;Account#"&amp;X$3&amp;";Intercompany#FCCS_Intercompany Top;Movement#FCCS_Movements;Consolidation#FCCS_Entity Total;Custom1#"&amp;$A220&amp;";Custom2#Total Custom2;Custom3#Total Custom3;Custom4#Total Custom4")</f>
        <v>0</v>
      </c>
      <c r="Y220" s="330">
        <f>[1]!HsGetValue("FCC","Scenario#Actual;Years#FY24;Period#Jun;View#FCCS_YTD;Entity#"&amp;$B220&amp;";Data Source#FCCS_Total Data Source;Account#"&amp;Y$3&amp;";Intercompany#FCCS_Intercompany Top;Movement#FCCS_Movements;Consolidation#FCCS_Entity Total;Custom1#"&amp;$A220&amp;";Custom2#Total Custom2;Custom3#Total Custom3;Custom4#Total Custom4")</f>
        <v>0</v>
      </c>
      <c r="Z220" s="330">
        <f>[1]!HsGetValue("FCC","Scenario#Actual;Years#FY24;Period#Jun;View#FCCS_YTD;Entity#"&amp;$B220&amp;";Data Source#FCCS_Total Data Source;Account#"&amp;Z$3&amp;";Intercompany#FCCS_Intercompany Top;Movement#FCCS_Movements;Consolidation#FCCS_Entity Total;Custom1#"&amp;$A220&amp;";Custom2#Total Custom2;Custom3#Total Custom3;Custom4#Total Custom4")</f>
        <v>0</v>
      </c>
      <c r="AA220" s="330">
        <f>[1]!HsGetValue("FCC","Scenario#Actual;Years#FY24;Period#Jun;View#FCCS_YTD;Entity#"&amp;$B220&amp;";Data Source#FCCS_Total Data Source;Account#"&amp;AA$3&amp;";Intercompany#FCCS_Intercompany Top;Movement#FCCS_Movements;Consolidation#FCCS_Entity Total;Custom1#"&amp;$A220&amp;";Custom2#Total Custom2;Custom3#Total Custom3;Custom4#Total Custom4")</f>
        <v>0</v>
      </c>
      <c r="AB220" s="330">
        <f>[1]!HsGetValue("FCC","Scenario#Actual;Years#FY24;Period#Jun;View#FCCS_YTD;Entity#"&amp;$B220&amp;";Data Source#FCCS_Total Data Source;Account#"&amp;AB$3&amp;";Intercompany#FCCS_Intercompany Top;Movement#FCCS_Movements;Consolidation#FCCS_Entity Total;Custom1#"&amp;$A220&amp;";Custom2#Total Custom2;Custom3#Total Custom3;Custom4#Total Custom4")</f>
        <v>0</v>
      </c>
      <c r="AC220" s="330">
        <f>[1]!HsGetValue("FCC","Scenario#Actual;Years#FY24;Period#Jun;View#FCCS_YTD;Entity#"&amp;$B220&amp;";Data Source#FCCS_Total Data Source;Account#"&amp;AC$3&amp;";Intercompany#FCCS_Intercompany Top;Movement#FCCS_Movements;Consolidation#FCCS_Entity Total;Custom1#"&amp;$A220&amp;";Custom2#Total Custom2;Custom3#Total Custom3;Custom4#Total Custom4")</f>
        <v>0</v>
      </c>
      <c r="AD220" s="330">
        <f>[1]!HsGetValue("FCC","Scenario#Actual;Years#FY24;Period#Jun;View#FCCS_YTD;Entity#"&amp;$B220&amp;";Data Source#FCCS_Total Data Source;Account#"&amp;AD$3&amp;";Intercompany#FCCS_Intercompany Top;Movement#FCCS_Movements;Consolidation#FCCS_Entity Total;Custom1#"&amp;$A220&amp;";Custom2#Total Custom2;Custom3#Total Custom3;Custom4#Total Custom4")</f>
        <v>0</v>
      </c>
      <c r="AE220" s="330">
        <f>[1]!HsGetValue("FCC","Scenario#Actual;Years#FY24;Period#Jun;View#FCCS_YTD;Entity#"&amp;$B220&amp;";Data Source#FCCS_Total Data Source;Account#"&amp;AE$3&amp;";Intercompany#FCCS_Intercompany Top;Movement#FCCS_Movements;Consolidation#FCCS_Entity Total;Custom1#"&amp;$A220&amp;";Custom2#Total Custom2;Custom3#Total Custom3;Custom4#Total Custom4")</f>
        <v>0</v>
      </c>
      <c r="AF220" s="330">
        <f>[1]!HsGetValue("FCC","Scenario#Actual;Years#FY24;Period#Jun;View#FCCS_YTD;Entity#"&amp;$B220&amp;";Data Source#FCCS_Total Data Source;Account#"&amp;AF$3&amp;";Intercompany#FCCS_Intercompany Top;Movement#FCCS_Movements;Consolidation#FCCS_Entity Total;Custom1#"&amp;$A220&amp;";Custom2#Total Custom2;Custom3#Total Custom3;Custom4#Total Custom4")</f>
        <v>0</v>
      </c>
      <c r="AG220" s="330">
        <f>[1]!HsGetValue("FCC","Scenario#Actual;Years#FY24;Period#Jun;View#FCCS_YTD;Entity#"&amp;$B220&amp;";Data Source#FCCS_Total Data Source;Account#"&amp;AG$3&amp;";Intercompany#FCCS_Intercompany Top;Movement#FCCS_Movements;Consolidation#FCCS_Entity Total;Custom1#"&amp;$A220&amp;";Custom2#Total Custom2;Custom3#Total Custom3;Custom4#Total Custom4")</f>
        <v>0</v>
      </c>
      <c r="AH220" s="330">
        <f>[1]!HsGetValue("FCC","Scenario#Actual;Years#FY24;Period#Jun;View#FCCS_YTD;Entity#"&amp;$B220&amp;";Data Source#FCCS_Total Data Source;Account#"&amp;AH$3&amp;";Intercompany#FCCS_Intercompany Top;Movement#FCCS_Movements;Consolidation#FCCS_Entity Total;Custom1#"&amp;$A220&amp;";Custom2#Total Custom2;Custom3#Total Custom3;Custom4#Total Custom4")</f>
        <v>0</v>
      </c>
      <c r="AI220" s="330">
        <f>[1]!HsGetValue("FCC","Scenario#Actual;Years#FY24;Period#Jun;View#FCCS_YTD;Entity#"&amp;$B220&amp;";Data Source#FCCS_Total Data Source;Account#"&amp;AI$3&amp;";Intercompany#FCCS_Intercompany Top;Movement#FCCS_Movements;Consolidation#FCCS_Entity Total;Custom1#"&amp;$A220&amp;";Custom2#Total Custom2;Custom3#Total Custom3;Custom4#Total Custom4")</f>
        <v>0</v>
      </c>
      <c r="AJ220" s="330">
        <f>[1]!HsGetValue("FCC","Scenario#Actual;Years#FY24;Period#Jun;View#FCCS_YTD;Entity#"&amp;$B220&amp;";Data Source#FCCS_Total Data Source;Account#"&amp;AJ$3&amp;";Intercompany#FCCS_Intercompany Top;Movement#FCCS_Movements;Consolidation#FCCS_Entity Total;Custom1#"&amp;$A220&amp;";Custom2#Total Custom2;Custom3#Total Custom3;Custom4#Total Custom4")</f>
        <v>0</v>
      </c>
      <c r="AK220" s="330">
        <f>[1]!HsGetValue("FCC","Scenario#Actual;Years#FY24;Period#Jun;View#FCCS_YTD;Entity#"&amp;$B220&amp;";Data Source#FCCS_Total Data Source;Account#"&amp;AK$3&amp;";Intercompany#FCCS_Intercompany Top;Movement#FCCS_Movements;Consolidation#FCCS_Entity Total;Custom1#"&amp;$A220&amp;";Custom2#Total Custom2;Custom3#Total Custom3;Custom4#Total Custom4")</f>
        <v>0</v>
      </c>
      <c r="AL220" s="330">
        <f>[1]!HsGetValue("FCC","Scenario#Actual;Years#FY24;Period#Jun;View#FCCS_YTD;Entity#"&amp;$B220&amp;";Data Source#FCCS_Total Data Source;Account#"&amp;AL$3&amp;";Intercompany#FCCS_Intercompany Top;Movement#FCCS_Movements;Consolidation#FCCS_Entity Total;Custom1#"&amp;$A220&amp;";Custom2#Total Custom2;Custom3#Total Custom3;Custom4#Total Custom4")</f>
        <v>0</v>
      </c>
      <c r="AM220" s="330">
        <f>[1]!HsGetValue("FCC","Scenario#Actual;Years#FY24;Period#Jun;View#FCCS_YTD;Entity#"&amp;$B220&amp;";Data Source#FCCS_Total Data Source;Account#"&amp;AM$3&amp;";Intercompany#FCCS_Intercompany Top;Movement#FCCS_Movements;Consolidation#FCCS_Entity Total;Custom1#"&amp;$A220&amp;";Custom2#Total Custom2;Custom3#Total Custom3;Custom4#Total Custom4")</f>
        <v>0</v>
      </c>
      <c r="AN220" s="330">
        <f>[1]!HsGetValue("FCC","Scenario#Actual;Years#FY24;Period#Jun;View#FCCS_YTD;Entity#"&amp;$B220&amp;";Data Source#FCCS_Total Data Source;Account#"&amp;AN$3&amp;";Intercompany#FCCS_Intercompany Top;Movement#FCCS_Movements;Consolidation#FCCS_Entity Total;Custom1#"&amp;$A220&amp;";Custom2#Total Custom2;Custom3#Total Custom3;Custom4#Total Custom4")</f>
        <v>0</v>
      </c>
      <c r="AO220" s="330">
        <f>[1]!HsGetValue("FCC","Scenario#Actual;Years#FY24;Period#Jun;View#FCCS_YTD;Entity#"&amp;$B220&amp;";Data Source#FCCS_Total Data Source;Account#"&amp;AO$3&amp;";Intercompany#FCCS_Intercompany Top;Movement#FCCS_Movements;Consolidation#FCCS_Entity Total;Custom1#"&amp;$A220&amp;";Custom2#Total Custom2;Custom3#Total Custom3;Custom4#Total Custom4")</f>
        <v>0</v>
      </c>
      <c r="AP220" s="330">
        <f>[1]!HsGetValue("FCC","Scenario#Actual;Years#FY24;Period#Jun;View#FCCS_YTD;Entity#"&amp;$B220&amp;";Data Source#FCCS_Total Data Source;Account#"&amp;AP$3&amp;";Intercompany#FCCS_Intercompany Top;Movement#FCCS_Movements;Consolidation#FCCS_Entity Total;Custom1#"&amp;$A220&amp;";Custom2#Total Custom2;Custom3#Total Custom3;Custom4#Total Custom4")</f>
        <v>0</v>
      </c>
      <c r="AQ220" s="330">
        <f>[1]!HsGetValue("FCC","Scenario#Actual;Years#FY24;Period#Jun;View#FCCS_YTD;Entity#"&amp;$B220&amp;";Data Source#FCCS_Total Data Source;Account#"&amp;AQ$3&amp;";Intercompany#FCCS_Intercompany Top;Movement#FCCS_Movements;Consolidation#FCCS_Entity Total;Custom1#"&amp;$A220&amp;";Custom2#Total Custom2;Custom3#Total Custom3;Custom4#Total Custom4")</f>
        <v>0</v>
      </c>
      <c r="AR220" s="330">
        <f>[1]!HsGetValue("FCC","Scenario#Actual;Years#FY24;Period#Jun;View#FCCS_YTD;Entity#"&amp;$B220&amp;";Data Source#FCCS_Total Data Source;Account#"&amp;AR$3&amp;";Intercompany#FCCS_Intercompany Top;Movement#FCCS_Movements;Consolidation#FCCS_Entity Total;Custom1#"&amp;$A220&amp;";Custom2#Total Custom2;Custom3#Total Custom3;Custom4#Total Custom4")</f>
        <v>0</v>
      </c>
      <c r="AS220" s="330">
        <f>[1]!HsGetValue("FCC","Scenario#Actual;Years#FY24;Period#Jun;View#FCCS_YTD;Entity#"&amp;$B220&amp;";Data Source#FCCS_Total Data Source;Account#"&amp;AS$3&amp;";Intercompany#FCCS_Intercompany Top;Movement#FCCS_Movements;Consolidation#FCCS_Entity Total;Custom1#"&amp;$A220&amp;";Custom2#Total Custom2;Custom3#Total Custom3;Custom4#Total Custom4")</f>
        <v>0</v>
      </c>
    </row>
    <row r="221" spans="1:45" x14ac:dyDescent="0.3">
      <c r="A221" s="221" t="s">
        <v>603</v>
      </c>
      <c r="B221" s="221" t="s">
        <v>884</v>
      </c>
      <c r="C221" s="222">
        <v>41600</v>
      </c>
      <c r="D221" s="81" t="s">
        <v>862</v>
      </c>
      <c r="E221" s="222" t="s">
        <v>416</v>
      </c>
      <c r="F221" s="328" t="s">
        <v>885</v>
      </c>
      <c r="H221" s="598"/>
      <c r="I221" s="327">
        <f t="shared" si="35"/>
        <v>0</v>
      </c>
      <c r="J221" s="327">
        <f t="shared" si="34"/>
        <v>0</v>
      </c>
      <c r="K221" s="327">
        <f t="shared" si="36"/>
        <v>0</v>
      </c>
      <c r="L221" s="330">
        <f>[1]!HsGetValue("FCC","Scenario#Actual;Years#FY24;Period#Jun;View#FCCS_YTD;Entity#"&amp;$B221&amp;";Data Source#FCCS_Total Data Source;Account#"&amp;L$3&amp;";Intercompany#FCCS_Intercompany Top;Movement#FCCS_Movements;Consolidation#FCCS_Entity Total;Custom1#"&amp;$A221&amp;";Custom2#Total Custom2;Custom3#Total Custom3;Custom4#Total Custom4")</f>
        <v>0</v>
      </c>
      <c r="M221" s="330">
        <f>[1]!HsGetValue("FCC","Scenario#Actual;Years#FY24;Period#Jun;View#FCCS_YTD;Entity#"&amp;$B221&amp;";Data Source#FCCS_Total Data Source;Account#"&amp;M$3&amp;";Intercompany#FCCS_Intercompany Top;Movement#FCCS_Movements;Consolidation#FCCS_Entity Total;Custom1#"&amp;$A221&amp;";Custom2#Total Custom2;Custom3#Total Custom3;Custom4#Total Custom4")</f>
        <v>0</v>
      </c>
      <c r="N221" s="330">
        <f>[1]!HsGetValue("FCC","Scenario#Actual;Years#FY24;Period#Jun;View#FCCS_YTD;Entity#"&amp;$B221&amp;";Data Source#FCCS_Total Data Source;Account#"&amp;N$3&amp;";Intercompany#FCCS_Intercompany Top;Movement#FCCS_Movements;Consolidation#FCCS_Entity Total;Custom1#"&amp;$A221&amp;";Custom2#Total Custom2;Custom3#Total Custom3;Custom4#Total Custom4")</f>
        <v>0</v>
      </c>
      <c r="O221" s="330">
        <f>[1]!HsGetValue("FCC","Scenario#Actual;Years#FY24;Period#Jun;View#FCCS_YTD;Entity#"&amp;$B221&amp;";Data Source#FCCS_Total Data Source;Account#"&amp;O$3&amp;";Intercompany#FCCS_Intercompany Top;Movement#FCCS_Movements;Consolidation#FCCS_Entity Total;Custom1#"&amp;$A221&amp;";Custom2#Total Custom2;Custom3#Total Custom3;Custom4#Total Custom4")</f>
        <v>0</v>
      </c>
      <c r="P221" s="330">
        <f>[1]!HsGetValue("FCC","Scenario#Actual;Years#FY24;Period#Jun;View#FCCS_YTD;Entity#"&amp;$B221&amp;";Data Source#FCCS_Total Data Source;Account#"&amp;P$3&amp;";Intercompany#FCCS_Intercompany Top;Movement#FCCS_Movements;Consolidation#FCCS_Entity Total;Custom1#"&amp;$A221&amp;";Custom2#Total Custom2;Custom3#Total Custom3;Custom4#Total Custom4")</f>
        <v>0</v>
      </c>
      <c r="Q221" s="330">
        <f>[1]!HsGetValue("FCC","Scenario#Actual;Years#FY24;Period#Jun;View#FCCS_YTD;Entity#"&amp;$B221&amp;";Data Source#FCCS_Total Data Source;Account#"&amp;Q$3&amp;";Intercompany#FCCS_Intercompany Top;Movement#FCCS_Movements;Consolidation#FCCS_Entity Total;Custom1#"&amp;$A221&amp;";Custom2#Total Custom2;Custom3#Total Custom3;Custom4#Total Custom4")</f>
        <v>0</v>
      </c>
      <c r="R221" s="330">
        <f>[1]!HsGetValue("FCC","Scenario#Actual;Years#FY24;Period#Jun;View#FCCS_YTD;Entity#"&amp;$B221&amp;";Data Source#FCCS_Total Data Source;Account#"&amp;R$3&amp;";Intercompany#FCCS_Intercompany Top;Movement#FCCS_Movements;Consolidation#FCCS_Entity Total;Custom1#"&amp;$A221&amp;";Custom2#Total Custom2;Custom3#Total Custom3;Custom4#Total Custom4")</f>
        <v>0</v>
      </c>
      <c r="S221" s="330">
        <f>[1]!HsGetValue("FCC","Scenario#Actual;Years#FY24;Period#Jun;View#FCCS_YTD;Entity#"&amp;$B221&amp;";Data Source#FCCS_Total Data Source;Account#"&amp;S$3&amp;";Intercompany#FCCS_Intercompany Top;Movement#FCCS_Movements;Consolidation#FCCS_Entity Total;Custom1#"&amp;$A221&amp;";Custom2#Total Custom2;Custom3#Total Custom3;Custom4#Total Custom4")</f>
        <v>0</v>
      </c>
      <c r="T221" s="330">
        <f>[1]!HsGetValue("FCC","Scenario#Actual;Years#FY24;Period#Jun;View#FCCS_YTD;Entity#"&amp;$B221&amp;";Data Source#FCCS_Total Data Source;Account#"&amp;T$3&amp;";Intercompany#FCCS_Intercompany Top;Movement#FCCS_Movements;Consolidation#FCCS_Entity Total;Custom1#"&amp;$A221&amp;";Custom2#Total Custom2;Custom3#Total Custom3;Custom4#Total Custom4")</f>
        <v>0</v>
      </c>
      <c r="U221" s="330">
        <f>[1]!HsGetValue("FCC","Scenario#Actual;Years#FY24;Period#Jun;View#FCCS_YTD;Entity#"&amp;$B221&amp;";Data Source#FCCS_Total Data Source;Account#"&amp;U$3&amp;";Intercompany#FCCS_Intercompany Top;Movement#FCCS_Movements;Consolidation#FCCS_Entity Total;Custom1#"&amp;$A221&amp;";Custom2#Total Custom2;Custom3#Total Custom3;Custom4#Total Custom4")</f>
        <v>0</v>
      </c>
      <c r="V221" s="330">
        <f>[1]!HsGetValue("FCC","Scenario#Actual;Years#FY24;Period#Jun;View#FCCS_YTD;Entity#"&amp;$B221&amp;";Data Source#FCCS_Total Data Source;Account#"&amp;V$3&amp;";Intercompany#FCCS_Intercompany Top;Movement#FCCS_Movements;Consolidation#FCCS_Entity Total;Custom1#"&amp;$A221&amp;";Custom2#Total Custom2;Custom3#Total Custom3;Custom4#Total Custom4")</f>
        <v>0</v>
      </c>
      <c r="W221" s="330">
        <f>[1]!HsGetValue("FCC","Scenario#Actual;Years#FY24;Period#Jun;View#FCCS_YTD;Entity#"&amp;$B221&amp;";Data Source#FCCS_Total Data Source;Account#"&amp;W$3&amp;";Intercompany#FCCS_Intercompany Top;Movement#FCCS_Movements;Consolidation#FCCS_Entity Total;Custom1#"&amp;$A221&amp;";Custom2#Total Custom2;Custom3#Total Custom3;Custom4#Total Custom4")</f>
        <v>0</v>
      </c>
      <c r="X221" s="330">
        <f>[1]!HsGetValue("FCC","Scenario#Actual;Years#FY24;Period#Jun;View#FCCS_YTD;Entity#"&amp;$B221&amp;";Data Source#FCCS_Total Data Source;Account#"&amp;X$3&amp;";Intercompany#FCCS_Intercompany Top;Movement#FCCS_Movements;Consolidation#FCCS_Entity Total;Custom1#"&amp;$A221&amp;";Custom2#Total Custom2;Custom3#Total Custom3;Custom4#Total Custom4")</f>
        <v>0</v>
      </c>
      <c r="Y221" s="330">
        <f>[1]!HsGetValue("FCC","Scenario#Actual;Years#FY24;Period#Jun;View#FCCS_YTD;Entity#"&amp;$B221&amp;";Data Source#FCCS_Total Data Source;Account#"&amp;Y$3&amp;";Intercompany#FCCS_Intercompany Top;Movement#FCCS_Movements;Consolidation#FCCS_Entity Total;Custom1#"&amp;$A221&amp;";Custom2#Total Custom2;Custom3#Total Custom3;Custom4#Total Custom4")</f>
        <v>0</v>
      </c>
      <c r="Z221" s="330">
        <f>[1]!HsGetValue("FCC","Scenario#Actual;Years#FY24;Period#Jun;View#FCCS_YTD;Entity#"&amp;$B221&amp;";Data Source#FCCS_Total Data Source;Account#"&amp;Z$3&amp;";Intercompany#FCCS_Intercompany Top;Movement#FCCS_Movements;Consolidation#FCCS_Entity Total;Custom1#"&amp;$A221&amp;";Custom2#Total Custom2;Custom3#Total Custom3;Custom4#Total Custom4")</f>
        <v>0</v>
      </c>
      <c r="AA221" s="330">
        <f>[1]!HsGetValue("FCC","Scenario#Actual;Years#FY24;Period#Jun;View#FCCS_YTD;Entity#"&amp;$B221&amp;";Data Source#FCCS_Total Data Source;Account#"&amp;AA$3&amp;";Intercompany#FCCS_Intercompany Top;Movement#FCCS_Movements;Consolidation#FCCS_Entity Total;Custom1#"&amp;$A221&amp;";Custom2#Total Custom2;Custom3#Total Custom3;Custom4#Total Custom4")</f>
        <v>0</v>
      </c>
      <c r="AB221" s="330">
        <f>[1]!HsGetValue("FCC","Scenario#Actual;Years#FY24;Period#Jun;View#FCCS_YTD;Entity#"&amp;$B221&amp;";Data Source#FCCS_Total Data Source;Account#"&amp;AB$3&amp;";Intercompany#FCCS_Intercompany Top;Movement#FCCS_Movements;Consolidation#FCCS_Entity Total;Custom1#"&amp;$A221&amp;";Custom2#Total Custom2;Custom3#Total Custom3;Custom4#Total Custom4")</f>
        <v>0</v>
      </c>
      <c r="AC221" s="330">
        <f>[1]!HsGetValue("FCC","Scenario#Actual;Years#FY24;Period#Jun;View#FCCS_YTD;Entity#"&amp;$B221&amp;";Data Source#FCCS_Total Data Source;Account#"&amp;AC$3&amp;";Intercompany#FCCS_Intercompany Top;Movement#FCCS_Movements;Consolidation#FCCS_Entity Total;Custom1#"&amp;$A221&amp;";Custom2#Total Custom2;Custom3#Total Custom3;Custom4#Total Custom4")</f>
        <v>0</v>
      </c>
      <c r="AD221" s="330">
        <f>[1]!HsGetValue("FCC","Scenario#Actual;Years#FY24;Period#Jun;View#FCCS_YTD;Entity#"&amp;$B221&amp;";Data Source#FCCS_Total Data Source;Account#"&amp;AD$3&amp;";Intercompany#FCCS_Intercompany Top;Movement#FCCS_Movements;Consolidation#FCCS_Entity Total;Custom1#"&amp;$A221&amp;";Custom2#Total Custom2;Custom3#Total Custom3;Custom4#Total Custom4")</f>
        <v>0</v>
      </c>
      <c r="AE221" s="330">
        <f>[1]!HsGetValue("FCC","Scenario#Actual;Years#FY24;Period#Jun;View#FCCS_YTD;Entity#"&amp;$B221&amp;";Data Source#FCCS_Total Data Source;Account#"&amp;AE$3&amp;";Intercompany#FCCS_Intercompany Top;Movement#FCCS_Movements;Consolidation#FCCS_Entity Total;Custom1#"&amp;$A221&amp;";Custom2#Total Custom2;Custom3#Total Custom3;Custom4#Total Custom4")</f>
        <v>0</v>
      </c>
      <c r="AF221" s="330">
        <f>[1]!HsGetValue("FCC","Scenario#Actual;Years#FY24;Period#Jun;View#FCCS_YTD;Entity#"&amp;$B221&amp;";Data Source#FCCS_Total Data Source;Account#"&amp;AF$3&amp;";Intercompany#FCCS_Intercompany Top;Movement#FCCS_Movements;Consolidation#FCCS_Entity Total;Custom1#"&amp;$A221&amp;";Custom2#Total Custom2;Custom3#Total Custom3;Custom4#Total Custom4")</f>
        <v>0</v>
      </c>
      <c r="AG221" s="330">
        <f>[1]!HsGetValue("FCC","Scenario#Actual;Years#FY24;Period#Jun;View#FCCS_YTD;Entity#"&amp;$B221&amp;";Data Source#FCCS_Total Data Source;Account#"&amp;AG$3&amp;";Intercompany#FCCS_Intercompany Top;Movement#FCCS_Movements;Consolidation#FCCS_Entity Total;Custom1#"&amp;$A221&amp;";Custom2#Total Custom2;Custom3#Total Custom3;Custom4#Total Custom4")</f>
        <v>0</v>
      </c>
      <c r="AH221" s="330">
        <f>[1]!HsGetValue("FCC","Scenario#Actual;Years#FY24;Period#Jun;View#FCCS_YTD;Entity#"&amp;$B221&amp;";Data Source#FCCS_Total Data Source;Account#"&amp;AH$3&amp;";Intercompany#FCCS_Intercompany Top;Movement#FCCS_Movements;Consolidation#FCCS_Entity Total;Custom1#"&amp;$A221&amp;";Custom2#Total Custom2;Custom3#Total Custom3;Custom4#Total Custom4")</f>
        <v>0</v>
      </c>
      <c r="AI221" s="330">
        <f>[1]!HsGetValue("FCC","Scenario#Actual;Years#FY24;Period#Jun;View#FCCS_YTD;Entity#"&amp;$B221&amp;";Data Source#FCCS_Total Data Source;Account#"&amp;AI$3&amp;";Intercompany#FCCS_Intercompany Top;Movement#FCCS_Movements;Consolidation#FCCS_Entity Total;Custom1#"&amp;$A221&amp;";Custom2#Total Custom2;Custom3#Total Custom3;Custom4#Total Custom4")</f>
        <v>0</v>
      </c>
      <c r="AJ221" s="330">
        <f>[1]!HsGetValue("FCC","Scenario#Actual;Years#FY24;Period#Jun;View#FCCS_YTD;Entity#"&amp;$B221&amp;";Data Source#FCCS_Total Data Source;Account#"&amp;AJ$3&amp;";Intercompany#FCCS_Intercompany Top;Movement#FCCS_Movements;Consolidation#FCCS_Entity Total;Custom1#"&amp;$A221&amp;";Custom2#Total Custom2;Custom3#Total Custom3;Custom4#Total Custom4")</f>
        <v>0</v>
      </c>
      <c r="AK221" s="330">
        <f>[1]!HsGetValue("FCC","Scenario#Actual;Years#FY24;Period#Jun;View#FCCS_YTD;Entity#"&amp;$B221&amp;";Data Source#FCCS_Total Data Source;Account#"&amp;AK$3&amp;";Intercompany#FCCS_Intercompany Top;Movement#FCCS_Movements;Consolidation#FCCS_Entity Total;Custom1#"&amp;$A221&amp;";Custom2#Total Custom2;Custom3#Total Custom3;Custom4#Total Custom4")</f>
        <v>0</v>
      </c>
      <c r="AL221" s="330">
        <f>[1]!HsGetValue("FCC","Scenario#Actual;Years#FY24;Period#Jun;View#FCCS_YTD;Entity#"&amp;$B221&amp;";Data Source#FCCS_Total Data Source;Account#"&amp;AL$3&amp;";Intercompany#FCCS_Intercompany Top;Movement#FCCS_Movements;Consolidation#FCCS_Entity Total;Custom1#"&amp;$A221&amp;";Custom2#Total Custom2;Custom3#Total Custom3;Custom4#Total Custom4")</f>
        <v>0</v>
      </c>
      <c r="AM221" s="330">
        <f>[1]!HsGetValue("FCC","Scenario#Actual;Years#FY24;Period#Jun;View#FCCS_YTD;Entity#"&amp;$B221&amp;";Data Source#FCCS_Total Data Source;Account#"&amp;AM$3&amp;";Intercompany#FCCS_Intercompany Top;Movement#FCCS_Movements;Consolidation#FCCS_Entity Total;Custom1#"&amp;$A221&amp;";Custom2#Total Custom2;Custom3#Total Custom3;Custom4#Total Custom4")</f>
        <v>0</v>
      </c>
      <c r="AN221" s="330">
        <f>[1]!HsGetValue("FCC","Scenario#Actual;Years#FY24;Period#Jun;View#FCCS_YTD;Entity#"&amp;$B221&amp;";Data Source#FCCS_Total Data Source;Account#"&amp;AN$3&amp;";Intercompany#FCCS_Intercompany Top;Movement#FCCS_Movements;Consolidation#FCCS_Entity Total;Custom1#"&amp;$A221&amp;";Custom2#Total Custom2;Custom3#Total Custom3;Custom4#Total Custom4")</f>
        <v>0</v>
      </c>
      <c r="AO221" s="330">
        <f>[1]!HsGetValue("FCC","Scenario#Actual;Years#FY24;Period#Jun;View#FCCS_YTD;Entity#"&amp;$B221&amp;";Data Source#FCCS_Total Data Source;Account#"&amp;AO$3&amp;";Intercompany#FCCS_Intercompany Top;Movement#FCCS_Movements;Consolidation#FCCS_Entity Total;Custom1#"&amp;$A221&amp;";Custom2#Total Custom2;Custom3#Total Custom3;Custom4#Total Custom4")</f>
        <v>0</v>
      </c>
      <c r="AP221" s="330">
        <f>[1]!HsGetValue("FCC","Scenario#Actual;Years#FY24;Period#Jun;View#FCCS_YTD;Entity#"&amp;$B221&amp;";Data Source#FCCS_Total Data Source;Account#"&amp;AP$3&amp;";Intercompany#FCCS_Intercompany Top;Movement#FCCS_Movements;Consolidation#FCCS_Entity Total;Custom1#"&amp;$A221&amp;";Custom2#Total Custom2;Custom3#Total Custom3;Custom4#Total Custom4")</f>
        <v>0</v>
      </c>
      <c r="AQ221" s="330">
        <f>[1]!HsGetValue("FCC","Scenario#Actual;Years#FY24;Period#Jun;View#FCCS_YTD;Entity#"&amp;$B221&amp;";Data Source#FCCS_Total Data Source;Account#"&amp;AQ$3&amp;";Intercompany#FCCS_Intercompany Top;Movement#FCCS_Movements;Consolidation#FCCS_Entity Total;Custom1#"&amp;$A221&amp;";Custom2#Total Custom2;Custom3#Total Custom3;Custom4#Total Custom4")</f>
        <v>0</v>
      </c>
      <c r="AR221" s="330">
        <f>[1]!HsGetValue("FCC","Scenario#Actual;Years#FY24;Period#Jun;View#FCCS_YTD;Entity#"&amp;$B221&amp;";Data Source#FCCS_Total Data Source;Account#"&amp;AR$3&amp;";Intercompany#FCCS_Intercompany Top;Movement#FCCS_Movements;Consolidation#FCCS_Entity Total;Custom1#"&amp;$A221&amp;";Custom2#Total Custom2;Custom3#Total Custom3;Custom4#Total Custom4")</f>
        <v>0</v>
      </c>
      <c r="AS221" s="330">
        <f>[1]!HsGetValue("FCC","Scenario#Actual;Years#FY24;Period#Jun;View#FCCS_YTD;Entity#"&amp;$B221&amp;";Data Source#FCCS_Total Data Source;Account#"&amp;AS$3&amp;";Intercompany#FCCS_Intercompany Top;Movement#FCCS_Movements;Consolidation#FCCS_Entity Total;Custom1#"&amp;$A221&amp;";Custom2#Total Custom2;Custom3#Total Custom3;Custom4#Total Custom4")</f>
        <v>0</v>
      </c>
    </row>
    <row r="222" spans="1:45" x14ac:dyDescent="0.3">
      <c r="A222" s="221" t="s">
        <v>603</v>
      </c>
      <c r="B222" s="221" t="s">
        <v>886</v>
      </c>
      <c r="C222" s="222">
        <v>41600</v>
      </c>
      <c r="D222" s="81" t="s">
        <v>862</v>
      </c>
      <c r="E222" s="222" t="s">
        <v>416</v>
      </c>
      <c r="F222" s="328" t="s">
        <v>887</v>
      </c>
      <c r="H222" s="598"/>
      <c r="I222" s="327">
        <f t="shared" si="35"/>
        <v>0</v>
      </c>
      <c r="J222" s="327">
        <f t="shared" si="34"/>
        <v>0</v>
      </c>
      <c r="K222" s="327">
        <f t="shared" si="36"/>
        <v>0</v>
      </c>
      <c r="L222" s="330">
        <f>[1]!HsGetValue("FCC","Scenario#Actual;Years#FY24;Period#Jun;View#FCCS_YTD;Entity#"&amp;$B222&amp;";Data Source#FCCS_Total Data Source;Account#"&amp;L$3&amp;";Intercompany#FCCS_Intercompany Top;Movement#FCCS_Movements;Consolidation#FCCS_Entity Total;Custom1#"&amp;$A222&amp;";Custom2#Total Custom2;Custom3#Total Custom3;Custom4#Total Custom4")</f>
        <v>0</v>
      </c>
      <c r="M222" s="330">
        <f>[1]!HsGetValue("FCC","Scenario#Actual;Years#FY24;Period#Jun;View#FCCS_YTD;Entity#"&amp;$B222&amp;";Data Source#FCCS_Total Data Source;Account#"&amp;M$3&amp;";Intercompany#FCCS_Intercompany Top;Movement#FCCS_Movements;Consolidation#FCCS_Entity Total;Custom1#"&amp;$A222&amp;";Custom2#Total Custom2;Custom3#Total Custom3;Custom4#Total Custom4")</f>
        <v>0</v>
      </c>
      <c r="N222" s="330">
        <f>[1]!HsGetValue("FCC","Scenario#Actual;Years#FY24;Period#Jun;View#FCCS_YTD;Entity#"&amp;$B222&amp;";Data Source#FCCS_Total Data Source;Account#"&amp;N$3&amp;";Intercompany#FCCS_Intercompany Top;Movement#FCCS_Movements;Consolidation#FCCS_Entity Total;Custom1#"&amp;$A222&amp;";Custom2#Total Custom2;Custom3#Total Custom3;Custom4#Total Custom4")</f>
        <v>0</v>
      </c>
      <c r="O222" s="330">
        <f>[1]!HsGetValue("FCC","Scenario#Actual;Years#FY24;Period#Jun;View#FCCS_YTD;Entity#"&amp;$B222&amp;";Data Source#FCCS_Total Data Source;Account#"&amp;O$3&amp;";Intercompany#FCCS_Intercompany Top;Movement#FCCS_Movements;Consolidation#FCCS_Entity Total;Custom1#"&amp;$A222&amp;";Custom2#Total Custom2;Custom3#Total Custom3;Custom4#Total Custom4")</f>
        <v>0</v>
      </c>
      <c r="P222" s="330">
        <f>[1]!HsGetValue("FCC","Scenario#Actual;Years#FY24;Period#Jun;View#FCCS_YTD;Entity#"&amp;$B222&amp;";Data Source#FCCS_Total Data Source;Account#"&amp;P$3&amp;";Intercompany#FCCS_Intercompany Top;Movement#FCCS_Movements;Consolidation#FCCS_Entity Total;Custom1#"&amp;$A222&amp;";Custom2#Total Custom2;Custom3#Total Custom3;Custom4#Total Custom4")</f>
        <v>0</v>
      </c>
      <c r="Q222" s="330">
        <f>[1]!HsGetValue("FCC","Scenario#Actual;Years#FY24;Period#Jun;View#FCCS_YTD;Entity#"&amp;$B222&amp;";Data Source#FCCS_Total Data Source;Account#"&amp;Q$3&amp;";Intercompany#FCCS_Intercompany Top;Movement#FCCS_Movements;Consolidation#FCCS_Entity Total;Custom1#"&amp;$A222&amp;";Custom2#Total Custom2;Custom3#Total Custom3;Custom4#Total Custom4")</f>
        <v>0</v>
      </c>
      <c r="R222" s="330">
        <f>[1]!HsGetValue("FCC","Scenario#Actual;Years#FY24;Period#Jun;View#FCCS_YTD;Entity#"&amp;$B222&amp;";Data Source#FCCS_Total Data Source;Account#"&amp;R$3&amp;";Intercompany#FCCS_Intercompany Top;Movement#FCCS_Movements;Consolidation#FCCS_Entity Total;Custom1#"&amp;$A222&amp;";Custom2#Total Custom2;Custom3#Total Custom3;Custom4#Total Custom4")</f>
        <v>0</v>
      </c>
      <c r="S222" s="330">
        <f>[1]!HsGetValue("FCC","Scenario#Actual;Years#FY24;Period#Jun;View#FCCS_YTD;Entity#"&amp;$B222&amp;";Data Source#FCCS_Total Data Source;Account#"&amp;S$3&amp;";Intercompany#FCCS_Intercompany Top;Movement#FCCS_Movements;Consolidation#FCCS_Entity Total;Custom1#"&amp;$A222&amp;";Custom2#Total Custom2;Custom3#Total Custom3;Custom4#Total Custom4")</f>
        <v>0</v>
      </c>
      <c r="T222" s="330">
        <f>[1]!HsGetValue("FCC","Scenario#Actual;Years#FY24;Period#Jun;View#FCCS_YTD;Entity#"&amp;$B222&amp;";Data Source#FCCS_Total Data Source;Account#"&amp;T$3&amp;";Intercompany#FCCS_Intercompany Top;Movement#FCCS_Movements;Consolidation#FCCS_Entity Total;Custom1#"&amp;$A222&amp;";Custom2#Total Custom2;Custom3#Total Custom3;Custom4#Total Custom4")</f>
        <v>0</v>
      </c>
      <c r="U222" s="330">
        <f>[1]!HsGetValue("FCC","Scenario#Actual;Years#FY24;Period#Jun;View#FCCS_YTD;Entity#"&amp;$B222&amp;";Data Source#FCCS_Total Data Source;Account#"&amp;U$3&amp;";Intercompany#FCCS_Intercompany Top;Movement#FCCS_Movements;Consolidation#FCCS_Entity Total;Custom1#"&amp;$A222&amp;";Custom2#Total Custom2;Custom3#Total Custom3;Custom4#Total Custom4")</f>
        <v>0</v>
      </c>
      <c r="V222" s="330">
        <f>[1]!HsGetValue("FCC","Scenario#Actual;Years#FY24;Period#Jun;View#FCCS_YTD;Entity#"&amp;$B222&amp;";Data Source#FCCS_Total Data Source;Account#"&amp;V$3&amp;";Intercompany#FCCS_Intercompany Top;Movement#FCCS_Movements;Consolidation#FCCS_Entity Total;Custom1#"&amp;$A222&amp;";Custom2#Total Custom2;Custom3#Total Custom3;Custom4#Total Custom4")</f>
        <v>0</v>
      </c>
      <c r="W222" s="330">
        <f>[1]!HsGetValue("FCC","Scenario#Actual;Years#FY24;Period#Jun;View#FCCS_YTD;Entity#"&amp;$B222&amp;";Data Source#FCCS_Total Data Source;Account#"&amp;W$3&amp;";Intercompany#FCCS_Intercompany Top;Movement#FCCS_Movements;Consolidation#FCCS_Entity Total;Custom1#"&amp;$A222&amp;";Custom2#Total Custom2;Custom3#Total Custom3;Custom4#Total Custom4")</f>
        <v>0</v>
      </c>
      <c r="X222" s="330">
        <f>[1]!HsGetValue("FCC","Scenario#Actual;Years#FY24;Period#Jun;View#FCCS_YTD;Entity#"&amp;$B222&amp;";Data Source#FCCS_Total Data Source;Account#"&amp;X$3&amp;";Intercompany#FCCS_Intercompany Top;Movement#FCCS_Movements;Consolidation#FCCS_Entity Total;Custom1#"&amp;$A222&amp;";Custom2#Total Custom2;Custom3#Total Custom3;Custom4#Total Custom4")</f>
        <v>0</v>
      </c>
      <c r="Y222" s="330">
        <f>[1]!HsGetValue("FCC","Scenario#Actual;Years#FY24;Period#Jun;View#FCCS_YTD;Entity#"&amp;$B222&amp;";Data Source#FCCS_Total Data Source;Account#"&amp;Y$3&amp;";Intercompany#FCCS_Intercompany Top;Movement#FCCS_Movements;Consolidation#FCCS_Entity Total;Custom1#"&amp;$A222&amp;";Custom2#Total Custom2;Custom3#Total Custom3;Custom4#Total Custom4")</f>
        <v>0</v>
      </c>
      <c r="Z222" s="330">
        <f>[1]!HsGetValue("FCC","Scenario#Actual;Years#FY24;Period#Jun;View#FCCS_YTD;Entity#"&amp;$B222&amp;";Data Source#FCCS_Total Data Source;Account#"&amp;Z$3&amp;";Intercompany#FCCS_Intercompany Top;Movement#FCCS_Movements;Consolidation#FCCS_Entity Total;Custom1#"&amp;$A222&amp;";Custom2#Total Custom2;Custom3#Total Custom3;Custom4#Total Custom4")</f>
        <v>0</v>
      </c>
      <c r="AA222" s="330">
        <f>[1]!HsGetValue("FCC","Scenario#Actual;Years#FY24;Period#Jun;View#FCCS_YTD;Entity#"&amp;$B222&amp;";Data Source#FCCS_Total Data Source;Account#"&amp;AA$3&amp;";Intercompany#FCCS_Intercompany Top;Movement#FCCS_Movements;Consolidation#FCCS_Entity Total;Custom1#"&amp;$A222&amp;";Custom2#Total Custom2;Custom3#Total Custom3;Custom4#Total Custom4")</f>
        <v>0</v>
      </c>
      <c r="AB222" s="330">
        <f>[1]!HsGetValue("FCC","Scenario#Actual;Years#FY24;Period#Jun;View#FCCS_YTD;Entity#"&amp;$B222&amp;";Data Source#FCCS_Total Data Source;Account#"&amp;AB$3&amp;";Intercompany#FCCS_Intercompany Top;Movement#FCCS_Movements;Consolidation#FCCS_Entity Total;Custom1#"&amp;$A222&amp;";Custom2#Total Custom2;Custom3#Total Custom3;Custom4#Total Custom4")</f>
        <v>0</v>
      </c>
      <c r="AC222" s="330">
        <f>[1]!HsGetValue("FCC","Scenario#Actual;Years#FY24;Period#Jun;View#FCCS_YTD;Entity#"&amp;$B222&amp;";Data Source#FCCS_Total Data Source;Account#"&amp;AC$3&amp;";Intercompany#FCCS_Intercompany Top;Movement#FCCS_Movements;Consolidation#FCCS_Entity Total;Custom1#"&amp;$A222&amp;";Custom2#Total Custom2;Custom3#Total Custom3;Custom4#Total Custom4")</f>
        <v>0</v>
      </c>
      <c r="AD222" s="330">
        <f>[1]!HsGetValue("FCC","Scenario#Actual;Years#FY24;Period#Jun;View#FCCS_YTD;Entity#"&amp;$B222&amp;";Data Source#FCCS_Total Data Source;Account#"&amp;AD$3&amp;";Intercompany#FCCS_Intercompany Top;Movement#FCCS_Movements;Consolidation#FCCS_Entity Total;Custom1#"&amp;$A222&amp;";Custom2#Total Custom2;Custom3#Total Custom3;Custom4#Total Custom4")</f>
        <v>0</v>
      </c>
      <c r="AE222" s="330">
        <f>[1]!HsGetValue("FCC","Scenario#Actual;Years#FY24;Period#Jun;View#FCCS_YTD;Entity#"&amp;$B222&amp;";Data Source#FCCS_Total Data Source;Account#"&amp;AE$3&amp;";Intercompany#FCCS_Intercompany Top;Movement#FCCS_Movements;Consolidation#FCCS_Entity Total;Custom1#"&amp;$A222&amp;";Custom2#Total Custom2;Custom3#Total Custom3;Custom4#Total Custom4")</f>
        <v>0</v>
      </c>
      <c r="AF222" s="330">
        <f>[1]!HsGetValue("FCC","Scenario#Actual;Years#FY24;Period#Jun;View#FCCS_YTD;Entity#"&amp;$B222&amp;";Data Source#FCCS_Total Data Source;Account#"&amp;AF$3&amp;";Intercompany#FCCS_Intercompany Top;Movement#FCCS_Movements;Consolidation#FCCS_Entity Total;Custom1#"&amp;$A222&amp;";Custom2#Total Custom2;Custom3#Total Custom3;Custom4#Total Custom4")</f>
        <v>0</v>
      </c>
      <c r="AG222" s="330">
        <f>[1]!HsGetValue("FCC","Scenario#Actual;Years#FY24;Period#Jun;View#FCCS_YTD;Entity#"&amp;$B222&amp;";Data Source#FCCS_Total Data Source;Account#"&amp;AG$3&amp;";Intercompany#FCCS_Intercompany Top;Movement#FCCS_Movements;Consolidation#FCCS_Entity Total;Custom1#"&amp;$A222&amp;";Custom2#Total Custom2;Custom3#Total Custom3;Custom4#Total Custom4")</f>
        <v>0</v>
      </c>
      <c r="AH222" s="330">
        <f>[1]!HsGetValue("FCC","Scenario#Actual;Years#FY24;Period#Jun;View#FCCS_YTD;Entity#"&amp;$B222&amp;";Data Source#FCCS_Total Data Source;Account#"&amp;AH$3&amp;";Intercompany#FCCS_Intercompany Top;Movement#FCCS_Movements;Consolidation#FCCS_Entity Total;Custom1#"&amp;$A222&amp;";Custom2#Total Custom2;Custom3#Total Custom3;Custom4#Total Custom4")</f>
        <v>0</v>
      </c>
      <c r="AI222" s="330">
        <f>[1]!HsGetValue("FCC","Scenario#Actual;Years#FY24;Period#Jun;View#FCCS_YTD;Entity#"&amp;$B222&amp;";Data Source#FCCS_Total Data Source;Account#"&amp;AI$3&amp;";Intercompany#FCCS_Intercompany Top;Movement#FCCS_Movements;Consolidation#FCCS_Entity Total;Custom1#"&amp;$A222&amp;";Custom2#Total Custom2;Custom3#Total Custom3;Custom4#Total Custom4")</f>
        <v>0</v>
      </c>
      <c r="AJ222" s="330">
        <f>[1]!HsGetValue("FCC","Scenario#Actual;Years#FY24;Period#Jun;View#FCCS_YTD;Entity#"&amp;$B222&amp;";Data Source#FCCS_Total Data Source;Account#"&amp;AJ$3&amp;";Intercompany#FCCS_Intercompany Top;Movement#FCCS_Movements;Consolidation#FCCS_Entity Total;Custom1#"&amp;$A222&amp;";Custom2#Total Custom2;Custom3#Total Custom3;Custom4#Total Custom4")</f>
        <v>0</v>
      </c>
      <c r="AK222" s="330">
        <f>[1]!HsGetValue("FCC","Scenario#Actual;Years#FY24;Period#Jun;View#FCCS_YTD;Entity#"&amp;$B222&amp;";Data Source#FCCS_Total Data Source;Account#"&amp;AK$3&amp;";Intercompany#FCCS_Intercompany Top;Movement#FCCS_Movements;Consolidation#FCCS_Entity Total;Custom1#"&amp;$A222&amp;";Custom2#Total Custom2;Custom3#Total Custom3;Custom4#Total Custom4")</f>
        <v>0</v>
      </c>
      <c r="AL222" s="330">
        <f>[1]!HsGetValue("FCC","Scenario#Actual;Years#FY24;Period#Jun;View#FCCS_YTD;Entity#"&amp;$B222&amp;";Data Source#FCCS_Total Data Source;Account#"&amp;AL$3&amp;";Intercompany#FCCS_Intercompany Top;Movement#FCCS_Movements;Consolidation#FCCS_Entity Total;Custom1#"&amp;$A222&amp;";Custom2#Total Custom2;Custom3#Total Custom3;Custom4#Total Custom4")</f>
        <v>0</v>
      </c>
      <c r="AM222" s="330">
        <f>[1]!HsGetValue("FCC","Scenario#Actual;Years#FY24;Period#Jun;View#FCCS_YTD;Entity#"&amp;$B222&amp;";Data Source#FCCS_Total Data Source;Account#"&amp;AM$3&amp;";Intercompany#FCCS_Intercompany Top;Movement#FCCS_Movements;Consolidation#FCCS_Entity Total;Custom1#"&amp;$A222&amp;";Custom2#Total Custom2;Custom3#Total Custom3;Custom4#Total Custom4")</f>
        <v>0</v>
      </c>
      <c r="AN222" s="330">
        <f>[1]!HsGetValue("FCC","Scenario#Actual;Years#FY24;Period#Jun;View#FCCS_YTD;Entity#"&amp;$B222&amp;";Data Source#FCCS_Total Data Source;Account#"&amp;AN$3&amp;";Intercompany#FCCS_Intercompany Top;Movement#FCCS_Movements;Consolidation#FCCS_Entity Total;Custom1#"&amp;$A222&amp;";Custom2#Total Custom2;Custom3#Total Custom3;Custom4#Total Custom4")</f>
        <v>0</v>
      </c>
      <c r="AO222" s="330">
        <f>[1]!HsGetValue("FCC","Scenario#Actual;Years#FY24;Period#Jun;View#FCCS_YTD;Entity#"&amp;$B222&amp;";Data Source#FCCS_Total Data Source;Account#"&amp;AO$3&amp;";Intercompany#FCCS_Intercompany Top;Movement#FCCS_Movements;Consolidation#FCCS_Entity Total;Custom1#"&amp;$A222&amp;";Custom2#Total Custom2;Custom3#Total Custom3;Custom4#Total Custom4")</f>
        <v>0</v>
      </c>
      <c r="AP222" s="330">
        <f>[1]!HsGetValue("FCC","Scenario#Actual;Years#FY24;Period#Jun;View#FCCS_YTD;Entity#"&amp;$B222&amp;";Data Source#FCCS_Total Data Source;Account#"&amp;AP$3&amp;";Intercompany#FCCS_Intercompany Top;Movement#FCCS_Movements;Consolidation#FCCS_Entity Total;Custom1#"&amp;$A222&amp;";Custom2#Total Custom2;Custom3#Total Custom3;Custom4#Total Custom4")</f>
        <v>0</v>
      </c>
      <c r="AQ222" s="330">
        <f>[1]!HsGetValue("FCC","Scenario#Actual;Years#FY24;Period#Jun;View#FCCS_YTD;Entity#"&amp;$B222&amp;";Data Source#FCCS_Total Data Source;Account#"&amp;AQ$3&amp;";Intercompany#FCCS_Intercompany Top;Movement#FCCS_Movements;Consolidation#FCCS_Entity Total;Custom1#"&amp;$A222&amp;";Custom2#Total Custom2;Custom3#Total Custom3;Custom4#Total Custom4")</f>
        <v>0</v>
      </c>
      <c r="AR222" s="330">
        <f>[1]!HsGetValue("FCC","Scenario#Actual;Years#FY24;Period#Jun;View#FCCS_YTD;Entity#"&amp;$B222&amp;";Data Source#FCCS_Total Data Source;Account#"&amp;AR$3&amp;";Intercompany#FCCS_Intercompany Top;Movement#FCCS_Movements;Consolidation#FCCS_Entity Total;Custom1#"&amp;$A222&amp;";Custom2#Total Custom2;Custom3#Total Custom3;Custom4#Total Custom4")</f>
        <v>0</v>
      </c>
      <c r="AS222" s="330">
        <f>[1]!HsGetValue("FCC","Scenario#Actual;Years#FY24;Period#Jun;View#FCCS_YTD;Entity#"&amp;$B222&amp;";Data Source#FCCS_Total Data Source;Account#"&amp;AS$3&amp;";Intercompany#FCCS_Intercompany Top;Movement#FCCS_Movements;Consolidation#FCCS_Entity Total;Custom1#"&amp;$A222&amp;";Custom2#Total Custom2;Custom3#Total Custom3;Custom4#Total Custom4")</f>
        <v>0</v>
      </c>
    </row>
    <row r="223" spans="1:45" x14ac:dyDescent="0.3">
      <c r="A223" s="221" t="s">
        <v>603</v>
      </c>
      <c r="B223" s="221" t="s">
        <v>888</v>
      </c>
      <c r="C223" s="222">
        <v>41600</v>
      </c>
      <c r="D223" s="81" t="s">
        <v>862</v>
      </c>
      <c r="E223" s="222" t="s">
        <v>416</v>
      </c>
      <c r="F223" s="328" t="s">
        <v>889</v>
      </c>
      <c r="H223" s="598"/>
      <c r="I223" s="327">
        <f t="shared" si="35"/>
        <v>0</v>
      </c>
      <c r="J223" s="327">
        <f t="shared" si="34"/>
        <v>0</v>
      </c>
      <c r="K223" s="327">
        <f t="shared" si="36"/>
        <v>0</v>
      </c>
      <c r="L223" s="330">
        <f>[1]!HsGetValue("FCC","Scenario#Actual;Years#FY24;Period#Jun;View#FCCS_YTD;Entity#"&amp;$B223&amp;";Data Source#FCCS_Total Data Source;Account#"&amp;L$3&amp;";Intercompany#FCCS_Intercompany Top;Movement#FCCS_Movements;Consolidation#FCCS_Entity Total;Custom1#"&amp;$A223&amp;";Custom2#Total Custom2;Custom3#Total Custom3;Custom4#Total Custom4")</f>
        <v>0</v>
      </c>
      <c r="M223" s="330">
        <f>[1]!HsGetValue("FCC","Scenario#Actual;Years#FY24;Period#Jun;View#FCCS_YTD;Entity#"&amp;$B223&amp;";Data Source#FCCS_Total Data Source;Account#"&amp;M$3&amp;";Intercompany#FCCS_Intercompany Top;Movement#FCCS_Movements;Consolidation#FCCS_Entity Total;Custom1#"&amp;$A223&amp;";Custom2#Total Custom2;Custom3#Total Custom3;Custom4#Total Custom4")</f>
        <v>0</v>
      </c>
      <c r="N223" s="330">
        <f>[1]!HsGetValue("FCC","Scenario#Actual;Years#FY24;Period#Jun;View#FCCS_YTD;Entity#"&amp;$B223&amp;";Data Source#FCCS_Total Data Source;Account#"&amp;N$3&amp;";Intercompany#FCCS_Intercompany Top;Movement#FCCS_Movements;Consolidation#FCCS_Entity Total;Custom1#"&amp;$A223&amp;";Custom2#Total Custom2;Custom3#Total Custom3;Custom4#Total Custom4")</f>
        <v>0</v>
      </c>
      <c r="O223" s="330">
        <f>[1]!HsGetValue("FCC","Scenario#Actual;Years#FY24;Period#Jun;View#FCCS_YTD;Entity#"&amp;$B223&amp;";Data Source#FCCS_Total Data Source;Account#"&amp;O$3&amp;";Intercompany#FCCS_Intercompany Top;Movement#FCCS_Movements;Consolidation#FCCS_Entity Total;Custom1#"&amp;$A223&amp;";Custom2#Total Custom2;Custom3#Total Custom3;Custom4#Total Custom4")</f>
        <v>0</v>
      </c>
      <c r="P223" s="330">
        <f>[1]!HsGetValue("FCC","Scenario#Actual;Years#FY24;Period#Jun;View#FCCS_YTD;Entity#"&amp;$B223&amp;";Data Source#FCCS_Total Data Source;Account#"&amp;P$3&amp;";Intercompany#FCCS_Intercompany Top;Movement#FCCS_Movements;Consolidation#FCCS_Entity Total;Custom1#"&amp;$A223&amp;";Custom2#Total Custom2;Custom3#Total Custom3;Custom4#Total Custom4")</f>
        <v>0</v>
      </c>
      <c r="Q223" s="330">
        <f>[1]!HsGetValue("FCC","Scenario#Actual;Years#FY24;Period#Jun;View#FCCS_YTD;Entity#"&amp;$B223&amp;";Data Source#FCCS_Total Data Source;Account#"&amp;Q$3&amp;";Intercompany#FCCS_Intercompany Top;Movement#FCCS_Movements;Consolidation#FCCS_Entity Total;Custom1#"&amp;$A223&amp;";Custom2#Total Custom2;Custom3#Total Custom3;Custom4#Total Custom4")</f>
        <v>0</v>
      </c>
      <c r="R223" s="330">
        <f>[1]!HsGetValue("FCC","Scenario#Actual;Years#FY24;Period#Jun;View#FCCS_YTD;Entity#"&amp;$B223&amp;";Data Source#FCCS_Total Data Source;Account#"&amp;R$3&amp;";Intercompany#FCCS_Intercompany Top;Movement#FCCS_Movements;Consolidation#FCCS_Entity Total;Custom1#"&amp;$A223&amp;";Custom2#Total Custom2;Custom3#Total Custom3;Custom4#Total Custom4")</f>
        <v>0</v>
      </c>
      <c r="S223" s="330">
        <f>[1]!HsGetValue("FCC","Scenario#Actual;Years#FY24;Period#Jun;View#FCCS_YTD;Entity#"&amp;$B223&amp;";Data Source#FCCS_Total Data Source;Account#"&amp;S$3&amp;";Intercompany#FCCS_Intercompany Top;Movement#FCCS_Movements;Consolidation#FCCS_Entity Total;Custom1#"&amp;$A223&amp;";Custom2#Total Custom2;Custom3#Total Custom3;Custom4#Total Custom4")</f>
        <v>0</v>
      </c>
      <c r="T223" s="330">
        <f>[1]!HsGetValue("FCC","Scenario#Actual;Years#FY24;Period#Jun;View#FCCS_YTD;Entity#"&amp;$B223&amp;";Data Source#FCCS_Total Data Source;Account#"&amp;T$3&amp;";Intercompany#FCCS_Intercompany Top;Movement#FCCS_Movements;Consolidation#FCCS_Entity Total;Custom1#"&amp;$A223&amp;";Custom2#Total Custom2;Custom3#Total Custom3;Custom4#Total Custom4")</f>
        <v>0</v>
      </c>
      <c r="U223" s="330">
        <f>[1]!HsGetValue("FCC","Scenario#Actual;Years#FY24;Period#Jun;View#FCCS_YTD;Entity#"&amp;$B223&amp;";Data Source#FCCS_Total Data Source;Account#"&amp;U$3&amp;";Intercompany#FCCS_Intercompany Top;Movement#FCCS_Movements;Consolidation#FCCS_Entity Total;Custom1#"&amp;$A223&amp;";Custom2#Total Custom2;Custom3#Total Custom3;Custom4#Total Custom4")</f>
        <v>0</v>
      </c>
      <c r="V223" s="330">
        <f>[1]!HsGetValue("FCC","Scenario#Actual;Years#FY24;Period#Jun;View#FCCS_YTD;Entity#"&amp;$B223&amp;";Data Source#FCCS_Total Data Source;Account#"&amp;V$3&amp;";Intercompany#FCCS_Intercompany Top;Movement#FCCS_Movements;Consolidation#FCCS_Entity Total;Custom1#"&amp;$A223&amp;";Custom2#Total Custom2;Custom3#Total Custom3;Custom4#Total Custom4")</f>
        <v>0</v>
      </c>
      <c r="W223" s="330">
        <f>[1]!HsGetValue("FCC","Scenario#Actual;Years#FY24;Period#Jun;View#FCCS_YTD;Entity#"&amp;$B223&amp;";Data Source#FCCS_Total Data Source;Account#"&amp;W$3&amp;";Intercompany#FCCS_Intercompany Top;Movement#FCCS_Movements;Consolidation#FCCS_Entity Total;Custom1#"&amp;$A223&amp;";Custom2#Total Custom2;Custom3#Total Custom3;Custom4#Total Custom4")</f>
        <v>0</v>
      </c>
      <c r="X223" s="330">
        <f>[1]!HsGetValue("FCC","Scenario#Actual;Years#FY24;Period#Jun;View#FCCS_YTD;Entity#"&amp;$B223&amp;";Data Source#FCCS_Total Data Source;Account#"&amp;X$3&amp;";Intercompany#FCCS_Intercompany Top;Movement#FCCS_Movements;Consolidation#FCCS_Entity Total;Custom1#"&amp;$A223&amp;";Custom2#Total Custom2;Custom3#Total Custom3;Custom4#Total Custom4")</f>
        <v>0</v>
      </c>
      <c r="Y223" s="330">
        <f>[1]!HsGetValue("FCC","Scenario#Actual;Years#FY24;Period#Jun;View#FCCS_YTD;Entity#"&amp;$B223&amp;";Data Source#FCCS_Total Data Source;Account#"&amp;Y$3&amp;";Intercompany#FCCS_Intercompany Top;Movement#FCCS_Movements;Consolidation#FCCS_Entity Total;Custom1#"&amp;$A223&amp;";Custom2#Total Custom2;Custom3#Total Custom3;Custom4#Total Custom4")</f>
        <v>0</v>
      </c>
      <c r="Z223" s="330">
        <f>[1]!HsGetValue("FCC","Scenario#Actual;Years#FY24;Period#Jun;View#FCCS_YTD;Entity#"&amp;$B223&amp;";Data Source#FCCS_Total Data Source;Account#"&amp;Z$3&amp;";Intercompany#FCCS_Intercompany Top;Movement#FCCS_Movements;Consolidation#FCCS_Entity Total;Custom1#"&amp;$A223&amp;";Custom2#Total Custom2;Custom3#Total Custom3;Custom4#Total Custom4")</f>
        <v>0</v>
      </c>
      <c r="AA223" s="330">
        <f>[1]!HsGetValue("FCC","Scenario#Actual;Years#FY24;Period#Jun;View#FCCS_YTD;Entity#"&amp;$B223&amp;";Data Source#FCCS_Total Data Source;Account#"&amp;AA$3&amp;";Intercompany#FCCS_Intercompany Top;Movement#FCCS_Movements;Consolidation#FCCS_Entity Total;Custom1#"&amp;$A223&amp;";Custom2#Total Custom2;Custom3#Total Custom3;Custom4#Total Custom4")</f>
        <v>0</v>
      </c>
      <c r="AB223" s="330">
        <f>[1]!HsGetValue("FCC","Scenario#Actual;Years#FY24;Period#Jun;View#FCCS_YTD;Entity#"&amp;$B223&amp;";Data Source#FCCS_Total Data Source;Account#"&amp;AB$3&amp;";Intercompany#FCCS_Intercompany Top;Movement#FCCS_Movements;Consolidation#FCCS_Entity Total;Custom1#"&amp;$A223&amp;";Custom2#Total Custom2;Custom3#Total Custom3;Custom4#Total Custom4")</f>
        <v>0</v>
      </c>
      <c r="AC223" s="330">
        <f>[1]!HsGetValue("FCC","Scenario#Actual;Years#FY24;Period#Jun;View#FCCS_YTD;Entity#"&amp;$B223&amp;";Data Source#FCCS_Total Data Source;Account#"&amp;AC$3&amp;";Intercompany#FCCS_Intercompany Top;Movement#FCCS_Movements;Consolidation#FCCS_Entity Total;Custom1#"&amp;$A223&amp;";Custom2#Total Custom2;Custom3#Total Custom3;Custom4#Total Custom4")</f>
        <v>0</v>
      </c>
      <c r="AD223" s="330">
        <f>[1]!HsGetValue("FCC","Scenario#Actual;Years#FY24;Period#Jun;View#FCCS_YTD;Entity#"&amp;$B223&amp;";Data Source#FCCS_Total Data Source;Account#"&amp;AD$3&amp;";Intercompany#FCCS_Intercompany Top;Movement#FCCS_Movements;Consolidation#FCCS_Entity Total;Custom1#"&amp;$A223&amp;";Custom2#Total Custom2;Custom3#Total Custom3;Custom4#Total Custom4")</f>
        <v>0</v>
      </c>
      <c r="AE223" s="330">
        <f>[1]!HsGetValue("FCC","Scenario#Actual;Years#FY24;Period#Jun;View#FCCS_YTD;Entity#"&amp;$B223&amp;";Data Source#FCCS_Total Data Source;Account#"&amp;AE$3&amp;";Intercompany#FCCS_Intercompany Top;Movement#FCCS_Movements;Consolidation#FCCS_Entity Total;Custom1#"&amp;$A223&amp;";Custom2#Total Custom2;Custom3#Total Custom3;Custom4#Total Custom4")</f>
        <v>0</v>
      </c>
      <c r="AF223" s="330">
        <f>[1]!HsGetValue("FCC","Scenario#Actual;Years#FY24;Period#Jun;View#FCCS_YTD;Entity#"&amp;$B223&amp;";Data Source#FCCS_Total Data Source;Account#"&amp;AF$3&amp;";Intercompany#FCCS_Intercompany Top;Movement#FCCS_Movements;Consolidation#FCCS_Entity Total;Custom1#"&amp;$A223&amp;";Custom2#Total Custom2;Custom3#Total Custom3;Custom4#Total Custom4")</f>
        <v>0</v>
      </c>
      <c r="AG223" s="330">
        <f>[1]!HsGetValue("FCC","Scenario#Actual;Years#FY24;Period#Jun;View#FCCS_YTD;Entity#"&amp;$B223&amp;";Data Source#FCCS_Total Data Source;Account#"&amp;AG$3&amp;";Intercompany#FCCS_Intercompany Top;Movement#FCCS_Movements;Consolidation#FCCS_Entity Total;Custom1#"&amp;$A223&amp;";Custom2#Total Custom2;Custom3#Total Custom3;Custom4#Total Custom4")</f>
        <v>0</v>
      </c>
      <c r="AH223" s="330">
        <f>[1]!HsGetValue("FCC","Scenario#Actual;Years#FY24;Period#Jun;View#FCCS_YTD;Entity#"&amp;$B223&amp;";Data Source#FCCS_Total Data Source;Account#"&amp;AH$3&amp;";Intercompany#FCCS_Intercompany Top;Movement#FCCS_Movements;Consolidation#FCCS_Entity Total;Custom1#"&amp;$A223&amp;";Custom2#Total Custom2;Custom3#Total Custom3;Custom4#Total Custom4")</f>
        <v>0</v>
      </c>
      <c r="AI223" s="330">
        <f>[1]!HsGetValue("FCC","Scenario#Actual;Years#FY24;Period#Jun;View#FCCS_YTD;Entity#"&amp;$B223&amp;";Data Source#FCCS_Total Data Source;Account#"&amp;AI$3&amp;";Intercompany#FCCS_Intercompany Top;Movement#FCCS_Movements;Consolidation#FCCS_Entity Total;Custom1#"&amp;$A223&amp;";Custom2#Total Custom2;Custom3#Total Custom3;Custom4#Total Custom4")</f>
        <v>0</v>
      </c>
      <c r="AJ223" s="330">
        <f>[1]!HsGetValue("FCC","Scenario#Actual;Years#FY24;Period#Jun;View#FCCS_YTD;Entity#"&amp;$B223&amp;";Data Source#FCCS_Total Data Source;Account#"&amp;AJ$3&amp;";Intercompany#FCCS_Intercompany Top;Movement#FCCS_Movements;Consolidation#FCCS_Entity Total;Custom1#"&amp;$A223&amp;";Custom2#Total Custom2;Custom3#Total Custom3;Custom4#Total Custom4")</f>
        <v>0</v>
      </c>
      <c r="AK223" s="330">
        <f>[1]!HsGetValue("FCC","Scenario#Actual;Years#FY24;Period#Jun;View#FCCS_YTD;Entity#"&amp;$B223&amp;";Data Source#FCCS_Total Data Source;Account#"&amp;AK$3&amp;";Intercompany#FCCS_Intercompany Top;Movement#FCCS_Movements;Consolidation#FCCS_Entity Total;Custom1#"&amp;$A223&amp;";Custom2#Total Custom2;Custom3#Total Custom3;Custom4#Total Custom4")</f>
        <v>0</v>
      </c>
      <c r="AL223" s="330">
        <f>[1]!HsGetValue("FCC","Scenario#Actual;Years#FY24;Period#Jun;View#FCCS_YTD;Entity#"&amp;$B223&amp;";Data Source#FCCS_Total Data Source;Account#"&amp;AL$3&amp;";Intercompany#FCCS_Intercompany Top;Movement#FCCS_Movements;Consolidation#FCCS_Entity Total;Custom1#"&amp;$A223&amp;";Custom2#Total Custom2;Custom3#Total Custom3;Custom4#Total Custom4")</f>
        <v>0</v>
      </c>
      <c r="AM223" s="330">
        <f>[1]!HsGetValue("FCC","Scenario#Actual;Years#FY24;Period#Jun;View#FCCS_YTD;Entity#"&amp;$B223&amp;";Data Source#FCCS_Total Data Source;Account#"&amp;AM$3&amp;";Intercompany#FCCS_Intercompany Top;Movement#FCCS_Movements;Consolidation#FCCS_Entity Total;Custom1#"&amp;$A223&amp;";Custom2#Total Custom2;Custom3#Total Custom3;Custom4#Total Custom4")</f>
        <v>0</v>
      </c>
      <c r="AN223" s="330">
        <f>[1]!HsGetValue("FCC","Scenario#Actual;Years#FY24;Period#Jun;View#FCCS_YTD;Entity#"&amp;$B223&amp;";Data Source#FCCS_Total Data Source;Account#"&amp;AN$3&amp;";Intercompany#FCCS_Intercompany Top;Movement#FCCS_Movements;Consolidation#FCCS_Entity Total;Custom1#"&amp;$A223&amp;";Custom2#Total Custom2;Custom3#Total Custom3;Custom4#Total Custom4")</f>
        <v>0</v>
      </c>
      <c r="AO223" s="330">
        <f>[1]!HsGetValue("FCC","Scenario#Actual;Years#FY24;Period#Jun;View#FCCS_YTD;Entity#"&amp;$B223&amp;";Data Source#FCCS_Total Data Source;Account#"&amp;AO$3&amp;";Intercompany#FCCS_Intercompany Top;Movement#FCCS_Movements;Consolidation#FCCS_Entity Total;Custom1#"&amp;$A223&amp;";Custom2#Total Custom2;Custom3#Total Custom3;Custom4#Total Custom4")</f>
        <v>0</v>
      </c>
      <c r="AP223" s="330">
        <f>[1]!HsGetValue("FCC","Scenario#Actual;Years#FY24;Period#Jun;View#FCCS_YTD;Entity#"&amp;$B223&amp;";Data Source#FCCS_Total Data Source;Account#"&amp;AP$3&amp;";Intercompany#FCCS_Intercompany Top;Movement#FCCS_Movements;Consolidation#FCCS_Entity Total;Custom1#"&amp;$A223&amp;";Custom2#Total Custom2;Custom3#Total Custom3;Custom4#Total Custom4")</f>
        <v>0</v>
      </c>
      <c r="AQ223" s="330">
        <f>[1]!HsGetValue("FCC","Scenario#Actual;Years#FY24;Period#Jun;View#FCCS_YTD;Entity#"&amp;$B223&amp;";Data Source#FCCS_Total Data Source;Account#"&amp;AQ$3&amp;";Intercompany#FCCS_Intercompany Top;Movement#FCCS_Movements;Consolidation#FCCS_Entity Total;Custom1#"&amp;$A223&amp;";Custom2#Total Custom2;Custom3#Total Custom3;Custom4#Total Custom4")</f>
        <v>0</v>
      </c>
      <c r="AR223" s="330">
        <f>[1]!HsGetValue("FCC","Scenario#Actual;Years#FY24;Period#Jun;View#FCCS_YTD;Entity#"&amp;$B223&amp;";Data Source#FCCS_Total Data Source;Account#"&amp;AR$3&amp;";Intercompany#FCCS_Intercompany Top;Movement#FCCS_Movements;Consolidation#FCCS_Entity Total;Custom1#"&amp;$A223&amp;";Custom2#Total Custom2;Custom3#Total Custom3;Custom4#Total Custom4")</f>
        <v>0</v>
      </c>
      <c r="AS223" s="330">
        <f>[1]!HsGetValue("FCC","Scenario#Actual;Years#FY24;Period#Jun;View#FCCS_YTD;Entity#"&amp;$B223&amp;";Data Source#FCCS_Total Data Source;Account#"&amp;AS$3&amp;";Intercompany#FCCS_Intercompany Top;Movement#FCCS_Movements;Consolidation#FCCS_Entity Total;Custom1#"&amp;$A223&amp;";Custom2#Total Custom2;Custom3#Total Custom3;Custom4#Total Custom4")</f>
        <v>0</v>
      </c>
    </row>
    <row r="224" spans="1:45" x14ac:dyDescent="0.3">
      <c r="A224" s="221" t="s">
        <v>603</v>
      </c>
      <c r="B224" s="221" t="s">
        <v>890</v>
      </c>
      <c r="C224" s="222">
        <v>41600</v>
      </c>
      <c r="D224" s="81" t="s">
        <v>891</v>
      </c>
      <c r="E224" s="222" t="s">
        <v>416</v>
      </c>
      <c r="F224" s="328" t="s">
        <v>892</v>
      </c>
      <c r="H224" s="598"/>
      <c r="I224" s="327">
        <f t="shared" si="35"/>
        <v>0</v>
      </c>
      <c r="J224" s="327">
        <f t="shared" si="34"/>
        <v>0</v>
      </c>
      <c r="K224" s="327">
        <f t="shared" si="36"/>
        <v>0</v>
      </c>
      <c r="L224" s="330">
        <f>[1]!HsGetValue("FCC","Scenario#Actual;Years#FY24;Period#Jun;View#FCCS_YTD;Entity#"&amp;$B224&amp;";Data Source#FCCS_Total Data Source;Account#"&amp;L$3&amp;";Intercompany#FCCS_Intercompany Top;Movement#FCCS_Movements;Consolidation#FCCS_Entity Total;Custom1#"&amp;$A224&amp;";Custom2#Total Custom2;Custom3#Total Custom3;Custom4#Total Custom4")</f>
        <v>0</v>
      </c>
      <c r="M224" s="330">
        <f>[1]!HsGetValue("FCC","Scenario#Actual;Years#FY24;Period#Jun;View#FCCS_YTD;Entity#"&amp;$B224&amp;";Data Source#FCCS_Total Data Source;Account#"&amp;M$3&amp;";Intercompany#FCCS_Intercompany Top;Movement#FCCS_Movements;Consolidation#FCCS_Entity Total;Custom1#"&amp;$A224&amp;";Custom2#Total Custom2;Custom3#Total Custom3;Custom4#Total Custom4")</f>
        <v>0</v>
      </c>
      <c r="N224" s="330">
        <f>[1]!HsGetValue("FCC","Scenario#Actual;Years#FY24;Period#Jun;View#FCCS_YTD;Entity#"&amp;$B224&amp;";Data Source#FCCS_Total Data Source;Account#"&amp;N$3&amp;";Intercompany#FCCS_Intercompany Top;Movement#FCCS_Movements;Consolidation#FCCS_Entity Total;Custom1#"&amp;$A224&amp;";Custom2#Total Custom2;Custom3#Total Custom3;Custom4#Total Custom4")</f>
        <v>0</v>
      </c>
      <c r="O224" s="330">
        <f>[1]!HsGetValue("FCC","Scenario#Actual;Years#FY24;Period#Jun;View#FCCS_YTD;Entity#"&amp;$B224&amp;";Data Source#FCCS_Total Data Source;Account#"&amp;O$3&amp;";Intercompany#FCCS_Intercompany Top;Movement#FCCS_Movements;Consolidation#FCCS_Entity Total;Custom1#"&amp;$A224&amp;";Custom2#Total Custom2;Custom3#Total Custom3;Custom4#Total Custom4")</f>
        <v>0</v>
      </c>
      <c r="P224" s="330">
        <f>[1]!HsGetValue("FCC","Scenario#Actual;Years#FY24;Period#Jun;View#FCCS_YTD;Entity#"&amp;$B224&amp;";Data Source#FCCS_Total Data Source;Account#"&amp;P$3&amp;";Intercompany#FCCS_Intercompany Top;Movement#FCCS_Movements;Consolidation#FCCS_Entity Total;Custom1#"&amp;$A224&amp;";Custom2#Total Custom2;Custom3#Total Custom3;Custom4#Total Custom4")</f>
        <v>0</v>
      </c>
      <c r="Q224" s="330">
        <f>[1]!HsGetValue("FCC","Scenario#Actual;Years#FY24;Period#Jun;View#FCCS_YTD;Entity#"&amp;$B224&amp;";Data Source#FCCS_Total Data Source;Account#"&amp;Q$3&amp;";Intercompany#FCCS_Intercompany Top;Movement#FCCS_Movements;Consolidation#FCCS_Entity Total;Custom1#"&amp;$A224&amp;";Custom2#Total Custom2;Custom3#Total Custom3;Custom4#Total Custom4")</f>
        <v>0</v>
      </c>
      <c r="R224" s="330">
        <f>[1]!HsGetValue("FCC","Scenario#Actual;Years#FY24;Period#Jun;View#FCCS_YTD;Entity#"&amp;$B224&amp;";Data Source#FCCS_Total Data Source;Account#"&amp;R$3&amp;";Intercompany#FCCS_Intercompany Top;Movement#FCCS_Movements;Consolidation#FCCS_Entity Total;Custom1#"&amp;$A224&amp;";Custom2#Total Custom2;Custom3#Total Custom3;Custom4#Total Custom4")</f>
        <v>0</v>
      </c>
      <c r="S224" s="330">
        <f>[1]!HsGetValue("FCC","Scenario#Actual;Years#FY24;Period#Jun;View#FCCS_YTD;Entity#"&amp;$B224&amp;";Data Source#FCCS_Total Data Source;Account#"&amp;S$3&amp;";Intercompany#FCCS_Intercompany Top;Movement#FCCS_Movements;Consolidation#FCCS_Entity Total;Custom1#"&amp;$A224&amp;";Custom2#Total Custom2;Custom3#Total Custom3;Custom4#Total Custom4")</f>
        <v>0</v>
      </c>
      <c r="T224" s="330">
        <f>[1]!HsGetValue("FCC","Scenario#Actual;Years#FY24;Period#Jun;View#FCCS_YTD;Entity#"&amp;$B224&amp;";Data Source#FCCS_Total Data Source;Account#"&amp;T$3&amp;";Intercompany#FCCS_Intercompany Top;Movement#FCCS_Movements;Consolidation#FCCS_Entity Total;Custom1#"&amp;$A224&amp;";Custom2#Total Custom2;Custom3#Total Custom3;Custom4#Total Custom4")</f>
        <v>0</v>
      </c>
      <c r="U224" s="330">
        <f>[1]!HsGetValue("FCC","Scenario#Actual;Years#FY24;Period#Jun;View#FCCS_YTD;Entity#"&amp;$B224&amp;";Data Source#FCCS_Total Data Source;Account#"&amp;U$3&amp;";Intercompany#FCCS_Intercompany Top;Movement#FCCS_Movements;Consolidation#FCCS_Entity Total;Custom1#"&amp;$A224&amp;";Custom2#Total Custom2;Custom3#Total Custom3;Custom4#Total Custom4")</f>
        <v>0</v>
      </c>
      <c r="V224" s="330">
        <f>[1]!HsGetValue("FCC","Scenario#Actual;Years#FY24;Period#Jun;View#FCCS_YTD;Entity#"&amp;$B224&amp;";Data Source#FCCS_Total Data Source;Account#"&amp;V$3&amp;";Intercompany#FCCS_Intercompany Top;Movement#FCCS_Movements;Consolidation#FCCS_Entity Total;Custom1#"&amp;$A224&amp;";Custom2#Total Custom2;Custom3#Total Custom3;Custom4#Total Custom4")</f>
        <v>0</v>
      </c>
      <c r="W224" s="330">
        <f>[1]!HsGetValue("FCC","Scenario#Actual;Years#FY24;Period#Jun;View#FCCS_YTD;Entity#"&amp;$B224&amp;";Data Source#FCCS_Total Data Source;Account#"&amp;W$3&amp;";Intercompany#FCCS_Intercompany Top;Movement#FCCS_Movements;Consolidation#FCCS_Entity Total;Custom1#"&amp;$A224&amp;";Custom2#Total Custom2;Custom3#Total Custom3;Custom4#Total Custom4")</f>
        <v>0</v>
      </c>
      <c r="X224" s="330">
        <f>[1]!HsGetValue("FCC","Scenario#Actual;Years#FY24;Period#Jun;View#FCCS_YTD;Entity#"&amp;$B224&amp;";Data Source#FCCS_Total Data Source;Account#"&amp;X$3&amp;";Intercompany#FCCS_Intercompany Top;Movement#FCCS_Movements;Consolidation#FCCS_Entity Total;Custom1#"&amp;$A224&amp;";Custom2#Total Custom2;Custom3#Total Custom3;Custom4#Total Custom4")</f>
        <v>0</v>
      </c>
      <c r="Y224" s="330">
        <f>[1]!HsGetValue("FCC","Scenario#Actual;Years#FY24;Period#Jun;View#FCCS_YTD;Entity#"&amp;$B224&amp;";Data Source#FCCS_Total Data Source;Account#"&amp;Y$3&amp;";Intercompany#FCCS_Intercompany Top;Movement#FCCS_Movements;Consolidation#FCCS_Entity Total;Custom1#"&amp;$A224&amp;";Custom2#Total Custom2;Custom3#Total Custom3;Custom4#Total Custom4")</f>
        <v>0</v>
      </c>
      <c r="Z224" s="330">
        <f>[1]!HsGetValue("FCC","Scenario#Actual;Years#FY24;Period#Jun;View#FCCS_YTD;Entity#"&amp;$B224&amp;";Data Source#FCCS_Total Data Source;Account#"&amp;Z$3&amp;";Intercompany#FCCS_Intercompany Top;Movement#FCCS_Movements;Consolidation#FCCS_Entity Total;Custom1#"&amp;$A224&amp;";Custom2#Total Custom2;Custom3#Total Custom3;Custom4#Total Custom4")</f>
        <v>0</v>
      </c>
      <c r="AA224" s="330">
        <f>[1]!HsGetValue("FCC","Scenario#Actual;Years#FY24;Period#Jun;View#FCCS_YTD;Entity#"&amp;$B224&amp;";Data Source#FCCS_Total Data Source;Account#"&amp;AA$3&amp;";Intercompany#FCCS_Intercompany Top;Movement#FCCS_Movements;Consolidation#FCCS_Entity Total;Custom1#"&amp;$A224&amp;";Custom2#Total Custom2;Custom3#Total Custom3;Custom4#Total Custom4")</f>
        <v>0</v>
      </c>
      <c r="AB224" s="330">
        <f>[1]!HsGetValue("FCC","Scenario#Actual;Years#FY24;Period#Jun;View#FCCS_YTD;Entity#"&amp;$B224&amp;";Data Source#FCCS_Total Data Source;Account#"&amp;AB$3&amp;";Intercompany#FCCS_Intercompany Top;Movement#FCCS_Movements;Consolidation#FCCS_Entity Total;Custom1#"&amp;$A224&amp;";Custom2#Total Custom2;Custom3#Total Custom3;Custom4#Total Custom4")</f>
        <v>0</v>
      </c>
      <c r="AC224" s="330">
        <f>[1]!HsGetValue("FCC","Scenario#Actual;Years#FY24;Period#Jun;View#FCCS_YTD;Entity#"&amp;$B224&amp;";Data Source#FCCS_Total Data Source;Account#"&amp;AC$3&amp;";Intercompany#FCCS_Intercompany Top;Movement#FCCS_Movements;Consolidation#FCCS_Entity Total;Custom1#"&amp;$A224&amp;";Custom2#Total Custom2;Custom3#Total Custom3;Custom4#Total Custom4")</f>
        <v>0</v>
      </c>
      <c r="AD224" s="330">
        <f>[1]!HsGetValue("FCC","Scenario#Actual;Years#FY24;Period#Jun;View#FCCS_YTD;Entity#"&amp;$B224&amp;";Data Source#FCCS_Total Data Source;Account#"&amp;AD$3&amp;";Intercompany#FCCS_Intercompany Top;Movement#FCCS_Movements;Consolidation#FCCS_Entity Total;Custom1#"&amp;$A224&amp;";Custom2#Total Custom2;Custom3#Total Custom3;Custom4#Total Custom4")</f>
        <v>0</v>
      </c>
      <c r="AE224" s="330">
        <f>[1]!HsGetValue("FCC","Scenario#Actual;Years#FY24;Period#Jun;View#FCCS_YTD;Entity#"&amp;$B224&amp;";Data Source#FCCS_Total Data Source;Account#"&amp;AE$3&amp;";Intercompany#FCCS_Intercompany Top;Movement#FCCS_Movements;Consolidation#FCCS_Entity Total;Custom1#"&amp;$A224&amp;";Custom2#Total Custom2;Custom3#Total Custom3;Custom4#Total Custom4")</f>
        <v>0</v>
      </c>
      <c r="AF224" s="330">
        <f>[1]!HsGetValue("FCC","Scenario#Actual;Years#FY24;Period#Jun;View#FCCS_YTD;Entity#"&amp;$B224&amp;";Data Source#FCCS_Total Data Source;Account#"&amp;AF$3&amp;";Intercompany#FCCS_Intercompany Top;Movement#FCCS_Movements;Consolidation#FCCS_Entity Total;Custom1#"&amp;$A224&amp;";Custom2#Total Custom2;Custom3#Total Custom3;Custom4#Total Custom4")</f>
        <v>0</v>
      </c>
      <c r="AG224" s="330">
        <f>[1]!HsGetValue("FCC","Scenario#Actual;Years#FY24;Period#Jun;View#FCCS_YTD;Entity#"&amp;$B224&amp;";Data Source#FCCS_Total Data Source;Account#"&amp;AG$3&amp;";Intercompany#FCCS_Intercompany Top;Movement#FCCS_Movements;Consolidation#FCCS_Entity Total;Custom1#"&amp;$A224&amp;";Custom2#Total Custom2;Custom3#Total Custom3;Custom4#Total Custom4")</f>
        <v>0</v>
      </c>
      <c r="AH224" s="330">
        <f>[1]!HsGetValue("FCC","Scenario#Actual;Years#FY24;Period#Jun;View#FCCS_YTD;Entity#"&amp;$B224&amp;";Data Source#FCCS_Total Data Source;Account#"&amp;AH$3&amp;";Intercompany#FCCS_Intercompany Top;Movement#FCCS_Movements;Consolidation#FCCS_Entity Total;Custom1#"&amp;$A224&amp;";Custom2#Total Custom2;Custom3#Total Custom3;Custom4#Total Custom4")</f>
        <v>0</v>
      </c>
      <c r="AI224" s="330">
        <f>[1]!HsGetValue("FCC","Scenario#Actual;Years#FY24;Period#Jun;View#FCCS_YTD;Entity#"&amp;$B224&amp;";Data Source#FCCS_Total Data Source;Account#"&amp;AI$3&amp;";Intercompany#FCCS_Intercompany Top;Movement#FCCS_Movements;Consolidation#FCCS_Entity Total;Custom1#"&amp;$A224&amp;";Custom2#Total Custom2;Custom3#Total Custom3;Custom4#Total Custom4")</f>
        <v>0</v>
      </c>
      <c r="AJ224" s="330">
        <f>[1]!HsGetValue("FCC","Scenario#Actual;Years#FY24;Period#Jun;View#FCCS_YTD;Entity#"&amp;$B224&amp;";Data Source#FCCS_Total Data Source;Account#"&amp;AJ$3&amp;";Intercompany#FCCS_Intercompany Top;Movement#FCCS_Movements;Consolidation#FCCS_Entity Total;Custom1#"&amp;$A224&amp;";Custom2#Total Custom2;Custom3#Total Custom3;Custom4#Total Custom4")</f>
        <v>0</v>
      </c>
      <c r="AK224" s="330">
        <f>[1]!HsGetValue("FCC","Scenario#Actual;Years#FY24;Period#Jun;View#FCCS_YTD;Entity#"&amp;$B224&amp;";Data Source#FCCS_Total Data Source;Account#"&amp;AK$3&amp;";Intercompany#FCCS_Intercompany Top;Movement#FCCS_Movements;Consolidation#FCCS_Entity Total;Custom1#"&amp;$A224&amp;";Custom2#Total Custom2;Custom3#Total Custom3;Custom4#Total Custom4")</f>
        <v>0</v>
      </c>
      <c r="AL224" s="330">
        <f>[1]!HsGetValue("FCC","Scenario#Actual;Years#FY24;Period#Jun;View#FCCS_YTD;Entity#"&amp;$B224&amp;";Data Source#FCCS_Total Data Source;Account#"&amp;AL$3&amp;";Intercompany#FCCS_Intercompany Top;Movement#FCCS_Movements;Consolidation#FCCS_Entity Total;Custom1#"&amp;$A224&amp;";Custom2#Total Custom2;Custom3#Total Custom3;Custom4#Total Custom4")</f>
        <v>0</v>
      </c>
      <c r="AM224" s="330">
        <f>[1]!HsGetValue("FCC","Scenario#Actual;Years#FY24;Period#Jun;View#FCCS_YTD;Entity#"&amp;$B224&amp;";Data Source#FCCS_Total Data Source;Account#"&amp;AM$3&amp;";Intercompany#FCCS_Intercompany Top;Movement#FCCS_Movements;Consolidation#FCCS_Entity Total;Custom1#"&amp;$A224&amp;";Custom2#Total Custom2;Custom3#Total Custom3;Custom4#Total Custom4")</f>
        <v>0</v>
      </c>
      <c r="AN224" s="330">
        <f>[1]!HsGetValue("FCC","Scenario#Actual;Years#FY24;Period#Jun;View#FCCS_YTD;Entity#"&amp;$B224&amp;";Data Source#FCCS_Total Data Source;Account#"&amp;AN$3&amp;";Intercompany#FCCS_Intercompany Top;Movement#FCCS_Movements;Consolidation#FCCS_Entity Total;Custom1#"&amp;$A224&amp;";Custom2#Total Custom2;Custom3#Total Custom3;Custom4#Total Custom4")</f>
        <v>0</v>
      </c>
      <c r="AO224" s="330">
        <f>[1]!HsGetValue("FCC","Scenario#Actual;Years#FY24;Period#Jun;View#FCCS_YTD;Entity#"&amp;$B224&amp;";Data Source#FCCS_Total Data Source;Account#"&amp;AO$3&amp;";Intercompany#FCCS_Intercompany Top;Movement#FCCS_Movements;Consolidation#FCCS_Entity Total;Custom1#"&amp;$A224&amp;";Custom2#Total Custom2;Custom3#Total Custom3;Custom4#Total Custom4")</f>
        <v>0</v>
      </c>
      <c r="AP224" s="330">
        <f>[1]!HsGetValue("FCC","Scenario#Actual;Years#FY24;Period#Jun;View#FCCS_YTD;Entity#"&amp;$B224&amp;";Data Source#FCCS_Total Data Source;Account#"&amp;AP$3&amp;";Intercompany#FCCS_Intercompany Top;Movement#FCCS_Movements;Consolidation#FCCS_Entity Total;Custom1#"&amp;$A224&amp;";Custom2#Total Custom2;Custom3#Total Custom3;Custom4#Total Custom4")</f>
        <v>0</v>
      </c>
      <c r="AQ224" s="330">
        <f>[1]!HsGetValue("FCC","Scenario#Actual;Years#FY24;Period#Jun;View#FCCS_YTD;Entity#"&amp;$B224&amp;";Data Source#FCCS_Total Data Source;Account#"&amp;AQ$3&amp;";Intercompany#FCCS_Intercompany Top;Movement#FCCS_Movements;Consolidation#FCCS_Entity Total;Custom1#"&amp;$A224&amp;";Custom2#Total Custom2;Custom3#Total Custom3;Custom4#Total Custom4")</f>
        <v>0</v>
      </c>
      <c r="AR224" s="330">
        <f>[1]!HsGetValue("FCC","Scenario#Actual;Years#FY24;Period#Jun;View#FCCS_YTD;Entity#"&amp;$B224&amp;";Data Source#FCCS_Total Data Source;Account#"&amp;AR$3&amp;";Intercompany#FCCS_Intercompany Top;Movement#FCCS_Movements;Consolidation#FCCS_Entity Total;Custom1#"&amp;$A224&amp;";Custom2#Total Custom2;Custom3#Total Custom3;Custom4#Total Custom4")</f>
        <v>0</v>
      </c>
      <c r="AS224" s="330">
        <f>[1]!HsGetValue("FCC","Scenario#Actual;Years#FY24;Period#Jun;View#FCCS_YTD;Entity#"&amp;$B224&amp;";Data Source#FCCS_Total Data Source;Account#"&amp;AS$3&amp;";Intercompany#FCCS_Intercompany Top;Movement#FCCS_Movements;Consolidation#FCCS_Entity Total;Custom1#"&amp;$A224&amp;";Custom2#Total Custom2;Custom3#Total Custom3;Custom4#Total Custom4")</f>
        <v>0</v>
      </c>
    </row>
    <row r="225" spans="1:45" x14ac:dyDescent="0.3">
      <c r="A225" s="221" t="s">
        <v>603</v>
      </c>
      <c r="B225" s="221" t="s">
        <v>893</v>
      </c>
      <c r="C225" s="222">
        <v>41600</v>
      </c>
      <c r="D225" s="81" t="s">
        <v>894</v>
      </c>
      <c r="E225" s="222" t="s">
        <v>416</v>
      </c>
      <c r="F225" s="328" t="s">
        <v>895</v>
      </c>
      <c r="H225" s="598"/>
      <c r="I225" s="327">
        <f t="shared" si="35"/>
        <v>0</v>
      </c>
      <c r="J225" s="327">
        <f t="shared" si="34"/>
        <v>0</v>
      </c>
      <c r="K225" s="327">
        <f t="shared" si="36"/>
        <v>0</v>
      </c>
      <c r="L225" s="330">
        <f>[1]!HsGetValue("FCC","Scenario#Actual;Years#FY24;Period#Jun;View#FCCS_YTD;Entity#"&amp;$B225&amp;";Data Source#FCCS_Total Data Source;Account#"&amp;L$3&amp;";Intercompany#FCCS_Intercompany Top;Movement#FCCS_Movements;Consolidation#FCCS_Entity Total;Custom1#"&amp;$A225&amp;";Custom2#Total Custom2;Custom3#Total Custom3;Custom4#Total Custom4")</f>
        <v>0</v>
      </c>
      <c r="M225" s="330">
        <f>[1]!HsGetValue("FCC","Scenario#Actual;Years#FY24;Period#Jun;View#FCCS_YTD;Entity#"&amp;$B225&amp;";Data Source#FCCS_Total Data Source;Account#"&amp;M$3&amp;";Intercompany#FCCS_Intercompany Top;Movement#FCCS_Movements;Consolidation#FCCS_Entity Total;Custom1#"&amp;$A225&amp;";Custom2#Total Custom2;Custom3#Total Custom3;Custom4#Total Custom4")</f>
        <v>0</v>
      </c>
      <c r="N225" s="330">
        <f>[1]!HsGetValue("FCC","Scenario#Actual;Years#FY24;Period#Jun;View#FCCS_YTD;Entity#"&amp;$B225&amp;";Data Source#FCCS_Total Data Source;Account#"&amp;N$3&amp;";Intercompany#FCCS_Intercompany Top;Movement#FCCS_Movements;Consolidation#FCCS_Entity Total;Custom1#"&amp;$A225&amp;";Custom2#Total Custom2;Custom3#Total Custom3;Custom4#Total Custom4")</f>
        <v>0</v>
      </c>
      <c r="O225" s="330">
        <f>[1]!HsGetValue("FCC","Scenario#Actual;Years#FY24;Period#Jun;View#FCCS_YTD;Entity#"&amp;$B225&amp;";Data Source#FCCS_Total Data Source;Account#"&amp;O$3&amp;";Intercompany#FCCS_Intercompany Top;Movement#FCCS_Movements;Consolidation#FCCS_Entity Total;Custom1#"&amp;$A225&amp;";Custom2#Total Custom2;Custom3#Total Custom3;Custom4#Total Custom4")</f>
        <v>0</v>
      </c>
      <c r="P225" s="330">
        <f>[1]!HsGetValue("FCC","Scenario#Actual;Years#FY24;Period#Jun;View#FCCS_YTD;Entity#"&amp;$B225&amp;";Data Source#FCCS_Total Data Source;Account#"&amp;P$3&amp;";Intercompany#FCCS_Intercompany Top;Movement#FCCS_Movements;Consolidation#FCCS_Entity Total;Custom1#"&amp;$A225&amp;";Custom2#Total Custom2;Custom3#Total Custom3;Custom4#Total Custom4")</f>
        <v>0</v>
      </c>
      <c r="Q225" s="330">
        <f>[1]!HsGetValue("FCC","Scenario#Actual;Years#FY24;Period#Jun;View#FCCS_YTD;Entity#"&amp;$B225&amp;";Data Source#FCCS_Total Data Source;Account#"&amp;Q$3&amp;";Intercompany#FCCS_Intercompany Top;Movement#FCCS_Movements;Consolidation#FCCS_Entity Total;Custom1#"&amp;$A225&amp;";Custom2#Total Custom2;Custom3#Total Custom3;Custom4#Total Custom4")</f>
        <v>0</v>
      </c>
      <c r="R225" s="330">
        <f>[1]!HsGetValue("FCC","Scenario#Actual;Years#FY24;Period#Jun;View#FCCS_YTD;Entity#"&amp;$B225&amp;";Data Source#FCCS_Total Data Source;Account#"&amp;R$3&amp;";Intercompany#FCCS_Intercompany Top;Movement#FCCS_Movements;Consolidation#FCCS_Entity Total;Custom1#"&amp;$A225&amp;";Custom2#Total Custom2;Custom3#Total Custom3;Custom4#Total Custom4")</f>
        <v>0</v>
      </c>
      <c r="S225" s="330">
        <f>[1]!HsGetValue("FCC","Scenario#Actual;Years#FY24;Period#Jun;View#FCCS_YTD;Entity#"&amp;$B225&amp;";Data Source#FCCS_Total Data Source;Account#"&amp;S$3&amp;";Intercompany#FCCS_Intercompany Top;Movement#FCCS_Movements;Consolidation#FCCS_Entity Total;Custom1#"&amp;$A225&amp;";Custom2#Total Custom2;Custom3#Total Custom3;Custom4#Total Custom4")</f>
        <v>0</v>
      </c>
      <c r="T225" s="330">
        <f>[1]!HsGetValue("FCC","Scenario#Actual;Years#FY24;Period#Jun;View#FCCS_YTD;Entity#"&amp;$B225&amp;";Data Source#FCCS_Total Data Source;Account#"&amp;T$3&amp;";Intercompany#FCCS_Intercompany Top;Movement#FCCS_Movements;Consolidation#FCCS_Entity Total;Custom1#"&amp;$A225&amp;";Custom2#Total Custom2;Custom3#Total Custom3;Custom4#Total Custom4")</f>
        <v>0</v>
      </c>
      <c r="U225" s="330">
        <f>[1]!HsGetValue("FCC","Scenario#Actual;Years#FY24;Period#Jun;View#FCCS_YTD;Entity#"&amp;$B225&amp;";Data Source#FCCS_Total Data Source;Account#"&amp;U$3&amp;";Intercompany#FCCS_Intercompany Top;Movement#FCCS_Movements;Consolidation#FCCS_Entity Total;Custom1#"&amp;$A225&amp;";Custom2#Total Custom2;Custom3#Total Custom3;Custom4#Total Custom4")</f>
        <v>0</v>
      </c>
      <c r="V225" s="330">
        <f>[1]!HsGetValue("FCC","Scenario#Actual;Years#FY24;Period#Jun;View#FCCS_YTD;Entity#"&amp;$B225&amp;";Data Source#FCCS_Total Data Source;Account#"&amp;V$3&amp;";Intercompany#FCCS_Intercompany Top;Movement#FCCS_Movements;Consolidation#FCCS_Entity Total;Custom1#"&amp;$A225&amp;";Custom2#Total Custom2;Custom3#Total Custom3;Custom4#Total Custom4")</f>
        <v>0</v>
      </c>
      <c r="W225" s="330">
        <f>[1]!HsGetValue("FCC","Scenario#Actual;Years#FY24;Period#Jun;View#FCCS_YTD;Entity#"&amp;$B225&amp;";Data Source#FCCS_Total Data Source;Account#"&amp;W$3&amp;";Intercompany#FCCS_Intercompany Top;Movement#FCCS_Movements;Consolidation#FCCS_Entity Total;Custom1#"&amp;$A225&amp;";Custom2#Total Custom2;Custom3#Total Custom3;Custom4#Total Custom4")</f>
        <v>0</v>
      </c>
      <c r="X225" s="330">
        <f>[1]!HsGetValue("FCC","Scenario#Actual;Years#FY24;Period#Jun;View#FCCS_YTD;Entity#"&amp;$B225&amp;";Data Source#FCCS_Total Data Source;Account#"&amp;X$3&amp;";Intercompany#FCCS_Intercompany Top;Movement#FCCS_Movements;Consolidation#FCCS_Entity Total;Custom1#"&amp;$A225&amp;";Custom2#Total Custom2;Custom3#Total Custom3;Custom4#Total Custom4")</f>
        <v>0</v>
      </c>
      <c r="Y225" s="330">
        <f>[1]!HsGetValue("FCC","Scenario#Actual;Years#FY24;Period#Jun;View#FCCS_YTD;Entity#"&amp;$B225&amp;";Data Source#FCCS_Total Data Source;Account#"&amp;Y$3&amp;";Intercompany#FCCS_Intercompany Top;Movement#FCCS_Movements;Consolidation#FCCS_Entity Total;Custom1#"&amp;$A225&amp;";Custom2#Total Custom2;Custom3#Total Custom3;Custom4#Total Custom4")</f>
        <v>0</v>
      </c>
      <c r="Z225" s="330">
        <f>[1]!HsGetValue("FCC","Scenario#Actual;Years#FY24;Period#Jun;View#FCCS_YTD;Entity#"&amp;$B225&amp;";Data Source#FCCS_Total Data Source;Account#"&amp;Z$3&amp;";Intercompany#FCCS_Intercompany Top;Movement#FCCS_Movements;Consolidation#FCCS_Entity Total;Custom1#"&amp;$A225&amp;";Custom2#Total Custom2;Custom3#Total Custom3;Custom4#Total Custom4")</f>
        <v>0</v>
      </c>
      <c r="AA225" s="330">
        <f>[1]!HsGetValue("FCC","Scenario#Actual;Years#FY24;Period#Jun;View#FCCS_YTD;Entity#"&amp;$B225&amp;";Data Source#FCCS_Total Data Source;Account#"&amp;AA$3&amp;";Intercompany#FCCS_Intercompany Top;Movement#FCCS_Movements;Consolidation#FCCS_Entity Total;Custom1#"&amp;$A225&amp;";Custom2#Total Custom2;Custom3#Total Custom3;Custom4#Total Custom4")</f>
        <v>0</v>
      </c>
      <c r="AB225" s="330">
        <f>[1]!HsGetValue("FCC","Scenario#Actual;Years#FY24;Period#Jun;View#FCCS_YTD;Entity#"&amp;$B225&amp;";Data Source#FCCS_Total Data Source;Account#"&amp;AB$3&amp;";Intercompany#FCCS_Intercompany Top;Movement#FCCS_Movements;Consolidation#FCCS_Entity Total;Custom1#"&amp;$A225&amp;";Custom2#Total Custom2;Custom3#Total Custom3;Custom4#Total Custom4")</f>
        <v>0</v>
      </c>
      <c r="AC225" s="330">
        <f>[1]!HsGetValue("FCC","Scenario#Actual;Years#FY24;Period#Jun;View#FCCS_YTD;Entity#"&amp;$B225&amp;";Data Source#FCCS_Total Data Source;Account#"&amp;AC$3&amp;";Intercompany#FCCS_Intercompany Top;Movement#FCCS_Movements;Consolidation#FCCS_Entity Total;Custom1#"&amp;$A225&amp;";Custom2#Total Custom2;Custom3#Total Custom3;Custom4#Total Custom4")</f>
        <v>0</v>
      </c>
      <c r="AD225" s="330">
        <f>[1]!HsGetValue("FCC","Scenario#Actual;Years#FY24;Period#Jun;View#FCCS_YTD;Entity#"&amp;$B225&amp;";Data Source#FCCS_Total Data Source;Account#"&amp;AD$3&amp;";Intercompany#FCCS_Intercompany Top;Movement#FCCS_Movements;Consolidation#FCCS_Entity Total;Custom1#"&amp;$A225&amp;";Custom2#Total Custom2;Custom3#Total Custom3;Custom4#Total Custom4")</f>
        <v>0</v>
      </c>
      <c r="AE225" s="330">
        <f>[1]!HsGetValue("FCC","Scenario#Actual;Years#FY24;Period#Jun;View#FCCS_YTD;Entity#"&amp;$B225&amp;";Data Source#FCCS_Total Data Source;Account#"&amp;AE$3&amp;";Intercompany#FCCS_Intercompany Top;Movement#FCCS_Movements;Consolidation#FCCS_Entity Total;Custom1#"&amp;$A225&amp;";Custom2#Total Custom2;Custom3#Total Custom3;Custom4#Total Custom4")</f>
        <v>0</v>
      </c>
      <c r="AF225" s="330">
        <f>[1]!HsGetValue("FCC","Scenario#Actual;Years#FY24;Period#Jun;View#FCCS_YTD;Entity#"&amp;$B225&amp;";Data Source#FCCS_Total Data Source;Account#"&amp;AF$3&amp;";Intercompany#FCCS_Intercompany Top;Movement#FCCS_Movements;Consolidation#FCCS_Entity Total;Custom1#"&amp;$A225&amp;";Custom2#Total Custom2;Custom3#Total Custom3;Custom4#Total Custom4")</f>
        <v>0</v>
      </c>
      <c r="AG225" s="330">
        <f>[1]!HsGetValue("FCC","Scenario#Actual;Years#FY24;Period#Jun;View#FCCS_YTD;Entity#"&amp;$B225&amp;";Data Source#FCCS_Total Data Source;Account#"&amp;AG$3&amp;";Intercompany#FCCS_Intercompany Top;Movement#FCCS_Movements;Consolidation#FCCS_Entity Total;Custom1#"&amp;$A225&amp;";Custom2#Total Custom2;Custom3#Total Custom3;Custom4#Total Custom4")</f>
        <v>0</v>
      </c>
      <c r="AH225" s="330">
        <f>[1]!HsGetValue("FCC","Scenario#Actual;Years#FY24;Period#Jun;View#FCCS_YTD;Entity#"&amp;$B225&amp;";Data Source#FCCS_Total Data Source;Account#"&amp;AH$3&amp;";Intercompany#FCCS_Intercompany Top;Movement#FCCS_Movements;Consolidation#FCCS_Entity Total;Custom1#"&amp;$A225&amp;";Custom2#Total Custom2;Custom3#Total Custom3;Custom4#Total Custom4")</f>
        <v>0</v>
      </c>
      <c r="AI225" s="330">
        <f>[1]!HsGetValue("FCC","Scenario#Actual;Years#FY24;Period#Jun;View#FCCS_YTD;Entity#"&amp;$B225&amp;";Data Source#FCCS_Total Data Source;Account#"&amp;AI$3&amp;";Intercompany#FCCS_Intercompany Top;Movement#FCCS_Movements;Consolidation#FCCS_Entity Total;Custom1#"&amp;$A225&amp;";Custom2#Total Custom2;Custom3#Total Custom3;Custom4#Total Custom4")</f>
        <v>0</v>
      </c>
      <c r="AJ225" s="330">
        <f>[1]!HsGetValue("FCC","Scenario#Actual;Years#FY24;Period#Jun;View#FCCS_YTD;Entity#"&amp;$B225&amp;";Data Source#FCCS_Total Data Source;Account#"&amp;AJ$3&amp;";Intercompany#FCCS_Intercompany Top;Movement#FCCS_Movements;Consolidation#FCCS_Entity Total;Custom1#"&amp;$A225&amp;";Custom2#Total Custom2;Custom3#Total Custom3;Custom4#Total Custom4")</f>
        <v>0</v>
      </c>
      <c r="AK225" s="330">
        <f>[1]!HsGetValue("FCC","Scenario#Actual;Years#FY24;Period#Jun;View#FCCS_YTD;Entity#"&amp;$B225&amp;";Data Source#FCCS_Total Data Source;Account#"&amp;AK$3&amp;";Intercompany#FCCS_Intercompany Top;Movement#FCCS_Movements;Consolidation#FCCS_Entity Total;Custom1#"&amp;$A225&amp;";Custom2#Total Custom2;Custom3#Total Custom3;Custom4#Total Custom4")</f>
        <v>0</v>
      </c>
      <c r="AL225" s="330">
        <f>[1]!HsGetValue("FCC","Scenario#Actual;Years#FY24;Period#Jun;View#FCCS_YTD;Entity#"&amp;$B225&amp;";Data Source#FCCS_Total Data Source;Account#"&amp;AL$3&amp;";Intercompany#FCCS_Intercompany Top;Movement#FCCS_Movements;Consolidation#FCCS_Entity Total;Custom1#"&amp;$A225&amp;";Custom2#Total Custom2;Custom3#Total Custom3;Custom4#Total Custom4")</f>
        <v>0</v>
      </c>
      <c r="AM225" s="330">
        <f>[1]!HsGetValue("FCC","Scenario#Actual;Years#FY24;Period#Jun;View#FCCS_YTD;Entity#"&amp;$B225&amp;";Data Source#FCCS_Total Data Source;Account#"&amp;AM$3&amp;";Intercompany#FCCS_Intercompany Top;Movement#FCCS_Movements;Consolidation#FCCS_Entity Total;Custom1#"&amp;$A225&amp;";Custom2#Total Custom2;Custom3#Total Custom3;Custom4#Total Custom4")</f>
        <v>0</v>
      </c>
      <c r="AN225" s="330">
        <f>[1]!HsGetValue("FCC","Scenario#Actual;Years#FY24;Period#Jun;View#FCCS_YTD;Entity#"&amp;$B225&amp;";Data Source#FCCS_Total Data Source;Account#"&amp;AN$3&amp;";Intercompany#FCCS_Intercompany Top;Movement#FCCS_Movements;Consolidation#FCCS_Entity Total;Custom1#"&amp;$A225&amp;";Custom2#Total Custom2;Custom3#Total Custom3;Custom4#Total Custom4")</f>
        <v>0</v>
      </c>
      <c r="AO225" s="330">
        <f>[1]!HsGetValue("FCC","Scenario#Actual;Years#FY24;Period#Jun;View#FCCS_YTD;Entity#"&amp;$B225&amp;";Data Source#FCCS_Total Data Source;Account#"&amp;AO$3&amp;";Intercompany#FCCS_Intercompany Top;Movement#FCCS_Movements;Consolidation#FCCS_Entity Total;Custom1#"&amp;$A225&amp;";Custom2#Total Custom2;Custom3#Total Custom3;Custom4#Total Custom4")</f>
        <v>0</v>
      </c>
      <c r="AP225" s="330">
        <f>[1]!HsGetValue("FCC","Scenario#Actual;Years#FY24;Period#Jun;View#FCCS_YTD;Entity#"&amp;$B225&amp;";Data Source#FCCS_Total Data Source;Account#"&amp;AP$3&amp;";Intercompany#FCCS_Intercompany Top;Movement#FCCS_Movements;Consolidation#FCCS_Entity Total;Custom1#"&amp;$A225&amp;";Custom2#Total Custom2;Custom3#Total Custom3;Custom4#Total Custom4")</f>
        <v>0</v>
      </c>
      <c r="AQ225" s="330">
        <f>[1]!HsGetValue("FCC","Scenario#Actual;Years#FY24;Period#Jun;View#FCCS_YTD;Entity#"&amp;$B225&amp;";Data Source#FCCS_Total Data Source;Account#"&amp;AQ$3&amp;";Intercompany#FCCS_Intercompany Top;Movement#FCCS_Movements;Consolidation#FCCS_Entity Total;Custom1#"&amp;$A225&amp;";Custom2#Total Custom2;Custom3#Total Custom3;Custom4#Total Custom4")</f>
        <v>0</v>
      </c>
      <c r="AR225" s="330">
        <f>[1]!HsGetValue("FCC","Scenario#Actual;Years#FY24;Period#Jun;View#FCCS_YTD;Entity#"&amp;$B225&amp;";Data Source#FCCS_Total Data Source;Account#"&amp;AR$3&amp;";Intercompany#FCCS_Intercompany Top;Movement#FCCS_Movements;Consolidation#FCCS_Entity Total;Custom1#"&amp;$A225&amp;";Custom2#Total Custom2;Custom3#Total Custom3;Custom4#Total Custom4")</f>
        <v>0</v>
      </c>
      <c r="AS225" s="330">
        <f>[1]!HsGetValue("FCC","Scenario#Actual;Years#FY24;Period#Jun;View#FCCS_YTD;Entity#"&amp;$B225&amp;";Data Source#FCCS_Total Data Source;Account#"&amp;AS$3&amp;";Intercompany#FCCS_Intercompany Top;Movement#FCCS_Movements;Consolidation#FCCS_Entity Total;Custom1#"&amp;$A225&amp;";Custom2#Total Custom2;Custom3#Total Custom3;Custom4#Total Custom4")</f>
        <v>0</v>
      </c>
    </row>
    <row r="226" spans="1:45" x14ac:dyDescent="0.3">
      <c r="A226" s="221" t="s">
        <v>603</v>
      </c>
      <c r="B226" s="221" t="s">
        <v>896</v>
      </c>
      <c r="C226" s="222">
        <v>41600</v>
      </c>
      <c r="D226" s="81" t="s">
        <v>897</v>
      </c>
      <c r="E226" s="222" t="s">
        <v>416</v>
      </c>
      <c r="F226" s="328" t="s">
        <v>898</v>
      </c>
      <c r="H226" s="598"/>
      <c r="I226" s="327">
        <f t="shared" si="35"/>
        <v>0</v>
      </c>
      <c r="J226" s="327">
        <f t="shared" si="34"/>
        <v>0</v>
      </c>
      <c r="K226" s="327">
        <f t="shared" si="36"/>
        <v>0</v>
      </c>
      <c r="L226" s="330">
        <f>[1]!HsGetValue("FCC","Scenario#Actual;Years#FY24;Period#Jun;View#FCCS_YTD;Entity#"&amp;$B226&amp;";Data Source#FCCS_Total Data Source;Account#"&amp;L$3&amp;";Intercompany#FCCS_Intercompany Top;Movement#FCCS_Movements;Consolidation#FCCS_Entity Total;Custom1#"&amp;$A226&amp;";Custom2#Total Custom2;Custom3#Total Custom3;Custom4#Total Custom4")</f>
        <v>0</v>
      </c>
      <c r="M226" s="330">
        <f>[1]!HsGetValue("FCC","Scenario#Actual;Years#FY24;Period#Jun;View#FCCS_YTD;Entity#"&amp;$B226&amp;";Data Source#FCCS_Total Data Source;Account#"&amp;M$3&amp;";Intercompany#FCCS_Intercompany Top;Movement#FCCS_Movements;Consolidation#FCCS_Entity Total;Custom1#"&amp;$A226&amp;";Custom2#Total Custom2;Custom3#Total Custom3;Custom4#Total Custom4")</f>
        <v>0</v>
      </c>
      <c r="N226" s="330">
        <f>[1]!HsGetValue("FCC","Scenario#Actual;Years#FY24;Period#Jun;View#FCCS_YTD;Entity#"&amp;$B226&amp;";Data Source#FCCS_Total Data Source;Account#"&amp;N$3&amp;";Intercompany#FCCS_Intercompany Top;Movement#FCCS_Movements;Consolidation#FCCS_Entity Total;Custom1#"&amp;$A226&amp;";Custom2#Total Custom2;Custom3#Total Custom3;Custom4#Total Custom4")</f>
        <v>0</v>
      </c>
      <c r="O226" s="330">
        <f>[1]!HsGetValue("FCC","Scenario#Actual;Years#FY24;Period#Jun;View#FCCS_YTD;Entity#"&amp;$B226&amp;";Data Source#FCCS_Total Data Source;Account#"&amp;O$3&amp;";Intercompany#FCCS_Intercompany Top;Movement#FCCS_Movements;Consolidation#FCCS_Entity Total;Custom1#"&amp;$A226&amp;";Custom2#Total Custom2;Custom3#Total Custom3;Custom4#Total Custom4")</f>
        <v>0</v>
      </c>
      <c r="P226" s="330">
        <f>[1]!HsGetValue("FCC","Scenario#Actual;Years#FY24;Period#Jun;View#FCCS_YTD;Entity#"&amp;$B226&amp;";Data Source#FCCS_Total Data Source;Account#"&amp;P$3&amp;";Intercompany#FCCS_Intercompany Top;Movement#FCCS_Movements;Consolidation#FCCS_Entity Total;Custom1#"&amp;$A226&amp;";Custom2#Total Custom2;Custom3#Total Custom3;Custom4#Total Custom4")</f>
        <v>0</v>
      </c>
      <c r="Q226" s="330">
        <f>[1]!HsGetValue("FCC","Scenario#Actual;Years#FY24;Period#Jun;View#FCCS_YTD;Entity#"&amp;$B226&amp;";Data Source#FCCS_Total Data Source;Account#"&amp;Q$3&amp;";Intercompany#FCCS_Intercompany Top;Movement#FCCS_Movements;Consolidation#FCCS_Entity Total;Custom1#"&amp;$A226&amp;";Custom2#Total Custom2;Custom3#Total Custom3;Custom4#Total Custom4")</f>
        <v>0</v>
      </c>
      <c r="R226" s="330">
        <f>[1]!HsGetValue("FCC","Scenario#Actual;Years#FY24;Period#Jun;View#FCCS_YTD;Entity#"&amp;$B226&amp;";Data Source#FCCS_Total Data Source;Account#"&amp;R$3&amp;";Intercompany#FCCS_Intercompany Top;Movement#FCCS_Movements;Consolidation#FCCS_Entity Total;Custom1#"&amp;$A226&amp;";Custom2#Total Custom2;Custom3#Total Custom3;Custom4#Total Custom4")</f>
        <v>0</v>
      </c>
      <c r="S226" s="330">
        <f>[1]!HsGetValue("FCC","Scenario#Actual;Years#FY24;Period#Jun;View#FCCS_YTD;Entity#"&amp;$B226&amp;";Data Source#FCCS_Total Data Source;Account#"&amp;S$3&amp;";Intercompany#FCCS_Intercompany Top;Movement#FCCS_Movements;Consolidation#FCCS_Entity Total;Custom1#"&amp;$A226&amp;";Custom2#Total Custom2;Custom3#Total Custom3;Custom4#Total Custom4")</f>
        <v>0</v>
      </c>
      <c r="T226" s="330">
        <f>[1]!HsGetValue("FCC","Scenario#Actual;Years#FY24;Period#Jun;View#FCCS_YTD;Entity#"&amp;$B226&amp;";Data Source#FCCS_Total Data Source;Account#"&amp;T$3&amp;";Intercompany#FCCS_Intercompany Top;Movement#FCCS_Movements;Consolidation#FCCS_Entity Total;Custom1#"&amp;$A226&amp;";Custom2#Total Custom2;Custom3#Total Custom3;Custom4#Total Custom4")</f>
        <v>0</v>
      </c>
      <c r="U226" s="330">
        <f>[1]!HsGetValue("FCC","Scenario#Actual;Years#FY24;Period#Jun;View#FCCS_YTD;Entity#"&amp;$B226&amp;";Data Source#FCCS_Total Data Source;Account#"&amp;U$3&amp;";Intercompany#FCCS_Intercompany Top;Movement#FCCS_Movements;Consolidation#FCCS_Entity Total;Custom1#"&amp;$A226&amp;";Custom2#Total Custom2;Custom3#Total Custom3;Custom4#Total Custom4")</f>
        <v>0</v>
      </c>
      <c r="V226" s="330">
        <f>[1]!HsGetValue("FCC","Scenario#Actual;Years#FY24;Period#Jun;View#FCCS_YTD;Entity#"&amp;$B226&amp;";Data Source#FCCS_Total Data Source;Account#"&amp;V$3&amp;";Intercompany#FCCS_Intercompany Top;Movement#FCCS_Movements;Consolidation#FCCS_Entity Total;Custom1#"&amp;$A226&amp;";Custom2#Total Custom2;Custom3#Total Custom3;Custom4#Total Custom4")</f>
        <v>0</v>
      </c>
      <c r="W226" s="330">
        <f>[1]!HsGetValue("FCC","Scenario#Actual;Years#FY24;Period#Jun;View#FCCS_YTD;Entity#"&amp;$B226&amp;";Data Source#FCCS_Total Data Source;Account#"&amp;W$3&amp;";Intercompany#FCCS_Intercompany Top;Movement#FCCS_Movements;Consolidation#FCCS_Entity Total;Custom1#"&amp;$A226&amp;";Custom2#Total Custom2;Custom3#Total Custom3;Custom4#Total Custom4")</f>
        <v>0</v>
      </c>
      <c r="X226" s="330">
        <f>[1]!HsGetValue("FCC","Scenario#Actual;Years#FY24;Period#Jun;View#FCCS_YTD;Entity#"&amp;$B226&amp;";Data Source#FCCS_Total Data Source;Account#"&amp;X$3&amp;";Intercompany#FCCS_Intercompany Top;Movement#FCCS_Movements;Consolidation#FCCS_Entity Total;Custom1#"&amp;$A226&amp;";Custom2#Total Custom2;Custom3#Total Custom3;Custom4#Total Custom4")</f>
        <v>0</v>
      </c>
      <c r="Y226" s="330">
        <f>[1]!HsGetValue("FCC","Scenario#Actual;Years#FY24;Period#Jun;View#FCCS_YTD;Entity#"&amp;$B226&amp;";Data Source#FCCS_Total Data Source;Account#"&amp;Y$3&amp;";Intercompany#FCCS_Intercompany Top;Movement#FCCS_Movements;Consolidation#FCCS_Entity Total;Custom1#"&amp;$A226&amp;";Custom2#Total Custom2;Custom3#Total Custom3;Custom4#Total Custom4")</f>
        <v>0</v>
      </c>
      <c r="Z226" s="330">
        <f>[1]!HsGetValue("FCC","Scenario#Actual;Years#FY24;Period#Jun;View#FCCS_YTD;Entity#"&amp;$B226&amp;";Data Source#FCCS_Total Data Source;Account#"&amp;Z$3&amp;";Intercompany#FCCS_Intercompany Top;Movement#FCCS_Movements;Consolidation#FCCS_Entity Total;Custom1#"&amp;$A226&amp;";Custom2#Total Custom2;Custom3#Total Custom3;Custom4#Total Custom4")</f>
        <v>0</v>
      </c>
      <c r="AA226" s="330">
        <f>[1]!HsGetValue("FCC","Scenario#Actual;Years#FY24;Period#Jun;View#FCCS_YTD;Entity#"&amp;$B226&amp;";Data Source#FCCS_Total Data Source;Account#"&amp;AA$3&amp;";Intercompany#FCCS_Intercompany Top;Movement#FCCS_Movements;Consolidation#FCCS_Entity Total;Custom1#"&amp;$A226&amp;";Custom2#Total Custom2;Custom3#Total Custom3;Custom4#Total Custom4")</f>
        <v>0</v>
      </c>
      <c r="AB226" s="330">
        <f>[1]!HsGetValue("FCC","Scenario#Actual;Years#FY24;Period#Jun;View#FCCS_YTD;Entity#"&amp;$B226&amp;";Data Source#FCCS_Total Data Source;Account#"&amp;AB$3&amp;";Intercompany#FCCS_Intercompany Top;Movement#FCCS_Movements;Consolidation#FCCS_Entity Total;Custom1#"&amp;$A226&amp;";Custom2#Total Custom2;Custom3#Total Custom3;Custom4#Total Custom4")</f>
        <v>0</v>
      </c>
      <c r="AC226" s="330">
        <f>[1]!HsGetValue("FCC","Scenario#Actual;Years#FY24;Period#Jun;View#FCCS_YTD;Entity#"&amp;$B226&amp;";Data Source#FCCS_Total Data Source;Account#"&amp;AC$3&amp;";Intercompany#FCCS_Intercompany Top;Movement#FCCS_Movements;Consolidation#FCCS_Entity Total;Custom1#"&amp;$A226&amp;";Custom2#Total Custom2;Custom3#Total Custom3;Custom4#Total Custom4")</f>
        <v>0</v>
      </c>
      <c r="AD226" s="330">
        <f>[1]!HsGetValue("FCC","Scenario#Actual;Years#FY24;Period#Jun;View#FCCS_YTD;Entity#"&amp;$B226&amp;";Data Source#FCCS_Total Data Source;Account#"&amp;AD$3&amp;";Intercompany#FCCS_Intercompany Top;Movement#FCCS_Movements;Consolidation#FCCS_Entity Total;Custom1#"&amp;$A226&amp;";Custom2#Total Custom2;Custom3#Total Custom3;Custom4#Total Custom4")</f>
        <v>0</v>
      </c>
      <c r="AE226" s="330">
        <f>[1]!HsGetValue("FCC","Scenario#Actual;Years#FY24;Period#Jun;View#FCCS_YTD;Entity#"&amp;$B226&amp;";Data Source#FCCS_Total Data Source;Account#"&amp;AE$3&amp;";Intercompany#FCCS_Intercompany Top;Movement#FCCS_Movements;Consolidation#FCCS_Entity Total;Custom1#"&amp;$A226&amp;";Custom2#Total Custom2;Custom3#Total Custom3;Custom4#Total Custom4")</f>
        <v>0</v>
      </c>
      <c r="AF226" s="330">
        <f>[1]!HsGetValue("FCC","Scenario#Actual;Years#FY24;Period#Jun;View#FCCS_YTD;Entity#"&amp;$B226&amp;";Data Source#FCCS_Total Data Source;Account#"&amp;AF$3&amp;";Intercompany#FCCS_Intercompany Top;Movement#FCCS_Movements;Consolidation#FCCS_Entity Total;Custom1#"&amp;$A226&amp;";Custom2#Total Custom2;Custom3#Total Custom3;Custom4#Total Custom4")</f>
        <v>0</v>
      </c>
      <c r="AG226" s="330">
        <f>[1]!HsGetValue("FCC","Scenario#Actual;Years#FY24;Period#Jun;View#FCCS_YTD;Entity#"&amp;$B226&amp;";Data Source#FCCS_Total Data Source;Account#"&amp;AG$3&amp;";Intercompany#FCCS_Intercompany Top;Movement#FCCS_Movements;Consolidation#FCCS_Entity Total;Custom1#"&amp;$A226&amp;";Custom2#Total Custom2;Custom3#Total Custom3;Custom4#Total Custom4")</f>
        <v>0</v>
      </c>
      <c r="AH226" s="330">
        <f>[1]!HsGetValue("FCC","Scenario#Actual;Years#FY24;Period#Jun;View#FCCS_YTD;Entity#"&amp;$B226&amp;";Data Source#FCCS_Total Data Source;Account#"&amp;AH$3&amp;";Intercompany#FCCS_Intercompany Top;Movement#FCCS_Movements;Consolidation#FCCS_Entity Total;Custom1#"&amp;$A226&amp;";Custom2#Total Custom2;Custom3#Total Custom3;Custom4#Total Custom4")</f>
        <v>0</v>
      </c>
      <c r="AI226" s="330">
        <f>[1]!HsGetValue("FCC","Scenario#Actual;Years#FY24;Period#Jun;View#FCCS_YTD;Entity#"&amp;$B226&amp;";Data Source#FCCS_Total Data Source;Account#"&amp;AI$3&amp;";Intercompany#FCCS_Intercompany Top;Movement#FCCS_Movements;Consolidation#FCCS_Entity Total;Custom1#"&amp;$A226&amp;";Custom2#Total Custom2;Custom3#Total Custom3;Custom4#Total Custom4")</f>
        <v>0</v>
      </c>
      <c r="AJ226" s="330">
        <f>[1]!HsGetValue("FCC","Scenario#Actual;Years#FY24;Period#Jun;View#FCCS_YTD;Entity#"&amp;$B226&amp;";Data Source#FCCS_Total Data Source;Account#"&amp;AJ$3&amp;";Intercompany#FCCS_Intercompany Top;Movement#FCCS_Movements;Consolidation#FCCS_Entity Total;Custom1#"&amp;$A226&amp;";Custom2#Total Custom2;Custom3#Total Custom3;Custom4#Total Custom4")</f>
        <v>0</v>
      </c>
      <c r="AK226" s="330">
        <f>[1]!HsGetValue("FCC","Scenario#Actual;Years#FY24;Period#Jun;View#FCCS_YTD;Entity#"&amp;$B226&amp;";Data Source#FCCS_Total Data Source;Account#"&amp;AK$3&amp;";Intercompany#FCCS_Intercompany Top;Movement#FCCS_Movements;Consolidation#FCCS_Entity Total;Custom1#"&amp;$A226&amp;";Custom2#Total Custom2;Custom3#Total Custom3;Custom4#Total Custom4")</f>
        <v>0</v>
      </c>
      <c r="AL226" s="330">
        <f>[1]!HsGetValue("FCC","Scenario#Actual;Years#FY24;Period#Jun;View#FCCS_YTD;Entity#"&amp;$B226&amp;";Data Source#FCCS_Total Data Source;Account#"&amp;AL$3&amp;";Intercompany#FCCS_Intercompany Top;Movement#FCCS_Movements;Consolidation#FCCS_Entity Total;Custom1#"&amp;$A226&amp;";Custom2#Total Custom2;Custom3#Total Custom3;Custom4#Total Custom4")</f>
        <v>0</v>
      </c>
      <c r="AM226" s="330">
        <f>[1]!HsGetValue("FCC","Scenario#Actual;Years#FY24;Period#Jun;View#FCCS_YTD;Entity#"&amp;$B226&amp;";Data Source#FCCS_Total Data Source;Account#"&amp;AM$3&amp;";Intercompany#FCCS_Intercompany Top;Movement#FCCS_Movements;Consolidation#FCCS_Entity Total;Custom1#"&amp;$A226&amp;";Custom2#Total Custom2;Custom3#Total Custom3;Custom4#Total Custom4")</f>
        <v>0</v>
      </c>
      <c r="AN226" s="330">
        <f>[1]!HsGetValue("FCC","Scenario#Actual;Years#FY24;Period#Jun;View#FCCS_YTD;Entity#"&amp;$B226&amp;";Data Source#FCCS_Total Data Source;Account#"&amp;AN$3&amp;";Intercompany#FCCS_Intercompany Top;Movement#FCCS_Movements;Consolidation#FCCS_Entity Total;Custom1#"&amp;$A226&amp;";Custom2#Total Custom2;Custom3#Total Custom3;Custom4#Total Custom4")</f>
        <v>0</v>
      </c>
      <c r="AO226" s="330">
        <f>[1]!HsGetValue("FCC","Scenario#Actual;Years#FY24;Period#Jun;View#FCCS_YTD;Entity#"&amp;$B226&amp;";Data Source#FCCS_Total Data Source;Account#"&amp;AO$3&amp;";Intercompany#FCCS_Intercompany Top;Movement#FCCS_Movements;Consolidation#FCCS_Entity Total;Custom1#"&amp;$A226&amp;";Custom2#Total Custom2;Custom3#Total Custom3;Custom4#Total Custom4")</f>
        <v>0</v>
      </c>
      <c r="AP226" s="330">
        <f>[1]!HsGetValue("FCC","Scenario#Actual;Years#FY24;Period#Jun;View#FCCS_YTD;Entity#"&amp;$B226&amp;";Data Source#FCCS_Total Data Source;Account#"&amp;AP$3&amp;";Intercompany#FCCS_Intercompany Top;Movement#FCCS_Movements;Consolidation#FCCS_Entity Total;Custom1#"&amp;$A226&amp;";Custom2#Total Custom2;Custom3#Total Custom3;Custom4#Total Custom4")</f>
        <v>0</v>
      </c>
      <c r="AQ226" s="330">
        <f>[1]!HsGetValue("FCC","Scenario#Actual;Years#FY24;Period#Jun;View#FCCS_YTD;Entity#"&amp;$B226&amp;";Data Source#FCCS_Total Data Source;Account#"&amp;AQ$3&amp;";Intercompany#FCCS_Intercompany Top;Movement#FCCS_Movements;Consolidation#FCCS_Entity Total;Custom1#"&amp;$A226&amp;";Custom2#Total Custom2;Custom3#Total Custom3;Custom4#Total Custom4")</f>
        <v>0</v>
      </c>
      <c r="AR226" s="330">
        <f>[1]!HsGetValue("FCC","Scenario#Actual;Years#FY24;Period#Jun;View#FCCS_YTD;Entity#"&amp;$B226&amp;";Data Source#FCCS_Total Data Source;Account#"&amp;AR$3&amp;";Intercompany#FCCS_Intercompany Top;Movement#FCCS_Movements;Consolidation#FCCS_Entity Total;Custom1#"&amp;$A226&amp;";Custom2#Total Custom2;Custom3#Total Custom3;Custom4#Total Custom4")</f>
        <v>0</v>
      </c>
      <c r="AS226" s="330">
        <f>[1]!HsGetValue("FCC","Scenario#Actual;Years#FY24;Period#Jun;View#FCCS_YTD;Entity#"&amp;$B226&amp;";Data Source#FCCS_Total Data Source;Account#"&amp;AS$3&amp;";Intercompany#FCCS_Intercompany Top;Movement#FCCS_Movements;Consolidation#FCCS_Entity Total;Custom1#"&amp;$A226&amp;";Custom2#Total Custom2;Custom3#Total Custom3;Custom4#Total Custom4")</f>
        <v>0</v>
      </c>
    </row>
    <row r="227" spans="1:45" x14ac:dyDescent="0.3">
      <c r="D227" s="81"/>
      <c r="H227" s="598"/>
      <c r="I227" s="327"/>
      <c r="J227" s="327"/>
      <c r="K227" s="327"/>
      <c r="L227" s="330"/>
      <c r="M227" s="330"/>
      <c r="N227" s="330"/>
      <c r="O227" s="330"/>
      <c r="P227" s="330"/>
      <c r="Q227" s="330"/>
      <c r="R227" s="330"/>
      <c r="S227" s="330"/>
      <c r="T227" s="330"/>
      <c r="U227" s="330"/>
      <c r="V227" s="330"/>
      <c r="W227" s="330"/>
      <c r="X227" s="330"/>
      <c r="Y227" s="330"/>
      <c r="Z227" s="330"/>
      <c r="AA227" s="330"/>
      <c r="AB227" s="330"/>
      <c r="AC227" s="330"/>
      <c r="AD227" s="330"/>
      <c r="AE227" s="330"/>
      <c r="AF227" s="330"/>
      <c r="AG227" s="330"/>
      <c r="AH227" s="330"/>
      <c r="AI227" s="330"/>
      <c r="AJ227" s="330"/>
      <c r="AK227" s="330"/>
      <c r="AL227" s="330"/>
      <c r="AM227" s="330"/>
      <c r="AN227" s="330"/>
      <c r="AO227" s="330"/>
      <c r="AP227" s="330"/>
      <c r="AQ227" s="330"/>
      <c r="AR227" s="330"/>
      <c r="AS227" s="330"/>
    </row>
    <row r="228" spans="1:45" x14ac:dyDescent="0.3">
      <c r="A228" s="368"/>
      <c r="B228" s="369"/>
      <c r="C228" s="382" t="s">
        <v>899</v>
      </c>
      <c r="D228" s="383" t="s">
        <v>900</v>
      </c>
      <c r="E228" s="383"/>
      <c r="F228" s="384" t="s">
        <v>901</v>
      </c>
      <c r="G228" s="384"/>
      <c r="H228" s="413"/>
      <c r="I228" s="385">
        <f>SUM(I208:I227)</f>
        <v>16886801.469999999</v>
      </c>
      <c r="J228" s="386">
        <f t="shared" ref="J228:AS228" si="37">SUM(J208:J227)</f>
        <v>8544364.4100000001</v>
      </c>
      <c r="K228" s="386">
        <f t="shared" si="37"/>
        <v>8342437.0600000005</v>
      </c>
      <c r="L228" s="386">
        <f t="shared" si="37"/>
        <v>8430392.4100000001</v>
      </c>
      <c r="M228" s="386">
        <f t="shared" si="37"/>
        <v>7792627.3600000003</v>
      </c>
      <c r="N228" s="386">
        <f t="shared" si="37"/>
        <v>0</v>
      </c>
      <c r="O228" s="386">
        <f t="shared" si="37"/>
        <v>0</v>
      </c>
      <c r="P228" s="386">
        <f t="shared" si="37"/>
        <v>7504035.4900000002</v>
      </c>
      <c r="Q228" s="386">
        <f t="shared" si="37"/>
        <v>0</v>
      </c>
      <c r="R228" s="386">
        <f t="shared" si="37"/>
        <v>0</v>
      </c>
      <c r="S228" s="386">
        <f t="shared" si="37"/>
        <v>113972</v>
      </c>
      <c r="T228" s="386">
        <f t="shared" si="37"/>
        <v>29325000</v>
      </c>
      <c r="U228" s="386">
        <f t="shared" si="37"/>
        <v>0</v>
      </c>
      <c r="V228" s="386">
        <f t="shared" si="37"/>
        <v>0</v>
      </c>
      <c r="W228" s="386">
        <f t="shared" si="37"/>
        <v>0</v>
      </c>
      <c r="X228" s="386">
        <f t="shared" si="37"/>
        <v>0</v>
      </c>
      <c r="Y228" s="386">
        <f t="shared" si="37"/>
        <v>0</v>
      </c>
      <c r="Z228" s="386">
        <f t="shared" si="37"/>
        <v>0</v>
      </c>
      <c r="AA228" s="386">
        <f t="shared" si="37"/>
        <v>0</v>
      </c>
      <c r="AB228" s="386">
        <f t="shared" si="37"/>
        <v>0</v>
      </c>
      <c r="AC228" s="386">
        <f t="shared" si="37"/>
        <v>0</v>
      </c>
      <c r="AD228" s="386">
        <f t="shared" si="37"/>
        <v>4323667</v>
      </c>
      <c r="AE228" s="386">
        <f t="shared" si="37"/>
        <v>-3983856.8</v>
      </c>
      <c r="AF228" s="386">
        <f t="shared" si="37"/>
        <v>0</v>
      </c>
      <c r="AG228" s="386">
        <f t="shared" si="37"/>
        <v>0</v>
      </c>
      <c r="AH228" s="386">
        <f t="shared" si="37"/>
        <v>-5342100.99</v>
      </c>
      <c r="AI228" s="386">
        <f t="shared" si="37"/>
        <v>0</v>
      </c>
      <c r="AJ228" s="386">
        <f t="shared" si="37"/>
        <v>0</v>
      </c>
      <c r="AK228" s="386">
        <f t="shared" si="37"/>
        <v>-29325000</v>
      </c>
      <c r="AL228" s="386">
        <f t="shared" si="37"/>
        <v>0</v>
      </c>
      <c r="AM228" s="386">
        <f t="shared" si="37"/>
        <v>0</v>
      </c>
      <c r="AN228" s="386">
        <f t="shared" si="37"/>
        <v>0</v>
      </c>
      <c r="AO228" s="386">
        <f t="shared" si="37"/>
        <v>0</v>
      </c>
      <c r="AP228" s="386">
        <f t="shared" si="37"/>
        <v>0</v>
      </c>
      <c r="AQ228" s="386">
        <f t="shared" si="37"/>
        <v>-1951935</v>
      </c>
      <c r="AR228" s="386">
        <f t="shared" si="37"/>
        <v>0</v>
      </c>
      <c r="AS228" s="390">
        <f t="shared" si="37"/>
        <v>0</v>
      </c>
    </row>
    <row r="229" spans="1:45" s="367" customFormat="1" x14ac:dyDescent="0.3">
      <c r="A229" s="391" t="s">
        <v>902</v>
      </c>
      <c r="B229" s="392" t="s">
        <v>903</v>
      </c>
      <c r="C229" s="393"/>
      <c r="D229" s="393"/>
      <c r="E229" s="75" t="s">
        <v>603</v>
      </c>
      <c r="F229" s="394"/>
      <c r="G229" s="389" t="s">
        <v>616</v>
      </c>
      <c r="H229" s="421"/>
      <c r="I229" s="395">
        <f>SUM(J229:K229)</f>
        <v>16886801.470000003</v>
      </c>
      <c r="J229" s="327">
        <f>SUM(L229,S229,W229,X229,Y229)</f>
        <v>8544364.4100000001</v>
      </c>
      <c r="K229" s="395">
        <f>SUM(M229:R229,T229:V229,Z229:AB229,AD229:AD229)+SUM(AE229:AQ229)</f>
        <v>8342437.0600000024</v>
      </c>
      <c r="L229" s="330">
        <f>[1]!HsGetValue("FCC","Scenario#Actual;Years#FY24;Period#Jun;View#FCCS_YTD;Entity#"&amp;$B229&amp;";Data Source#FCCS_Total Data Source;Account#"&amp;L$3&amp;";Intercompany#FCCS_Intercompany Top;Movement#FCCS_Movements;Consolidation#FCCS_Entity Total;Custom1#"&amp;$E229&amp;";Custom2#Total Custom2;Custom3#Total Custom3;Custom4#Total Custom4")</f>
        <v>8430392.4100000001</v>
      </c>
      <c r="M229" s="330">
        <f>[1]!HsGetValue("FCC","Scenario#Actual;Years#FY24;Period#Jun;View#FCCS_YTD;Entity#"&amp;$B229&amp;";Data Source#FCCS_Total Data Source;Account#"&amp;M$3&amp;";Intercompany#FCCS_Intercompany Top;Movement#FCCS_Movements;Consolidation#FCCS_Entity Total;Custom1#"&amp;$E229&amp;";Custom2#Total Custom2;Custom3#Total Custom3;Custom4#Total Custom4")</f>
        <v>7792627.3600000003</v>
      </c>
      <c r="N229" s="330">
        <f>[1]!HsGetValue("FCC","Scenario#Actual;Years#FY24;Period#Jun;View#FCCS_YTD;Entity#"&amp;$B229&amp;";Data Source#FCCS_Total Data Source;Account#"&amp;N$3&amp;";Intercompany#FCCS_Intercompany Top;Movement#FCCS_Movements;Consolidation#FCCS_Entity Total;Custom1#"&amp;$E229&amp;";Custom2#Total Custom2;Custom3#Total Custom3;Custom4#Total Custom4")</f>
        <v>0</v>
      </c>
      <c r="O229" s="330">
        <f>[1]!HsGetValue("FCC","Scenario#Actual;Years#FY24;Period#Jun;View#FCCS_YTD;Entity#"&amp;$B229&amp;";Data Source#FCCS_Total Data Source;Account#"&amp;O$3&amp;";Intercompany#FCCS_Intercompany Top;Movement#FCCS_Movements;Consolidation#FCCS_Entity Total;Custom1#"&amp;$E229&amp;";Custom2#Total Custom2;Custom3#Total Custom3;Custom4#Total Custom4")</f>
        <v>0</v>
      </c>
      <c r="P229" s="330">
        <f>[1]!HsGetValue("FCC","Scenario#Actual;Years#FY24;Period#Jun;View#FCCS_YTD;Entity#"&amp;$B229&amp;";Data Source#FCCS_Total Data Source;Account#"&amp;P$3&amp;";Intercompany#FCCS_Intercompany Top;Movement#FCCS_Movements;Consolidation#FCCS_Entity Total;Custom1#"&amp;$E229&amp;";Custom2#Total Custom2;Custom3#Total Custom3;Custom4#Total Custom4")</f>
        <v>7504035.4900000002</v>
      </c>
      <c r="Q229" s="330">
        <f>[1]!HsGetValue("FCC","Scenario#Actual;Years#FY24;Period#Jun;View#FCCS_YTD;Entity#"&amp;$B229&amp;";Data Source#FCCS_Total Data Source;Account#"&amp;Q$3&amp;";Intercompany#FCCS_Intercompany Top;Movement#FCCS_Movements;Consolidation#FCCS_Entity Total;Custom1#"&amp;$E229&amp;";Custom2#Total Custom2;Custom3#Total Custom3;Custom4#Total Custom4")</f>
        <v>0</v>
      </c>
      <c r="R229" s="330">
        <f>[1]!HsGetValue("FCC","Scenario#Actual;Years#FY24;Period#Jun;View#FCCS_YTD;Entity#"&amp;$B229&amp;";Data Source#FCCS_Total Data Source;Account#"&amp;R$3&amp;";Intercompany#FCCS_Intercompany Top;Movement#FCCS_Movements;Consolidation#FCCS_Entity Total;Custom1#"&amp;$E229&amp;";Custom2#Total Custom2;Custom3#Total Custom3;Custom4#Total Custom4")</f>
        <v>0</v>
      </c>
      <c r="S229" s="330">
        <f>[1]!HsGetValue("FCC","Scenario#Actual;Years#FY24;Period#Jun;View#FCCS_YTD;Entity#"&amp;$B229&amp;";Data Source#FCCS_Total Data Source;Account#"&amp;S$3&amp;";Intercompany#FCCS_Intercompany Top;Movement#FCCS_Movements;Consolidation#FCCS_Entity Total;Custom1#"&amp;$E229&amp;";Custom2#Total Custom2;Custom3#Total Custom3;Custom4#Total Custom4")</f>
        <v>113972</v>
      </c>
      <c r="T229" s="330">
        <f>[1]!HsGetValue("FCC","Scenario#Actual;Years#FY24;Period#Jun;View#FCCS_YTD;Entity#"&amp;$B229&amp;";Data Source#FCCS_Total Data Source;Account#"&amp;T$3&amp;";Intercompany#FCCS_Intercompany Top;Movement#FCCS_Movements;Consolidation#FCCS_Entity Total;Custom1#"&amp;$E229&amp;";Custom2#Total Custom2;Custom3#Total Custom3;Custom4#Total Custom4")</f>
        <v>29325000</v>
      </c>
      <c r="U229" s="330">
        <f>[1]!HsGetValue("FCC","Scenario#Actual;Years#FY24;Period#Jun;View#FCCS_YTD;Entity#"&amp;$B229&amp;";Data Source#FCCS_Total Data Source;Account#"&amp;U$3&amp;";Intercompany#FCCS_Intercompany Top;Movement#FCCS_Movements;Consolidation#FCCS_Entity Total;Custom1#"&amp;$E229&amp;";Custom2#Total Custom2;Custom3#Total Custom3;Custom4#Total Custom4")</f>
        <v>0</v>
      </c>
      <c r="V229" s="330">
        <f>[1]!HsGetValue("FCC","Scenario#Actual;Years#FY24;Period#Jun;View#FCCS_YTD;Entity#"&amp;$B229&amp;";Data Source#FCCS_Total Data Source;Account#"&amp;V$3&amp;";Intercompany#FCCS_Intercompany Top;Movement#FCCS_Movements;Consolidation#FCCS_Entity Total;Custom1#"&amp;$E229&amp;";Custom2#Total Custom2;Custom3#Total Custom3;Custom4#Total Custom4")</f>
        <v>0</v>
      </c>
      <c r="W229" s="330">
        <f>[1]!HsGetValue("FCC","Scenario#Actual;Years#FY24;Period#Jun;View#FCCS_YTD;Entity#"&amp;$B229&amp;";Data Source#FCCS_Total Data Source;Account#"&amp;W$3&amp;";Intercompany#FCCS_Intercompany Top;Movement#FCCS_Movements;Consolidation#FCCS_Entity Total;Custom1#"&amp;$E229&amp;";Custom2#Total Custom2;Custom3#Total Custom3;Custom4#Total Custom4")</f>
        <v>0</v>
      </c>
      <c r="X229" s="330">
        <f>[1]!HsGetValue("FCC","Scenario#Actual;Years#FY24;Period#Jun;View#FCCS_YTD;Entity#"&amp;$B229&amp;";Data Source#FCCS_Total Data Source;Account#"&amp;X$3&amp;";Intercompany#FCCS_Intercompany Top;Movement#FCCS_Movements;Consolidation#FCCS_Entity Total;Custom1#"&amp;$E229&amp;";Custom2#Total Custom2;Custom3#Total Custom3;Custom4#Total Custom4")</f>
        <v>0</v>
      </c>
      <c r="Y229" s="330">
        <f>[1]!HsGetValue("FCC","Scenario#Actual;Years#FY24;Period#Jun;View#FCCS_YTD;Entity#"&amp;$B229&amp;";Data Source#FCCS_Total Data Source;Account#"&amp;Y$3&amp;";Intercompany#FCCS_Intercompany Top;Movement#FCCS_Movements;Consolidation#FCCS_Entity Total;Custom1#"&amp;$E229&amp;";Custom2#Total Custom2;Custom3#Total Custom3;Custom4#Total Custom4")</f>
        <v>0</v>
      </c>
      <c r="Z229" s="330">
        <f>[1]!HsGetValue("FCC","Scenario#Actual;Years#FY24;Period#Jun;View#FCCS_YTD;Entity#"&amp;$B229&amp;";Data Source#FCCS_Total Data Source;Account#"&amp;Z$3&amp;";Intercompany#FCCS_Intercompany Top;Movement#FCCS_Movements;Consolidation#FCCS_Entity Total;Custom1#"&amp;$E229&amp;";Custom2#Total Custom2;Custom3#Total Custom3;Custom4#Total Custom4")</f>
        <v>0</v>
      </c>
      <c r="AA229" s="330">
        <f>[1]!HsGetValue("FCC","Scenario#Actual;Years#FY24;Period#Jun;View#FCCS_YTD;Entity#"&amp;$B229&amp;";Data Source#FCCS_Total Data Source;Account#"&amp;AA$3&amp;";Intercompany#FCCS_Intercompany Top;Movement#FCCS_Movements;Consolidation#FCCS_Entity Total;Custom1#"&amp;$E229&amp;";Custom2#Total Custom2;Custom3#Total Custom3;Custom4#Total Custom4")</f>
        <v>0</v>
      </c>
      <c r="AB229" s="330">
        <f>[1]!HsGetValue("FCC","Scenario#Actual;Years#FY24;Period#Jun;View#FCCS_YTD;Entity#"&amp;$B229&amp;";Data Source#FCCS_Total Data Source;Account#"&amp;AB$3&amp;";Intercompany#FCCS_Intercompany Top;Movement#FCCS_Movements;Consolidation#FCCS_Entity Total;Custom1#"&amp;$E229&amp;";Custom2#Total Custom2;Custom3#Total Custom3;Custom4#Total Custom4")</f>
        <v>0</v>
      </c>
      <c r="AC229" s="330">
        <f>[1]!HsGetValue("FCC","Scenario#Actual;Years#FY24;Period#Jun;View#FCCS_YTD;Entity#"&amp;$B229&amp;";Data Source#FCCS_Total Data Source;Account#"&amp;AC$3&amp;";Intercompany#FCCS_Intercompany Top;Movement#FCCS_Movements;Consolidation#FCCS_Entity Total;Custom1#"&amp;$E229&amp;";Custom2#Total Custom2;Custom3#Total Custom3;Custom4#Total Custom4")</f>
        <v>0</v>
      </c>
      <c r="AD229" s="330">
        <f>[1]!HsGetValue("FCC","Scenario#Actual;Years#FY24;Period#Jun;View#FCCS_YTD;Entity#"&amp;$B229&amp;";Data Source#FCCS_Total Data Source;Account#"&amp;AD$3&amp;";Intercompany#FCCS_Intercompany Top;Movement#FCCS_Movements;Consolidation#FCCS_Entity Total;Custom1#"&amp;$E229&amp;";Custom2#Total Custom2;Custom3#Total Custom3;Custom4#Total Custom4")</f>
        <v>4323667</v>
      </c>
      <c r="AE229" s="330">
        <f>[1]!HsGetValue("FCC","Scenario#Actual;Years#FY24;Period#Jun;View#FCCS_YTD;Entity#"&amp;$B229&amp;";Data Source#FCCS_Total Data Source;Account#"&amp;AE$3&amp;";Intercompany#FCCS_Intercompany Top;Movement#FCCS_Movements;Consolidation#FCCS_Entity Total;Custom1#"&amp;$E229&amp;";Custom2#Total Custom2;Custom3#Total Custom3;Custom4#Total Custom4")</f>
        <v>-3983856.8</v>
      </c>
      <c r="AF229" s="330">
        <f>[1]!HsGetValue("FCC","Scenario#Actual;Years#FY24;Period#Jun;View#FCCS_YTD;Entity#"&amp;$B229&amp;";Data Source#FCCS_Total Data Source;Account#"&amp;AF$3&amp;";Intercompany#FCCS_Intercompany Top;Movement#FCCS_Movements;Consolidation#FCCS_Entity Total;Custom1#"&amp;$E229&amp;";Custom2#Total Custom2;Custom3#Total Custom3;Custom4#Total Custom4")</f>
        <v>0</v>
      </c>
      <c r="AG229" s="330">
        <f>[1]!HsGetValue("FCC","Scenario#Actual;Years#FY24;Period#Jun;View#FCCS_YTD;Entity#"&amp;$B229&amp;";Data Source#FCCS_Total Data Source;Account#"&amp;AG$3&amp;";Intercompany#FCCS_Intercompany Top;Movement#FCCS_Movements;Consolidation#FCCS_Entity Total;Custom1#"&amp;$E229&amp;";Custom2#Total Custom2;Custom3#Total Custom3;Custom4#Total Custom4")</f>
        <v>0</v>
      </c>
      <c r="AH229" s="330">
        <f>[1]!HsGetValue("FCC","Scenario#Actual;Years#FY24;Period#Jun;View#FCCS_YTD;Entity#"&amp;$B229&amp;";Data Source#FCCS_Total Data Source;Account#"&amp;AH$3&amp;";Intercompany#FCCS_Intercompany Top;Movement#FCCS_Movements;Consolidation#FCCS_Entity Total;Custom1#"&amp;$E229&amp;";Custom2#Total Custom2;Custom3#Total Custom3;Custom4#Total Custom4")</f>
        <v>-5342100.99</v>
      </c>
      <c r="AI229" s="330">
        <f>[1]!HsGetValue("FCC","Scenario#Actual;Years#FY24;Period#Jun;View#FCCS_YTD;Entity#"&amp;$B229&amp;";Data Source#FCCS_Total Data Source;Account#"&amp;AI$3&amp;";Intercompany#FCCS_Intercompany Top;Movement#FCCS_Movements;Consolidation#FCCS_Entity Total;Custom1#"&amp;$E229&amp;";Custom2#Total Custom2;Custom3#Total Custom3;Custom4#Total Custom4")</f>
        <v>0</v>
      </c>
      <c r="AJ229" s="330">
        <f>[1]!HsGetValue("FCC","Scenario#Actual;Years#FY24;Period#Jun;View#FCCS_YTD;Entity#"&amp;$B229&amp;";Data Source#FCCS_Total Data Source;Account#"&amp;AJ$3&amp;";Intercompany#FCCS_Intercompany Top;Movement#FCCS_Movements;Consolidation#FCCS_Entity Total;Custom1#"&amp;$E229&amp;";Custom2#Total Custom2;Custom3#Total Custom3;Custom4#Total Custom4")</f>
        <v>0</v>
      </c>
      <c r="AK229" s="330">
        <f>[1]!HsGetValue("FCC","Scenario#Actual;Years#FY24;Period#Jun;View#FCCS_YTD;Entity#"&amp;$B229&amp;";Data Source#FCCS_Total Data Source;Account#"&amp;AK$3&amp;";Intercompany#FCCS_Intercompany Top;Movement#FCCS_Movements;Consolidation#FCCS_Entity Total;Custom1#"&amp;$E229&amp;";Custom2#Total Custom2;Custom3#Total Custom3;Custom4#Total Custom4")</f>
        <v>-29325000</v>
      </c>
      <c r="AL229" s="330">
        <f>[1]!HsGetValue("FCC","Scenario#Actual;Years#FY24;Period#Jun;View#FCCS_YTD;Entity#"&amp;$B229&amp;";Data Source#FCCS_Total Data Source;Account#"&amp;AL$3&amp;";Intercompany#FCCS_Intercompany Top;Movement#FCCS_Movements;Consolidation#FCCS_Entity Total;Custom1#"&amp;$E229&amp;";Custom2#Total Custom2;Custom3#Total Custom3;Custom4#Total Custom4")</f>
        <v>0</v>
      </c>
      <c r="AM229" s="330">
        <f>[1]!HsGetValue("FCC","Scenario#Actual;Years#FY24;Period#Jun;View#FCCS_YTD;Entity#"&amp;$B229&amp;";Data Source#FCCS_Total Data Source;Account#"&amp;AM$3&amp;";Intercompany#FCCS_Intercompany Top;Movement#FCCS_Movements;Consolidation#FCCS_Entity Total;Custom1#"&amp;$E229&amp;";Custom2#Total Custom2;Custom3#Total Custom3;Custom4#Total Custom4")</f>
        <v>0</v>
      </c>
      <c r="AN229" s="330">
        <f>[1]!HsGetValue("FCC","Scenario#Actual;Years#FY24;Period#Jun;View#FCCS_YTD;Entity#"&amp;$B229&amp;";Data Source#FCCS_Total Data Source;Account#"&amp;AN$3&amp;";Intercompany#FCCS_Intercompany Top;Movement#FCCS_Movements;Consolidation#FCCS_Entity Total;Custom1#"&amp;$E229&amp;";Custom2#Total Custom2;Custom3#Total Custom3;Custom4#Total Custom4")</f>
        <v>0</v>
      </c>
      <c r="AO229" s="330">
        <f>[1]!HsGetValue("FCC","Scenario#Actual;Years#FY24;Period#Jun;View#FCCS_YTD;Entity#"&amp;$B229&amp;";Data Source#FCCS_Total Data Source;Account#"&amp;AO$3&amp;";Intercompany#FCCS_Intercompany Top;Movement#FCCS_Movements;Consolidation#FCCS_Entity Total;Custom1#"&amp;$E229&amp;";Custom2#Total Custom2;Custom3#Total Custom3;Custom4#Total Custom4")</f>
        <v>0</v>
      </c>
      <c r="AP229" s="330">
        <f>[1]!HsGetValue("FCC","Scenario#Actual;Years#FY24;Period#Jun;View#FCCS_YTD;Entity#"&amp;$B229&amp;";Data Source#FCCS_Total Data Source;Account#"&amp;AP$3&amp;";Intercompany#FCCS_Intercompany Top;Movement#FCCS_Movements;Consolidation#FCCS_Entity Total;Custom1#"&amp;$E229&amp;";Custom2#Total Custom2;Custom3#Total Custom3;Custom4#Total Custom4")</f>
        <v>0</v>
      </c>
      <c r="AQ229" s="330">
        <f>[1]!HsGetValue("FCC","Scenario#Actual;Years#FY24;Period#Jun;View#FCCS_YTD;Entity#"&amp;$B229&amp;";Data Source#FCCS_Total Data Source;Account#"&amp;AQ$3&amp;";Intercompany#FCCS_Intercompany Top;Movement#FCCS_Movements;Consolidation#FCCS_Entity Total;Custom1#"&amp;$E229&amp;";Custom2#Total Custom2;Custom3#Total Custom3;Custom4#Total Custom4")</f>
        <v>-1951935</v>
      </c>
      <c r="AR229" s="330">
        <f>[1]!HsGetValue("FCC","Scenario#Actual;Years#FY24;Period#Jun;View#FCCS_YTD;Entity#"&amp;$B229&amp;";Data Source#FCCS_Total Data Source;Account#"&amp;AR$3&amp;";Intercompany#FCCS_Intercompany Top;Movement#FCCS_Movements;Consolidation#FCCS_Entity Total;Custom1#"&amp;$E229&amp;";Custom2#Total Custom2;Custom3#Total Custom3;Custom4#Total Custom4")</f>
        <v>0</v>
      </c>
      <c r="AS229" s="569">
        <f>[1]!HsGetValue("FCC","Scenario#Actual;Years#FY24;Period#Jun;View#FCCS_YTD;Entity#"&amp;$B229&amp;";Data Source#FCCS_Total Data Source;Account#"&amp;AS$3&amp;";Intercompany#FCCS_Intercompany Top;Movement#FCCS_Movements;Consolidation#FCCS_Entity Total;Custom1#"&amp;$E229&amp;";Custom2#Total Custom2;Custom3#Total Custom3;Custom4#Total Custom4")</f>
        <v>0</v>
      </c>
    </row>
    <row r="230" spans="1:45" s="325" customFormat="1" x14ac:dyDescent="0.3">
      <c r="A230" s="370"/>
      <c r="C230" s="396"/>
      <c r="D230" s="396"/>
      <c r="E230" s="396"/>
      <c r="F230" s="397"/>
      <c r="G230" s="372" t="s">
        <v>617</v>
      </c>
      <c r="H230" s="418"/>
      <c r="I230" s="398">
        <f>I228-I229</f>
        <v>0</v>
      </c>
      <c r="J230" s="398">
        <f t="shared" ref="J230:AS230" si="38">J228-J229</f>
        <v>0</v>
      </c>
      <c r="K230" s="398">
        <f t="shared" si="38"/>
        <v>0</v>
      </c>
      <c r="L230" s="398">
        <f t="shared" si="38"/>
        <v>0</v>
      </c>
      <c r="M230" s="398">
        <f t="shared" si="38"/>
        <v>0</v>
      </c>
      <c r="N230" s="398">
        <f t="shared" si="38"/>
        <v>0</v>
      </c>
      <c r="O230" s="398">
        <f t="shared" si="38"/>
        <v>0</v>
      </c>
      <c r="P230" s="398">
        <f t="shared" si="38"/>
        <v>0</v>
      </c>
      <c r="Q230" s="398">
        <f t="shared" si="38"/>
        <v>0</v>
      </c>
      <c r="R230" s="398">
        <f t="shared" si="38"/>
        <v>0</v>
      </c>
      <c r="S230" s="398">
        <f t="shared" si="38"/>
        <v>0</v>
      </c>
      <c r="T230" s="398">
        <f t="shared" si="38"/>
        <v>0</v>
      </c>
      <c r="U230" s="398">
        <f t="shared" si="38"/>
        <v>0</v>
      </c>
      <c r="V230" s="398">
        <f t="shared" si="38"/>
        <v>0</v>
      </c>
      <c r="W230" s="398">
        <f t="shared" si="38"/>
        <v>0</v>
      </c>
      <c r="X230" s="398">
        <f t="shared" si="38"/>
        <v>0</v>
      </c>
      <c r="Y230" s="398">
        <f t="shared" si="38"/>
        <v>0</v>
      </c>
      <c r="Z230" s="398">
        <f t="shared" si="38"/>
        <v>0</v>
      </c>
      <c r="AA230" s="398">
        <f t="shared" si="38"/>
        <v>0</v>
      </c>
      <c r="AB230" s="398">
        <f t="shared" si="38"/>
        <v>0</v>
      </c>
      <c r="AC230" s="398">
        <f t="shared" si="38"/>
        <v>0</v>
      </c>
      <c r="AD230" s="398">
        <f t="shared" si="38"/>
        <v>0</v>
      </c>
      <c r="AE230" s="398">
        <f t="shared" si="38"/>
        <v>0</v>
      </c>
      <c r="AF230" s="398">
        <f t="shared" si="38"/>
        <v>0</v>
      </c>
      <c r="AG230" s="398">
        <f t="shared" si="38"/>
        <v>0</v>
      </c>
      <c r="AH230" s="398">
        <f t="shared" si="38"/>
        <v>0</v>
      </c>
      <c r="AI230" s="398">
        <f t="shared" si="38"/>
        <v>0</v>
      </c>
      <c r="AJ230" s="398">
        <f t="shared" si="38"/>
        <v>0</v>
      </c>
      <c r="AK230" s="398">
        <f t="shared" si="38"/>
        <v>0</v>
      </c>
      <c r="AL230" s="398">
        <f t="shared" si="38"/>
        <v>0</v>
      </c>
      <c r="AM230" s="398">
        <f t="shared" si="38"/>
        <v>0</v>
      </c>
      <c r="AN230" s="398">
        <f t="shared" si="38"/>
        <v>0</v>
      </c>
      <c r="AO230" s="398">
        <f t="shared" si="38"/>
        <v>0</v>
      </c>
      <c r="AP230" s="398">
        <f t="shared" si="38"/>
        <v>0</v>
      </c>
      <c r="AQ230" s="398">
        <f t="shared" si="38"/>
        <v>0</v>
      </c>
      <c r="AR230" s="398">
        <f t="shared" si="38"/>
        <v>0</v>
      </c>
      <c r="AS230" s="399">
        <f t="shared" si="38"/>
        <v>0</v>
      </c>
    </row>
    <row r="231" spans="1:45" s="367" customFormat="1" x14ac:dyDescent="0.3">
      <c r="A231" s="391"/>
      <c r="F231" s="410"/>
      <c r="G231" s="409" t="s">
        <v>618</v>
      </c>
      <c r="H231" s="422"/>
      <c r="I231" s="411">
        <f>SUM(J231:K231)</f>
        <v>15950000</v>
      </c>
      <c r="J231" s="411">
        <f>(8883000+114000)</f>
        <v>8997000</v>
      </c>
      <c r="K231" s="411">
        <f>7793000+826000+30800000+5398000+94000-37149000-809000</f>
        <v>6953000</v>
      </c>
      <c r="L231" s="400"/>
      <c r="M231" s="400"/>
      <c r="N231" s="400"/>
      <c r="O231" s="400"/>
      <c r="P231" s="400"/>
      <c r="Q231" s="400"/>
      <c r="R231" s="400"/>
      <c r="S231" s="400"/>
      <c r="T231" s="400"/>
      <c r="U231" s="400"/>
      <c r="V231" s="400"/>
      <c r="W231" s="400"/>
      <c r="X231" s="400"/>
      <c r="Y231" s="400"/>
      <c r="Z231" s="400"/>
      <c r="AA231" s="400"/>
      <c r="AB231" s="400"/>
      <c r="AC231" s="400"/>
      <c r="AD231" s="400"/>
      <c r="AE231" s="400"/>
      <c r="AF231" s="400"/>
      <c r="AG231" s="400"/>
      <c r="AH231" s="400"/>
      <c r="AI231" s="400"/>
      <c r="AJ231" s="400"/>
      <c r="AK231" s="400"/>
      <c r="AL231" s="400"/>
      <c r="AM231" s="400"/>
      <c r="AN231" s="400"/>
      <c r="AO231" s="400"/>
      <c r="AP231" s="400"/>
      <c r="AQ231" s="400"/>
      <c r="AR231" s="400"/>
      <c r="AS231" s="401"/>
    </row>
    <row r="232" spans="1:45" s="325" customFormat="1" x14ac:dyDescent="0.3">
      <c r="A232" s="376"/>
      <c r="B232" s="377"/>
      <c r="C232" s="377"/>
      <c r="D232" s="377"/>
      <c r="E232" s="377"/>
      <c r="F232" s="377"/>
      <c r="G232" s="378" t="s">
        <v>619</v>
      </c>
      <c r="H232" s="420"/>
      <c r="I232" s="402">
        <f>I231-I228</f>
        <v>-936801.46999999881</v>
      </c>
      <c r="J232" s="379">
        <f>J231-J228</f>
        <v>452635.58999999985</v>
      </c>
      <c r="K232" s="379">
        <f>K231-K228</f>
        <v>-1389437.0600000005</v>
      </c>
      <c r="L232" s="380"/>
      <c r="M232" s="380"/>
      <c r="N232" s="380"/>
      <c r="O232" s="380"/>
      <c r="P232" s="380"/>
      <c r="Q232" s="380"/>
      <c r="R232" s="380"/>
      <c r="S232" s="380"/>
      <c r="T232" s="380"/>
      <c r="U232" s="380"/>
      <c r="V232" s="380"/>
      <c r="W232" s="380"/>
      <c r="X232" s="380"/>
      <c r="Y232" s="380"/>
      <c r="Z232" s="380"/>
      <c r="AA232" s="380"/>
      <c r="AB232" s="380"/>
      <c r="AC232" s="380"/>
      <c r="AD232" s="380"/>
      <c r="AE232" s="380"/>
      <c r="AF232" s="380"/>
      <c r="AG232" s="380"/>
      <c r="AH232" s="380"/>
      <c r="AI232" s="380"/>
      <c r="AJ232" s="380"/>
      <c r="AK232" s="380"/>
      <c r="AL232" s="380"/>
      <c r="AM232" s="380"/>
      <c r="AN232" s="380"/>
      <c r="AO232" s="380"/>
      <c r="AP232" s="380"/>
      <c r="AQ232" s="380"/>
      <c r="AR232" s="380"/>
      <c r="AS232" s="381"/>
    </row>
    <row r="233" spans="1:45" x14ac:dyDescent="0.3">
      <c r="H233" s="598"/>
      <c r="L233" s="181"/>
      <c r="AS233" s="181"/>
    </row>
    <row r="234" spans="1:45" outlineLevel="1" x14ac:dyDescent="0.3">
      <c r="C234" s="76" t="s">
        <v>904</v>
      </c>
      <c r="D234" s="77"/>
      <c r="E234" s="77"/>
      <c r="F234" s="74"/>
      <c r="G234" s="74"/>
      <c r="H234" s="423"/>
      <c r="I234" s="78">
        <f t="shared" ref="I234:AR234" si="39">+I202+I190+I175+I108</f>
        <v>43695138973.189697</v>
      </c>
      <c r="J234" s="78">
        <f t="shared" si="39"/>
        <v>12843617918.776518</v>
      </c>
      <c r="K234" s="78">
        <f t="shared" si="39"/>
        <v>30851521054.413185</v>
      </c>
      <c r="L234" s="182">
        <f t="shared" si="39"/>
        <v>6226852577.4491625</v>
      </c>
      <c r="M234" s="182">
        <f t="shared" si="39"/>
        <v>21394999184.245975</v>
      </c>
      <c r="N234" s="182">
        <f t="shared" si="39"/>
        <v>812512647.33999991</v>
      </c>
      <c r="O234" s="182">
        <f t="shared" si="39"/>
        <v>39514862313.480003</v>
      </c>
      <c r="P234" s="182">
        <f t="shared" si="39"/>
        <v>4452410608.0202007</v>
      </c>
      <c r="Q234" s="182">
        <f t="shared" si="39"/>
        <v>1093618910.78</v>
      </c>
      <c r="R234" s="182">
        <f t="shared" si="39"/>
        <v>4118558</v>
      </c>
      <c r="S234" s="182">
        <f t="shared" si="39"/>
        <v>62103983.399999999</v>
      </c>
      <c r="T234" s="182">
        <f t="shared" si="39"/>
        <v>885050667.12428999</v>
      </c>
      <c r="U234" s="182">
        <f t="shared" si="39"/>
        <v>0</v>
      </c>
      <c r="V234" s="182">
        <f t="shared" si="39"/>
        <v>1700353.85</v>
      </c>
      <c r="W234" s="182">
        <f t="shared" si="39"/>
        <v>154705025.76425362</v>
      </c>
      <c r="X234" s="182">
        <f t="shared" si="39"/>
        <v>6399812593.1630964</v>
      </c>
      <c r="Y234" s="182">
        <f t="shared" si="39"/>
        <v>143739</v>
      </c>
      <c r="Z234" s="182">
        <f t="shared" si="39"/>
        <v>1281822890.1100001</v>
      </c>
      <c r="AA234" s="182">
        <f t="shared" si="39"/>
        <v>10000619</v>
      </c>
      <c r="AB234" s="182">
        <f t="shared" si="39"/>
        <v>27557078.200000003</v>
      </c>
      <c r="AC234" s="182">
        <f t="shared" si="39"/>
        <v>6489178</v>
      </c>
      <c r="AD234" s="182">
        <f t="shared" si="39"/>
        <v>257184166.47999999</v>
      </c>
      <c r="AE234" s="182">
        <f t="shared" si="39"/>
        <v>-9023915369.92136</v>
      </c>
      <c r="AF234" s="182">
        <f t="shared" si="39"/>
        <v>-363084534.61794883</v>
      </c>
      <c r="AG234" s="182">
        <f t="shared" si="39"/>
        <v>-24339748667.178066</v>
      </c>
      <c r="AH234" s="182">
        <f t="shared" si="39"/>
        <v>-3146557845.1307173</v>
      </c>
      <c r="AI234" s="182">
        <f t="shared" si="39"/>
        <v>-934112126.98000002</v>
      </c>
      <c r="AJ234" s="182">
        <f t="shared" si="39"/>
        <v>-1231451.96</v>
      </c>
      <c r="AK234" s="182">
        <f t="shared" si="39"/>
        <v>-642269368.90685797</v>
      </c>
      <c r="AL234" s="182">
        <f t="shared" si="39"/>
        <v>0</v>
      </c>
      <c r="AM234" s="182">
        <f t="shared" si="39"/>
        <v>-547084.90233333316</v>
      </c>
      <c r="AN234" s="182">
        <f t="shared" si="39"/>
        <v>-316842624.05000001</v>
      </c>
      <c r="AO234" s="182">
        <f t="shared" si="39"/>
        <v>-2361771</v>
      </c>
      <c r="AP234" s="182">
        <f t="shared" si="39"/>
        <v>-12901026.839999998</v>
      </c>
      <c r="AQ234" s="182">
        <f t="shared" si="39"/>
        <v>-105190287.73</v>
      </c>
      <c r="AR234" s="182">
        <f t="shared" si="39"/>
        <v>-2043961</v>
      </c>
      <c r="AS234" s="182"/>
    </row>
    <row r="235" spans="1:45" outlineLevel="1" x14ac:dyDescent="0.3">
      <c r="C235" s="79"/>
      <c r="D235" s="79"/>
      <c r="E235" s="79"/>
      <c r="H235" s="598"/>
      <c r="I235" s="79"/>
      <c r="J235" s="79"/>
      <c r="K235" s="79"/>
      <c r="M235" s="329"/>
      <c r="N235" s="329"/>
      <c r="O235" s="329"/>
      <c r="P235" s="329"/>
      <c r="Q235" s="329"/>
      <c r="R235" s="329"/>
      <c r="S235" s="329"/>
      <c r="T235" s="329"/>
      <c r="U235" s="329"/>
      <c r="V235" s="329"/>
      <c r="W235" s="329"/>
      <c r="X235" s="329"/>
      <c r="Y235" s="329"/>
      <c r="Z235" s="329"/>
      <c r="AA235" s="329"/>
      <c r="AB235" s="329"/>
      <c r="AC235" s="329"/>
      <c r="AD235" s="329"/>
      <c r="AE235" s="329"/>
      <c r="AF235" s="329"/>
      <c r="AG235" s="329"/>
      <c r="AH235" s="329"/>
      <c r="AI235" s="329"/>
      <c r="AJ235" s="329"/>
      <c r="AK235" s="329"/>
      <c r="AL235" s="329"/>
      <c r="AM235" s="329"/>
      <c r="AN235" s="329"/>
      <c r="AO235" s="329"/>
      <c r="AP235" s="329"/>
      <c r="AQ235" s="329"/>
      <c r="AR235" s="329"/>
      <c r="AS235" s="329"/>
    </row>
    <row r="236" spans="1:45" outlineLevel="1" x14ac:dyDescent="0.3">
      <c r="C236" s="404" t="s">
        <v>905</v>
      </c>
      <c r="F236" s="332" t="s">
        <v>906</v>
      </c>
      <c r="H236" s="598"/>
      <c r="I236" s="614">
        <f t="shared" ref="I236:AR236" si="40">SUM(I99:I107)-I202+I189</f>
        <v>-593978948.64999998</v>
      </c>
      <c r="J236" s="614">
        <f t="shared" si="40"/>
        <v>-27497915.649999999</v>
      </c>
      <c r="K236" s="614">
        <f t="shared" si="40"/>
        <v>-566481033</v>
      </c>
      <c r="L236" s="614">
        <f t="shared" si="40"/>
        <v>-15315762</v>
      </c>
      <c r="M236" s="614">
        <f t="shared" si="40"/>
        <v>-859712334.57000005</v>
      </c>
      <c r="N236" s="614">
        <f t="shared" si="40"/>
        <v>-30309252</v>
      </c>
      <c r="O236" s="614">
        <f t="shared" si="40"/>
        <v>0</v>
      </c>
      <c r="P236" s="614">
        <f t="shared" si="40"/>
        <v>-75265236.479999989</v>
      </c>
      <c r="Q236" s="614">
        <f t="shared" si="40"/>
        <v>0</v>
      </c>
      <c r="R236" s="614">
        <f t="shared" si="40"/>
        <v>0</v>
      </c>
      <c r="S236" s="614">
        <f t="shared" si="40"/>
        <v>-1274061</v>
      </c>
      <c r="T236" s="614">
        <f t="shared" si="40"/>
        <v>-55079254.790000007</v>
      </c>
      <c r="U236" s="614">
        <f t="shared" si="40"/>
        <v>0</v>
      </c>
      <c r="V236" s="614">
        <f t="shared" si="40"/>
        <v>0</v>
      </c>
      <c r="W236" s="614">
        <f t="shared" si="40"/>
        <v>0</v>
      </c>
      <c r="X236" s="614">
        <f t="shared" si="40"/>
        <v>-10764353.65</v>
      </c>
      <c r="Y236" s="614">
        <f t="shared" si="40"/>
        <v>-143739</v>
      </c>
      <c r="Z236" s="614">
        <f t="shared" si="40"/>
        <v>-42914389</v>
      </c>
      <c r="AA236" s="614">
        <f t="shared" si="40"/>
        <v>0</v>
      </c>
      <c r="AB236" s="614">
        <f t="shared" si="40"/>
        <v>-63418</v>
      </c>
      <c r="AC236" s="614">
        <f t="shared" si="40"/>
        <v>0</v>
      </c>
      <c r="AD236" s="614">
        <f t="shared" si="40"/>
        <v>0</v>
      </c>
      <c r="AE236" s="614">
        <f t="shared" si="40"/>
        <v>344101560.95999998</v>
      </c>
      <c r="AF236" s="614">
        <f t="shared" si="40"/>
        <v>10379332</v>
      </c>
      <c r="AG236" s="614">
        <f t="shared" si="40"/>
        <v>0</v>
      </c>
      <c r="AH236" s="614">
        <f t="shared" si="40"/>
        <v>64954774.089999989</v>
      </c>
      <c r="AI236" s="614">
        <f t="shared" si="40"/>
        <v>0</v>
      </c>
      <c r="AJ236" s="614">
        <f t="shared" si="40"/>
        <v>0</v>
      </c>
      <c r="AK236" s="614">
        <f t="shared" si="40"/>
        <v>55079254.790000007</v>
      </c>
      <c r="AL236" s="614">
        <f t="shared" si="40"/>
        <v>0</v>
      </c>
      <c r="AM236" s="614">
        <f t="shared" si="40"/>
        <v>0</v>
      </c>
      <c r="AN236" s="614">
        <f t="shared" si="40"/>
        <v>22323385</v>
      </c>
      <c r="AO236" s="614">
        <f t="shared" si="40"/>
        <v>0</v>
      </c>
      <c r="AP236" s="614">
        <f t="shared" si="40"/>
        <v>24545</v>
      </c>
      <c r="AQ236" s="614">
        <f t="shared" si="40"/>
        <v>0</v>
      </c>
      <c r="AR236" s="614">
        <f t="shared" si="40"/>
        <v>0</v>
      </c>
      <c r="AS236" s="614"/>
    </row>
    <row r="237" spans="1:45" outlineLevel="1" x14ac:dyDescent="0.3">
      <c r="F237" s="332"/>
      <c r="H237" s="598"/>
      <c r="I237" s="614"/>
      <c r="J237" s="614"/>
      <c r="K237" s="614"/>
      <c r="L237" s="614"/>
      <c r="M237" s="614"/>
      <c r="N237" s="614"/>
      <c r="O237" s="614"/>
      <c r="P237" s="614"/>
      <c r="Q237" s="614"/>
      <c r="R237" s="614"/>
      <c r="S237" s="614"/>
      <c r="T237" s="614"/>
      <c r="U237" s="614"/>
      <c r="V237" s="614"/>
      <c r="W237" s="614"/>
      <c r="X237" s="614"/>
      <c r="Y237" s="614"/>
      <c r="Z237" s="614"/>
      <c r="AA237" s="614"/>
      <c r="AB237" s="614"/>
      <c r="AC237" s="614"/>
      <c r="AD237" s="614"/>
      <c r="AE237" s="614"/>
      <c r="AF237" s="614"/>
      <c r="AG237" s="614"/>
      <c r="AH237" s="614"/>
      <c r="AI237" s="614"/>
      <c r="AJ237" s="614"/>
      <c r="AK237" s="614"/>
      <c r="AL237" s="614"/>
      <c r="AM237" s="614"/>
      <c r="AN237" s="614"/>
      <c r="AO237" s="614"/>
      <c r="AP237" s="614"/>
      <c r="AQ237" s="614"/>
      <c r="AR237" s="614"/>
      <c r="AS237" s="614"/>
    </row>
    <row r="238" spans="1:45" x14ac:dyDescent="0.3">
      <c r="D238" s="73" t="s">
        <v>907</v>
      </c>
      <c r="H238" s="598"/>
      <c r="I238" s="614"/>
      <c r="J238" s="614"/>
      <c r="K238" s="614"/>
      <c r="AS238" s="181"/>
    </row>
    <row r="239" spans="1:45" x14ac:dyDescent="0.3">
      <c r="D239" s="81" t="s">
        <v>908</v>
      </c>
      <c r="E239" s="81"/>
      <c r="F239" s="83" t="s">
        <v>909</v>
      </c>
      <c r="G239" s="83"/>
      <c r="H239" s="424"/>
      <c r="I239" s="84">
        <f t="shared" ref="I239:AR239" si="41">+I108</f>
        <v>30081501280.409695</v>
      </c>
      <c r="J239" s="84">
        <f t="shared" si="41"/>
        <v>11770097579.496517</v>
      </c>
      <c r="K239" s="84">
        <f t="shared" si="41"/>
        <v>18311403700.913185</v>
      </c>
      <c r="L239" s="84">
        <f t="shared" si="41"/>
        <v>5672299344.8991623</v>
      </c>
      <c r="M239" s="84">
        <f t="shared" si="41"/>
        <v>4016987690.4759746</v>
      </c>
      <c r="N239" s="84">
        <f t="shared" si="41"/>
        <v>215438643.38</v>
      </c>
      <c r="O239" s="84">
        <f t="shared" si="41"/>
        <v>39065133041.480003</v>
      </c>
      <c r="P239" s="84">
        <f t="shared" si="41"/>
        <v>1607345327.9202006</v>
      </c>
      <c r="Q239" s="84">
        <f t="shared" si="41"/>
        <v>0</v>
      </c>
      <c r="R239" s="84">
        <f t="shared" si="41"/>
        <v>0</v>
      </c>
      <c r="S239" s="84">
        <f t="shared" si="41"/>
        <v>147354.4</v>
      </c>
      <c r="T239" s="84">
        <f t="shared" si="41"/>
        <v>637345237.88428998</v>
      </c>
      <c r="U239" s="84">
        <f t="shared" si="41"/>
        <v>0</v>
      </c>
      <c r="V239" s="84">
        <f t="shared" si="41"/>
        <v>1700353.85</v>
      </c>
      <c r="W239" s="84">
        <f t="shared" si="41"/>
        <v>154705025.76425362</v>
      </c>
      <c r="X239" s="84">
        <f t="shared" si="41"/>
        <v>5942945854.4330969</v>
      </c>
      <c r="Y239" s="84">
        <f t="shared" si="41"/>
        <v>0</v>
      </c>
      <c r="Z239" s="84">
        <f t="shared" si="41"/>
        <v>619009143.72000003</v>
      </c>
      <c r="AA239" s="84">
        <f t="shared" si="41"/>
        <v>0</v>
      </c>
      <c r="AB239" s="84">
        <f t="shared" si="41"/>
        <v>4277215.7200000007</v>
      </c>
      <c r="AC239" s="84">
        <f t="shared" si="41"/>
        <v>0</v>
      </c>
      <c r="AD239" s="84">
        <f t="shared" si="41"/>
        <v>97335907.460000008</v>
      </c>
      <c r="AE239" s="84">
        <f t="shared" si="41"/>
        <v>-2074244363.7213595</v>
      </c>
      <c r="AF239" s="84">
        <f t="shared" si="41"/>
        <v>-76791605.387948811</v>
      </c>
      <c r="AG239" s="84">
        <f t="shared" si="41"/>
        <v>-24109911527.298065</v>
      </c>
      <c r="AH239" s="84">
        <f t="shared" si="41"/>
        <v>-1082743167.7307169</v>
      </c>
      <c r="AI239" s="84">
        <f t="shared" si="41"/>
        <v>0</v>
      </c>
      <c r="AJ239" s="84">
        <f t="shared" si="41"/>
        <v>0</v>
      </c>
      <c r="AK239" s="84">
        <f t="shared" si="41"/>
        <v>-445987778.67685795</v>
      </c>
      <c r="AL239" s="84">
        <f t="shared" si="41"/>
        <v>0</v>
      </c>
      <c r="AM239" s="84">
        <f t="shared" si="41"/>
        <v>-547084.90233333316</v>
      </c>
      <c r="AN239" s="84">
        <f t="shared" si="41"/>
        <v>-119881170.08</v>
      </c>
      <c r="AO239" s="84">
        <f t="shared" si="41"/>
        <v>0</v>
      </c>
      <c r="AP239" s="84">
        <f t="shared" si="41"/>
        <v>-1543905.69</v>
      </c>
      <c r="AQ239" s="84">
        <f t="shared" si="41"/>
        <v>-41518257.490000002</v>
      </c>
      <c r="AR239" s="84">
        <f t="shared" si="41"/>
        <v>0</v>
      </c>
      <c r="AS239" s="84"/>
    </row>
    <row r="240" spans="1:45" x14ac:dyDescent="0.3">
      <c r="D240" s="81" t="s">
        <v>908</v>
      </c>
      <c r="E240" s="81"/>
      <c r="F240" s="81" t="s">
        <v>811</v>
      </c>
      <c r="G240" s="81"/>
      <c r="H240" s="425"/>
      <c r="I240" s="82">
        <f t="shared" ref="I240:AR240" si="42">+I190</f>
        <v>13012973701.219999</v>
      </c>
      <c r="J240" s="82">
        <f t="shared" si="42"/>
        <v>1045525319.23</v>
      </c>
      <c r="K240" s="82">
        <f t="shared" si="42"/>
        <v>11967448381.99</v>
      </c>
      <c r="L240" s="82">
        <f t="shared" si="42"/>
        <v>538740366.14999998</v>
      </c>
      <c r="M240" s="82">
        <f t="shared" si="42"/>
        <v>16510207011.309999</v>
      </c>
      <c r="N240" s="82">
        <f t="shared" si="42"/>
        <v>566378727.08999991</v>
      </c>
      <c r="O240" s="82">
        <f t="shared" si="42"/>
        <v>449729272</v>
      </c>
      <c r="P240" s="82">
        <f t="shared" si="42"/>
        <v>2767246810.0300002</v>
      </c>
      <c r="Q240" s="82">
        <f t="shared" si="42"/>
        <v>1093618910.78</v>
      </c>
      <c r="R240" s="82">
        <f t="shared" si="42"/>
        <v>4118558</v>
      </c>
      <c r="S240" s="82">
        <f t="shared" si="42"/>
        <v>60682568</v>
      </c>
      <c r="T240" s="82">
        <f t="shared" si="42"/>
        <v>192626174.44999999</v>
      </c>
      <c r="U240" s="82">
        <f t="shared" si="42"/>
        <v>0</v>
      </c>
      <c r="V240" s="82">
        <f t="shared" si="42"/>
        <v>0</v>
      </c>
      <c r="W240" s="82">
        <f t="shared" si="42"/>
        <v>0</v>
      </c>
      <c r="X240" s="82">
        <f t="shared" si="42"/>
        <v>446102385.07999998</v>
      </c>
      <c r="Y240" s="82">
        <f t="shared" si="42"/>
        <v>0</v>
      </c>
      <c r="Z240" s="82">
        <f t="shared" si="42"/>
        <v>619899357.38999999</v>
      </c>
      <c r="AA240" s="82">
        <f t="shared" si="42"/>
        <v>10000619</v>
      </c>
      <c r="AB240" s="82">
        <f t="shared" si="42"/>
        <v>23180389.25</v>
      </c>
      <c r="AC240" s="82">
        <f t="shared" si="42"/>
        <v>6489178</v>
      </c>
      <c r="AD240" s="82">
        <f t="shared" si="42"/>
        <v>159661748.41999999</v>
      </c>
      <c r="AE240" s="82">
        <f t="shared" si="42"/>
        <v>-6602944550.5500002</v>
      </c>
      <c r="AF240" s="82">
        <f t="shared" si="42"/>
        <v>-275573372.67000002</v>
      </c>
      <c r="AG240" s="82">
        <f t="shared" si="42"/>
        <v>-229837139.88</v>
      </c>
      <c r="AH240" s="82">
        <f t="shared" si="42"/>
        <v>-1996847163.4300001</v>
      </c>
      <c r="AI240" s="82">
        <f t="shared" si="42"/>
        <v>-934112126.98000002</v>
      </c>
      <c r="AJ240" s="82">
        <f t="shared" si="42"/>
        <v>-1231451.96</v>
      </c>
      <c r="AK240" s="82">
        <f t="shared" si="42"/>
        <v>-141202335.44</v>
      </c>
      <c r="AL240" s="82">
        <f t="shared" si="42"/>
        <v>0</v>
      </c>
      <c r="AM240" s="82">
        <f t="shared" si="42"/>
        <v>0</v>
      </c>
      <c r="AN240" s="82">
        <f t="shared" si="42"/>
        <v>-174638068.97</v>
      </c>
      <c r="AO240" s="82">
        <f t="shared" si="42"/>
        <v>-2361771</v>
      </c>
      <c r="AP240" s="82">
        <f t="shared" si="42"/>
        <v>-11317109.129999999</v>
      </c>
      <c r="AQ240" s="82">
        <f t="shared" si="42"/>
        <v>-63599322.719999999</v>
      </c>
      <c r="AR240" s="82">
        <f t="shared" si="42"/>
        <v>-2043961</v>
      </c>
      <c r="AS240" s="82"/>
    </row>
    <row r="241" spans="3:45" x14ac:dyDescent="0.3">
      <c r="D241" s="81" t="s">
        <v>908</v>
      </c>
      <c r="E241" s="81"/>
      <c r="F241" s="81" t="s">
        <v>621</v>
      </c>
      <c r="G241" s="81"/>
      <c r="H241" s="425"/>
      <c r="I241" s="82">
        <f t="shared" ref="I241:AR241" si="43">+I175</f>
        <v>6685042.910000002</v>
      </c>
      <c r="J241" s="82">
        <f t="shared" si="43"/>
        <v>497104.4</v>
      </c>
      <c r="K241" s="82">
        <f t="shared" si="43"/>
        <v>6187938.5100000016</v>
      </c>
      <c r="L241" s="82">
        <f t="shared" si="43"/>
        <v>497104.4</v>
      </c>
      <c r="M241" s="82">
        <f t="shared" si="43"/>
        <v>8092147.8900000006</v>
      </c>
      <c r="N241" s="82">
        <f t="shared" si="43"/>
        <v>386024.87</v>
      </c>
      <c r="O241" s="82">
        <f t="shared" si="43"/>
        <v>0</v>
      </c>
      <c r="P241" s="82">
        <f t="shared" si="43"/>
        <v>2553233.5900000003</v>
      </c>
      <c r="Q241" s="82">
        <f t="shared" si="43"/>
        <v>0</v>
      </c>
      <c r="R241" s="82">
        <f t="shared" si="43"/>
        <v>0</v>
      </c>
      <c r="S241" s="82">
        <f t="shared" si="43"/>
        <v>0</v>
      </c>
      <c r="T241" s="82">
        <f t="shared" si="43"/>
        <v>0</v>
      </c>
      <c r="U241" s="82">
        <f t="shared" si="43"/>
        <v>0</v>
      </c>
      <c r="V241" s="82">
        <f t="shared" si="43"/>
        <v>0</v>
      </c>
      <c r="W241" s="82">
        <f t="shared" si="43"/>
        <v>0</v>
      </c>
      <c r="X241" s="82">
        <f t="shared" si="43"/>
        <v>0</v>
      </c>
      <c r="Y241" s="82">
        <f t="shared" si="43"/>
        <v>0</v>
      </c>
      <c r="Z241" s="82">
        <f t="shared" si="43"/>
        <v>0</v>
      </c>
      <c r="AA241" s="82">
        <f t="shared" si="43"/>
        <v>0</v>
      </c>
      <c r="AB241" s="82">
        <f t="shared" si="43"/>
        <v>36055.230000000003</v>
      </c>
      <c r="AC241" s="82">
        <f t="shared" si="43"/>
        <v>0</v>
      </c>
      <c r="AD241" s="82">
        <f t="shared" si="43"/>
        <v>186510.6</v>
      </c>
      <c r="AE241" s="82">
        <f t="shared" si="43"/>
        <v>-2624894.69</v>
      </c>
      <c r="AF241" s="82">
        <f t="shared" si="43"/>
        <v>-340224.56</v>
      </c>
      <c r="AG241" s="82">
        <f t="shared" si="43"/>
        <v>0</v>
      </c>
      <c r="AH241" s="82">
        <f t="shared" si="43"/>
        <v>-2012739.8800000001</v>
      </c>
      <c r="AI241" s="82">
        <f t="shared" si="43"/>
        <v>0</v>
      </c>
      <c r="AJ241" s="82">
        <f t="shared" si="43"/>
        <v>0</v>
      </c>
      <c r="AK241" s="82">
        <f t="shared" si="43"/>
        <v>0</v>
      </c>
      <c r="AL241" s="82">
        <f t="shared" si="43"/>
        <v>0</v>
      </c>
      <c r="AM241" s="82">
        <f t="shared" si="43"/>
        <v>0</v>
      </c>
      <c r="AN241" s="82">
        <f t="shared" si="43"/>
        <v>0</v>
      </c>
      <c r="AO241" s="82">
        <f t="shared" si="43"/>
        <v>0</v>
      </c>
      <c r="AP241" s="82">
        <f t="shared" si="43"/>
        <v>-15467.02</v>
      </c>
      <c r="AQ241" s="82">
        <f t="shared" si="43"/>
        <v>-72707.520000000004</v>
      </c>
      <c r="AR241" s="82">
        <f t="shared" si="43"/>
        <v>0</v>
      </c>
      <c r="AS241" s="82"/>
    </row>
    <row r="242" spans="3:45" x14ac:dyDescent="0.3">
      <c r="D242" s="81" t="s">
        <v>908</v>
      </c>
      <c r="E242" s="81"/>
      <c r="F242" s="85" t="s">
        <v>910</v>
      </c>
      <c r="G242" s="85"/>
      <c r="H242" s="426"/>
      <c r="I242" s="86">
        <f t="shared" ref="I242:AS242" si="44">SUM(I239:I241)</f>
        <v>43101160024.539696</v>
      </c>
      <c r="J242" s="86">
        <f t="shared" si="44"/>
        <v>12816120003.126516</v>
      </c>
      <c r="K242" s="86">
        <f t="shared" si="44"/>
        <v>30285040021.413181</v>
      </c>
      <c r="L242" s="184">
        <f t="shared" si="44"/>
        <v>6211536815.4491615</v>
      </c>
      <c r="M242" s="184">
        <f t="shared" si="44"/>
        <v>20535286849.675972</v>
      </c>
      <c r="N242" s="184">
        <f t="shared" si="44"/>
        <v>782203395.33999991</v>
      </c>
      <c r="O242" s="184">
        <f t="shared" si="44"/>
        <v>39514862313.480003</v>
      </c>
      <c r="P242" s="184">
        <f t="shared" si="44"/>
        <v>4377145371.5402012</v>
      </c>
      <c r="Q242" s="184">
        <f t="shared" si="44"/>
        <v>1093618910.78</v>
      </c>
      <c r="R242" s="184">
        <f t="shared" si="44"/>
        <v>4118558</v>
      </c>
      <c r="S242" s="184">
        <f t="shared" si="44"/>
        <v>60829922.399999999</v>
      </c>
      <c r="T242" s="184">
        <f t="shared" si="44"/>
        <v>829971412.33429003</v>
      </c>
      <c r="U242" s="184">
        <f t="shared" si="44"/>
        <v>0</v>
      </c>
      <c r="V242" s="184">
        <f t="shared" si="44"/>
        <v>1700353.85</v>
      </c>
      <c r="W242" s="184">
        <f t="shared" si="44"/>
        <v>154705025.76425362</v>
      </c>
      <c r="X242" s="184">
        <f t="shared" si="44"/>
        <v>6389048239.5130968</v>
      </c>
      <c r="Y242" s="184">
        <f t="shared" si="44"/>
        <v>0</v>
      </c>
      <c r="Z242" s="184">
        <f t="shared" si="44"/>
        <v>1238908501.1100001</v>
      </c>
      <c r="AA242" s="184">
        <f t="shared" si="44"/>
        <v>10000619</v>
      </c>
      <c r="AB242" s="184">
        <f t="shared" si="44"/>
        <v>27493660.199999999</v>
      </c>
      <c r="AC242" s="184">
        <f t="shared" si="44"/>
        <v>6489178</v>
      </c>
      <c r="AD242" s="184">
        <f t="shared" si="44"/>
        <v>257184166.47999999</v>
      </c>
      <c r="AE242" s="184">
        <f t="shared" si="44"/>
        <v>-8679813808.9613609</v>
      </c>
      <c r="AF242" s="184">
        <f t="shared" si="44"/>
        <v>-352705202.61794883</v>
      </c>
      <c r="AG242" s="184">
        <f t="shared" si="44"/>
        <v>-24339748667.178066</v>
      </c>
      <c r="AH242" s="184">
        <f t="shared" si="44"/>
        <v>-3081603071.0407171</v>
      </c>
      <c r="AI242" s="184">
        <f t="shared" si="44"/>
        <v>-934112126.98000002</v>
      </c>
      <c r="AJ242" s="184">
        <f t="shared" si="44"/>
        <v>-1231451.96</v>
      </c>
      <c r="AK242" s="184">
        <f t="shared" si="44"/>
        <v>-587190114.11685801</v>
      </c>
      <c r="AL242" s="184">
        <f t="shared" si="44"/>
        <v>0</v>
      </c>
      <c r="AM242" s="184">
        <f t="shared" si="44"/>
        <v>-547084.90233333316</v>
      </c>
      <c r="AN242" s="184">
        <f t="shared" si="44"/>
        <v>-294519239.05000001</v>
      </c>
      <c r="AO242" s="184">
        <f t="shared" si="44"/>
        <v>-2361771</v>
      </c>
      <c r="AP242" s="184">
        <f t="shared" si="44"/>
        <v>-12876481.839999998</v>
      </c>
      <c r="AQ242" s="184">
        <f t="shared" si="44"/>
        <v>-105190287.73</v>
      </c>
      <c r="AR242" s="184">
        <f t="shared" si="44"/>
        <v>-2043961</v>
      </c>
      <c r="AS242" s="184">
        <f t="shared" si="44"/>
        <v>0</v>
      </c>
    </row>
    <row r="243" spans="3:45" x14ac:dyDescent="0.3">
      <c r="D243" s="81"/>
      <c r="E243" s="81"/>
      <c r="F243" s="81"/>
      <c r="G243" s="81"/>
      <c r="H243" s="425"/>
      <c r="I243" s="81"/>
      <c r="J243" s="81"/>
      <c r="K243" s="81"/>
      <c r="L243" s="185"/>
      <c r="M243" s="185"/>
      <c r="N243" s="185"/>
      <c r="O243" s="185"/>
      <c r="P243" s="185"/>
      <c r="Q243" s="185"/>
      <c r="R243" s="185"/>
      <c r="S243" s="185"/>
      <c r="T243" s="185"/>
      <c r="U243" s="185"/>
      <c r="V243" s="185"/>
      <c r="W243" s="185"/>
      <c r="X243" s="185"/>
      <c r="Y243" s="185"/>
      <c r="Z243" s="185"/>
      <c r="AA243" s="185"/>
      <c r="AB243" s="185"/>
      <c r="AC243" s="185"/>
      <c r="AD243" s="185"/>
      <c r="AE243" s="185"/>
      <c r="AF243" s="185"/>
      <c r="AG243" s="185"/>
      <c r="AH243" s="185"/>
      <c r="AI243" s="185"/>
      <c r="AJ243" s="185"/>
      <c r="AK243" s="185"/>
      <c r="AL243" s="185"/>
      <c r="AM243" s="185"/>
      <c r="AN243" s="185"/>
      <c r="AO243" s="185"/>
      <c r="AP243" s="185"/>
      <c r="AQ243" s="185"/>
      <c r="AR243" s="185"/>
      <c r="AS243" s="185"/>
    </row>
    <row r="244" spans="3:45" x14ac:dyDescent="0.3">
      <c r="D244" s="81" t="s">
        <v>911</v>
      </c>
      <c r="E244" s="81"/>
      <c r="F244" s="81" t="s">
        <v>912</v>
      </c>
      <c r="G244" s="81"/>
      <c r="H244" s="425"/>
      <c r="I244" s="82">
        <f>SUM(J244:K244)</f>
        <v>26291186</v>
      </c>
      <c r="J244" s="82">
        <f>J111/1000</f>
        <v>9323617</v>
      </c>
      <c r="K244" s="82">
        <f>K111/1000</f>
        <v>16967569</v>
      </c>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c r="AS244" s="183"/>
    </row>
    <row r="245" spans="3:45" x14ac:dyDescent="0.3">
      <c r="D245" s="81" t="s">
        <v>911</v>
      </c>
      <c r="E245" s="81"/>
      <c r="F245" s="81" t="s">
        <v>811</v>
      </c>
      <c r="G245" s="81"/>
      <c r="H245" s="425"/>
      <c r="I245" s="82">
        <f>SUM(J245:K245)</f>
        <v>11550357</v>
      </c>
      <c r="J245" s="82">
        <f>J193/1000</f>
        <v>719797</v>
      </c>
      <c r="K245" s="82">
        <f>K193/1000</f>
        <v>10830560</v>
      </c>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c r="AK245" s="183"/>
      <c r="AL245" s="183"/>
      <c r="AM245" s="183"/>
      <c r="AN245" s="183"/>
      <c r="AO245" s="183"/>
      <c r="AP245" s="183"/>
      <c r="AQ245" s="183"/>
      <c r="AR245" s="183"/>
      <c r="AS245" s="183"/>
    </row>
    <row r="246" spans="3:45" x14ac:dyDescent="0.3">
      <c r="D246" s="81" t="s">
        <v>911</v>
      </c>
      <c r="E246" s="81"/>
      <c r="F246" s="81" t="s">
        <v>621</v>
      </c>
      <c r="G246" s="81"/>
      <c r="H246" s="425"/>
      <c r="I246" s="82">
        <f>SUM(J246:K246)</f>
        <v>4709247</v>
      </c>
      <c r="J246" s="82">
        <f>J178/1000</f>
        <v>1106302</v>
      </c>
      <c r="K246" s="82">
        <f>K178/1000</f>
        <v>3602945</v>
      </c>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c r="AK246" s="183"/>
      <c r="AL246" s="183"/>
      <c r="AM246" s="183"/>
      <c r="AN246" s="183"/>
      <c r="AO246" s="183"/>
      <c r="AP246" s="183"/>
      <c r="AQ246" s="183"/>
      <c r="AR246" s="183"/>
      <c r="AS246" s="183"/>
    </row>
    <row r="247" spans="3:45" x14ac:dyDescent="0.3">
      <c r="D247" s="81" t="s">
        <v>911</v>
      </c>
      <c r="E247" s="81"/>
      <c r="F247" s="81" t="s">
        <v>910</v>
      </c>
      <c r="G247" s="81"/>
      <c r="H247" s="425"/>
      <c r="I247" s="82">
        <f>SUM(I244:I246)</f>
        <v>42550790</v>
      </c>
      <c r="J247" s="82">
        <f>SUM(J244:J246)</f>
        <v>11149716</v>
      </c>
      <c r="K247" s="82">
        <f>SUM(K244:K246)</f>
        <v>31401074</v>
      </c>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row>
    <row r="248" spans="3:45" x14ac:dyDescent="0.3">
      <c r="D248" s="81"/>
      <c r="E248" s="81"/>
      <c r="F248" s="81"/>
      <c r="G248" s="81"/>
      <c r="H248" s="425"/>
      <c r="I248" s="81"/>
      <c r="J248" s="81"/>
      <c r="K248" s="81"/>
      <c r="AS248" s="181"/>
    </row>
    <row r="249" spans="3:45" x14ac:dyDescent="0.3">
      <c r="D249" s="81" t="s">
        <v>913</v>
      </c>
      <c r="E249" s="81"/>
      <c r="F249" s="81" t="s">
        <v>914</v>
      </c>
      <c r="G249" s="81"/>
      <c r="H249" s="425"/>
      <c r="I249" s="87">
        <f t="shared" ref="I249:K252" si="45">+I239/1000-I244</f>
        <v>3790315.2804096937</v>
      </c>
      <c r="J249" s="87">
        <f t="shared" si="45"/>
        <v>2446480.5794965178</v>
      </c>
      <c r="K249" s="87">
        <f t="shared" si="45"/>
        <v>1343834.7009131834</v>
      </c>
      <c r="AS249" s="181"/>
    </row>
    <row r="250" spans="3:45" x14ac:dyDescent="0.3">
      <c r="D250" s="81" t="s">
        <v>913</v>
      </c>
      <c r="E250" s="81"/>
      <c r="F250" s="81" t="s">
        <v>811</v>
      </c>
      <c r="G250" s="81"/>
      <c r="H250" s="425"/>
      <c r="I250" s="87">
        <f t="shared" si="45"/>
        <v>1462616.7012200002</v>
      </c>
      <c r="J250" s="87">
        <f t="shared" si="45"/>
        <v>325728.31923000002</v>
      </c>
      <c r="K250" s="87">
        <f t="shared" si="45"/>
        <v>1136888.3819900006</v>
      </c>
      <c r="AS250" s="181"/>
    </row>
    <row r="251" spans="3:45" x14ac:dyDescent="0.3">
      <c r="D251" s="81" t="s">
        <v>913</v>
      </c>
      <c r="E251" s="81"/>
      <c r="F251" s="81" t="s">
        <v>621</v>
      </c>
      <c r="G251" s="81"/>
      <c r="H251" s="425"/>
      <c r="I251" s="87">
        <f t="shared" si="45"/>
        <v>-4702561.9570899997</v>
      </c>
      <c r="J251" s="87">
        <f t="shared" si="45"/>
        <v>-1105804.8955999999</v>
      </c>
      <c r="K251" s="87">
        <f t="shared" si="45"/>
        <v>-3596757.0614900002</v>
      </c>
      <c r="AS251" s="181"/>
    </row>
    <row r="252" spans="3:45" x14ac:dyDescent="0.3">
      <c r="D252" s="81" t="s">
        <v>913</v>
      </c>
      <c r="E252" s="81"/>
      <c r="F252" s="81" t="s">
        <v>910</v>
      </c>
      <c r="G252" s="81"/>
      <c r="H252" s="425"/>
      <c r="I252" s="87">
        <f t="shared" si="45"/>
        <v>550370.02453969419</v>
      </c>
      <c r="J252" s="87">
        <f t="shared" si="45"/>
        <v>1666404.0031265169</v>
      </c>
      <c r="K252" s="87">
        <f t="shared" si="45"/>
        <v>-1116033.978586819</v>
      </c>
      <c r="AS252" s="181"/>
    </row>
    <row r="253" spans="3:45" s="80" customFormat="1" x14ac:dyDescent="0.3">
      <c r="C253" s="328"/>
      <c r="D253" s="328"/>
      <c r="E253" s="328"/>
      <c r="F253" s="328"/>
      <c r="G253" s="328"/>
      <c r="H253" s="598"/>
      <c r="I253" s="328"/>
      <c r="J253" s="328"/>
      <c r="K253" s="328"/>
      <c r="L253" s="329"/>
      <c r="M253" s="181"/>
      <c r="N253" s="181"/>
      <c r="O253" s="181"/>
      <c r="P253" s="181"/>
      <c r="Q253" s="181"/>
      <c r="R253" s="181"/>
      <c r="S253" s="181"/>
      <c r="T253" s="181"/>
      <c r="U253" s="181"/>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1"/>
      <c r="AR253" s="181"/>
      <c r="AS253" s="181"/>
    </row>
    <row r="254" spans="3:45" s="80" customFormat="1" x14ac:dyDescent="0.3">
      <c r="C254" s="328"/>
      <c r="D254" s="73" t="s">
        <v>915</v>
      </c>
      <c r="E254" s="73"/>
      <c r="F254" s="328"/>
      <c r="G254" s="328"/>
      <c r="H254" s="598"/>
      <c r="I254" s="328"/>
      <c r="J254" s="328"/>
      <c r="K254" s="328"/>
      <c r="L254" s="329"/>
      <c r="M254" s="181"/>
      <c r="N254" s="181"/>
      <c r="O254" s="181"/>
      <c r="P254" s="181"/>
      <c r="Q254" s="181"/>
      <c r="R254" s="181"/>
      <c r="S254" s="181"/>
      <c r="T254" s="181"/>
      <c r="U254" s="181"/>
      <c r="V254" s="181"/>
      <c r="W254" s="181"/>
      <c r="X254" s="181"/>
      <c r="Y254" s="181"/>
      <c r="Z254" s="181"/>
      <c r="AA254" s="181"/>
      <c r="AB254" s="181"/>
      <c r="AC254" s="181"/>
      <c r="AD254" s="181"/>
      <c r="AE254" s="181"/>
      <c r="AF254" s="181"/>
      <c r="AG254" s="181"/>
      <c r="AH254" s="181"/>
      <c r="AI254" s="181"/>
      <c r="AJ254" s="181"/>
      <c r="AK254" s="181"/>
      <c r="AL254" s="181"/>
      <c r="AM254" s="181"/>
      <c r="AN254" s="181"/>
      <c r="AO254" s="181"/>
      <c r="AP254" s="181"/>
      <c r="AQ254" s="181"/>
      <c r="AR254" s="181"/>
      <c r="AS254" s="181"/>
    </row>
    <row r="255" spans="3:45" x14ac:dyDescent="0.3">
      <c r="H255" s="598"/>
      <c r="I255" s="598"/>
      <c r="K255" s="598"/>
      <c r="AS255" s="181"/>
    </row>
    <row r="256" spans="3:45" x14ac:dyDescent="0.3">
      <c r="D256" s="81" t="s">
        <v>908</v>
      </c>
      <c r="E256" s="81"/>
      <c r="F256" s="81" t="s">
        <v>853</v>
      </c>
      <c r="G256" s="81"/>
      <c r="H256" s="425"/>
      <c r="I256" s="82">
        <f>I202</f>
        <v>593978948.64999998</v>
      </c>
      <c r="J256" s="82">
        <f>J202</f>
        <v>27497915.649999999</v>
      </c>
      <c r="K256" s="82">
        <f>K202</f>
        <v>566481033</v>
      </c>
      <c r="L256" s="326"/>
      <c r="M256" s="326"/>
      <c r="N256" s="326"/>
      <c r="O256" s="326"/>
      <c r="P256" s="326"/>
      <c r="Q256" s="326"/>
      <c r="R256" s="326"/>
      <c r="S256" s="326"/>
      <c r="T256" s="326"/>
      <c r="U256" s="326"/>
      <c r="V256" s="326"/>
      <c r="W256" s="326"/>
      <c r="X256" s="326"/>
      <c r="Y256" s="326"/>
      <c r="Z256" s="326"/>
      <c r="AA256" s="326"/>
      <c r="AB256" s="326"/>
      <c r="AC256" s="326"/>
      <c r="AD256" s="326"/>
      <c r="AE256" s="326"/>
      <c r="AF256" s="326"/>
      <c r="AG256" s="326"/>
      <c r="AH256" s="326"/>
      <c r="AI256" s="326"/>
      <c r="AJ256" s="326"/>
      <c r="AK256" s="326"/>
      <c r="AL256" s="326"/>
      <c r="AM256" s="326"/>
      <c r="AN256" s="326"/>
      <c r="AO256" s="326"/>
      <c r="AP256" s="326"/>
      <c r="AQ256" s="326"/>
      <c r="AR256" s="326"/>
      <c r="AS256" s="326"/>
    </row>
    <row r="257" spans="3:45" x14ac:dyDescent="0.3">
      <c r="D257" s="81" t="s">
        <v>911</v>
      </c>
      <c r="F257" s="81" t="str">
        <f>F256</f>
        <v>ISF</v>
      </c>
      <c r="H257" s="598"/>
      <c r="I257" s="82">
        <f>SUM(J257:K257)</f>
        <v>372973</v>
      </c>
      <c r="J257" s="82">
        <f>J205/1000</f>
        <v>30039</v>
      </c>
      <c r="K257" s="82">
        <f>K205/1000</f>
        <v>342934</v>
      </c>
      <c r="AS257" s="181"/>
    </row>
    <row r="258" spans="3:45" x14ac:dyDescent="0.3">
      <c r="H258" s="598"/>
      <c r="AS258" s="181"/>
    </row>
    <row r="259" spans="3:45" x14ac:dyDescent="0.3">
      <c r="D259" s="81" t="s">
        <v>913</v>
      </c>
      <c r="E259" s="81"/>
      <c r="F259" s="81" t="str">
        <f>F256</f>
        <v>ISF</v>
      </c>
      <c r="G259" s="81"/>
      <c r="H259" s="425"/>
      <c r="I259" s="87">
        <f>I256/1000-I257</f>
        <v>221005.94864999992</v>
      </c>
      <c r="J259" s="87">
        <f>J256/1000-J257</f>
        <v>-2541.084350000001</v>
      </c>
      <c r="K259" s="87">
        <f>K256/1000-K257</f>
        <v>223547.03300000005</v>
      </c>
      <c r="AS259" s="181"/>
    </row>
    <row r="260" spans="3:45" x14ac:dyDescent="0.3">
      <c r="D260" s="81"/>
      <c r="E260" s="81"/>
      <c r="F260" s="81"/>
      <c r="G260" s="81"/>
      <c r="H260" s="427"/>
      <c r="I260" s="331"/>
      <c r="J260" s="331"/>
      <c r="K260" s="331"/>
      <c r="L260" s="330"/>
      <c r="AS260" s="181"/>
    </row>
    <row r="261" spans="3:45" s="80" customFormat="1" x14ac:dyDescent="0.3">
      <c r="C261" s="328"/>
      <c r="D261" s="73" t="s">
        <v>900</v>
      </c>
      <c r="E261" s="73"/>
      <c r="F261" s="328"/>
      <c r="G261" s="328"/>
      <c r="H261" s="598"/>
      <c r="I261" s="328"/>
      <c r="J261" s="328"/>
      <c r="K261" s="328"/>
      <c r="L261" s="329"/>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1"/>
      <c r="AR261" s="181"/>
      <c r="AS261" s="181"/>
    </row>
    <row r="262" spans="3:45" x14ac:dyDescent="0.3">
      <c r="H262" s="598"/>
      <c r="I262" s="598"/>
      <c r="K262" s="598"/>
      <c r="AS262" s="181"/>
    </row>
    <row r="263" spans="3:45" x14ac:dyDescent="0.3">
      <c r="D263" s="81" t="s">
        <v>908</v>
      </c>
      <c r="E263" s="81"/>
      <c r="F263" s="81" t="s">
        <v>916</v>
      </c>
      <c r="G263" s="81"/>
      <c r="H263" s="425"/>
      <c r="I263" s="82">
        <f>SUM(J263:K263)</f>
        <v>16886801.469999999</v>
      </c>
      <c r="J263" s="82">
        <f>+J228</f>
        <v>8544364.4100000001</v>
      </c>
      <c r="K263" s="82">
        <f>+K228</f>
        <v>8342437.0600000005</v>
      </c>
      <c r="L263" s="326"/>
      <c r="M263" s="326"/>
      <c r="N263" s="326"/>
      <c r="O263" s="326"/>
      <c r="P263" s="326"/>
      <c r="Q263" s="326"/>
      <c r="R263" s="326"/>
      <c r="S263" s="326"/>
      <c r="T263" s="326"/>
      <c r="U263" s="326"/>
      <c r="V263" s="326"/>
      <c r="W263" s="326"/>
      <c r="X263" s="326"/>
      <c r="Y263" s="326"/>
      <c r="Z263" s="326"/>
      <c r="AA263" s="326"/>
      <c r="AB263" s="326"/>
      <c r="AC263" s="326"/>
      <c r="AD263" s="326"/>
      <c r="AE263" s="326"/>
      <c r="AF263" s="326"/>
      <c r="AG263" s="326"/>
      <c r="AH263" s="326"/>
      <c r="AI263" s="326"/>
      <c r="AJ263" s="326"/>
      <c r="AK263" s="326"/>
      <c r="AL263" s="326"/>
      <c r="AM263" s="326"/>
      <c r="AN263" s="326"/>
      <c r="AO263" s="326"/>
      <c r="AP263" s="326"/>
      <c r="AQ263" s="326"/>
      <c r="AR263" s="326"/>
      <c r="AS263" s="326"/>
    </row>
    <row r="264" spans="3:45" x14ac:dyDescent="0.3">
      <c r="D264" s="81" t="s">
        <v>911</v>
      </c>
      <c r="F264" s="81" t="s">
        <v>916</v>
      </c>
      <c r="H264" s="598"/>
      <c r="I264" s="82">
        <f>I231/1000</f>
        <v>15950</v>
      </c>
      <c r="J264" s="82"/>
      <c r="K264" s="82"/>
      <c r="AS264" s="181"/>
    </row>
    <row r="265" spans="3:45" x14ac:dyDescent="0.3">
      <c r="H265" s="598"/>
      <c r="AS265" s="181"/>
    </row>
    <row r="266" spans="3:45" x14ac:dyDescent="0.3">
      <c r="D266" s="81" t="s">
        <v>913</v>
      </c>
      <c r="E266" s="81"/>
      <c r="F266" s="81" t="s">
        <v>916</v>
      </c>
      <c r="G266" s="81"/>
      <c r="H266" s="425"/>
      <c r="I266" s="87">
        <f>I263/1000-I264</f>
        <v>936.80146999999852</v>
      </c>
      <c r="AS266" s="181"/>
    </row>
    <row r="267" spans="3:45" x14ac:dyDescent="0.3">
      <c r="H267" s="598"/>
      <c r="AS267" s="181"/>
    </row>
    <row r="268" spans="3:45" x14ac:dyDescent="0.3">
      <c r="H268" s="598"/>
      <c r="AS268" s="181"/>
    </row>
    <row r="269" spans="3:45" x14ac:dyDescent="0.3">
      <c r="H269" s="598"/>
      <c r="I269" s="327"/>
      <c r="AS269" s="181"/>
    </row>
    <row r="270" spans="3:45" x14ac:dyDescent="0.3">
      <c r="H270" s="598"/>
      <c r="AS270" s="181"/>
    </row>
    <row r="271" spans="3:45" x14ac:dyDescent="0.3">
      <c r="H271" s="598"/>
      <c r="AS271" s="181"/>
    </row>
    <row r="272" spans="3:45" x14ac:dyDescent="0.3">
      <c r="H272" s="598"/>
      <c r="AS272" s="181"/>
    </row>
    <row r="273" spans="45:45" x14ac:dyDescent="0.3">
      <c r="AS273" s="181"/>
    </row>
    <row r="274" spans="45:45" x14ac:dyDescent="0.3">
      <c r="AS274" s="181"/>
    </row>
    <row r="275" spans="45:45" x14ac:dyDescent="0.3">
      <c r="AS275" s="181"/>
    </row>
    <row r="276" spans="45:45" x14ac:dyDescent="0.3">
      <c r="AS276" s="181"/>
    </row>
    <row r="277" spans="45:45" x14ac:dyDescent="0.3">
      <c r="AS277" s="181"/>
    </row>
    <row r="278" spans="45:45" x14ac:dyDescent="0.3">
      <c r="AS278" s="181"/>
    </row>
    <row r="279" spans="45:45" x14ac:dyDescent="0.3">
      <c r="AS279" s="181"/>
    </row>
    <row r="280" spans="45:45" x14ac:dyDescent="0.3">
      <c r="AS280" s="181"/>
    </row>
    <row r="281" spans="45:45" x14ac:dyDescent="0.3">
      <c r="AS281" s="181"/>
    </row>
    <row r="282" spans="45:45" x14ac:dyDescent="0.3">
      <c r="AS282" s="181"/>
    </row>
    <row r="283" spans="45:45" x14ac:dyDescent="0.3">
      <c r="AS283" s="181"/>
    </row>
    <row r="284" spans="45:45" x14ac:dyDescent="0.3">
      <c r="AS284" s="181"/>
    </row>
    <row r="285" spans="45:45" x14ac:dyDescent="0.3">
      <c r="AS285" s="181"/>
    </row>
    <row r="286" spans="45:45" x14ac:dyDescent="0.3">
      <c r="AS286" s="181"/>
    </row>
    <row r="287" spans="45:45" x14ac:dyDescent="0.3">
      <c r="AS287" s="181"/>
    </row>
    <row r="288" spans="45:45" x14ac:dyDescent="0.3">
      <c r="AS288" s="181"/>
    </row>
    <row r="289" spans="45:45" x14ac:dyDescent="0.3">
      <c r="AS289" s="181"/>
    </row>
    <row r="290" spans="45:45" x14ac:dyDescent="0.3">
      <c r="AS290" s="181"/>
    </row>
    <row r="291" spans="45:45" x14ac:dyDescent="0.3">
      <c r="AS291" s="181"/>
    </row>
    <row r="292" spans="45:45" x14ac:dyDescent="0.3">
      <c r="AS292" s="181"/>
    </row>
    <row r="293" spans="45:45" x14ac:dyDescent="0.3">
      <c r="AS293" s="181"/>
    </row>
    <row r="294" spans="45:45" x14ac:dyDescent="0.3">
      <c r="AS294" s="181"/>
    </row>
    <row r="295" spans="45:45" x14ac:dyDescent="0.3">
      <c r="AS295" s="181"/>
    </row>
    <row r="296" spans="45:45" x14ac:dyDescent="0.3">
      <c r="AS296" s="181"/>
    </row>
    <row r="297" spans="45:45" x14ac:dyDescent="0.3">
      <c r="AS297" s="181"/>
    </row>
    <row r="298" spans="45:45" x14ac:dyDescent="0.3">
      <c r="AS298" s="181"/>
    </row>
    <row r="299" spans="45:45" x14ac:dyDescent="0.3">
      <c r="AS299" s="181"/>
    </row>
    <row r="300" spans="45:45" x14ac:dyDescent="0.3">
      <c r="AS300" s="181"/>
    </row>
    <row r="301" spans="45:45" x14ac:dyDescent="0.3">
      <c r="AS301" s="181"/>
    </row>
    <row r="302" spans="45:45" x14ac:dyDescent="0.3">
      <c r="AS302" s="181"/>
    </row>
    <row r="303" spans="45:45" x14ac:dyDescent="0.3">
      <c r="AS303" s="181"/>
    </row>
    <row r="304" spans="45:45" x14ac:dyDescent="0.3">
      <c r="AS304" s="181"/>
    </row>
    <row r="305" spans="45:45" x14ac:dyDescent="0.3">
      <c r="AS305" s="181"/>
    </row>
    <row r="306" spans="45:45" x14ac:dyDescent="0.3">
      <c r="AS306" s="181"/>
    </row>
    <row r="307" spans="45:45" x14ac:dyDescent="0.3">
      <c r="AS307" s="181"/>
    </row>
    <row r="308" spans="45:45" x14ac:dyDescent="0.3">
      <c r="AS308" s="181"/>
    </row>
    <row r="309" spans="45:45" x14ac:dyDescent="0.3">
      <c r="AS309" s="181"/>
    </row>
    <row r="310" spans="45:45" x14ac:dyDescent="0.3">
      <c r="AS310" s="181"/>
    </row>
    <row r="311" spans="45:45" x14ac:dyDescent="0.3">
      <c r="AS311" s="181"/>
    </row>
    <row r="312" spans="45:45" x14ac:dyDescent="0.3">
      <c r="AS312" s="181"/>
    </row>
    <row r="313" spans="45:45" x14ac:dyDescent="0.3">
      <c r="AS313" s="181"/>
    </row>
    <row r="314" spans="45:45" x14ac:dyDescent="0.3">
      <c r="AS314" s="181"/>
    </row>
    <row r="315" spans="45:45" x14ac:dyDescent="0.3">
      <c r="AS315" s="181"/>
    </row>
    <row r="316" spans="45:45" x14ac:dyDescent="0.3">
      <c r="AS316" s="181"/>
    </row>
    <row r="317" spans="45:45" x14ac:dyDescent="0.3">
      <c r="AS317" s="181"/>
    </row>
    <row r="318" spans="45:45" x14ac:dyDescent="0.3">
      <c r="AS318" s="181"/>
    </row>
    <row r="319" spans="45:45" x14ac:dyDescent="0.3">
      <c r="AS319" s="181"/>
    </row>
    <row r="320" spans="45:45" x14ac:dyDescent="0.3">
      <c r="AS320" s="181"/>
    </row>
    <row r="321" spans="45:45" x14ac:dyDescent="0.3">
      <c r="AS321" s="181"/>
    </row>
    <row r="322" spans="45:45" x14ac:dyDescent="0.3">
      <c r="AS322" s="181"/>
    </row>
    <row r="323" spans="45:45" x14ac:dyDescent="0.3">
      <c r="AS323" s="181"/>
    </row>
    <row r="324" spans="45:45" x14ac:dyDescent="0.3">
      <c r="AS324" s="181"/>
    </row>
    <row r="325" spans="45:45" x14ac:dyDescent="0.3">
      <c r="AS325" s="181"/>
    </row>
    <row r="326" spans="45:45" x14ac:dyDescent="0.3">
      <c r="AS326" s="181"/>
    </row>
    <row r="327" spans="45:45" x14ac:dyDescent="0.3">
      <c r="AS327" s="181"/>
    </row>
    <row r="328" spans="45:45" x14ac:dyDescent="0.3">
      <c r="AS328" s="181"/>
    </row>
    <row r="329" spans="45:45" x14ac:dyDescent="0.3">
      <c r="AS329" s="181"/>
    </row>
    <row r="330" spans="45:45" x14ac:dyDescent="0.3">
      <c r="AS330" s="181"/>
    </row>
    <row r="331" spans="45:45" x14ac:dyDescent="0.3">
      <c r="AS331" s="181"/>
    </row>
    <row r="332" spans="45:45" x14ac:dyDescent="0.3">
      <c r="AS332" s="181"/>
    </row>
    <row r="333" spans="45:45" x14ac:dyDescent="0.3">
      <c r="AS333" s="181"/>
    </row>
    <row r="334" spans="45:45" x14ac:dyDescent="0.3">
      <c r="AS334" s="181"/>
    </row>
    <row r="335" spans="45:45" x14ac:dyDescent="0.3">
      <c r="AS335" s="181"/>
    </row>
    <row r="336" spans="45:45" x14ac:dyDescent="0.3">
      <c r="AS336" s="181"/>
    </row>
    <row r="337" spans="45:45" x14ac:dyDescent="0.3">
      <c r="AS337" s="181"/>
    </row>
    <row r="338" spans="45:45" x14ac:dyDescent="0.3">
      <c r="AS338" s="181"/>
    </row>
    <row r="339" spans="45:45" x14ac:dyDescent="0.3">
      <c r="AS339" s="181"/>
    </row>
    <row r="340" spans="45:45" x14ac:dyDescent="0.3">
      <c r="AS340" s="181"/>
    </row>
    <row r="341" spans="45:45" x14ac:dyDescent="0.3">
      <c r="AS341" s="181"/>
    </row>
    <row r="342" spans="45:45" x14ac:dyDescent="0.3">
      <c r="AS342" s="181"/>
    </row>
    <row r="343" spans="45:45" x14ac:dyDescent="0.3">
      <c r="AS343" s="181"/>
    </row>
    <row r="344" spans="45:45" x14ac:dyDescent="0.3">
      <c r="AS344" s="181"/>
    </row>
    <row r="345" spans="45:45" x14ac:dyDescent="0.3">
      <c r="AS345" s="181"/>
    </row>
    <row r="346" spans="45:45" x14ac:dyDescent="0.3">
      <c r="AS346" s="181"/>
    </row>
    <row r="347" spans="45:45" x14ac:dyDescent="0.3">
      <c r="AS347" s="181"/>
    </row>
    <row r="348" spans="45:45" x14ac:dyDescent="0.3">
      <c r="AS348" s="181"/>
    </row>
    <row r="349" spans="45:45" x14ac:dyDescent="0.3">
      <c r="AS349" s="181"/>
    </row>
    <row r="350" spans="45:45" x14ac:dyDescent="0.3">
      <c r="AS350" s="181"/>
    </row>
    <row r="351" spans="45:45" x14ac:dyDescent="0.3">
      <c r="AS351" s="181"/>
    </row>
    <row r="352" spans="45:45" x14ac:dyDescent="0.3">
      <c r="AS352" s="181"/>
    </row>
    <row r="353" spans="45:45" x14ac:dyDescent="0.3">
      <c r="AS353" s="181"/>
    </row>
    <row r="354" spans="45:45" x14ac:dyDescent="0.3">
      <c r="AS354" s="181"/>
    </row>
    <row r="355" spans="45:45" x14ac:dyDescent="0.3">
      <c r="AS355" s="181"/>
    </row>
    <row r="356" spans="45:45" x14ac:dyDescent="0.3">
      <c r="AS356" s="181"/>
    </row>
    <row r="357" spans="45:45" x14ac:dyDescent="0.3">
      <c r="AS357" s="181"/>
    </row>
    <row r="358" spans="45:45" x14ac:dyDescent="0.3">
      <c r="AS358" s="181"/>
    </row>
    <row r="359" spans="45:45" x14ac:dyDescent="0.3">
      <c r="AS359" s="181"/>
    </row>
    <row r="360" spans="45:45" x14ac:dyDescent="0.3">
      <c r="AS360" s="181"/>
    </row>
    <row r="361" spans="45:45" x14ac:dyDescent="0.3">
      <c r="AS361" s="181"/>
    </row>
    <row r="362" spans="45:45" x14ac:dyDescent="0.3">
      <c r="AS362" s="181"/>
    </row>
    <row r="363" spans="45:45" x14ac:dyDescent="0.3">
      <c r="AS363" s="181"/>
    </row>
    <row r="364" spans="45:45" x14ac:dyDescent="0.3">
      <c r="AS364" s="181"/>
    </row>
    <row r="365" spans="45:45" x14ac:dyDescent="0.3">
      <c r="AS365" s="181"/>
    </row>
    <row r="366" spans="45:45" x14ac:dyDescent="0.3">
      <c r="AS366" s="181"/>
    </row>
    <row r="367" spans="45:45" x14ac:dyDescent="0.3">
      <c r="AS367" s="181"/>
    </row>
    <row r="368" spans="45:45" x14ac:dyDescent="0.3">
      <c r="AS368" s="181"/>
    </row>
    <row r="369" spans="45:45" x14ac:dyDescent="0.3">
      <c r="AS369" s="181"/>
    </row>
    <row r="370" spans="45:45" x14ac:dyDescent="0.3">
      <c r="AS370" s="181"/>
    </row>
    <row r="371" spans="45:45" x14ac:dyDescent="0.3">
      <c r="AS371" s="181"/>
    </row>
    <row r="372" spans="45:45" x14ac:dyDescent="0.3">
      <c r="AS372" s="181"/>
    </row>
    <row r="373" spans="45:45" x14ac:dyDescent="0.3">
      <c r="AS373" s="181"/>
    </row>
    <row r="374" spans="45:45" x14ac:dyDescent="0.3">
      <c r="AS374" s="181"/>
    </row>
    <row r="375" spans="45:45" x14ac:dyDescent="0.3">
      <c r="AS375" s="181"/>
    </row>
    <row r="376" spans="45:45" x14ac:dyDescent="0.3">
      <c r="AS376" s="181"/>
    </row>
    <row r="377" spans="45:45" x14ac:dyDescent="0.3">
      <c r="AS377" s="181"/>
    </row>
    <row r="378" spans="45:45" x14ac:dyDescent="0.3">
      <c r="AS378" s="181"/>
    </row>
    <row r="379" spans="45:45" x14ac:dyDescent="0.3">
      <c r="AS379" s="181"/>
    </row>
    <row r="380" spans="45:45" x14ac:dyDescent="0.3">
      <c r="AS380" s="181"/>
    </row>
    <row r="381" spans="45:45" x14ac:dyDescent="0.3">
      <c r="AS381" s="181"/>
    </row>
    <row r="382" spans="45:45" x14ac:dyDescent="0.3">
      <c r="AS382" s="181"/>
    </row>
    <row r="383" spans="45:45" x14ac:dyDescent="0.3">
      <c r="AS383" s="181"/>
    </row>
    <row r="384" spans="45:45" x14ac:dyDescent="0.3">
      <c r="AS384" s="181"/>
    </row>
    <row r="385" spans="45:45" x14ac:dyDescent="0.3">
      <c r="AS385" s="181"/>
    </row>
    <row r="386" spans="45:45" x14ac:dyDescent="0.3">
      <c r="AS386" s="181"/>
    </row>
    <row r="387" spans="45:45" x14ac:dyDescent="0.3">
      <c r="AS387" s="181"/>
    </row>
    <row r="388" spans="45:45" x14ac:dyDescent="0.3">
      <c r="AS388" s="181"/>
    </row>
    <row r="389" spans="45:45" x14ac:dyDescent="0.3">
      <c r="AS389" s="181"/>
    </row>
    <row r="390" spans="45:45" x14ac:dyDescent="0.3">
      <c r="AS390" s="181"/>
    </row>
    <row r="391" spans="45:45" x14ac:dyDescent="0.3">
      <c r="AS391" s="181"/>
    </row>
    <row r="392" spans="45:45" x14ac:dyDescent="0.3">
      <c r="AS392" s="181"/>
    </row>
    <row r="393" spans="45:45" x14ac:dyDescent="0.3">
      <c r="AS393" s="181"/>
    </row>
    <row r="394" spans="45:45" x14ac:dyDescent="0.3">
      <c r="AS394" s="181"/>
    </row>
    <row r="395" spans="45:45" x14ac:dyDescent="0.3">
      <c r="AS395" s="181"/>
    </row>
    <row r="396" spans="45:45" x14ac:dyDescent="0.3">
      <c r="AS396" s="181"/>
    </row>
    <row r="397" spans="45:45" x14ac:dyDescent="0.3">
      <c r="AS397" s="181"/>
    </row>
    <row r="398" spans="45:45" x14ac:dyDescent="0.3">
      <c r="AS398" s="181"/>
    </row>
    <row r="399" spans="45:45" x14ac:dyDescent="0.3">
      <c r="AS399" s="181"/>
    </row>
    <row r="400" spans="45:45" x14ac:dyDescent="0.3">
      <c r="AS400" s="181"/>
    </row>
    <row r="401" spans="45:45" x14ac:dyDescent="0.3">
      <c r="AS401" s="181"/>
    </row>
    <row r="402" spans="45:45" x14ac:dyDescent="0.3">
      <c r="AS402" s="181"/>
    </row>
    <row r="403" spans="45:45" x14ac:dyDescent="0.3">
      <c r="AS403" s="181"/>
    </row>
    <row r="404" spans="45:45" x14ac:dyDescent="0.3">
      <c r="AS404" s="181"/>
    </row>
    <row r="405" spans="45:45" x14ac:dyDescent="0.3">
      <c r="AS405" s="181"/>
    </row>
    <row r="406" spans="45:45" x14ac:dyDescent="0.3">
      <c r="AS406" s="181"/>
    </row>
    <row r="407" spans="45:45" x14ac:dyDescent="0.3">
      <c r="AS407" s="181"/>
    </row>
    <row r="408" spans="45:45" x14ac:dyDescent="0.3">
      <c r="AS408" s="181"/>
    </row>
    <row r="409" spans="45:45" x14ac:dyDescent="0.3">
      <c r="AS409" s="181"/>
    </row>
    <row r="410" spans="45:45" x14ac:dyDescent="0.3">
      <c r="AS410" s="181"/>
    </row>
    <row r="411" spans="45:45" x14ac:dyDescent="0.3">
      <c r="AS411" s="181"/>
    </row>
    <row r="412" spans="45:45" x14ac:dyDescent="0.3">
      <c r="AS412" s="181"/>
    </row>
    <row r="413" spans="45:45" x14ac:dyDescent="0.3">
      <c r="AS413" s="181"/>
    </row>
    <row r="414" spans="45:45" x14ac:dyDescent="0.3">
      <c r="AS414" s="181"/>
    </row>
    <row r="415" spans="45:45" x14ac:dyDescent="0.3">
      <c r="AS415" s="181"/>
    </row>
    <row r="416" spans="45:45" x14ac:dyDescent="0.3">
      <c r="AS416" s="181"/>
    </row>
    <row r="417" spans="45:45" x14ac:dyDescent="0.3">
      <c r="AS417" s="181"/>
    </row>
    <row r="418" spans="45:45" x14ac:dyDescent="0.3">
      <c r="AS418" s="181"/>
    </row>
    <row r="419" spans="45:45" x14ac:dyDescent="0.3">
      <c r="AS419" s="181"/>
    </row>
    <row r="420" spans="45:45" x14ac:dyDescent="0.3">
      <c r="AS420" s="181"/>
    </row>
    <row r="421" spans="45:45" x14ac:dyDescent="0.3">
      <c r="AS421" s="181"/>
    </row>
    <row r="422" spans="45:45" x14ac:dyDescent="0.3">
      <c r="AS422" s="181"/>
    </row>
    <row r="423" spans="45:45" x14ac:dyDescent="0.3">
      <c r="AS423" s="181"/>
    </row>
    <row r="424" spans="45:45" x14ac:dyDescent="0.3">
      <c r="AS424" s="181"/>
    </row>
    <row r="425" spans="45:45" x14ac:dyDescent="0.3">
      <c r="AS425" s="181"/>
    </row>
    <row r="426" spans="45:45" x14ac:dyDescent="0.3">
      <c r="AS426" s="181"/>
    </row>
    <row r="427" spans="45:45" x14ac:dyDescent="0.3">
      <c r="AS427" s="181"/>
    </row>
    <row r="428" spans="45:45" x14ac:dyDescent="0.3">
      <c r="AS428" s="181"/>
    </row>
    <row r="429" spans="45:45" x14ac:dyDescent="0.3">
      <c r="AS429" s="181"/>
    </row>
    <row r="430" spans="45:45" x14ac:dyDescent="0.3">
      <c r="AS430" s="181"/>
    </row>
    <row r="431" spans="45:45" x14ac:dyDescent="0.3">
      <c r="AS431" s="181"/>
    </row>
    <row r="432" spans="45:45" x14ac:dyDescent="0.3">
      <c r="AS432" s="181"/>
    </row>
    <row r="433" spans="45:45" x14ac:dyDescent="0.3">
      <c r="AS433" s="181"/>
    </row>
    <row r="434" spans="45:45" x14ac:dyDescent="0.3">
      <c r="AS434" s="181"/>
    </row>
    <row r="435" spans="45:45" x14ac:dyDescent="0.3">
      <c r="AS435" s="181"/>
    </row>
    <row r="436" spans="45:45" x14ac:dyDescent="0.3">
      <c r="AS436" s="181"/>
    </row>
    <row r="437" spans="45:45" x14ac:dyDescent="0.3">
      <c r="AS437" s="181"/>
    </row>
    <row r="438" spans="45:45" x14ac:dyDescent="0.3">
      <c r="AS438" s="181"/>
    </row>
    <row r="439" spans="45:45" x14ac:dyDescent="0.3">
      <c r="AS439" s="181"/>
    </row>
    <row r="440" spans="45:45" x14ac:dyDescent="0.3">
      <c r="AS440" s="181"/>
    </row>
    <row r="441" spans="45:45" x14ac:dyDescent="0.3">
      <c r="AS441" s="181"/>
    </row>
    <row r="442" spans="45:45" x14ac:dyDescent="0.3">
      <c r="AS442" s="181"/>
    </row>
    <row r="443" spans="45:45" x14ac:dyDescent="0.3">
      <c r="AS443" s="181"/>
    </row>
    <row r="444" spans="45:45" x14ac:dyDescent="0.3">
      <c r="AS444" s="181"/>
    </row>
    <row r="445" spans="45:45" x14ac:dyDescent="0.3">
      <c r="AS445" s="181"/>
    </row>
    <row r="446" spans="45:45" x14ac:dyDescent="0.3">
      <c r="AS446" s="181"/>
    </row>
    <row r="447" spans="45:45" x14ac:dyDescent="0.3">
      <c r="AS447" s="181"/>
    </row>
    <row r="448" spans="45:45" x14ac:dyDescent="0.3">
      <c r="AS448" s="181"/>
    </row>
    <row r="449" spans="45:45" x14ac:dyDescent="0.3">
      <c r="AS449" s="181"/>
    </row>
    <row r="450" spans="45:45" x14ac:dyDescent="0.3">
      <c r="AS450" s="181"/>
    </row>
    <row r="451" spans="45:45" x14ac:dyDescent="0.3">
      <c r="AS451" s="181"/>
    </row>
    <row r="452" spans="45:45" x14ac:dyDescent="0.3">
      <c r="AS452" s="181"/>
    </row>
    <row r="453" spans="45:45" x14ac:dyDescent="0.3">
      <c r="AS453" s="181"/>
    </row>
    <row r="454" spans="45:45" x14ac:dyDescent="0.3">
      <c r="AS454" s="181"/>
    </row>
    <row r="455" spans="45:45" x14ac:dyDescent="0.3">
      <c r="AS455" s="181"/>
    </row>
    <row r="456" spans="45:45" x14ac:dyDescent="0.3">
      <c r="AS456" s="181"/>
    </row>
    <row r="457" spans="45:45" x14ac:dyDescent="0.3">
      <c r="AS457" s="181"/>
    </row>
    <row r="458" spans="45:45" x14ac:dyDescent="0.3">
      <c r="AS458" s="181"/>
    </row>
    <row r="459" spans="45:45" x14ac:dyDescent="0.3">
      <c r="AS459" s="181"/>
    </row>
    <row r="460" spans="45:45" x14ac:dyDescent="0.3">
      <c r="AS460" s="181"/>
    </row>
    <row r="461" spans="45:45" x14ac:dyDescent="0.3">
      <c r="AS461" s="181"/>
    </row>
    <row r="462" spans="45:45" x14ac:dyDescent="0.3">
      <c r="AS462" s="181"/>
    </row>
    <row r="463" spans="45:45" x14ac:dyDescent="0.3">
      <c r="AS463" s="181"/>
    </row>
    <row r="464" spans="45:45" x14ac:dyDescent="0.3">
      <c r="AS464" s="181"/>
    </row>
    <row r="465" spans="45:45" x14ac:dyDescent="0.3">
      <c r="AS465" s="181"/>
    </row>
    <row r="466" spans="45:45" x14ac:dyDescent="0.3">
      <c r="AS466" s="181"/>
    </row>
    <row r="467" spans="45:45" x14ac:dyDescent="0.3">
      <c r="AS467" s="181"/>
    </row>
    <row r="468" spans="45:45" x14ac:dyDescent="0.3">
      <c r="AS468" s="181"/>
    </row>
    <row r="469" spans="45:45" x14ac:dyDescent="0.3">
      <c r="AS469" s="181"/>
    </row>
    <row r="470" spans="45:45" x14ac:dyDescent="0.3">
      <c r="AS470" s="181"/>
    </row>
    <row r="471" spans="45:45" x14ac:dyDescent="0.3">
      <c r="AS471" s="181"/>
    </row>
    <row r="472" spans="45:45" x14ac:dyDescent="0.3">
      <c r="AS472" s="181"/>
    </row>
    <row r="473" spans="45:45" x14ac:dyDescent="0.3">
      <c r="AS473" s="181"/>
    </row>
    <row r="474" spans="45:45" x14ac:dyDescent="0.3">
      <c r="AS474" s="181"/>
    </row>
    <row r="475" spans="45:45" x14ac:dyDescent="0.3">
      <c r="AS475" s="181"/>
    </row>
    <row r="476" spans="45:45" x14ac:dyDescent="0.3">
      <c r="AS476" s="181"/>
    </row>
    <row r="477" spans="45:45" x14ac:dyDescent="0.3">
      <c r="AS477" s="181"/>
    </row>
    <row r="478" spans="45:45" x14ac:dyDescent="0.3">
      <c r="AS478" s="181"/>
    </row>
    <row r="479" spans="45:45" x14ac:dyDescent="0.3">
      <c r="AS479" s="181"/>
    </row>
    <row r="480" spans="45:45" x14ac:dyDescent="0.3">
      <c r="AS480" s="181"/>
    </row>
    <row r="481" spans="45:45" x14ac:dyDescent="0.3">
      <c r="AS481" s="181"/>
    </row>
    <row r="482" spans="45:45" x14ac:dyDescent="0.3">
      <c r="AS482" s="181"/>
    </row>
    <row r="483" spans="45:45" x14ac:dyDescent="0.3">
      <c r="AS483" s="181"/>
    </row>
    <row r="484" spans="45:45" x14ac:dyDescent="0.3">
      <c r="AS484" s="181"/>
    </row>
    <row r="485" spans="45:45" x14ac:dyDescent="0.3">
      <c r="AS485" s="181"/>
    </row>
    <row r="486" spans="45:45" x14ac:dyDescent="0.3">
      <c r="AS486" s="181"/>
    </row>
    <row r="487" spans="45:45" x14ac:dyDescent="0.3">
      <c r="AS487" s="181"/>
    </row>
    <row r="488" spans="45:45" x14ac:dyDescent="0.3">
      <c r="AS488" s="181"/>
    </row>
    <row r="489" spans="45:45" x14ac:dyDescent="0.3">
      <c r="AS489" s="181"/>
    </row>
    <row r="490" spans="45:45" x14ac:dyDescent="0.3">
      <c r="AS490" s="181"/>
    </row>
    <row r="491" spans="45:45" x14ac:dyDescent="0.3">
      <c r="AS491" s="181"/>
    </row>
    <row r="492" spans="45:45" x14ac:dyDescent="0.3">
      <c r="AS492" s="181"/>
    </row>
    <row r="493" spans="45:45" x14ac:dyDescent="0.3">
      <c r="AS493" s="181"/>
    </row>
    <row r="494" spans="45:45" x14ac:dyDescent="0.3">
      <c r="AS494" s="181"/>
    </row>
    <row r="495" spans="45:45" x14ac:dyDescent="0.3">
      <c r="AS495" s="181"/>
    </row>
    <row r="496" spans="45:45" x14ac:dyDescent="0.3">
      <c r="AS496" s="181"/>
    </row>
    <row r="497" spans="45:45" x14ac:dyDescent="0.3">
      <c r="AS497" s="181"/>
    </row>
    <row r="498" spans="45:45" x14ac:dyDescent="0.3">
      <c r="AS498" s="181"/>
    </row>
    <row r="499" spans="45:45" x14ac:dyDescent="0.3">
      <c r="AS499" s="181"/>
    </row>
    <row r="500" spans="45:45" x14ac:dyDescent="0.3">
      <c r="AS500" s="181"/>
    </row>
    <row r="501" spans="45:45" x14ac:dyDescent="0.3">
      <c r="AS501" s="181"/>
    </row>
    <row r="502" spans="45:45" x14ac:dyDescent="0.3">
      <c r="AS502" s="181"/>
    </row>
    <row r="503" spans="45:45" x14ac:dyDescent="0.3">
      <c r="AS503" s="181"/>
    </row>
    <row r="504" spans="45:45" x14ac:dyDescent="0.3">
      <c r="AS504" s="181"/>
    </row>
    <row r="505" spans="45:45" x14ac:dyDescent="0.3">
      <c r="AS505" s="181"/>
    </row>
    <row r="506" spans="45:45" x14ac:dyDescent="0.3">
      <c r="AS506" s="181"/>
    </row>
    <row r="507" spans="45:45" x14ac:dyDescent="0.3">
      <c r="AS507" s="181"/>
    </row>
    <row r="508" spans="45:45" x14ac:dyDescent="0.3">
      <c r="AS508" s="181"/>
    </row>
    <row r="509" spans="45:45" x14ac:dyDescent="0.3">
      <c r="AS509" s="181"/>
    </row>
    <row r="510" spans="45:45" x14ac:dyDescent="0.3">
      <c r="AS510" s="181"/>
    </row>
    <row r="511" spans="45:45" x14ac:dyDescent="0.3">
      <c r="AS511" s="181"/>
    </row>
    <row r="512" spans="45:45" x14ac:dyDescent="0.3">
      <c r="AS512" s="181"/>
    </row>
    <row r="513" spans="45:45" x14ac:dyDescent="0.3">
      <c r="AS513" s="181"/>
    </row>
    <row r="514" spans="45:45" x14ac:dyDescent="0.3">
      <c r="AS514" s="181"/>
    </row>
    <row r="515" spans="45:45" x14ac:dyDescent="0.3">
      <c r="AS515" s="181"/>
    </row>
    <row r="516" spans="45:45" x14ac:dyDescent="0.3">
      <c r="AS516" s="181"/>
    </row>
    <row r="517" spans="45:45" x14ac:dyDescent="0.3">
      <c r="AS517" s="181"/>
    </row>
    <row r="518" spans="45:45" x14ac:dyDescent="0.3">
      <c r="AS518" s="181"/>
    </row>
    <row r="519" spans="45:45" x14ac:dyDescent="0.3">
      <c r="AS519" s="181"/>
    </row>
    <row r="520" spans="45:45" x14ac:dyDescent="0.3">
      <c r="AS520" s="181"/>
    </row>
    <row r="521" spans="45:45" x14ac:dyDescent="0.3">
      <c r="AS521" s="181"/>
    </row>
    <row r="522" spans="45:45" x14ac:dyDescent="0.3">
      <c r="AS522" s="181"/>
    </row>
    <row r="523" spans="45:45" x14ac:dyDescent="0.3">
      <c r="AS523" s="181"/>
    </row>
    <row r="524" spans="45:45" x14ac:dyDescent="0.3">
      <c r="AS524" s="181"/>
    </row>
    <row r="525" spans="45:45" x14ac:dyDescent="0.3">
      <c r="AS525" s="181"/>
    </row>
    <row r="526" spans="45:45" x14ac:dyDescent="0.3">
      <c r="AS526" s="181"/>
    </row>
    <row r="527" spans="45:45" x14ac:dyDescent="0.3">
      <c r="AS527" s="181"/>
    </row>
    <row r="528" spans="45:45" x14ac:dyDescent="0.3">
      <c r="AS528" s="181"/>
    </row>
    <row r="529" spans="45:45" x14ac:dyDescent="0.3">
      <c r="AS529" s="181"/>
    </row>
    <row r="530" spans="45:45" x14ac:dyDescent="0.3">
      <c r="AS530" s="181"/>
    </row>
    <row r="531" spans="45:45" x14ac:dyDescent="0.3">
      <c r="AS531" s="181"/>
    </row>
    <row r="532" spans="45:45" x14ac:dyDescent="0.3">
      <c r="AS532" s="181"/>
    </row>
    <row r="533" spans="45:45" x14ac:dyDescent="0.3">
      <c r="AS533" s="181"/>
    </row>
    <row r="534" spans="45:45" x14ac:dyDescent="0.3">
      <c r="AS534" s="181"/>
    </row>
    <row r="535" spans="45:45" x14ac:dyDescent="0.3">
      <c r="AS535" s="181"/>
    </row>
    <row r="536" spans="45:45" x14ac:dyDescent="0.3">
      <c r="AS536" s="181"/>
    </row>
    <row r="537" spans="45:45" x14ac:dyDescent="0.3">
      <c r="AS537" s="181"/>
    </row>
    <row r="538" spans="45:45" x14ac:dyDescent="0.3">
      <c r="AS538" s="181"/>
    </row>
    <row r="539" spans="45:45" x14ac:dyDescent="0.3">
      <c r="AS539" s="181"/>
    </row>
    <row r="540" spans="45:45" x14ac:dyDescent="0.3">
      <c r="AS540" s="181"/>
    </row>
    <row r="541" spans="45:45" x14ac:dyDescent="0.3">
      <c r="AS541" s="181"/>
    </row>
    <row r="542" spans="45:45" x14ac:dyDescent="0.3">
      <c r="AS542" s="181"/>
    </row>
    <row r="543" spans="45:45" x14ac:dyDescent="0.3">
      <c r="AS543" s="181"/>
    </row>
    <row r="544" spans="45:45" x14ac:dyDescent="0.3">
      <c r="AS544" s="181"/>
    </row>
    <row r="545" spans="45:45" x14ac:dyDescent="0.3">
      <c r="AS545" s="181"/>
    </row>
    <row r="546" spans="45:45" x14ac:dyDescent="0.3">
      <c r="AS546" s="181"/>
    </row>
    <row r="547" spans="45:45" x14ac:dyDescent="0.3">
      <c r="AS547" s="181"/>
    </row>
    <row r="548" spans="45:45" x14ac:dyDescent="0.3">
      <c r="AS548" s="181"/>
    </row>
    <row r="549" spans="45:45" x14ac:dyDescent="0.3">
      <c r="AS549" s="181"/>
    </row>
    <row r="550" spans="45:45" x14ac:dyDescent="0.3">
      <c r="AS550" s="181"/>
    </row>
    <row r="551" spans="45:45" x14ac:dyDescent="0.3">
      <c r="AS551" s="181"/>
    </row>
    <row r="552" spans="45:45" x14ac:dyDescent="0.3">
      <c r="AS552" s="181"/>
    </row>
    <row r="553" spans="45:45" x14ac:dyDescent="0.3">
      <c r="AS553" s="181"/>
    </row>
    <row r="554" spans="45:45" x14ac:dyDescent="0.3">
      <c r="AS554" s="181"/>
    </row>
    <row r="555" spans="45:45" x14ac:dyDescent="0.3">
      <c r="AS555" s="181"/>
    </row>
    <row r="556" spans="45:45" x14ac:dyDescent="0.3">
      <c r="AS556" s="181"/>
    </row>
    <row r="557" spans="45:45" x14ac:dyDescent="0.3">
      <c r="AS557" s="181"/>
    </row>
    <row r="558" spans="45:45" x14ac:dyDescent="0.3">
      <c r="AS558" s="181"/>
    </row>
    <row r="559" spans="45:45" x14ac:dyDescent="0.3">
      <c r="AS559" s="181"/>
    </row>
    <row r="560" spans="45:45" x14ac:dyDescent="0.3">
      <c r="AS560" s="181"/>
    </row>
    <row r="561" spans="45:45" x14ac:dyDescent="0.3">
      <c r="AS561" s="181"/>
    </row>
    <row r="562" spans="45:45" x14ac:dyDescent="0.3">
      <c r="AS562" s="181"/>
    </row>
    <row r="563" spans="45:45" x14ac:dyDescent="0.3">
      <c r="AS563" s="181"/>
    </row>
    <row r="564" spans="45:45" x14ac:dyDescent="0.3">
      <c r="AS564" s="181"/>
    </row>
    <row r="565" spans="45:45" x14ac:dyDescent="0.3">
      <c r="AS565" s="181"/>
    </row>
    <row r="566" spans="45:45" x14ac:dyDescent="0.3">
      <c r="AS566" s="181"/>
    </row>
    <row r="567" spans="45:45" x14ac:dyDescent="0.3">
      <c r="AS567" s="181"/>
    </row>
    <row r="568" spans="45:45" x14ac:dyDescent="0.3">
      <c r="AS568" s="181"/>
    </row>
    <row r="569" spans="45:45" x14ac:dyDescent="0.3">
      <c r="AS569" s="181"/>
    </row>
    <row r="570" spans="45:45" x14ac:dyDescent="0.3">
      <c r="AS570" s="181"/>
    </row>
    <row r="571" spans="45:45" x14ac:dyDescent="0.3">
      <c r="AS571" s="181"/>
    </row>
    <row r="572" spans="45:45" x14ac:dyDescent="0.3">
      <c r="AS572" s="181"/>
    </row>
    <row r="573" spans="45:45" x14ac:dyDescent="0.3">
      <c r="AS573" s="181"/>
    </row>
    <row r="574" spans="45:45" x14ac:dyDescent="0.3">
      <c r="AS574" s="181"/>
    </row>
    <row r="575" spans="45:45" x14ac:dyDescent="0.3">
      <c r="AS575" s="181"/>
    </row>
    <row r="576" spans="45:45" x14ac:dyDescent="0.3">
      <c r="AS576" s="181"/>
    </row>
    <row r="577" spans="45:45" x14ac:dyDescent="0.3">
      <c r="AS577" s="181"/>
    </row>
    <row r="578" spans="45:45" x14ac:dyDescent="0.3">
      <c r="AS578" s="181"/>
    </row>
    <row r="579" spans="45:45" x14ac:dyDescent="0.3">
      <c r="AS579" s="181"/>
    </row>
    <row r="580" spans="45:45" x14ac:dyDescent="0.3">
      <c r="AS580" s="181"/>
    </row>
    <row r="581" spans="45:45" x14ac:dyDescent="0.3">
      <c r="AS581" s="181"/>
    </row>
    <row r="582" spans="45:45" x14ac:dyDescent="0.3">
      <c r="AS582" s="181"/>
    </row>
    <row r="583" spans="45:45" x14ac:dyDescent="0.3">
      <c r="AS583" s="181"/>
    </row>
    <row r="584" spans="45:45" x14ac:dyDescent="0.3">
      <c r="AS584" s="181"/>
    </row>
    <row r="585" spans="45:45" x14ac:dyDescent="0.3">
      <c r="AS585" s="181"/>
    </row>
    <row r="586" spans="45:45" x14ac:dyDescent="0.3">
      <c r="AS586" s="181"/>
    </row>
    <row r="587" spans="45:45" x14ac:dyDescent="0.3">
      <c r="AS587" s="181"/>
    </row>
    <row r="588" spans="45:45" x14ac:dyDescent="0.3">
      <c r="AS588" s="181"/>
    </row>
    <row r="589" spans="45:45" x14ac:dyDescent="0.3">
      <c r="AS589" s="181"/>
    </row>
    <row r="590" spans="45:45" x14ac:dyDescent="0.3">
      <c r="AS590" s="181"/>
    </row>
    <row r="591" spans="45:45" x14ac:dyDescent="0.3">
      <c r="AS591" s="181"/>
    </row>
    <row r="592" spans="45:45" x14ac:dyDescent="0.3">
      <c r="AS592" s="181"/>
    </row>
    <row r="593" spans="45:45" x14ac:dyDescent="0.3">
      <c r="AS593" s="181"/>
    </row>
    <row r="594" spans="45:45" x14ac:dyDescent="0.3">
      <c r="AS594" s="181"/>
    </row>
    <row r="595" spans="45:45" x14ac:dyDescent="0.3">
      <c r="AS595" s="181"/>
    </row>
    <row r="596" spans="45:45" x14ac:dyDescent="0.3">
      <c r="AS596" s="181"/>
    </row>
    <row r="597" spans="45:45" x14ac:dyDescent="0.3">
      <c r="AS597" s="181"/>
    </row>
    <row r="598" spans="45:45" x14ac:dyDescent="0.3">
      <c r="AS598" s="181"/>
    </row>
    <row r="599" spans="45:45" x14ac:dyDescent="0.3">
      <c r="AS599" s="181"/>
    </row>
    <row r="600" spans="45:45" x14ac:dyDescent="0.3">
      <c r="AS600" s="181"/>
    </row>
    <row r="601" spans="45:45" x14ac:dyDescent="0.3">
      <c r="AS601" s="181"/>
    </row>
    <row r="602" spans="45:45" x14ac:dyDescent="0.3">
      <c r="AS602" s="181"/>
    </row>
    <row r="603" spans="45:45" x14ac:dyDescent="0.3">
      <c r="AS603" s="181"/>
    </row>
    <row r="604" spans="45:45" x14ac:dyDescent="0.3">
      <c r="AS604" s="181"/>
    </row>
    <row r="605" spans="45:45" x14ac:dyDescent="0.3">
      <c r="AS605" s="181"/>
    </row>
    <row r="606" spans="45:45" x14ac:dyDescent="0.3">
      <c r="AS606" s="181"/>
    </row>
    <row r="607" spans="45:45" x14ac:dyDescent="0.3">
      <c r="AS607" s="181"/>
    </row>
    <row r="608" spans="45:45" x14ac:dyDescent="0.3">
      <c r="AS608" s="181"/>
    </row>
    <row r="609" spans="45:45" x14ac:dyDescent="0.3">
      <c r="AS609" s="181"/>
    </row>
    <row r="610" spans="45:45" x14ac:dyDescent="0.3">
      <c r="AS610" s="181"/>
    </row>
    <row r="611" spans="45:45" x14ac:dyDescent="0.3">
      <c r="AS611" s="181"/>
    </row>
    <row r="612" spans="45:45" x14ac:dyDescent="0.3">
      <c r="AS612" s="181"/>
    </row>
    <row r="613" spans="45:45" x14ac:dyDescent="0.3">
      <c r="AS613" s="181"/>
    </row>
    <row r="614" spans="45:45" x14ac:dyDescent="0.3">
      <c r="AS614" s="181"/>
    </row>
    <row r="615" spans="45:45" x14ac:dyDescent="0.3">
      <c r="AS615" s="181"/>
    </row>
    <row r="616" spans="45:45" x14ac:dyDescent="0.3">
      <c r="AS616" s="181"/>
    </row>
    <row r="617" spans="45:45" x14ac:dyDescent="0.3">
      <c r="AS617" s="181"/>
    </row>
    <row r="618" spans="45:45" x14ac:dyDescent="0.3">
      <c r="AS618" s="181"/>
    </row>
    <row r="619" spans="45:45" x14ac:dyDescent="0.3">
      <c r="AS619" s="181"/>
    </row>
    <row r="620" spans="45:45" x14ac:dyDescent="0.3">
      <c r="AS620" s="181"/>
    </row>
    <row r="621" spans="45:45" x14ac:dyDescent="0.3">
      <c r="AS621" s="181"/>
    </row>
    <row r="622" spans="45:45" x14ac:dyDescent="0.3">
      <c r="AS622" s="181"/>
    </row>
    <row r="623" spans="45:45" x14ac:dyDescent="0.3">
      <c r="AS623" s="181"/>
    </row>
    <row r="624" spans="45:45" x14ac:dyDescent="0.3">
      <c r="AS624" s="181"/>
    </row>
    <row r="625" spans="45:45" x14ac:dyDescent="0.3">
      <c r="AS625" s="181"/>
    </row>
    <row r="626" spans="45:45" x14ac:dyDescent="0.3">
      <c r="AS626" s="181"/>
    </row>
    <row r="627" spans="45:45" x14ac:dyDescent="0.3">
      <c r="AS627" s="181"/>
    </row>
    <row r="628" spans="45:45" x14ac:dyDescent="0.3">
      <c r="AS628" s="181"/>
    </row>
    <row r="629" spans="45:45" x14ac:dyDescent="0.3">
      <c r="AS629" s="181"/>
    </row>
    <row r="630" spans="45:45" x14ac:dyDescent="0.3">
      <c r="AS630" s="181"/>
    </row>
    <row r="631" spans="45:45" x14ac:dyDescent="0.3">
      <c r="AS631" s="181"/>
    </row>
    <row r="632" spans="45:45" x14ac:dyDescent="0.3">
      <c r="AS632" s="181"/>
    </row>
    <row r="633" spans="45:45" x14ac:dyDescent="0.3">
      <c r="AS633" s="181"/>
    </row>
    <row r="634" spans="45:45" x14ac:dyDescent="0.3">
      <c r="AS634" s="181"/>
    </row>
    <row r="635" spans="45:45" x14ac:dyDescent="0.3">
      <c r="AS635" s="181"/>
    </row>
    <row r="636" spans="45:45" x14ac:dyDescent="0.3">
      <c r="AS636" s="181"/>
    </row>
    <row r="637" spans="45:45" x14ac:dyDescent="0.3">
      <c r="AS637" s="181"/>
    </row>
    <row r="638" spans="45:45" x14ac:dyDescent="0.3">
      <c r="AS638" s="181"/>
    </row>
    <row r="639" spans="45:45" x14ac:dyDescent="0.3">
      <c r="AS639" s="181"/>
    </row>
    <row r="640" spans="45:45" x14ac:dyDescent="0.3">
      <c r="AS640" s="181"/>
    </row>
    <row r="641" spans="45:45" x14ac:dyDescent="0.3">
      <c r="AS641" s="181"/>
    </row>
    <row r="642" spans="45:45" x14ac:dyDescent="0.3">
      <c r="AS642" s="181"/>
    </row>
    <row r="643" spans="45:45" x14ac:dyDescent="0.3">
      <c r="AS643" s="181"/>
    </row>
  </sheetData>
  <sheetProtection formatCells="0" formatColumns="0" formatRows="0" insertColumns="0" insertRows="0"/>
  <autoFilter ref="A4:AY233" xr:uid="{B009A340-2BCE-4D44-A744-1E0E4594BD08}"/>
  <printOptions horizontalCentered="1" headings="1"/>
  <pageMargins left="0.16" right="0.16" top="0.5" bottom="0.5" header="0.3" footer="0.3"/>
  <pageSetup paperSize="5" fitToWidth="4" fitToHeight="10" pageOrder="overThenDown" orientation="landscape" r:id="rId1"/>
  <headerFooter>
    <oddFooter>&amp;L&amp;"Times New Roman,Italic"&amp;9&amp;Z&amp;F  &amp;A  &amp;P of &amp;N&amp;R&amp;"Times New Roman,Italic"&amp;9&amp;D&amp;T</oddFooter>
  </headerFooter>
  <rowBreaks count="1" manualBreakCount="1">
    <brk id="110" max="10" man="1"/>
  </rowBreaks>
  <customProperties>
    <customPr name="FUNCTIONCACHE" r:id="rId2"/>
    <customPr name="SheetOptions" r:id="rId3"/>
  </customPropertie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0F6D4E-7D7A-4C0A-8D36-1D8D6EBA5E2A}">
  <ds:schemaRefs>
    <ds:schemaRef ds:uri="http://schemas.microsoft.com/office/2006/metadata/properties"/>
    <ds:schemaRef ds:uri="http://schemas.microsoft.com/office/infopath/2007/PartnerControls"/>
    <ds:schemaRef ds:uri="007ad192-e014-4558-84ba-7fb8a68504d6"/>
    <ds:schemaRef ds:uri="cf54edaa-59c1-413d-8688-8c813521b403"/>
    <ds:schemaRef ds:uri="021c1d16-4104-4e89-abfd-86694bb84ae6"/>
  </ds:schemaRefs>
</ds:datastoreItem>
</file>

<file path=customXml/itemProps2.xml><?xml version="1.0" encoding="utf-8"?>
<ds:datastoreItem xmlns:ds="http://schemas.openxmlformats.org/officeDocument/2006/customXml" ds:itemID="{29161773-6DFD-469F-93B9-288D5415EA92}"/>
</file>

<file path=customXml/itemProps3.xml><?xml version="1.0" encoding="utf-8"?>
<ds:datastoreItem xmlns:ds="http://schemas.openxmlformats.org/officeDocument/2006/customXml" ds:itemID="{3725DB7A-F7D5-43E3-85C9-4E5525E4E6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checklist</vt:lpstr>
      <vt:lpstr>Instructions</vt:lpstr>
      <vt:lpstr>Other Instructions</vt:lpstr>
      <vt:lpstr>Capital Assets</vt:lpstr>
      <vt:lpstr>Depreciation</vt:lpstr>
      <vt:lpstr>Questionnaire</vt:lpstr>
      <vt:lpstr>Impairment of Capital Assets</vt:lpstr>
      <vt:lpstr>Beg Balance</vt:lpstr>
      <vt:lpstr>FCC Beg Bal-linked </vt:lpstr>
      <vt:lpstr>FCC-date and NA only</vt:lpstr>
      <vt:lpstr>FCC-data only</vt:lpstr>
      <vt:lpstr>Entity List for 6.30.2025</vt:lpstr>
      <vt:lpstr>BU</vt:lpstr>
      <vt:lpstr>Entity1</vt:lpstr>
      <vt:lpstr>Entity2</vt:lpstr>
      <vt:lpstr>Entity3</vt:lpstr>
      <vt:lpstr>NA</vt:lpstr>
      <vt:lpstr>'Beg Balance'!Print_Area</vt:lpstr>
      <vt:lpstr>'Capital Assets'!Print_Area</vt:lpstr>
      <vt:lpstr>checklist!Print_Area</vt:lpstr>
      <vt:lpstr>Depreciation!Print_Area</vt:lpstr>
      <vt:lpstr>'FCC Beg Bal-linked '!Print_Area</vt:lpstr>
      <vt:lpstr>'FCC-date and NA only'!Print_Area</vt:lpstr>
      <vt:lpstr>'Impairment of Capital Assets'!Print_Area</vt:lpstr>
      <vt:lpstr>Instructions!Print_Area</vt:lpstr>
      <vt:lpstr>'Other Instructions'!Print_Area</vt:lpstr>
      <vt:lpstr>Questionnaire!Print_Area</vt:lpstr>
      <vt:lpstr>'Beg Balance'!Print_Titles</vt:lpstr>
      <vt:lpstr>'Capital Assets'!Print_Titles</vt:lpstr>
      <vt:lpstr>checklist!Print_Titles</vt:lpstr>
      <vt:lpstr>Depreciation!Print_Titles</vt:lpstr>
      <vt:lpstr>'Entity List for 6.30.2025'!Print_Titles</vt:lpstr>
      <vt:lpstr>'FCC Beg Bal-linked '!Print_Titles</vt:lpstr>
      <vt:lpstr>'FCC-data only'!Print_Titles</vt:lpstr>
      <vt:lpstr>Instructions!Print_Titles</vt:lpstr>
      <vt:lpstr>'Other Instructions'!Print_Titles</vt:lpstr>
      <vt:lpstr>YN</vt:lpstr>
    </vt:vector>
  </TitlesOfParts>
  <Manager/>
  <Company>State Accounting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charriman</dc:creator>
  <cp:keywords/>
  <dc:description/>
  <cp:lastModifiedBy>Librada, Josie Ann</cp:lastModifiedBy>
  <cp:revision/>
  <cp:lastPrinted>2025-06-27T12:24:31Z</cp:lastPrinted>
  <dcterms:created xsi:type="dcterms:W3CDTF">2009-02-18T15:41:07Z</dcterms:created>
  <dcterms:modified xsi:type="dcterms:W3CDTF">2025-07-29T13:30:50Z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